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E:\PrivatePlace\SoftwareProjects\Phat-Amazon-Sale-ETL\Docs\"/>
    </mc:Choice>
  </mc:AlternateContent>
  <xr:revisionPtr revIDLastSave="0" documentId="13_ncr:1_{E8848FFC-EF73-437B-B230-B67775790097}" xr6:coauthVersionLast="47" xr6:coauthVersionMax="47" xr10:uidLastSave="{00000000-0000-0000-0000-000000000000}"/>
  <bookViews>
    <workbookView xWindow="-120" yWindow="-120" windowWidth="29040" windowHeight="15720" firstSheet="2" activeTab="6" xr2:uid="{00000000-000D-0000-FFFF-FFFF00000000}"/>
  </bookViews>
  <sheets>
    <sheet name="001_SALESDATAbyW" sheetId="1" r:id="rId1"/>
    <sheet name="Analyze Classification" sheetId="6" r:id="rId2"/>
    <sheet name="Analyze Classification_C" sheetId="8" r:id="rId3"/>
    <sheet name="Forecast" sheetId="9" r:id="rId4"/>
    <sheet name="014_YearSum PerBusinessReport-1" sheetId="3" r:id="rId5"/>
    <sheet name="002_SaleLastYear" sheetId="2" r:id="rId6"/>
    <sheet name="003_Sales" sheetId="7" r:id="rId7"/>
  </sheets>
  <externalReferences>
    <externalReference r:id="rId8"/>
  </externalReferences>
  <definedNames>
    <definedName name="_xlnm._FilterDatabase" localSheetId="0" hidden="1">'001_SALESDATAbyW'!$A$1:$AB$1</definedName>
    <definedName name="_xlnm._FilterDatabase" localSheetId="6" hidden="1">'003_Sales'!$B$2:$AC$1551</definedName>
    <definedName name="ExternalData_1" localSheetId="4" hidden="1">'014_YearSum PerBusinessReport-1'!$A$1:$V$66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9" l="1"/>
  <c r="F12" i="9"/>
  <c r="D4" i="7"/>
  <c r="E4" i="7"/>
  <c r="D5" i="7"/>
  <c r="E5" i="7"/>
  <c r="D6" i="7"/>
  <c r="C6" i="7" s="1"/>
  <c r="E6" i="7"/>
  <c r="D7" i="7"/>
  <c r="E7" i="7"/>
  <c r="D8" i="7"/>
  <c r="F22" i="9" s="1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54" i="7"/>
  <c r="E54" i="7"/>
  <c r="D55" i="7"/>
  <c r="E55" i="7"/>
  <c r="D56" i="7"/>
  <c r="E56" i="7"/>
  <c r="D57" i="7"/>
  <c r="E57" i="7"/>
  <c r="D58" i="7"/>
  <c r="E58" i="7"/>
  <c r="D59" i="7"/>
  <c r="E59" i="7"/>
  <c r="D60" i="7"/>
  <c r="E60" i="7"/>
  <c r="D61" i="7"/>
  <c r="E61" i="7"/>
  <c r="D62" i="7"/>
  <c r="E62" i="7"/>
  <c r="D63" i="7"/>
  <c r="E63" i="7"/>
  <c r="D64" i="7"/>
  <c r="E64" i="7"/>
  <c r="D65" i="7"/>
  <c r="E65" i="7"/>
  <c r="D66" i="7"/>
  <c r="E66" i="7"/>
  <c r="D67" i="7"/>
  <c r="E67" i="7"/>
  <c r="D68" i="7"/>
  <c r="E68" i="7"/>
  <c r="D69" i="7"/>
  <c r="E69" i="7"/>
  <c r="D70" i="7"/>
  <c r="E70" i="7"/>
  <c r="D71" i="7"/>
  <c r="E71" i="7"/>
  <c r="D72" i="7"/>
  <c r="E72" i="7"/>
  <c r="D73" i="7"/>
  <c r="E73" i="7"/>
  <c r="D74" i="7"/>
  <c r="E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D83" i="7"/>
  <c r="E83" i="7"/>
  <c r="D84" i="7"/>
  <c r="E84" i="7"/>
  <c r="D85" i="7"/>
  <c r="E85" i="7"/>
  <c r="D86" i="7"/>
  <c r="E86" i="7"/>
  <c r="D87" i="7"/>
  <c r="E87" i="7"/>
  <c r="D88" i="7"/>
  <c r="E88" i="7"/>
  <c r="D89" i="7"/>
  <c r="E89" i="7"/>
  <c r="D90" i="7"/>
  <c r="E90" i="7"/>
  <c r="D91" i="7"/>
  <c r="E91" i="7"/>
  <c r="D92" i="7"/>
  <c r="E92" i="7"/>
  <c r="D93" i="7"/>
  <c r="E93" i="7"/>
  <c r="D94" i="7"/>
  <c r="E94" i="7"/>
  <c r="D95" i="7"/>
  <c r="E95" i="7"/>
  <c r="D96" i="7"/>
  <c r="E96" i="7"/>
  <c r="D97" i="7"/>
  <c r="E97" i="7"/>
  <c r="D98" i="7"/>
  <c r="E98" i="7"/>
  <c r="D99" i="7"/>
  <c r="E99" i="7"/>
  <c r="D100" i="7"/>
  <c r="E100" i="7"/>
  <c r="D101" i="7"/>
  <c r="E101" i="7"/>
  <c r="D102" i="7"/>
  <c r="E102" i="7"/>
  <c r="D103" i="7"/>
  <c r="E103" i="7"/>
  <c r="D104" i="7"/>
  <c r="E104" i="7"/>
  <c r="D105" i="7"/>
  <c r="E105" i="7"/>
  <c r="D106" i="7"/>
  <c r="E106" i="7"/>
  <c r="D107" i="7"/>
  <c r="E107" i="7"/>
  <c r="D108" i="7"/>
  <c r="E108" i="7"/>
  <c r="D109" i="7"/>
  <c r="E109" i="7"/>
  <c r="D110" i="7"/>
  <c r="E110" i="7"/>
  <c r="D111" i="7"/>
  <c r="E111" i="7"/>
  <c r="D112" i="7"/>
  <c r="E112" i="7"/>
  <c r="D113" i="7"/>
  <c r="E113" i="7"/>
  <c r="D114" i="7"/>
  <c r="E114" i="7"/>
  <c r="D115" i="7"/>
  <c r="E115" i="7"/>
  <c r="D116" i="7"/>
  <c r="E116" i="7"/>
  <c r="D117" i="7"/>
  <c r="E117" i="7"/>
  <c r="D118" i="7"/>
  <c r="E118" i="7"/>
  <c r="D119" i="7"/>
  <c r="E119" i="7"/>
  <c r="D120" i="7"/>
  <c r="E120" i="7"/>
  <c r="D121" i="7"/>
  <c r="E121" i="7"/>
  <c r="D122" i="7"/>
  <c r="E122" i="7"/>
  <c r="D123" i="7"/>
  <c r="E123" i="7"/>
  <c r="D124" i="7"/>
  <c r="E124" i="7"/>
  <c r="D125" i="7"/>
  <c r="E125" i="7"/>
  <c r="D126" i="7"/>
  <c r="E126" i="7"/>
  <c r="D127" i="7"/>
  <c r="E127" i="7"/>
  <c r="D128" i="7"/>
  <c r="E128" i="7"/>
  <c r="D129" i="7"/>
  <c r="E129" i="7"/>
  <c r="D130" i="7"/>
  <c r="E130" i="7"/>
  <c r="D131" i="7"/>
  <c r="E131" i="7"/>
  <c r="D132" i="7"/>
  <c r="E132" i="7"/>
  <c r="D133" i="7"/>
  <c r="E133" i="7"/>
  <c r="D134" i="7"/>
  <c r="E134" i="7"/>
  <c r="D135" i="7"/>
  <c r="E135" i="7"/>
  <c r="D136" i="7"/>
  <c r="E136" i="7"/>
  <c r="D137" i="7"/>
  <c r="E137" i="7"/>
  <c r="D138" i="7"/>
  <c r="E138" i="7"/>
  <c r="D139" i="7"/>
  <c r="E139" i="7"/>
  <c r="D140" i="7"/>
  <c r="E140" i="7"/>
  <c r="D141" i="7"/>
  <c r="E141" i="7"/>
  <c r="D142" i="7"/>
  <c r="E142" i="7"/>
  <c r="D143" i="7"/>
  <c r="E143" i="7"/>
  <c r="D144" i="7"/>
  <c r="E144" i="7"/>
  <c r="D145" i="7"/>
  <c r="E145" i="7"/>
  <c r="D146" i="7"/>
  <c r="E146" i="7"/>
  <c r="D147" i="7"/>
  <c r="E147" i="7"/>
  <c r="D148" i="7"/>
  <c r="E148" i="7"/>
  <c r="D149" i="7"/>
  <c r="E149" i="7"/>
  <c r="D150" i="7"/>
  <c r="E150" i="7"/>
  <c r="D151" i="7"/>
  <c r="E151" i="7"/>
  <c r="D152" i="7"/>
  <c r="E152" i="7"/>
  <c r="D153" i="7"/>
  <c r="E153" i="7"/>
  <c r="D154" i="7"/>
  <c r="E154" i="7"/>
  <c r="D155" i="7"/>
  <c r="E155" i="7"/>
  <c r="D156" i="7"/>
  <c r="E156" i="7"/>
  <c r="D157" i="7"/>
  <c r="E157" i="7"/>
  <c r="D158" i="7"/>
  <c r="E158" i="7"/>
  <c r="D159" i="7"/>
  <c r="E159" i="7"/>
  <c r="D160" i="7"/>
  <c r="E160" i="7"/>
  <c r="D161" i="7"/>
  <c r="E161" i="7"/>
  <c r="D162" i="7"/>
  <c r="E162" i="7"/>
  <c r="D163" i="7"/>
  <c r="E163" i="7"/>
  <c r="D164" i="7"/>
  <c r="E164" i="7"/>
  <c r="D165" i="7"/>
  <c r="E165" i="7"/>
  <c r="D166" i="7"/>
  <c r="E166" i="7"/>
  <c r="D167" i="7"/>
  <c r="E167" i="7"/>
  <c r="D168" i="7"/>
  <c r="E168" i="7"/>
  <c r="D169" i="7"/>
  <c r="E169" i="7"/>
  <c r="D170" i="7"/>
  <c r="E170" i="7"/>
  <c r="D171" i="7"/>
  <c r="E171" i="7"/>
  <c r="D172" i="7"/>
  <c r="E172" i="7"/>
  <c r="D173" i="7"/>
  <c r="E173" i="7"/>
  <c r="D174" i="7"/>
  <c r="E174" i="7"/>
  <c r="D175" i="7"/>
  <c r="E175" i="7"/>
  <c r="D176" i="7"/>
  <c r="E176" i="7"/>
  <c r="D177" i="7"/>
  <c r="E177" i="7"/>
  <c r="D178" i="7"/>
  <c r="E178" i="7"/>
  <c r="D179" i="7"/>
  <c r="E179" i="7"/>
  <c r="D180" i="7"/>
  <c r="E180" i="7"/>
  <c r="D181" i="7"/>
  <c r="E181" i="7"/>
  <c r="D182" i="7"/>
  <c r="E182" i="7"/>
  <c r="D183" i="7"/>
  <c r="E183" i="7"/>
  <c r="D184" i="7"/>
  <c r="E184" i="7"/>
  <c r="D185" i="7"/>
  <c r="E185" i="7"/>
  <c r="D186" i="7"/>
  <c r="E186" i="7"/>
  <c r="D187" i="7"/>
  <c r="E187" i="7"/>
  <c r="D188" i="7"/>
  <c r="E188" i="7"/>
  <c r="D189" i="7"/>
  <c r="E189" i="7"/>
  <c r="D190" i="7"/>
  <c r="E190" i="7"/>
  <c r="D191" i="7"/>
  <c r="E191" i="7"/>
  <c r="D192" i="7"/>
  <c r="E192" i="7"/>
  <c r="D193" i="7"/>
  <c r="E193" i="7"/>
  <c r="D194" i="7"/>
  <c r="E194" i="7"/>
  <c r="D195" i="7"/>
  <c r="E195" i="7"/>
  <c r="D196" i="7"/>
  <c r="E196" i="7"/>
  <c r="D197" i="7"/>
  <c r="E197" i="7"/>
  <c r="D198" i="7"/>
  <c r="E198" i="7"/>
  <c r="D199" i="7"/>
  <c r="E199" i="7"/>
  <c r="D200" i="7"/>
  <c r="E200" i="7"/>
  <c r="D201" i="7"/>
  <c r="E201" i="7"/>
  <c r="D202" i="7"/>
  <c r="E202" i="7"/>
  <c r="D203" i="7"/>
  <c r="E203" i="7"/>
  <c r="D204" i="7"/>
  <c r="E204" i="7"/>
  <c r="D205" i="7"/>
  <c r="E205" i="7"/>
  <c r="D206" i="7"/>
  <c r="C206" i="7" s="1"/>
  <c r="E206" i="7"/>
  <c r="D207" i="7"/>
  <c r="E207" i="7"/>
  <c r="D208" i="7"/>
  <c r="E208" i="7"/>
  <c r="D209" i="7"/>
  <c r="E209" i="7"/>
  <c r="D210" i="7"/>
  <c r="E210" i="7"/>
  <c r="D211" i="7"/>
  <c r="E211" i="7"/>
  <c r="D212" i="7"/>
  <c r="E212" i="7"/>
  <c r="D213" i="7"/>
  <c r="E213" i="7"/>
  <c r="D214" i="7"/>
  <c r="E214" i="7"/>
  <c r="D215" i="7"/>
  <c r="E215" i="7"/>
  <c r="D216" i="7"/>
  <c r="E216" i="7"/>
  <c r="D217" i="7"/>
  <c r="E217" i="7"/>
  <c r="D218" i="7"/>
  <c r="E218" i="7"/>
  <c r="D219" i="7"/>
  <c r="E219" i="7"/>
  <c r="D220" i="7"/>
  <c r="E220" i="7"/>
  <c r="D221" i="7"/>
  <c r="E221" i="7"/>
  <c r="D222" i="7"/>
  <c r="E222" i="7"/>
  <c r="D223" i="7"/>
  <c r="E223" i="7"/>
  <c r="D224" i="7"/>
  <c r="E224" i="7"/>
  <c r="D225" i="7"/>
  <c r="E225" i="7"/>
  <c r="D226" i="7"/>
  <c r="E226" i="7"/>
  <c r="D227" i="7"/>
  <c r="E227" i="7"/>
  <c r="D228" i="7"/>
  <c r="E228" i="7"/>
  <c r="D229" i="7"/>
  <c r="E229" i="7"/>
  <c r="D230" i="7"/>
  <c r="E230" i="7"/>
  <c r="D231" i="7"/>
  <c r="E231" i="7"/>
  <c r="D232" i="7"/>
  <c r="E232" i="7"/>
  <c r="D233" i="7"/>
  <c r="E233" i="7"/>
  <c r="D234" i="7"/>
  <c r="E234" i="7"/>
  <c r="D235" i="7"/>
  <c r="E235" i="7"/>
  <c r="D236" i="7"/>
  <c r="E236" i="7"/>
  <c r="D237" i="7"/>
  <c r="E237" i="7"/>
  <c r="D238" i="7"/>
  <c r="E238" i="7"/>
  <c r="D239" i="7"/>
  <c r="E239" i="7"/>
  <c r="D240" i="7"/>
  <c r="E240" i="7"/>
  <c r="D241" i="7"/>
  <c r="E241" i="7"/>
  <c r="D242" i="7"/>
  <c r="E242" i="7"/>
  <c r="D243" i="7"/>
  <c r="E243" i="7"/>
  <c r="D244" i="7"/>
  <c r="E244" i="7"/>
  <c r="D245" i="7"/>
  <c r="E245" i="7"/>
  <c r="D246" i="7"/>
  <c r="E246" i="7"/>
  <c r="D247" i="7"/>
  <c r="E247" i="7"/>
  <c r="D248" i="7"/>
  <c r="E248" i="7"/>
  <c r="D249" i="7"/>
  <c r="E249" i="7"/>
  <c r="D250" i="7"/>
  <c r="E250" i="7"/>
  <c r="D251" i="7"/>
  <c r="E251" i="7"/>
  <c r="D252" i="7"/>
  <c r="E252" i="7"/>
  <c r="D253" i="7"/>
  <c r="E253" i="7"/>
  <c r="D254" i="7"/>
  <c r="E254" i="7"/>
  <c r="D255" i="7"/>
  <c r="E255" i="7"/>
  <c r="D256" i="7"/>
  <c r="E256" i="7"/>
  <c r="D257" i="7"/>
  <c r="E257" i="7"/>
  <c r="D258" i="7"/>
  <c r="E258" i="7"/>
  <c r="D259" i="7"/>
  <c r="E259" i="7"/>
  <c r="D260" i="7"/>
  <c r="E260" i="7"/>
  <c r="D261" i="7"/>
  <c r="E261" i="7"/>
  <c r="D262" i="7"/>
  <c r="C262" i="7" s="1"/>
  <c r="E262" i="7"/>
  <c r="D263" i="7"/>
  <c r="E263" i="7"/>
  <c r="D264" i="7"/>
  <c r="E264" i="7"/>
  <c r="D265" i="7"/>
  <c r="E265" i="7"/>
  <c r="D266" i="7"/>
  <c r="E266" i="7"/>
  <c r="D267" i="7"/>
  <c r="E267" i="7"/>
  <c r="D268" i="7"/>
  <c r="E268" i="7"/>
  <c r="D269" i="7"/>
  <c r="E269" i="7"/>
  <c r="D270" i="7"/>
  <c r="E270" i="7"/>
  <c r="D271" i="7"/>
  <c r="E271" i="7"/>
  <c r="D272" i="7"/>
  <c r="E272" i="7"/>
  <c r="D273" i="7"/>
  <c r="E273" i="7"/>
  <c r="D274" i="7"/>
  <c r="E274" i="7"/>
  <c r="D275" i="7"/>
  <c r="E275" i="7"/>
  <c r="D276" i="7"/>
  <c r="E276" i="7"/>
  <c r="D277" i="7"/>
  <c r="E277" i="7"/>
  <c r="D278" i="7"/>
  <c r="E278" i="7"/>
  <c r="D279" i="7"/>
  <c r="E279" i="7"/>
  <c r="D280" i="7"/>
  <c r="E280" i="7"/>
  <c r="D281" i="7"/>
  <c r="E281" i="7"/>
  <c r="D282" i="7"/>
  <c r="E282" i="7"/>
  <c r="D283" i="7"/>
  <c r="E283" i="7"/>
  <c r="D284" i="7"/>
  <c r="E284" i="7"/>
  <c r="D285" i="7"/>
  <c r="E285" i="7"/>
  <c r="D286" i="7"/>
  <c r="E286" i="7"/>
  <c r="D287" i="7"/>
  <c r="E287" i="7"/>
  <c r="D288" i="7"/>
  <c r="E288" i="7"/>
  <c r="D289" i="7"/>
  <c r="E289" i="7"/>
  <c r="D290" i="7"/>
  <c r="E290" i="7"/>
  <c r="D291" i="7"/>
  <c r="E291" i="7"/>
  <c r="D292" i="7"/>
  <c r="E292" i="7"/>
  <c r="D293" i="7"/>
  <c r="E293" i="7"/>
  <c r="D294" i="7"/>
  <c r="E294" i="7"/>
  <c r="D295" i="7"/>
  <c r="E295" i="7"/>
  <c r="D296" i="7"/>
  <c r="E296" i="7"/>
  <c r="D297" i="7"/>
  <c r="E297" i="7"/>
  <c r="D298" i="7"/>
  <c r="E298" i="7"/>
  <c r="D299" i="7"/>
  <c r="E299" i="7"/>
  <c r="D300" i="7"/>
  <c r="E300" i="7"/>
  <c r="D301" i="7"/>
  <c r="E301" i="7"/>
  <c r="D302" i="7"/>
  <c r="E302" i="7"/>
  <c r="D303" i="7"/>
  <c r="E303" i="7"/>
  <c r="D304" i="7"/>
  <c r="E304" i="7"/>
  <c r="D305" i="7"/>
  <c r="E305" i="7"/>
  <c r="D306" i="7"/>
  <c r="E306" i="7"/>
  <c r="D307" i="7"/>
  <c r="E307" i="7"/>
  <c r="D308" i="7"/>
  <c r="E308" i="7"/>
  <c r="D309" i="7"/>
  <c r="E309" i="7"/>
  <c r="D310" i="7"/>
  <c r="E310" i="7"/>
  <c r="D311" i="7"/>
  <c r="E311" i="7"/>
  <c r="D312" i="7"/>
  <c r="E312" i="7"/>
  <c r="D313" i="7"/>
  <c r="E313" i="7"/>
  <c r="D314" i="7"/>
  <c r="E314" i="7"/>
  <c r="D315" i="7"/>
  <c r="E315" i="7"/>
  <c r="D316" i="7"/>
  <c r="E316" i="7"/>
  <c r="D317" i="7"/>
  <c r="E317" i="7"/>
  <c r="D318" i="7"/>
  <c r="E318" i="7"/>
  <c r="D319" i="7"/>
  <c r="E319" i="7"/>
  <c r="D320" i="7"/>
  <c r="E320" i="7"/>
  <c r="D321" i="7"/>
  <c r="E321" i="7"/>
  <c r="D322" i="7"/>
  <c r="E322" i="7"/>
  <c r="D323" i="7"/>
  <c r="E323" i="7"/>
  <c r="D324" i="7"/>
  <c r="E324" i="7"/>
  <c r="D325" i="7"/>
  <c r="E325" i="7"/>
  <c r="D326" i="7"/>
  <c r="E326" i="7"/>
  <c r="D327" i="7"/>
  <c r="E327" i="7"/>
  <c r="D328" i="7"/>
  <c r="E328" i="7"/>
  <c r="D329" i="7"/>
  <c r="E329" i="7"/>
  <c r="D330" i="7"/>
  <c r="E330" i="7"/>
  <c r="D331" i="7"/>
  <c r="E331" i="7"/>
  <c r="D332" i="7"/>
  <c r="E332" i="7"/>
  <c r="D333" i="7"/>
  <c r="E333" i="7"/>
  <c r="D334" i="7"/>
  <c r="E334" i="7"/>
  <c r="D335" i="7"/>
  <c r="E335" i="7"/>
  <c r="D336" i="7"/>
  <c r="E336" i="7"/>
  <c r="D337" i="7"/>
  <c r="E337" i="7"/>
  <c r="D338" i="7"/>
  <c r="E338" i="7"/>
  <c r="D339" i="7"/>
  <c r="E339" i="7"/>
  <c r="D340" i="7"/>
  <c r="E340" i="7"/>
  <c r="D341" i="7"/>
  <c r="E341" i="7"/>
  <c r="D342" i="7"/>
  <c r="E342" i="7"/>
  <c r="D343" i="7"/>
  <c r="E343" i="7"/>
  <c r="D344" i="7"/>
  <c r="E344" i="7"/>
  <c r="D345" i="7"/>
  <c r="E345" i="7"/>
  <c r="D346" i="7"/>
  <c r="E346" i="7"/>
  <c r="D347" i="7"/>
  <c r="E347" i="7"/>
  <c r="D348" i="7"/>
  <c r="E348" i="7"/>
  <c r="D349" i="7"/>
  <c r="E349" i="7"/>
  <c r="D350" i="7"/>
  <c r="E350" i="7"/>
  <c r="D351" i="7"/>
  <c r="E351" i="7"/>
  <c r="D352" i="7"/>
  <c r="E352" i="7"/>
  <c r="D353" i="7"/>
  <c r="E353" i="7"/>
  <c r="D354" i="7"/>
  <c r="E354" i="7"/>
  <c r="D355" i="7"/>
  <c r="E355" i="7"/>
  <c r="D356" i="7"/>
  <c r="E356" i="7"/>
  <c r="D357" i="7"/>
  <c r="E357" i="7"/>
  <c r="D358" i="7"/>
  <c r="E358" i="7"/>
  <c r="D359" i="7"/>
  <c r="E359" i="7"/>
  <c r="D360" i="7"/>
  <c r="E360" i="7"/>
  <c r="D361" i="7"/>
  <c r="E361" i="7"/>
  <c r="D362" i="7"/>
  <c r="E362" i="7"/>
  <c r="D363" i="7"/>
  <c r="E363" i="7"/>
  <c r="D364" i="7"/>
  <c r="E364" i="7"/>
  <c r="D365" i="7"/>
  <c r="E365" i="7"/>
  <c r="D366" i="7"/>
  <c r="E366" i="7"/>
  <c r="D367" i="7"/>
  <c r="E367" i="7"/>
  <c r="D368" i="7"/>
  <c r="E368" i="7"/>
  <c r="D369" i="7"/>
  <c r="E369" i="7"/>
  <c r="D370" i="7"/>
  <c r="E370" i="7"/>
  <c r="D371" i="7"/>
  <c r="E371" i="7"/>
  <c r="D372" i="7"/>
  <c r="E372" i="7"/>
  <c r="D373" i="7"/>
  <c r="E373" i="7"/>
  <c r="D374" i="7"/>
  <c r="E374" i="7"/>
  <c r="D375" i="7"/>
  <c r="E375" i="7"/>
  <c r="D376" i="7"/>
  <c r="E376" i="7"/>
  <c r="D377" i="7"/>
  <c r="E377" i="7"/>
  <c r="D378" i="7"/>
  <c r="E378" i="7"/>
  <c r="D379" i="7"/>
  <c r="E379" i="7"/>
  <c r="D380" i="7"/>
  <c r="E380" i="7"/>
  <c r="D381" i="7"/>
  <c r="E381" i="7"/>
  <c r="D382" i="7"/>
  <c r="E382" i="7"/>
  <c r="D383" i="7"/>
  <c r="E383" i="7"/>
  <c r="D384" i="7"/>
  <c r="E384" i="7"/>
  <c r="D385" i="7"/>
  <c r="E385" i="7"/>
  <c r="D386" i="7"/>
  <c r="E386" i="7"/>
  <c r="D387" i="7"/>
  <c r="E387" i="7"/>
  <c r="D388" i="7"/>
  <c r="E388" i="7"/>
  <c r="D389" i="7"/>
  <c r="E389" i="7"/>
  <c r="D390" i="7"/>
  <c r="E390" i="7"/>
  <c r="D391" i="7"/>
  <c r="E391" i="7"/>
  <c r="D392" i="7"/>
  <c r="E392" i="7"/>
  <c r="D393" i="7"/>
  <c r="E393" i="7"/>
  <c r="D394" i="7"/>
  <c r="E394" i="7"/>
  <c r="D395" i="7"/>
  <c r="E395" i="7"/>
  <c r="D396" i="7"/>
  <c r="E396" i="7"/>
  <c r="D397" i="7"/>
  <c r="E397" i="7"/>
  <c r="D398" i="7"/>
  <c r="E398" i="7"/>
  <c r="D399" i="7"/>
  <c r="E399" i="7"/>
  <c r="D400" i="7"/>
  <c r="E400" i="7"/>
  <c r="D401" i="7"/>
  <c r="E401" i="7"/>
  <c r="D402" i="7"/>
  <c r="E402" i="7"/>
  <c r="D403" i="7"/>
  <c r="E403" i="7"/>
  <c r="D404" i="7"/>
  <c r="E404" i="7"/>
  <c r="D405" i="7"/>
  <c r="E405" i="7"/>
  <c r="D406" i="7"/>
  <c r="E406" i="7"/>
  <c r="D407" i="7"/>
  <c r="E407" i="7"/>
  <c r="D408" i="7"/>
  <c r="E408" i="7"/>
  <c r="D409" i="7"/>
  <c r="E409" i="7"/>
  <c r="D410" i="7"/>
  <c r="E410" i="7"/>
  <c r="D411" i="7"/>
  <c r="E411" i="7"/>
  <c r="D412" i="7"/>
  <c r="E412" i="7"/>
  <c r="D413" i="7"/>
  <c r="E413" i="7"/>
  <c r="D414" i="7"/>
  <c r="E414" i="7"/>
  <c r="D415" i="7"/>
  <c r="E415" i="7"/>
  <c r="D416" i="7"/>
  <c r="E416" i="7"/>
  <c r="D417" i="7"/>
  <c r="E417" i="7"/>
  <c r="D418" i="7"/>
  <c r="E418" i="7"/>
  <c r="D419" i="7"/>
  <c r="E419" i="7"/>
  <c r="D420" i="7"/>
  <c r="E420" i="7"/>
  <c r="D421" i="7"/>
  <c r="E421" i="7"/>
  <c r="D422" i="7"/>
  <c r="E422" i="7"/>
  <c r="D423" i="7"/>
  <c r="E423" i="7"/>
  <c r="D424" i="7"/>
  <c r="E424" i="7"/>
  <c r="D425" i="7"/>
  <c r="E425" i="7"/>
  <c r="D426" i="7"/>
  <c r="E426" i="7"/>
  <c r="D427" i="7"/>
  <c r="E427" i="7"/>
  <c r="D428" i="7"/>
  <c r="E428" i="7"/>
  <c r="D429" i="7"/>
  <c r="E429" i="7"/>
  <c r="D430" i="7"/>
  <c r="E430" i="7"/>
  <c r="D431" i="7"/>
  <c r="E431" i="7"/>
  <c r="D432" i="7"/>
  <c r="E432" i="7"/>
  <c r="D433" i="7"/>
  <c r="E433" i="7"/>
  <c r="D434" i="7"/>
  <c r="E434" i="7"/>
  <c r="D435" i="7"/>
  <c r="E435" i="7"/>
  <c r="D436" i="7"/>
  <c r="E436" i="7"/>
  <c r="D437" i="7"/>
  <c r="E437" i="7"/>
  <c r="D438" i="7"/>
  <c r="E438" i="7"/>
  <c r="D439" i="7"/>
  <c r="E439" i="7"/>
  <c r="D440" i="7"/>
  <c r="E440" i="7"/>
  <c r="D441" i="7"/>
  <c r="E441" i="7"/>
  <c r="D442" i="7"/>
  <c r="E442" i="7"/>
  <c r="D443" i="7"/>
  <c r="E443" i="7"/>
  <c r="D444" i="7"/>
  <c r="E444" i="7"/>
  <c r="D445" i="7"/>
  <c r="E445" i="7"/>
  <c r="D446" i="7"/>
  <c r="E446" i="7"/>
  <c r="D447" i="7"/>
  <c r="E447" i="7"/>
  <c r="D448" i="7"/>
  <c r="E448" i="7"/>
  <c r="D449" i="7"/>
  <c r="E449" i="7"/>
  <c r="D450" i="7"/>
  <c r="E450" i="7"/>
  <c r="D451" i="7"/>
  <c r="E451" i="7"/>
  <c r="D452" i="7"/>
  <c r="E452" i="7"/>
  <c r="D453" i="7"/>
  <c r="E453" i="7"/>
  <c r="D454" i="7"/>
  <c r="E454" i="7"/>
  <c r="D455" i="7"/>
  <c r="E455" i="7"/>
  <c r="D456" i="7"/>
  <c r="E456" i="7"/>
  <c r="D457" i="7"/>
  <c r="E457" i="7"/>
  <c r="D458" i="7"/>
  <c r="E458" i="7"/>
  <c r="D459" i="7"/>
  <c r="E459" i="7"/>
  <c r="D460" i="7"/>
  <c r="E460" i="7"/>
  <c r="D461" i="7"/>
  <c r="E461" i="7"/>
  <c r="D462" i="7"/>
  <c r="C462" i="7" s="1"/>
  <c r="E462" i="7"/>
  <c r="D463" i="7"/>
  <c r="E463" i="7"/>
  <c r="D464" i="7"/>
  <c r="E464" i="7"/>
  <c r="D465" i="7"/>
  <c r="E465" i="7"/>
  <c r="D466" i="7"/>
  <c r="E466" i="7"/>
  <c r="D467" i="7"/>
  <c r="E467" i="7"/>
  <c r="D468" i="7"/>
  <c r="E468" i="7"/>
  <c r="D469" i="7"/>
  <c r="E469" i="7"/>
  <c r="D470" i="7"/>
  <c r="E470" i="7"/>
  <c r="D471" i="7"/>
  <c r="E471" i="7"/>
  <c r="D472" i="7"/>
  <c r="E472" i="7"/>
  <c r="D473" i="7"/>
  <c r="E473" i="7"/>
  <c r="D474" i="7"/>
  <c r="E474" i="7"/>
  <c r="D475" i="7"/>
  <c r="E475" i="7"/>
  <c r="D476" i="7"/>
  <c r="E476" i="7"/>
  <c r="D477" i="7"/>
  <c r="E477" i="7"/>
  <c r="D478" i="7"/>
  <c r="E478" i="7"/>
  <c r="D479" i="7"/>
  <c r="E479" i="7"/>
  <c r="D480" i="7"/>
  <c r="E480" i="7"/>
  <c r="D481" i="7"/>
  <c r="E481" i="7"/>
  <c r="D482" i="7"/>
  <c r="E482" i="7"/>
  <c r="D483" i="7"/>
  <c r="E483" i="7"/>
  <c r="D484" i="7"/>
  <c r="E484" i="7"/>
  <c r="D485" i="7"/>
  <c r="E485" i="7"/>
  <c r="D486" i="7"/>
  <c r="E486" i="7"/>
  <c r="D487" i="7"/>
  <c r="E487" i="7"/>
  <c r="D488" i="7"/>
  <c r="E488" i="7"/>
  <c r="D489" i="7"/>
  <c r="E489" i="7"/>
  <c r="D490" i="7"/>
  <c r="E490" i="7"/>
  <c r="D491" i="7"/>
  <c r="E491" i="7"/>
  <c r="D492" i="7"/>
  <c r="E492" i="7"/>
  <c r="D493" i="7"/>
  <c r="E493" i="7"/>
  <c r="D494" i="7"/>
  <c r="E494" i="7"/>
  <c r="D495" i="7"/>
  <c r="E495" i="7"/>
  <c r="D496" i="7"/>
  <c r="E496" i="7"/>
  <c r="D497" i="7"/>
  <c r="E497" i="7"/>
  <c r="D498" i="7"/>
  <c r="E498" i="7"/>
  <c r="D499" i="7"/>
  <c r="E499" i="7"/>
  <c r="D500" i="7"/>
  <c r="E500" i="7"/>
  <c r="D501" i="7"/>
  <c r="E501" i="7"/>
  <c r="D502" i="7"/>
  <c r="E502" i="7"/>
  <c r="D503" i="7"/>
  <c r="E503" i="7"/>
  <c r="D504" i="7"/>
  <c r="E504" i="7"/>
  <c r="D505" i="7"/>
  <c r="E505" i="7"/>
  <c r="D506" i="7"/>
  <c r="E506" i="7"/>
  <c r="D507" i="7"/>
  <c r="E507" i="7"/>
  <c r="D508" i="7"/>
  <c r="E508" i="7"/>
  <c r="D509" i="7"/>
  <c r="E509" i="7"/>
  <c r="D510" i="7"/>
  <c r="E510" i="7"/>
  <c r="D511" i="7"/>
  <c r="E511" i="7"/>
  <c r="D512" i="7"/>
  <c r="E512" i="7"/>
  <c r="D513" i="7"/>
  <c r="E513" i="7"/>
  <c r="D514" i="7"/>
  <c r="E514" i="7"/>
  <c r="D515" i="7"/>
  <c r="E515" i="7"/>
  <c r="D516" i="7"/>
  <c r="E516" i="7"/>
  <c r="D517" i="7"/>
  <c r="E517" i="7"/>
  <c r="D518" i="7"/>
  <c r="C518" i="7" s="1"/>
  <c r="E518" i="7"/>
  <c r="D519" i="7"/>
  <c r="E519" i="7"/>
  <c r="D520" i="7"/>
  <c r="E520" i="7"/>
  <c r="D521" i="7"/>
  <c r="E521" i="7"/>
  <c r="D522" i="7"/>
  <c r="E522" i="7"/>
  <c r="D523" i="7"/>
  <c r="E523" i="7"/>
  <c r="D524" i="7"/>
  <c r="E524" i="7"/>
  <c r="D525" i="7"/>
  <c r="E525" i="7"/>
  <c r="D526" i="7"/>
  <c r="E526" i="7"/>
  <c r="D527" i="7"/>
  <c r="E527" i="7"/>
  <c r="D528" i="7"/>
  <c r="E528" i="7"/>
  <c r="D529" i="7"/>
  <c r="E529" i="7"/>
  <c r="D530" i="7"/>
  <c r="E530" i="7"/>
  <c r="D531" i="7"/>
  <c r="E531" i="7"/>
  <c r="D532" i="7"/>
  <c r="E532" i="7"/>
  <c r="D533" i="7"/>
  <c r="E533" i="7"/>
  <c r="D534" i="7"/>
  <c r="E534" i="7"/>
  <c r="D535" i="7"/>
  <c r="E535" i="7"/>
  <c r="D536" i="7"/>
  <c r="E536" i="7"/>
  <c r="D537" i="7"/>
  <c r="E537" i="7"/>
  <c r="D538" i="7"/>
  <c r="E538" i="7"/>
  <c r="D539" i="7"/>
  <c r="E539" i="7"/>
  <c r="D540" i="7"/>
  <c r="E540" i="7"/>
  <c r="D541" i="7"/>
  <c r="E541" i="7"/>
  <c r="D542" i="7"/>
  <c r="E542" i="7"/>
  <c r="D543" i="7"/>
  <c r="E543" i="7"/>
  <c r="D544" i="7"/>
  <c r="E544" i="7"/>
  <c r="D545" i="7"/>
  <c r="E545" i="7"/>
  <c r="D546" i="7"/>
  <c r="E546" i="7"/>
  <c r="D547" i="7"/>
  <c r="E547" i="7"/>
  <c r="D548" i="7"/>
  <c r="E548" i="7"/>
  <c r="D549" i="7"/>
  <c r="E549" i="7"/>
  <c r="D550" i="7"/>
  <c r="E550" i="7"/>
  <c r="D551" i="7"/>
  <c r="E551" i="7"/>
  <c r="D552" i="7"/>
  <c r="E552" i="7"/>
  <c r="D553" i="7"/>
  <c r="E553" i="7"/>
  <c r="D554" i="7"/>
  <c r="E554" i="7"/>
  <c r="D555" i="7"/>
  <c r="E555" i="7"/>
  <c r="D556" i="7"/>
  <c r="E556" i="7"/>
  <c r="D557" i="7"/>
  <c r="E557" i="7"/>
  <c r="D558" i="7"/>
  <c r="E558" i="7"/>
  <c r="D559" i="7"/>
  <c r="E559" i="7"/>
  <c r="D560" i="7"/>
  <c r="E560" i="7"/>
  <c r="D561" i="7"/>
  <c r="E561" i="7"/>
  <c r="D562" i="7"/>
  <c r="E562" i="7"/>
  <c r="D563" i="7"/>
  <c r="E563" i="7"/>
  <c r="D564" i="7"/>
  <c r="E564" i="7"/>
  <c r="D565" i="7"/>
  <c r="E565" i="7"/>
  <c r="D566" i="7"/>
  <c r="E566" i="7"/>
  <c r="D567" i="7"/>
  <c r="E567" i="7"/>
  <c r="D568" i="7"/>
  <c r="E568" i="7"/>
  <c r="D569" i="7"/>
  <c r="E569" i="7"/>
  <c r="D570" i="7"/>
  <c r="E570" i="7"/>
  <c r="D571" i="7"/>
  <c r="E571" i="7"/>
  <c r="D572" i="7"/>
  <c r="E572" i="7"/>
  <c r="D573" i="7"/>
  <c r="E573" i="7"/>
  <c r="D574" i="7"/>
  <c r="E574" i="7"/>
  <c r="D575" i="7"/>
  <c r="E575" i="7"/>
  <c r="D576" i="7"/>
  <c r="E576" i="7"/>
  <c r="D577" i="7"/>
  <c r="E577" i="7"/>
  <c r="D578" i="7"/>
  <c r="E578" i="7"/>
  <c r="D579" i="7"/>
  <c r="E579" i="7"/>
  <c r="D580" i="7"/>
  <c r="E580" i="7"/>
  <c r="D581" i="7"/>
  <c r="E581" i="7"/>
  <c r="D582" i="7"/>
  <c r="E582" i="7"/>
  <c r="D583" i="7"/>
  <c r="E583" i="7"/>
  <c r="D584" i="7"/>
  <c r="E584" i="7"/>
  <c r="D585" i="7"/>
  <c r="E585" i="7"/>
  <c r="D586" i="7"/>
  <c r="E586" i="7"/>
  <c r="D587" i="7"/>
  <c r="E587" i="7"/>
  <c r="D588" i="7"/>
  <c r="E588" i="7"/>
  <c r="D589" i="7"/>
  <c r="E589" i="7"/>
  <c r="D590" i="7"/>
  <c r="E590" i="7"/>
  <c r="D591" i="7"/>
  <c r="E591" i="7"/>
  <c r="D592" i="7"/>
  <c r="E592" i="7"/>
  <c r="D593" i="7"/>
  <c r="E593" i="7"/>
  <c r="D594" i="7"/>
  <c r="E594" i="7"/>
  <c r="D595" i="7"/>
  <c r="E595" i="7"/>
  <c r="D596" i="7"/>
  <c r="E596" i="7"/>
  <c r="D597" i="7"/>
  <c r="E597" i="7"/>
  <c r="D598" i="7"/>
  <c r="E598" i="7"/>
  <c r="D599" i="7"/>
  <c r="E599" i="7"/>
  <c r="D600" i="7"/>
  <c r="E600" i="7"/>
  <c r="D601" i="7"/>
  <c r="E601" i="7"/>
  <c r="D602" i="7"/>
  <c r="E602" i="7"/>
  <c r="D603" i="7"/>
  <c r="E603" i="7"/>
  <c r="D604" i="7"/>
  <c r="E604" i="7"/>
  <c r="D605" i="7"/>
  <c r="E605" i="7"/>
  <c r="D606" i="7"/>
  <c r="E606" i="7"/>
  <c r="D607" i="7"/>
  <c r="E607" i="7"/>
  <c r="D608" i="7"/>
  <c r="E608" i="7"/>
  <c r="D609" i="7"/>
  <c r="E609" i="7"/>
  <c r="D610" i="7"/>
  <c r="E610" i="7"/>
  <c r="D611" i="7"/>
  <c r="E611" i="7"/>
  <c r="D612" i="7"/>
  <c r="E612" i="7"/>
  <c r="D613" i="7"/>
  <c r="E613" i="7"/>
  <c r="D614" i="7"/>
  <c r="E614" i="7"/>
  <c r="D615" i="7"/>
  <c r="E615" i="7"/>
  <c r="D616" i="7"/>
  <c r="E616" i="7"/>
  <c r="D617" i="7"/>
  <c r="E617" i="7"/>
  <c r="D618" i="7"/>
  <c r="E618" i="7"/>
  <c r="D619" i="7"/>
  <c r="E619" i="7"/>
  <c r="D620" i="7"/>
  <c r="E620" i="7"/>
  <c r="D621" i="7"/>
  <c r="E621" i="7"/>
  <c r="D622" i="7"/>
  <c r="E622" i="7"/>
  <c r="D623" i="7"/>
  <c r="E623" i="7"/>
  <c r="D624" i="7"/>
  <c r="E624" i="7"/>
  <c r="D625" i="7"/>
  <c r="E625" i="7"/>
  <c r="D626" i="7"/>
  <c r="E626" i="7"/>
  <c r="D627" i="7"/>
  <c r="E627" i="7"/>
  <c r="D628" i="7"/>
  <c r="E628" i="7"/>
  <c r="D629" i="7"/>
  <c r="E629" i="7"/>
  <c r="D630" i="7"/>
  <c r="E630" i="7"/>
  <c r="D631" i="7"/>
  <c r="E631" i="7"/>
  <c r="D632" i="7"/>
  <c r="E632" i="7"/>
  <c r="D633" i="7"/>
  <c r="E633" i="7"/>
  <c r="D634" i="7"/>
  <c r="E634" i="7"/>
  <c r="D635" i="7"/>
  <c r="E635" i="7"/>
  <c r="D636" i="7"/>
  <c r="E636" i="7"/>
  <c r="D637" i="7"/>
  <c r="E637" i="7"/>
  <c r="D638" i="7"/>
  <c r="E638" i="7"/>
  <c r="D639" i="7"/>
  <c r="E639" i="7"/>
  <c r="D640" i="7"/>
  <c r="E640" i="7"/>
  <c r="D641" i="7"/>
  <c r="E641" i="7"/>
  <c r="D642" i="7"/>
  <c r="E642" i="7"/>
  <c r="D643" i="7"/>
  <c r="E643" i="7"/>
  <c r="D644" i="7"/>
  <c r="E644" i="7"/>
  <c r="D645" i="7"/>
  <c r="E645" i="7"/>
  <c r="D646" i="7"/>
  <c r="E646" i="7"/>
  <c r="D647" i="7"/>
  <c r="E647" i="7"/>
  <c r="D648" i="7"/>
  <c r="E648" i="7"/>
  <c r="D649" i="7"/>
  <c r="E649" i="7"/>
  <c r="D650" i="7"/>
  <c r="E650" i="7"/>
  <c r="D651" i="7"/>
  <c r="E651" i="7"/>
  <c r="D652" i="7"/>
  <c r="E652" i="7"/>
  <c r="D653" i="7"/>
  <c r="E653" i="7"/>
  <c r="D654" i="7"/>
  <c r="E654" i="7"/>
  <c r="D655" i="7"/>
  <c r="E655" i="7"/>
  <c r="D656" i="7"/>
  <c r="E656" i="7"/>
  <c r="D657" i="7"/>
  <c r="E657" i="7"/>
  <c r="D658" i="7"/>
  <c r="E658" i="7"/>
  <c r="D659" i="7"/>
  <c r="E659" i="7"/>
  <c r="D660" i="7"/>
  <c r="E660" i="7"/>
  <c r="D661" i="7"/>
  <c r="E661" i="7"/>
  <c r="D662" i="7"/>
  <c r="E662" i="7"/>
  <c r="D663" i="7"/>
  <c r="E663" i="7"/>
  <c r="D664" i="7"/>
  <c r="E664" i="7"/>
  <c r="D665" i="7"/>
  <c r="E665" i="7"/>
  <c r="D666" i="7"/>
  <c r="E666" i="7"/>
  <c r="D667" i="7"/>
  <c r="E667" i="7"/>
  <c r="D668" i="7"/>
  <c r="E668" i="7"/>
  <c r="D669" i="7"/>
  <c r="E669" i="7"/>
  <c r="D670" i="7"/>
  <c r="E670" i="7"/>
  <c r="D671" i="7"/>
  <c r="E671" i="7"/>
  <c r="D672" i="7"/>
  <c r="E672" i="7"/>
  <c r="D673" i="7"/>
  <c r="E673" i="7"/>
  <c r="D674" i="7"/>
  <c r="E674" i="7"/>
  <c r="D675" i="7"/>
  <c r="E675" i="7"/>
  <c r="D676" i="7"/>
  <c r="E676" i="7"/>
  <c r="D677" i="7"/>
  <c r="E677" i="7"/>
  <c r="D678" i="7"/>
  <c r="E678" i="7"/>
  <c r="D679" i="7"/>
  <c r="E679" i="7"/>
  <c r="D680" i="7"/>
  <c r="E680" i="7"/>
  <c r="D681" i="7"/>
  <c r="E681" i="7"/>
  <c r="D682" i="7"/>
  <c r="E682" i="7"/>
  <c r="D683" i="7"/>
  <c r="E683" i="7"/>
  <c r="D684" i="7"/>
  <c r="E684" i="7"/>
  <c r="D685" i="7"/>
  <c r="E685" i="7"/>
  <c r="D686" i="7"/>
  <c r="E686" i="7"/>
  <c r="D687" i="7"/>
  <c r="E687" i="7"/>
  <c r="D688" i="7"/>
  <c r="E688" i="7"/>
  <c r="D689" i="7"/>
  <c r="E689" i="7"/>
  <c r="D690" i="7"/>
  <c r="E690" i="7"/>
  <c r="D691" i="7"/>
  <c r="E691" i="7"/>
  <c r="D692" i="7"/>
  <c r="E692" i="7"/>
  <c r="D693" i="7"/>
  <c r="E693" i="7"/>
  <c r="D694" i="7"/>
  <c r="E694" i="7"/>
  <c r="D695" i="7"/>
  <c r="E695" i="7"/>
  <c r="D696" i="7"/>
  <c r="C696" i="7" s="1"/>
  <c r="E696" i="7"/>
  <c r="D697" i="7"/>
  <c r="E697" i="7"/>
  <c r="D698" i="7"/>
  <c r="E698" i="7"/>
  <c r="D699" i="7"/>
  <c r="E699" i="7"/>
  <c r="D700" i="7"/>
  <c r="E700" i="7"/>
  <c r="D701" i="7"/>
  <c r="E701" i="7"/>
  <c r="D702" i="7"/>
  <c r="E702" i="7"/>
  <c r="D703" i="7"/>
  <c r="E703" i="7"/>
  <c r="D704" i="7"/>
  <c r="E704" i="7"/>
  <c r="D705" i="7"/>
  <c r="E705" i="7"/>
  <c r="D706" i="7"/>
  <c r="E706" i="7"/>
  <c r="D707" i="7"/>
  <c r="E707" i="7"/>
  <c r="D708" i="7"/>
  <c r="E708" i="7"/>
  <c r="D709" i="7"/>
  <c r="E709" i="7"/>
  <c r="D710" i="7"/>
  <c r="E710" i="7"/>
  <c r="D711" i="7"/>
  <c r="E711" i="7"/>
  <c r="D712" i="7"/>
  <c r="E712" i="7"/>
  <c r="D713" i="7"/>
  <c r="E713" i="7"/>
  <c r="D714" i="7"/>
  <c r="E714" i="7"/>
  <c r="D715" i="7"/>
  <c r="E715" i="7"/>
  <c r="D716" i="7"/>
  <c r="E716" i="7"/>
  <c r="D717" i="7"/>
  <c r="E717" i="7"/>
  <c r="D718" i="7"/>
  <c r="E718" i="7"/>
  <c r="D719" i="7"/>
  <c r="E719" i="7"/>
  <c r="D720" i="7"/>
  <c r="E720" i="7"/>
  <c r="D721" i="7"/>
  <c r="E721" i="7"/>
  <c r="D722" i="7"/>
  <c r="E722" i="7"/>
  <c r="D723" i="7"/>
  <c r="E723" i="7"/>
  <c r="D724" i="7"/>
  <c r="E724" i="7"/>
  <c r="D725" i="7"/>
  <c r="E725" i="7"/>
  <c r="D726" i="7"/>
  <c r="E726" i="7"/>
  <c r="D727" i="7"/>
  <c r="E727" i="7"/>
  <c r="D728" i="7"/>
  <c r="E728" i="7"/>
  <c r="D729" i="7"/>
  <c r="E729" i="7"/>
  <c r="D730" i="7"/>
  <c r="E730" i="7"/>
  <c r="D731" i="7"/>
  <c r="E731" i="7"/>
  <c r="D732" i="7"/>
  <c r="E732" i="7"/>
  <c r="D733" i="7"/>
  <c r="E733" i="7"/>
  <c r="D734" i="7"/>
  <c r="E734" i="7"/>
  <c r="D735" i="7"/>
  <c r="E735" i="7"/>
  <c r="D736" i="7"/>
  <c r="E736" i="7"/>
  <c r="D737" i="7"/>
  <c r="E737" i="7"/>
  <c r="D738" i="7"/>
  <c r="E738" i="7"/>
  <c r="D739" i="7"/>
  <c r="E739" i="7"/>
  <c r="D740" i="7"/>
  <c r="E740" i="7"/>
  <c r="D741" i="7"/>
  <c r="E741" i="7"/>
  <c r="D742" i="7"/>
  <c r="E742" i="7"/>
  <c r="D743" i="7"/>
  <c r="E743" i="7"/>
  <c r="D744" i="7"/>
  <c r="E744" i="7"/>
  <c r="D745" i="7"/>
  <c r="E745" i="7"/>
  <c r="D746" i="7"/>
  <c r="E746" i="7"/>
  <c r="D747" i="7"/>
  <c r="E747" i="7"/>
  <c r="D748" i="7"/>
  <c r="E748" i="7"/>
  <c r="D749" i="7"/>
  <c r="E749" i="7"/>
  <c r="D750" i="7"/>
  <c r="E750" i="7"/>
  <c r="D751" i="7"/>
  <c r="E751" i="7"/>
  <c r="D752" i="7"/>
  <c r="E752" i="7"/>
  <c r="D753" i="7"/>
  <c r="E753" i="7"/>
  <c r="D754" i="7"/>
  <c r="E754" i="7"/>
  <c r="D755" i="7"/>
  <c r="E755" i="7"/>
  <c r="D756" i="7"/>
  <c r="E756" i="7"/>
  <c r="D757" i="7"/>
  <c r="E757" i="7"/>
  <c r="D758" i="7"/>
  <c r="E758" i="7"/>
  <c r="D759" i="7"/>
  <c r="E759" i="7"/>
  <c r="D760" i="7"/>
  <c r="C760" i="7" s="1"/>
  <c r="E760" i="7"/>
  <c r="D761" i="7"/>
  <c r="E761" i="7"/>
  <c r="D762" i="7"/>
  <c r="E762" i="7"/>
  <c r="D763" i="7"/>
  <c r="E763" i="7"/>
  <c r="D764" i="7"/>
  <c r="E764" i="7"/>
  <c r="D765" i="7"/>
  <c r="E765" i="7"/>
  <c r="D766" i="7"/>
  <c r="E766" i="7"/>
  <c r="D767" i="7"/>
  <c r="E767" i="7"/>
  <c r="D768" i="7"/>
  <c r="E768" i="7"/>
  <c r="D769" i="7"/>
  <c r="E769" i="7"/>
  <c r="D770" i="7"/>
  <c r="E770" i="7"/>
  <c r="D771" i="7"/>
  <c r="E771" i="7"/>
  <c r="D772" i="7"/>
  <c r="E772" i="7"/>
  <c r="D773" i="7"/>
  <c r="E773" i="7"/>
  <c r="D774" i="7"/>
  <c r="E774" i="7"/>
  <c r="D775" i="7"/>
  <c r="E775" i="7"/>
  <c r="D776" i="7"/>
  <c r="C776" i="7" s="1"/>
  <c r="E776" i="7"/>
  <c r="D777" i="7"/>
  <c r="E777" i="7"/>
  <c r="D778" i="7"/>
  <c r="E778" i="7"/>
  <c r="D779" i="7"/>
  <c r="E779" i="7"/>
  <c r="D780" i="7"/>
  <c r="E780" i="7"/>
  <c r="D781" i="7"/>
  <c r="E781" i="7"/>
  <c r="D782" i="7"/>
  <c r="E782" i="7"/>
  <c r="D783" i="7"/>
  <c r="E783" i="7"/>
  <c r="D784" i="7"/>
  <c r="C784" i="7" s="1"/>
  <c r="E784" i="7"/>
  <c r="D785" i="7"/>
  <c r="E785" i="7"/>
  <c r="D786" i="7"/>
  <c r="E786" i="7"/>
  <c r="D787" i="7"/>
  <c r="E787" i="7"/>
  <c r="D788" i="7"/>
  <c r="E788" i="7"/>
  <c r="D789" i="7"/>
  <c r="E789" i="7"/>
  <c r="D790" i="7"/>
  <c r="E790" i="7"/>
  <c r="D791" i="7"/>
  <c r="E791" i="7"/>
  <c r="D792" i="7"/>
  <c r="E792" i="7"/>
  <c r="D793" i="7"/>
  <c r="E793" i="7"/>
  <c r="D794" i="7"/>
  <c r="E794" i="7"/>
  <c r="D795" i="7"/>
  <c r="E795" i="7"/>
  <c r="D796" i="7"/>
  <c r="E796" i="7"/>
  <c r="D797" i="7"/>
  <c r="E797" i="7"/>
  <c r="D798" i="7"/>
  <c r="E798" i="7"/>
  <c r="D799" i="7"/>
  <c r="E799" i="7"/>
  <c r="D800" i="7"/>
  <c r="E800" i="7"/>
  <c r="D801" i="7"/>
  <c r="E801" i="7"/>
  <c r="D802" i="7"/>
  <c r="E802" i="7"/>
  <c r="D803" i="7"/>
  <c r="E803" i="7"/>
  <c r="D804" i="7"/>
  <c r="E804" i="7"/>
  <c r="D805" i="7"/>
  <c r="E805" i="7"/>
  <c r="D806" i="7"/>
  <c r="E806" i="7"/>
  <c r="D807" i="7"/>
  <c r="E807" i="7"/>
  <c r="D808" i="7"/>
  <c r="E808" i="7"/>
  <c r="D809" i="7"/>
  <c r="E809" i="7"/>
  <c r="D810" i="7"/>
  <c r="E810" i="7"/>
  <c r="D811" i="7"/>
  <c r="E811" i="7"/>
  <c r="D812" i="7"/>
  <c r="E812" i="7"/>
  <c r="D813" i="7"/>
  <c r="E813" i="7"/>
  <c r="D814" i="7"/>
  <c r="E814" i="7"/>
  <c r="D815" i="7"/>
  <c r="E815" i="7"/>
  <c r="D816" i="7"/>
  <c r="E816" i="7"/>
  <c r="D817" i="7"/>
  <c r="E817" i="7"/>
  <c r="D818" i="7"/>
  <c r="E818" i="7"/>
  <c r="D819" i="7"/>
  <c r="E819" i="7"/>
  <c r="D820" i="7"/>
  <c r="E820" i="7"/>
  <c r="D821" i="7"/>
  <c r="E821" i="7"/>
  <c r="D822" i="7"/>
  <c r="E822" i="7"/>
  <c r="D823" i="7"/>
  <c r="E823" i="7"/>
  <c r="D824" i="7"/>
  <c r="E824" i="7"/>
  <c r="D825" i="7"/>
  <c r="E825" i="7"/>
  <c r="D826" i="7"/>
  <c r="E826" i="7"/>
  <c r="D827" i="7"/>
  <c r="E827" i="7"/>
  <c r="D828" i="7"/>
  <c r="E828" i="7"/>
  <c r="D829" i="7"/>
  <c r="E829" i="7"/>
  <c r="D830" i="7"/>
  <c r="E830" i="7"/>
  <c r="D831" i="7"/>
  <c r="E831" i="7"/>
  <c r="D832" i="7"/>
  <c r="E832" i="7"/>
  <c r="D833" i="7"/>
  <c r="E833" i="7"/>
  <c r="D834" i="7"/>
  <c r="E834" i="7"/>
  <c r="D835" i="7"/>
  <c r="E835" i="7"/>
  <c r="D836" i="7"/>
  <c r="E836" i="7"/>
  <c r="D837" i="7"/>
  <c r="E837" i="7"/>
  <c r="D838" i="7"/>
  <c r="E838" i="7"/>
  <c r="D839" i="7"/>
  <c r="E839" i="7"/>
  <c r="D840" i="7"/>
  <c r="E840" i="7"/>
  <c r="D841" i="7"/>
  <c r="E841" i="7"/>
  <c r="D842" i="7"/>
  <c r="E842" i="7"/>
  <c r="D843" i="7"/>
  <c r="E843" i="7"/>
  <c r="D844" i="7"/>
  <c r="E844" i="7"/>
  <c r="D845" i="7"/>
  <c r="E845" i="7"/>
  <c r="D846" i="7"/>
  <c r="E846" i="7"/>
  <c r="D847" i="7"/>
  <c r="E847" i="7"/>
  <c r="D848" i="7"/>
  <c r="C848" i="7" s="1"/>
  <c r="E848" i="7"/>
  <c r="D849" i="7"/>
  <c r="E849" i="7"/>
  <c r="D850" i="7"/>
  <c r="E850" i="7"/>
  <c r="D851" i="7"/>
  <c r="E851" i="7"/>
  <c r="D852" i="7"/>
  <c r="E852" i="7"/>
  <c r="D853" i="7"/>
  <c r="E853" i="7"/>
  <c r="D854" i="7"/>
  <c r="E854" i="7"/>
  <c r="D855" i="7"/>
  <c r="E855" i="7"/>
  <c r="D856" i="7"/>
  <c r="E856" i="7"/>
  <c r="D857" i="7"/>
  <c r="E857" i="7"/>
  <c r="D858" i="7"/>
  <c r="E858" i="7"/>
  <c r="D859" i="7"/>
  <c r="E859" i="7"/>
  <c r="D860" i="7"/>
  <c r="E860" i="7"/>
  <c r="D861" i="7"/>
  <c r="E861" i="7"/>
  <c r="D862" i="7"/>
  <c r="E862" i="7"/>
  <c r="D863" i="7"/>
  <c r="E863" i="7"/>
  <c r="D864" i="7"/>
  <c r="E864" i="7"/>
  <c r="D865" i="7"/>
  <c r="E865" i="7"/>
  <c r="D866" i="7"/>
  <c r="E866" i="7"/>
  <c r="D867" i="7"/>
  <c r="E867" i="7"/>
  <c r="D868" i="7"/>
  <c r="E868" i="7"/>
  <c r="D869" i="7"/>
  <c r="E869" i="7"/>
  <c r="D870" i="7"/>
  <c r="E870" i="7"/>
  <c r="D871" i="7"/>
  <c r="E871" i="7"/>
  <c r="D872" i="7"/>
  <c r="E872" i="7"/>
  <c r="D873" i="7"/>
  <c r="E873" i="7"/>
  <c r="D874" i="7"/>
  <c r="E874" i="7"/>
  <c r="D875" i="7"/>
  <c r="E875" i="7"/>
  <c r="D876" i="7"/>
  <c r="E876" i="7"/>
  <c r="D877" i="7"/>
  <c r="E877" i="7"/>
  <c r="D878" i="7"/>
  <c r="E878" i="7"/>
  <c r="D879" i="7"/>
  <c r="E879" i="7"/>
  <c r="D880" i="7"/>
  <c r="E880" i="7"/>
  <c r="D881" i="7"/>
  <c r="E881" i="7"/>
  <c r="D882" i="7"/>
  <c r="E882" i="7"/>
  <c r="D883" i="7"/>
  <c r="E883" i="7"/>
  <c r="D884" i="7"/>
  <c r="E884" i="7"/>
  <c r="D885" i="7"/>
  <c r="E885" i="7"/>
  <c r="D886" i="7"/>
  <c r="E886" i="7"/>
  <c r="D887" i="7"/>
  <c r="E887" i="7"/>
  <c r="D888" i="7"/>
  <c r="E888" i="7"/>
  <c r="D889" i="7"/>
  <c r="E889" i="7"/>
  <c r="D890" i="7"/>
  <c r="E890" i="7"/>
  <c r="D891" i="7"/>
  <c r="E891" i="7"/>
  <c r="D892" i="7"/>
  <c r="E892" i="7"/>
  <c r="D893" i="7"/>
  <c r="E893" i="7"/>
  <c r="D894" i="7"/>
  <c r="E894" i="7"/>
  <c r="D895" i="7"/>
  <c r="E895" i="7"/>
  <c r="D896" i="7"/>
  <c r="E896" i="7"/>
  <c r="D897" i="7"/>
  <c r="E897" i="7"/>
  <c r="D898" i="7"/>
  <c r="E898" i="7"/>
  <c r="D899" i="7"/>
  <c r="E899" i="7"/>
  <c r="D900" i="7"/>
  <c r="E900" i="7"/>
  <c r="D901" i="7"/>
  <c r="E901" i="7"/>
  <c r="D902" i="7"/>
  <c r="E902" i="7"/>
  <c r="D903" i="7"/>
  <c r="E903" i="7"/>
  <c r="D904" i="7"/>
  <c r="E904" i="7"/>
  <c r="D905" i="7"/>
  <c r="E905" i="7"/>
  <c r="D906" i="7"/>
  <c r="E906" i="7"/>
  <c r="D907" i="7"/>
  <c r="E907" i="7"/>
  <c r="D908" i="7"/>
  <c r="E908" i="7"/>
  <c r="D909" i="7"/>
  <c r="E909" i="7"/>
  <c r="D910" i="7"/>
  <c r="E910" i="7"/>
  <c r="D911" i="7"/>
  <c r="E911" i="7"/>
  <c r="D912" i="7"/>
  <c r="E912" i="7"/>
  <c r="D913" i="7"/>
  <c r="E913" i="7"/>
  <c r="D914" i="7"/>
  <c r="E914" i="7"/>
  <c r="D915" i="7"/>
  <c r="E915" i="7"/>
  <c r="D916" i="7"/>
  <c r="E916" i="7"/>
  <c r="D917" i="7"/>
  <c r="E917" i="7"/>
  <c r="D918" i="7"/>
  <c r="E918" i="7"/>
  <c r="D919" i="7"/>
  <c r="E919" i="7"/>
  <c r="D920" i="7"/>
  <c r="E920" i="7"/>
  <c r="D921" i="7"/>
  <c r="E921" i="7"/>
  <c r="D922" i="7"/>
  <c r="E922" i="7"/>
  <c r="D923" i="7"/>
  <c r="E923" i="7"/>
  <c r="D924" i="7"/>
  <c r="E924" i="7"/>
  <c r="D925" i="7"/>
  <c r="E925" i="7"/>
  <c r="D926" i="7"/>
  <c r="E926" i="7"/>
  <c r="D927" i="7"/>
  <c r="E927" i="7"/>
  <c r="D928" i="7"/>
  <c r="E928" i="7"/>
  <c r="D929" i="7"/>
  <c r="E929" i="7"/>
  <c r="D930" i="7"/>
  <c r="E930" i="7"/>
  <c r="D931" i="7"/>
  <c r="E931" i="7"/>
  <c r="D932" i="7"/>
  <c r="E932" i="7"/>
  <c r="D933" i="7"/>
  <c r="E933" i="7"/>
  <c r="D934" i="7"/>
  <c r="E934" i="7"/>
  <c r="D935" i="7"/>
  <c r="E935" i="7"/>
  <c r="D936" i="7"/>
  <c r="E936" i="7"/>
  <c r="D937" i="7"/>
  <c r="E937" i="7"/>
  <c r="D938" i="7"/>
  <c r="E938" i="7"/>
  <c r="D939" i="7"/>
  <c r="E939" i="7"/>
  <c r="D940" i="7"/>
  <c r="E940" i="7"/>
  <c r="D941" i="7"/>
  <c r="E941" i="7"/>
  <c r="D942" i="7"/>
  <c r="E942" i="7"/>
  <c r="D943" i="7"/>
  <c r="E943" i="7"/>
  <c r="D944" i="7"/>
  <c r="E944" i="7"/>
  <c r="D945" i="7"/>
  <c r="E945" i="7"/>
  <c r="D946" i="7"/>
  <c r="E946" i="7"/>
  <c r="D947" i="7"/>
  <c r="E947" i="7"/>
  <c r="D948" i="7"/>
  <c r="E948" i="7"/>
  <c r="D949" i="7"/>
  <c r="E949" i="7"/>
  <c r="D950" i="7"/>
  <c r="E950" i="7"/>
  <c r="D951" i="7"/>
  <c r="E951" i="7"/>
  <c r="D952" i="7"/>
  <c r="E952" i="7"/>
  <c r="D953" i="7"/>
  <c r="E953" i="7"/>
  <c r="D954" i="7"/>
  <c r="E954" i="7"/>
  <c r="D955" i="7"/>
  <c r="E955" i="7"/>
  <c r="D956" i="7"/>
  <c r="E956" i="7"/>
  <c r="D957" i="7"/>
  <c r="E957" i="7"/>
  <c r="D958" i="7"/>
  <c r="E958" i="7"/>
  <c r="D959" i="7"/>
  <c r="E959" i="7"/>
  <c r="D960" i="7"/>
  <c r="E960" i="7"/>
  <c r="D961" i="7"/>
  <c r="E961" i="7"/>
  <c r="D962" i="7"/>
  <c r="E962" i="7"/>
  <c r="D963" i="7"/>
  <c r="E963" i="7"/>
  <c r="D964" i="7"/>
  <c r="E964" i="7"/>
  <c r="D965" i="7"/>
  <c r="E965" i="7"/>
  <c r="D966" i="7"/>
  <c r="E966" i="7"/>
  <c r="D967" i="7"/>
  <c r="E967" i="7"/>
  <c r="D968" i="7"/>
  <c r="E968" i="7"/>
  <c r="D969" i="7"/>
  <c r="E969" i="7"/>
  <c r="D970" i="7"/>
  <c r="E970" i="7"/>
  <c r="D971" i="7"/>
  <c r="E971" i="7"/>
  <c r="D972" i="7"/>
  <c r="E972" i="7"/>
  <c r="D973" i="7"/>
  <c r="E973" i="7"/>
  <c r="D974" i="7"/>
  <c r="E974" i="7"/>
  <c r="D975" i="7"/>
  <c r="E975" i="7"/>
  <c r="D976" i="7"/>
  <c r="E976" i="7"/>
  <c r="D977" i="7"/>
  <c r="E977" i="7"/>
  <c r="D978" i="7"/>
  <c r="E978" i="7"/>
  <c r="D979" i="7"/>
  <c r="E979" i="7"/>
  <c r="D980" i="7"/>
  <c r="E980" i="7"/>
  <c r="D981" i="7"/>
  <c r="E981" i="7"/>
  <c r="D982" i="7"/>
  <c r="E982" i="7"/>
  <c r="D983" i="7"/>
  <c r="E983" i="7"/>
  <c r="D984" i="7"/>
  <c r="E984" i="7"/>
  <c r="D985" i="7"/>
  <c r="E985" i="7"/>
  <c r="D986" i="7"/>
  <c r="E986" i="7"/>
  <c r="D987" i="7"/>
  <c r="E987" i="7"/>
  <c r="D988" i="7"/>
  <c r="E988" i="7"/>
  <c r="D989" i="7"/>
  <c r="E989" i="7"/>
  <c r="D990" i="7"/>
  <c r="E990" i="7"/>
  <c r="D991" i="7"/>
  <c r="E991" i="7"/>
  <c r="D992" i="7"/>
  <c r="E992" i="7"/>
  <c r="D993" i="7"/>
  <c r="E993" i="7"/>
  <c r="D994" i="7"/>
  <c r="E994" i="7"/>
  <c r="D995" i="7"/>
  <c r="E995" i="7"/>
  <c r="D996" i="7"/>
  <c r="E996" i="7"/>
  <c r="D997" i="7"/>
  <c r="E997" i="7"/>
  <c r="D998" i="7"/>
  <c r="E998" i="7"/>
  <c r="D999" i="7"/>
  <c r="E999" i="7"/>
  <c r="D1000" i="7"/>
  <c r="E1000" i="7"/>
  <c r="D1001" i="7"/>
  <c r="E1001" i="7"/>
  <c r="D1002" i="7"/>
  <c r="E1002" i="7"/>
  <c r="D1003" i="7"/>
  <c r="E1003" i="7"/>
  <c r="D1004" i="7"/>
  <c r="E1004" i="7"/>
  <c r="D1005" i="7"/>
  <c r="E1005" i="7"/>
  <c r="D1006" i="7"/>
  <c r="E1006" i="7"/>
  <c r="D1007" i="7"/>
  <c r="E1007" i="7"/>
  <c r="D1008" i="7"/>
  <c r="E1008" i="7"/>
  <c r="D1009" i="7"/>
  <c r="E1009" i="7"/>
  <c r="D1010" i="7"/>
  <c r="E1010" i="7"/>
  <c r="D1011" i="7"/>
  <c r="E1011" i="7"/>
  <c r="D1012" i="7"/>
  <c r="E1012" i="7"/>
  <c r="D1013" i="7"/>
  <c r="E1013" i="7"/>
  <c r="D1014" i="7"/>
  <c r="E1014" i="7"/>
  <c r="D1015" i="7"/>
  <c r="E1015" i="7"/>
  <c r="D1016" i="7"/>
  <c r="E1016" i="7"/>
  <c r="D1017" i="7"/>
  <c r="E1017" i="7"/>
  <c r="D1018" i="7"/>
  <c r="E1018" i="7"/>
  <c r="D1019" i="7"/>
  <c r="E1019" i="7"/>
  <c r="D1020" i="7"/>
  <c r="E1020" i="7"/>
  <c r="D1021" i="7"/>
  <c r="E1021" i="7"/>
  <c r="D1022" i="7"/>
  <c r="E1022" i="7"/>
  <c r="D1023" i="7"/>
  <c r="E1023" i="7"/>
  <c r="D1024" i="7"/>
  <c r="E1024" i="7"/>
  <c r="D1025" i="7"/>
  <c r="E1025" i="7"/>
  <c r="D1026" i="7"/>
  <c r="E1026" i="7"/>
  <c r="D1027" i="7"/>
  <c r="E1027" i="7"/>
  <c r="D1028" i="7"/>
  <c r="E1028" i="7"/>
  <c r="D1029" i="7"/>
  <c r="E1029" i="7"/>
  <c r="D1030" i="7"/>
  <c r="E1030" i="7"/>
  <c r="D1031" i="7"/>
  <c r="E1031" i="7"/>
  <c r="D1032" i="7"/>
  <c r="E1032" i="7"/>
  <c r="D1033" i="7"/>
  <c r="E1033" i="7"/>
  <c r="D1034" i="7"/>
  <c r="E1034" i="7"/>
  <c r="D1035" i="7"/>
  <c r="E1035" i="7"/>
  <c r="D1036" i="7"/>
  <c r="E1036" i="7"/>
  <c r="D1037" i="7"/>
  <c r="E1037" i="7"/>
  <c r="D1038" i="7"/>
  <c r="E1038" i="7"/>
  <c r="D1039" i="7"/>
  <c r="E1039" i="7"/>
  <c r="D1040" i="7"/>
  <c r="E1040" i="7"/>
  <c r="D1041" i="7"/>
  <c r="E1041" i="7"/>
  <c r="D1042" i="7"/>
  <c r="E1042" i="7"/>
  <c r="D1043" i="7"/>
  <c r="E1043" i="7"/>
  <c r="D1044" i="7"/>
  <c r="E1044" i="7"/>
  <c r="D1045" i="7"/>
  <c r="E1045" i="7"/>
  <c r="D1046" i="7"/>
  <c r="E1046" i="7"/>
  <c r="D1047" i="7"/>
  <c r="E1047" i="7"/>
  <c r="D1048" i="7"/>
  <c r="E1048" i="7"/>
  <c r="D1049" i="7"/>
  <c r="E1049" i="7"/>
  <c r="D1050" i="7"/>
  <c r="E1050" i="7"/>
  <c r="D1051" i="7"/>
  <c r="E1051" i="7"/>
  <c r="D1052" i="7"/>
  <c r="E1052" i="7"/>
  <c r="D1053" i="7"/>
  <c r="E1053" i="7"/>
  <c r="D1054" i="7"/>
  <c r="E1054" i="7"/>
  <c r="D1055" i="7"/>
  <c r="E1055" i="7"/>
  <c r="D1056" i="7"/>
  <c r="E1056" i="7"/>
  <c r="D1057" i="7"/>
  <c r="E1057" i="7"/>
  <c r="D1058" i="7"/>
  <c r="E1058" i="7"/>
  <c r="D1059" i="7"/>
  <c r="E1059" i="7"/>
  <c r="D1060" i="7"/>
  <c r="E1060" i="7"/>
  <c r="D1061" i="7"/>
  <c r="E1061" i="7"/>
  <c r="D1062" i="7"/>
  <c r="E1062" i="7"/>
  <c r="D1063" i="7"/>
  <c r="E1063" i="7"/>
  <c r="D1064" i="7"/>
  <c r="E1064" i="7"/>
  <c r="D1065" i="7"/>
  <c r="E1065" i="7"/>
  <c r="D1066" i="7"/>
  <c r="E1066" i="7"/>
  <c r="D1067" i="7"/>
  <c r="E1067" i="7"/>
  <c r="D1068" i="7"/>
  <c r="E1068" i="7"/>
  <c r="D1069" i="7"/>
  <c r="E1069" i="7"/>
  <c r="D1070" i="7"/>
  <c r="E1070" i="7"/>
  <c r="D1071" i="7"/>
  <c r="E1071" i="7"/>
  <c r="D1072" i="7"/>
  <c r="E1072" i="7"/>
  <c r="D1073" i="7"/>
  <c r="E1073" i="7"/>
  <c r="D1074" i="7"/>
  <c r="E1074" i="7"/>
  <c r="D1075" i="7"/>
  <c r="E1075" i="7"/>
  <c r="D1076" i="7"/>
  <c r="E1076" i="7"/>
  <c r="D1077" i="7"/>
  <c r="E1077" i="7"/>
  <c r="D1078" i="7"/>
  <c r="E1078" i="7"/>
  <c r="D1079" i="7"/>
  <c r="E1079" i="7"/>
  <c r="D1080" i="7"/>
  <c r="E1080" i="7"/>
  <c r="D1081" i="7"/>
  <c r="E1081" i="7"/>
  <c r="D1082" i="7"/>
  <c r="E1082" i="7"/>
  <c r="D1083" i="7"/>
  <c r="E1083" i="7"/>
  <c r="D1084" i="7"/>
  <c r="E1084" i="7"/>
  <c r="D1085" i="7"/>
  <c r="E1085" i="7"/>
  <c r="D1086" i="7"/>
  <c r="E1086" i="7"/>
  <c r="D1087" i="7"/>
  <c r="E1087" i="7"/>
  <c r="D1088" i="7"/>
  <c r="E1088" i="7"/>
  <c r="D1089" i="7"/>
  <c r="E1089" i="7"/>
  <c r="D1090" i="7"/>
  <c r="E1090" i="7"/>
  <c r="D1091" i="7"/>
  <c r="E1091" i="7"/>
  <c r="D1092" i="7"/>
  <c r="E1092" i="7"/>
  <c r="D1093" i="7"/>
  <c r="E1093" i="7"/>
  <c r="D1094" i="7"/>
  <c r="E1094" i="7"/>
  <c r="D1095" i="7"/>
  <c r="E1095" i="7"/>
  <c r="D1096" i="7"/>
  <c r="E1096" i="7"/>
  <c r="D1097" i="7"/>
  <c r="E1097" i="7"/>
  <c r="D1098" i="7"/>
  <c r="E1098" i="7"/>
  <c r="D1099" i="7"/>
  <c r="E1099" i="7"/>
  <c r="D1100" i="7"/>
  <c r="E1100" i="7"/>
  <c r="D1101" i="7"/>
  <c r="E1101" i="7"/>
  <c r="D1102" i="7"/>
  <c r="E1102" i="7"/>
  <c r="D1103" i="7"/>
  <c r="E1103" i="7"/>
  <c r="D1104" i="7"/>
  <c r="E1104" i="7"/>
  <c r="D1105" i="7"/>
  <c r="E1105" i="7"/>
  <c r="D1106" i="7"/>
  <c r="E1106" i="7"/>
  <c r="D1107" i="7"/>
  <c r="E1107" i="7"/>
  <c r="D1108" i="7"/>
  <c r="E1108" i="7"/>
  <c r="D1109" i="7"/>
  <c r="E1109" i="7"/>
  <c r="D1110" i="7"/>
  <c r="E1110" i="7"/>
  <c r="D1111" i="7"/>
  <c r="E1111" i="7"/>
  <c r="D1112" i="7"/>
  <c r="E1112" i="7"/>
  <c r="D1113" i="7"/>
  <c r="E1113" i="7"/>
  <c r="D1114" i="7"/>
  <c r="E1114" i="7"/>
  <c r="D1115" i="7"/>
  <c r="E1115" i="7"/>
  <c r="D1116" i="7"/>
  <c r="E1116" i="7"/>
  <c r="D1117" i="7"/>
  <c r="E1117" i="7"/>
  <c r="D1118" i="7"/>
  <c r="E1118" i="7"/>
  <c r="D1119" i="7"/>
  <c r="E1119" i="7"/>
  <c r="D1120" i="7"/>
  <c r="E1120" i="7"/>
  <c r="D1121" i="7"/>
  <c r="E1121" i="7"/>
  <c r="D1122" i="7"/>
  <c r="E1122" i="7"/>
  <c r="D1123" i="7"/>
  <c r="E1123" i="7"/>
  <c r="D1124" i="7"/>
  <c r="E1124" i="7"/>
  <c r="D1125" i="7"/>
  <c r="E1125" i="7"/>
  <c r="D1126" i="7"/>
  <c r="E1126" i="7"/>
  <c r="D1127" i="7"/>
  <c r="E1127" i="7"/>
  <c r="D1128" i="7"/>
  <c r="C1128" i="7" s="1"/>
  <c r="E1128" i="7"/>
  <c r="D1129" i="7"/>
  <c r="E1129" i="7"/>
  <c r="D1130" i="7"/>
  <c r="E1130" i="7"/>
  <c r="D1131" i="7"/>
  <c r="E1131" i="7"/>
  <c r="D1132" i="7"/>
  <c r="E1132" i="7"/>
  <c r="D1133" i="7"/>
  <c r="E1133" i="7"/>
  <c r="D1134" i="7"/>
  <c r="E1134" i="7"/>
  <c r="D1135" i="7"/>
  <c r="E1135" i="7"/>
  <c r="D1136" i="7"/>
  <c r="E1136" i="7"/>
  <c r="D1137" i="7"/>
  <c r="E1137" i="7"/>
  <c r="D1138" i="7"/>
  <c r="E1138" i="7"/>
  <c r="D1139" i="7"/>
  <c r="E1139" i="7"/>
  <c r="D1140" i="7"/>
  <c r="E1140" i="7"/>
  <c r="D1141" i="7"/>
  <c r="E1141" i="7"/>
  <c r="D1142" i="7"/>
  <c r="E1142" i="7"/>
  <c r="D1143" i="7"/>
  <c r="E1143" i="7"/>
  <c r="D1144" i="7"/>
  <c r="E1144" i="7"/>
  <c r="D1145" i="7"/>
  <c r="C1145" i="7" s="1"/>
  <c r="E1145" i="7"/>
  <c r="D1146" i="7"/>
  <c r="E1146" i="7"/>
  <c r="D1147" i="7"/>
  <c r="E1147" i="7"/>
  <c r="D1148" i="7"/>
  <c r="E1148" i="7"/>
  <c r="D1149" i="7"/>
  <c r="E1149" i="7"/>
  <c r="D1150" i="7"/>
  <c r="E1150" i="7"/>
  <c r="D1151" i="7"/>
  <c r="E1151" i="7"/>
  <c r="D1152" i="7"/>
  <c r="E1152" i="7"/>
  <c r="D1153" i="7"/>
  <c r="C1153" i="7" s="1"/>
  <c r="E1153" i="7"/>
  <c r="D1154" i="7"/>
  <c r="E1154" i="7"/>
  <c r="D1155" i="7"/>
  <c r="E1155" i="7"/>
  <c r="D1156" i="7"/>
  <c r="E1156" i="7"/>
  <c r="D1157" i="7"/>
  <c r="E1157" i="7"/>
  <c r="D1158" i="7"/>
  <c r="E1158" i="7"/>
  <c r="D1159" i="7"/>
  <c r="E1159" i="7"/>
  <c r="D1160" i="7"/>
  <c r="E1160" i="7"/>
  <c r="D1161" i="7"/>
  <c r="E1161" i="7"/>
  <c r="D1162" i="7"/>
  <c r="E1162" i="7"/>
  <c r="D1163" i="7"/>
  <c r="E1163" i="7"/>
  <c r="D1164" i="7"/>
  <c r="E1164" i="7"/>
  <c r="D1165" i="7"/>
  <c r="E1165" i="7"/>
  <c r="D1166" i="7"/>
  <c r="E1166" i="7"/>
  <c r="D1167" i="7"/>
  <c r="E1167" i="7"/>
  <c r="D1168" i="7"/>
  <c r="E1168" i="7"/>
  <c r="D1169" i="7"/>
  <c r="E1169" i="7"/>
  <c r="D1170" i="7"/>
  <c r="E1170" i="7"/>
  <c r="D1171" i="7"/>
  <c r="E1171" i="7"/>
  <c r="D1172" i="7"/>
  <c r="E1172" i="7"/>
  <c r="D1173" i="7"/>
  <c r="E1173" i="7"/>
  <c r="D1174" i="7"/>
  <c r="E1174" i="7"/>
  <c r="D1175" i="7"/>
  <c r="E1175" i="7"/>
  <c r="D1176" i="7"/>
  <c r="E1176" i="7"/>
  <c r="D1177" i="7"/>
  <c r="E1177" i="7"/>
  <c r="D1178" i="7"/>
  <c r="E1178" i="7"/>
  <c r="D1179" i="7"/>
  <c r="E1179" i="7"/>
  <c r="D1180" i="7"/>
  <c r="E1180" i="7"/>
  <c r="D1181" i="7"/>
  <c r="E1181" i="7"/>
  <c r="D1182" i="7"/>
  <c r="E1182" i="7"/>
  <c r="D1183" i="7"/>
  <c r="E1183" i="7"/>
  <c r="D1184" i="7"/>
  <c r="E1184" i="7"/>
  <c r="D1185" i="7"/>
  <c r="E1185" i="7"/>
  <c r="D1186" i="7"/>
  <c r="E1186" i="7"/>
  <c r="D1187" i="7"/>
  <c r="E1187" i="7"/>
  <c r="D1188" i="7"/>
  <c r="E1188" i="7"/>
  <c r="D1189" i="7"/>
  <c r="E1189" i="7"/>
  <c r="D1190" i="7"/>
  <c r="E1190" i="7"/>
  <c r="D1191" i="7"/>
  <c r="E1191" i="7"/>
  <c r="D1192" i="7"/>
  <c r="E1192" i="7"/>
  <c r="D1193" i="7"/>
  <c r="E1193" i="7"/>
  <c r="D1194" i="7"/>
  <c r="E1194" i="7"/>
  <c r="D1195" i="7"/>
  <c r="E1195" i="7"/>
  <c r="D1196" i="7"/>
  <c r="E1196" i="7"/>
  <c r="D1197" i="7"/>
  <c r="E1197" i="7"/>
  <c r="D1198" i="7"/>
  <c r="E1198" i="7"/>
  <c r="D1199" i="7"/>
  <c r="E1199" i="7"/>
  <c r="D1200" i="7"/>
  <c r="E1200" i="7"/>
  <c r="D1201" i="7"/>
  <c r="E1201" i="7"/>
  <c r="D1202" i="7"/>
  <c r="E1202" i="7"/>
  <c r="D1203" i="7"/>
  <c r="E1203" i="7"/>
  <c r="D1204" i="7"/>
  <c r="E1204" i="7"/>
  <c r="D1205" i="7"/>
  <c r="E1205" i="7"/>
  <c r="D1206" i="7"/>
  <c r="E1206" i="7"/>
  <c r="D1207" i="7"/>
  <c r="E1207" i="7"/>
  <c r="D1208" i="7"/>
  <c r="E1208" i="7"/>
  <c r="D1209" i="7"/>
  <c r="E1209" i="7"/>
  <c r="D1210" i="7"/>
  <c r="E1210" i="7"/>
  <c r="D1211" i="7"/>
  <c r="E1211" i="7"/>
  <c r="D1212" i="7"/>
  <c r="E1212" i="7"/>
  <c r="D1213" i="7"/>
  <c r="E1213" i="7"/>
  <c r="D1214" i="7"/>
  <c r="E1214" i="7"/>
  <c r="D1215" i="7"/>
  <c r="E1215" i="7"/>
  <c r="D1216" i="7"/>
  <c r="E1216" i="7"/>
  <c r="D1217" i="7"/>
  <c r="E1217" i="7"/>
  <c r="D1218" i="7"/>
  <c r="E1218" i="7"/>
  <c r="D1219" i="7"/>
  <c r="E1219" i="7"/>
  <c r="D1220" i="7"/>
  <c r="E1220" i="7"/>
  <c r="D1221" i="7"/>
  <c r="E1221" i="7"/>
  <c r="D1222" i="7"/>
  <c r="E1222" i="7"/>
  <c r="D1223" i="7"/>
  <c r="E1223" i="7"/>
  <c r="D1224" i="7"/>
  <c r="E1224" i="7"/>
  <c r="D1225" i="7"/>
  <c r="E1225" i="7"/>
  <c r="D1226" i="7"/>
  <c r="E1226" i="7"/>
  <c r="D1227" i="7"/>
  <c r="E1227" i="7"/>
  <c r="D1228" i="7"/>
  <c r="E1228" i="7"/>
  <c r="D1229" i="7"/>
  <c r="E1229" i="7"/>
  <c r="D1230" i="7"/>
  <c r="E1230" i="7"/>
  <c r="D1231" i="7"/>
  <c r="E1231" i="7"/>
  <c r="D1232" i="7"/>
  <c r="E1232" i="7"/>
  <c r="D1233" i="7"/>
  <c r="E1233" i="7"/>
  <c r="D1234" i="7"/>
  <c r="E1234" i="7"/>
  <c r="D1235" i="7"/>
  <c r="E1235" i="7"/>
  <c r="D1236" i="7"/>
  <c r="E1236" i="7"/>
  <c r="D1237" i="7"/>
  <c r="E1237" i="7"/>
  <c r="D1238" i="7"/>
  <c r="E1238" i="7"/>
  <c r="D1239" i="7"/>
  <c r="E1239" i="7"/>
  <c r="D1240" i="7"/>
  <c r="E1240" i="7"/>
  <c r="D1241" i="7"/>
  <c r="E1241" i="7"/>
  <c r="D1242" i="7"/>
  <c r="E1242" i="7"/>
  <c r="D1243" i="7"/>
  <c r="E1243" i="7"/>
  <c r="D1244" i="7"/>
  <c r="E1244" i="7"/>
  <c r="D1245" i="7"/>
  <c r="E1245" i="7"/>
  <c r="D1246" i="7"/>
  <c r="E1246" i="7"/>
  <c r="D1247" i="7"/>
  <c r="E1247" i="7"/>
  <c r="D1248" i="7"/>
  <c r="E1248" i="7"/>
  <c r="D1249" i="7"/>
  <c r="E1249" i="7"/>
  <c r="D1250" i="7"/>
  <c r="E1250" i="7"/>
  <c r="D1251" i="7"/>
  <c r="E1251" i="7"/>
  <c r="D1252" i="7"/>
  <c r="E1252" i="7"/>
  <c r="D1253" i="7"/>
  <c r="E1253" i="7"/>
  <c r="D1254" i="7"/>
  <c r="E1254" i="7"/>
  <c r="D1255" i="7"/>
  <c r="E1255" i="7"/>
  <c r="D1256" i="7"/>
  <c r="E1256" i="7"/>
  <c r="D1257" i="7"/>
  <c r="E1257" i="7"/>
  <c r="D1258" i="7"/>
  <c r="E1258" i="7"/>
  <c r="D1259" i="7"/>
  <c r="E1259" i="7"/>
  <c r="D1260" i="7"/>
  <c r="E1260" i="7"/>
  <c r="D1261" i="7"/>
  <c r="E1261" i="7"/>
  <c r="D1262" i="7"/>
  <c r="E1262" i="7"/>
  <c r="D1263" i="7"/>
  <c r="E1263" i="7"/>
  <c r="D1264" i="7"/>
  <c r="E1264" i="7"/>
  <c r="D1265" i="7"/>
  <c r="E1265" i="7"/>
  <c r="D1266" i="7"/>
  <c r="E1266" i="7"/>
  <c r="D1267" i="7"/>
  <c r="E1267" i="7"/>
  <c r="D1268" i="7"/>
  <c r="E1268" i="7"/>
  <c r="D1269" i="7"/>
  <c r="E1269" i="7"/>
  <c r="D1270" i="7"/>
  <c r="E1270" i="7"/>
  <c r="D1271" i="7"/>
  <c r="E1271" i="7"/>
  <c r="D1272" i="7"/>
  <c r="E1272" i="7"/>
  <c r="D1273" i="7"/>
  <c r="E1273" i="7"/>
  <c r="D1274" i="7"/>
  <c r="E1274" i="7"/>
  <c r="D1275" i="7"/>
  <c r="E1275" i="7"/>
  <c r="D1276" i="7"/>
  <c r="E1276" i="7"/>
  <c r="D1277" i="7"/>
  <c r="E1277" i="7"/>
  <c r="D1278" i="7"/>
  <c r="E1278" i="7"/>
  <c r="D1279" i="7"/>
  <c r="E1279" i="7"/>
  <c r="D1280" i="7"/>
  <c r="E1280" i="7"/>
  <c r="D1281" i="7"/>
  <c r="E1281" i="7"/>
  <c r="D1282" i="7"/>
  <c r="E1282" i="7"/>
  <c r="D1283" i="7"/>
  <c r="E1283" i="7"/>
  <c r="D1284" i="7"/>
  <c r="E1284" i="7"/>
  <c r="D1285" i="7"/>
  <c r="E1285" i="7"/>
  <c r="D1286" i="7"/>
  <c r="E1286" i="7"/>
  <c r="D1287" i="7"/>
  <c r="E1287" i="7"/>
  <c r="D1288" i="7"/>
  <c r="E1288" i="7"/>
  <c r="D1289" i="7"/>
  <c r="E1289" i="7"/>
  <c r="D1290" i="7"/>
  <c r="E1290" i="7"/>
  <c r="D1291" i="7"/>
  <c r="E1291" i="7"/>
  <c r="D1292" i="7"/>
  <c r="E1292" i="7"/>
  <c r="D1293" i="7"/>
  <c r="E1293" i="7"/>
  <c r="D1294" i="7"/>
  <c r="E1294" i="7"/>
  <c r="D1295" i="7"/>
  <c r="E1295" i="7"/>
  <c r="D1296" i="7"/>
  <c r="E1296" i="7"/>
  <c r="D1297" i="7"/>
  <c r="E1297" i="7"/>
  <c r="D1298" i="7"/>
  <c r="E1298" i="7"/>
  <c r="D1299" i="7"/>
  <c r="E1299" i="7"/>
  <c r="D1300" i="7"/>
  <c r="E1300" i="7"/>
  <c r="D1301" i="7"/>
  <c r="E1301" i="7"/>
  <c r="D1302" i="7"/>
  <c r="E1302" i="7"/>
  <c r="D1303" i="7"/>
  <c r="E1303" i="7"/>
  <c r="D1304" i="7"/>
  <c r="E1304" i="7"/>
  <c r="D1305" i="7"/>
  <c r="E1305" i="7"/>
  <c r="D1306" i="7"/>
  <c r="E1306" i="7"/>
  <c r="D1307" i="7"/>
  <c r="E1307" i="7"/>
  <c r="D1308" i="7"/>
  <c r="E1308" i="7"/>
  <c r="D1309" i="7"/>
  <c r="E1309" i="7"/>
  <c r="D1310" i="7"/>
  <c r="E1310" i="7"/>
  <c r="D1311" i="7"/>
  <c r="E1311" i="7"/>
  <c r="D1312" i="7"/>
  <c r="E1312" i="7"/>
  <c r="D1313" i="7"/>
  <c r="E1313" i="7"/>
  <c r="D1314" i="7"/>
  <c r="E1314" i="7"/>
  <c r="D1315" i="7"/>
  <c r="E1315" i="7"/>
  <c r="D1316" i="7"/>
  <c r="E1316" i="7"/>
  <c r="D1317" i="7"/>
  <c r="E1317" i="7"/>
  <c r="D1318" i="7"/>
  <c r="E1318" i="7"/>
  <c r="D1319" i="7"/>
  <c r="E1319" i="7"/>
  <c r="D1320" i="7"/>
  <c r="E1320" i="7"/>
  <c r="D1321" i="7"/>
  <c r="E1321" i="7"/>
  <c r="D1322" i="7"/>
  <c r="E1322" i="7"/>
  <c r="D1323" i="7"/>
  <c r="E1323" i="7"/>
  <c r="D1324" i="7"/>
  <c r="E1324" i="7"/>
  <c r="D1325" i="7"/>
  <c r="E1325" i="7"/>
  <c r="D1326" i="7"/>
  <c r="E1326" i="7"/>
  <c r="D1327" i="7"/>
  <c r="E1327" i="7"/>
  <c r="D1328" i="7"/>
  <c r="E1328" i="7"/>
  <c r="D1329" i="7"/>
  <c r="E1329" i="7"/>
  <c r="D1330" i="7"/>
  <c r="E1330" i="7"/>
  <c r="D1331" i="7"/>
  <c r="E1331" i="7"/>
  <c r="D1332" i="7"/>
  <c r="E1332" i="7"/>
  <c r="D1333" i="7"/>
  <c r="E1333" i="7"/>
  <c r="D1334" i="7"/>
  <c r="E1334" i="7"/>
  <c r="D1335" i="7"/>
  <c r="E1335" i="7"/>
  <c r="D1336" i="7"/>
  <c r="E1336" i="7"/>
  <c r="D1337" i="7"/>
  <c r="E1337" i="7"/>
  <c r="D1338" i="7"/>
  <c r="E1338" i="7"/>
  <c r="D1339" i="7"/>
  <c r="E1339" i="7"/>
  <c r="D1340" i="7"/>
  <c r="E1340" i="7"/>
  <c r="D1341" i="7"/>
  <c r="E1341" i="7"/>
  <c r="D1342" i="7"/>
  <c r="E1342" i="7"/>
  <c r="D1343" i="7"/>
  <c r="E1343" i="7"/>
  <c r="D1344" i="7"/>
  <c r="E1344" i="7"/>
  <c r="D1345" i="7"/>
  <c r="E1345" i="7"/>
  <c r="D1346" i="7"/>
  <c r="E1346" i="7"/>
  <c r="D1347" i="7"/>
  <c r="E1347" i="7"/>
  <c r="D1348" i="7"/>
  <c r="E1348" i="7"/>
  <c r="D1349" i="7"/>
  <c r="E1349" i="7"/>
  <c r="D1350" i="7"/>
  <c r="E1350" i="7"/>
  <c r="D1351" i="7"/>
  <c r="E1351" i="7"/>
  <c r="D1352" i="7"/>
  <c r="E1352" i="7"/>
  <c r="D1353" i="7"/>
  <c r="E1353" i="7"/>
  <c r="D1354" i="7"/>
  <c r="E1354" i="7"/>
  <c r="D1355" i="7"/>
  <c r="E1355" i="7"/>
  <c r="D1356" i="7"/>
  <c r="E1356" i="7"/>
  <c r="D1357" i="7"/>
  <c r="E1357" i="7"/>
  <c r="D1358" i="7"/>
  <c r="E1358" i="7"/>
  <c r="D1359" i="7"/>
  <c r="E1359" i="7"/>
  <c r="D1360" i="7"/>
  <c r="E1360" i="7"/>
  <c r="D1361" i="7"/>
  <c r="E1361" i="7"/>
  <c r="D1362" i="7"/>
  <c r="E1362" i="7"/>
  <c r="D1363" i="7"/>
  <c r="E1363" i="7"/>
  <c r="D1364" i="7"/>
  <c r="E1364" i="7"/>
  <c r="D1365" i="7"/>
  <c r="E1365" i="7"/>
  <c r="D1366" i="7"/>
  <c r="E1366" i="7"/>
  <c r="D1367" i="7"/>
  <c r="E1367" i="7"/>
  <c r="D1368" i="7"/>
  <c r="E1368" i="7"/>
  <c r="D1369" i="7"/>
  <c r="E1369" i="7"/>
  <c r="D1370" i="7"/>
  <c r="E1370" i="7"/>
  <c r="D1371" i="7"/>
  <c r="E1371" i="7"/>
  <c r="D1372" i="7"/>
  <c r="E1372" i="7"/>
  <c r="D1373" i="7"/>
  <c r="E1373" i="7"/>
  <c r="D1374" i="7"/>
  <c r="E1374" i="7"/>
  <c r="D1375" i="7"/>
  <c r="E1375" i="7"/>
  <c r="D1376" i="7"/>
  <c r="E1376" i="7"/>
  <c r="D1377" i="7"/>
  <c r="E1377" i="7"/>
  <c r="D1378" i="7"/>
  <c r="E1378" i="7"/>
  <c r="D1379" i="7"/>
  <c r="E1379" i="7"/>
  <c r="D1380" i="7"/>
  <c r="E1380" i="7"/>
  <c r="D1381" i="7"/>
  <c r="E1381" i="7"/>
  <c r="D1382" i="7"/>
  <c r="E1382" i="7"/>
  <c r="D1383" i="7"/>
  <c r="E1383" i="7"/>
  <c r="D1384" i="7"/>
  <c r="E1384" i="7"/>
  <c r="D1385" i="7"/>
  <c r="E1385" i="7"/>
  <c r="D1386" i="7"/>
  <c r="E1386" i="7"/>
  <c r="D1387" i="7"/>
  <c r="E1387" i="7"/>
  <c r="D1388" i="7"/>
  <c r="E1388" i="7"/>
  <c r="D1389" i="7"/>
  <c r="E1389" i="7"/>
  <c r="D1390" i="7"/>
  <c r="E1390" i="7"/>
  <c r="D1391" i="7"/>
  <c r="E1391" i="7"/>
  <c r="D1392" i="7"/>
  <c r="E1392" i="7"/>
  <c r="D1393" i="7"/>
  <c r="E1393" i="7"/>
  <c r="D1394" i="7"/>
  <c r="E1394" i="7"/>
  <c r="D1395" i="7"/>
  <c r="E1395" i="7"/>
  <c r="D1396" i="7"/>
  <c r="E1396" i="7"/>
  <c r="D1397" i="7"/>
  <c r="E1397" i="7"/>
  <c r="D1398" i="7"/>
  <c r="E1398" i="7"/>
  <c r="D1399" i="7"/>
  <c r="E1399" i="7"/>
  <c r="D1400" i="7"/>
  <c r="E1400" i="7"/>
  <c r="D1401" i="7"/>
  <c r="E1401" i="7"/>
  <c r="D1402" i="7"/>
  <c r="E1402" i="7"/>
  <c r="D1403" i="7"/>
  <c r="E1403" i="7"/>
  <c r="D1404" i="7"/>
  <c r="E1404" i="7"/>
  <c r="D1405" i="7"/>
  <c r="E1405" i="7"/>
  <c r="D1406" i="7"/>
  <c r="E1406" i="7"/>
  <c r="D1407" i="7"/>
  <c r="E1407" i="7"/>
  <c r="D1408" i="7"/>
  <c r="E1408" i="7"/>
  <c r="D1409" i="7"/>
  <c r="E1409" i="7"/>
  <c r="D1410" i="7"/>
  <c r="E1410" i="7"/>
  <c r="D1411" i="7"/>
  <c r="E1411" i="7"/>
  <c r="D1412" i="7"/>
  <c r="E1412" i="7"/>
  <c r="D1413" i="7"/>
  <c r="E1413" i="7"/>
  <c r="D1414" i="7"/>
  <c r="E1414" i="7"/>
  <c r="D1415" i="7"/>
  <c r="E1415" i="7"/>
  <c r="D1416" i="7"/>
  <c r="E1416" i="7"/>
  <c r="D1417" i="7"/>
  <c r="E1417" i="7"/>
  <c r="D1418" i="7"/>
  <c r="E1418" i="7"/>
  <c r="D1419" i="7"/>
  <c r="E1419" i="7"/>
  <c r="D1420" i="7"/>
  <c r="E1420" i="7"/>
  <c r="D1421" i="7"/>
  <c r="E1421" i="7"/>
  <c r="D1422" i="7"/>
  <c r="E1422" i="7"/>
  <c r="D1423" i="7"/>
  <c r="E1423" i="7"/>
  <c r="D1424" i="7"/>
  <c r="E1424" i="7"/>
  <c r="D1425" i="7"/>
  <c r="E1425" i="7"/>
  <c r="D1426" i="7"/>
  <c r="E1426" i="7"/>
  <c r="D1427" i="7"/>
  <c r="E1427" i="7"/>
  <c r="D1428" i="7"/>
  <c r="E1428" i="7"/>
  <c r="D1429" i="7"/>
  <c r="E1429" i="7"/>
  <c r="D1430" i="7"/>
  <c r="E1430" i="7"/>
  <c r="D1431" i="7"/>
  <c r="E1431" i="7"/>
  <c r="D1432" i="7"/>
  <c r="E1432" i="7"/>
  <c r="D1433" i="7"/>
  <c r="E1433" i="7"/>
  <c r="D1434" i="7"/>
  <c r="E1434" i="7"/>
  <c r="D1435" i="7"/>
  <c r="E1435" i="7"/>
  <c r="D1436" i="7"/>
  <c r="E1436" i="7"/>
  <c r="D1437" i="7"/>
  <c r="E1437" i="7"/>
  <c r="D1438" i="7"/>
  <c r="E1438" i="7"/>
  <c r="D1439" i="7"/>
  <c r="E1439" i="7"/>
  <c r="D1440" i="7"/>
  <c r="E1440" i="7"/>
  <c r="D1441" i="7"/>
  <c r="E1441" i="7"/>
  <c r="D1442" i="7"/>
  <c r="E1442" i="7"/>
  <c r="D1443" i="7"/>
  <c r="E1443" i="7"/>
  <c r="D1444" i="7"/>
  <c r="E1444" i="7"/>
  <c r="D1445" i="7"/>
  <c r="E1445" i="7"/>
  <c r="D1446" i="7"/>
  <c r="E1446" i="7"/>
  <c r="D1447" i="7"/>
  <c r="E1447" i="7"/>
  <c r="D1448" i="7"/>
  <c r="E1448" i="7"/>
  <c r="D1449" i="7"/>
  <c r="E1449" i="7"/>
  <c r="D1450" i="7"/>
  <c r="E1450" i="7"/>
  <c r="D1451" i="7"/>
  <c r="E1451" i="7"/>
  <c r="D1452" i="7"/>
  <c r="E1452" i="7"/>
  <c r="D1453" i="7"/>
  <c r="E1453" i="7"/>
  <c r="D1454" i="7"/>
  <c r="E1454" i="7"/>
  <c r="D1455" i="7"/>
  <c r="E1455" i="7"/>
  <c r="D1456" i="7"/>
  <c r="E1456" i="7"/>
  <c r="D1457" i="7"/>
  <c r="E1457" i="7"/>
  <c r="D1458" i="7"/>
  <c r="E1458" i="7"/>
  <c r="D1459" i="7"/>
  <c r="E1459" i="7"/>
  <c r="D1460" i="7"/>
  <c r="E1460" i="7"/>
  <c r="D1461" i="7"/>
  <c r="E1461" i="7"/>
  <c r="D1462" i="7"/>
  <c r="E1462" i="7"/>
  <c r="D1463" i="7"/>
  <c r="E1463" i="7"/>
  <c r="D1464" i="7"/>
  <c r="E1464" i="7"/>
  <c r="D1465" i="7"/>
  <c r="E1465" i="7"/>
  <c r="D1466" i="7"/>
  <c r="E1466" i="7"/>
  <c r="D1467" i="7"/>
  <c r="E1467" i="7"/>
  <c r="D1468" i="7"/>
  <c r="E1468" i="7"/>
  <c r="D1469" i="7"/>
  <c r="E1469" i="7"/>
  <c r="D1470" i="7"/>
  <c r="E1470" i="7"/>
  <c r="D1471" i="7"/>
  <c r="E1471" i="7"/>
  <c r="D1472" i="7"/>
  <c r="E1472" i="7"/>
  <c r="D1473" i="7"/>
  <c r="E1473" i="7"/>
  <c r="D1474" i="7"/>
  <c r="E1474" i="7"/>
  <c r="D1475" i="7"/>
  <c r="E1475" i="7"/>
  <c r="D1476" i="7"/>
  <c r="E1476" i="7"/>
  <c r="D1477" i="7"/>
  <c r="E1477" i="7"/>
  <c r="D1478" i="7"/>
  <c r="E1478" i="7"/>
  <c r="D1479" i="7"/>
  <c r="E1479" i="7"/>
  <c r="D1480" i="7"/>
  <c r="E1480" i="7"/>
  <c r="D1481" i="7"/>
  <c r="E1481" i="7"/>
  <c r="D1482" i="7"/>
  <c r="E1482" i="7"/>
  <c r="D1483" i="7"/>
  <c r="E1483" i="7"/>
  <c r="D1484" i="7"/>
  <c r="E1484" i="7"/>
  <c r="D1485" i="7"/>
  <c r="E1485" i="7"/>
  <c r="D1486" i="7"/>
  <c r="E1486" i="7"/>
  <c r="D1487" i="7"/>
  <c r="E1487" i="7"/>
  <c r="D1488" i="7"/>
  <c r="E1488" i="7"/>
  <c r="D1489" i="7"/>
  <c r="E1489" i="7"/>
  <c r="D1490" i="7"/>
  <c r="E1490" i="7"/>
  <c r="D1491" i="7"/>
  <c r="E1491" i="7"/>
  <c r="D1492" i="7"/>
  <c r="E1492" i="7"/>
  <c r="D1493" i="7"/>
  <c r="E1493" i="7"/>
  <c r="D1494" i="7"/>
  <c r="E1494" i="7"/>
  <c r="D1495" i="7"/>
  <c r="E1495" i="7"/>
  <c r="D1496" i="7"/>
  <c r="E1496" i="7"/>
  <c r="D1497" i="7"/>
  <c r="E1497" i="7"/>
  <c r="D1498" i="7"/>
  <c r="E1498" i="7"/>
  <c r="D1499" i="7"/>
  <c r="E1499" i="7"/>
  <c r="D1500" i="7"/>
  <c r="E1500" i="7"/>
  <c r="D1501" i="7"/>
  <c r="E1501" i="7"/>
  <c r="D1502" i="7"/>
  <c r="E1502" i="7"/>
  <c r="D1503" i="7"/>
  <c r="E1503" i="7"/>
  <c r="D1504" i="7"/>
  <c r="E1504" i="7"/>
  <c r="D1505" i="7"/>
  <c r="E1505" i="7"/>
  <c r="D1506" i="7"/>
  <c r="E1506" i="7"/>
  <c r="D1507" i="7"/>
  <c r="E1507" i="7"/>
  <c r="D1508" i="7"/>
  <c r="E1508" i="7"/>
  <c r="D1509" i="7"/>
  <c r="E1509" i="7"/>
  <c r="D1510" i="7"/>
  <c r="E1510" i="7"/>
  <c r="D1511" i="7"/>
  <c r="E1511" i="7"/>
  <c r="D1512" i="7"/>
  <c r="E1512" i="7"/>
  <c r="D1513" i="7"/>
  <c r="E1513" i="7"/>
  <c r="D1514" i="7"/>
  <c r="E1514" i="7"/>
  <c r="D1515" i="7"/>
  <c r="E1515" i="7"/>
  <c r="D1516" i="7"/>
  <c r="E1516" i="7"/>
  <c r="D1517" i="7"/>
  <c r="E1517" i="7"/>
  <c r="D1518" i="7"/>
  <c r="E1518" i="7"/>
  <c r="D1519" i="7"/>
  <c r="E1519" i="7"/>
  <c r="D1520" i="7"/>
  <c r="E1520" i="7"/>
  <c r="D1521" i="7"/>
  <c r="E1521" i="7"/>
  <c r="D1522" i="7"/>
  <c r="E1522" i="7"/>
  <c r="D1523" i="7"/>
  <c r="E1523" i="7"/>
  <c r="D1524" i="7"/>
  <c r="E1524" i="7"/>
  <c r="D1525" i="7"/>
  <c r="E1525" i="7"/>
  <c r="D1526" i="7"/>
  <c r="E1526" i="7"/>
  <c r="D1527" i="7"/>
  <c r="C1527" i="7" s="1"/>
  <c r="E1527" i="7"/>
  <c r="D1528" i="7"/>
  <c r="E1528" i="7"/>
  <c r="D1529" i="7"/>
  <c r="E1529" i="7"/>
  <c r="D1530" i="7"/>
  <c r="E1530" i="7"/>
  <c r="D1531" i="7"/>
  <c r="E1531" i="7"/>
  <c r="D1532" i="7"/>
  <c r="E1532" i="7"/>
  <c r="D1533" i="7"/>
  <c r="E1533" i="7"/>
  <c r="D1534" i="7"/>
  <c r="E1534" i="7"/>
  <c r="D1535" i="7"/>
  <c r="E1535" i="7"/>
  <c r="D1536" i="7"/>
  <c r="E1536" i="7"/>
  <c r="D1537" i="7"/>
  <c r="E1537" i="7"/>
  <c r="D1538" i="7"/>
  <c r="E1538" i="7"/>
  <c r="D1539" i="7"/>
  <c r="E1539" i="7"/>
  <c r="D1540" i="7"/>
  <c r="E1540" i="7"/>
  <c r="D1541" i="7"/>
  <c r="E1541" i="7"/>
  <c r="D1542" i="7"/>
  <c r="E1542" i="7"/>
  <c r="D1543" i="7"/>
  <c r="E1543" i="7"/>
  <c r="D1544" i="7"/>
  <c r="E1544" i="7"/>
  <c r="D1545" i="7"/>
  <c r="E1545" i="7"/>
  <c r="D1546" i="7"/>
  <c r="E1546" i="7"/>
  <c r="D1547" i="7"/>
  <c r="E1547" i="7"/>
  <c r="D1548" i="7"/>
  <c r="E1548" i="7"/>
  <c r="D1549" i="7"/>
  <c r="E1549" i="7"/>
  <c r="D1550" i="7"/>
  <c r="E1550" i="7"/>
  <c r="D1551" i="7"/>
  <c r="E1551" i="7"/>
  <c r="J8" i="8"/>
  <c r="K8" i="8"/>
  <c r="L8" i="8"/>
  <c r="M8" i="8"/>
  <c r="J9" i="8"/>
  <c r="K9" i="8"/>
  <c r="L9" i="8"/>
  <c r="M9" i="8"/>
  <c r="J10" i="8"/>
  <c r="K10" i="8"/>
  <c r="L10" i="8"/>
  <c r="M10" i="8"/>
  <c r="J11" i="8"/>
  <c r="K11" i="8"/>
  <c r="L11" i="8"/>
  <c r="M11" i="8"/>
  <c r="J12" i="8"/>
  <c r="K12" i="8"/>
  <c r="L12" i="8"/>
  <c r="M12" i="8"/>
  <c r="J13" i="8"/>
  <c r="K13" i="8"/>
  <c r="L13" i="8"/>
  <c r="M13" i="8"/>
  <c r="J14" i="8"/>
  <c r="K14" i="8"/>
  <c r="L14" i="8"/>
  <c r="M14" i="8"/>
  <c r="J15" i="8"/>
  <c r="K15" i="8"/>
  <c r="L15" i="8"/>
  <c r="M15" i="8"/>
  <c r="J16" i="8"/>
  <c r="K16" i="8"/>
  <c r="L16" i="8"/>
  <c r="M16" i="8"/>
  <c r="J17" i="8"/>
  <c r="K17" i="8"/>
  <c r="L17" i="8"/>
  <c r="M17" i="8"/>
  <c r="J18" i="8"/>
  <c r="K18" i="8"/>
  <c r="L18" i="8"/>
  <c r="M18" i="8"/>
  <c r="J19" i="8"/>
  <c r="K19" i="8"/>
  <c r="L19" i="8"/>
  <c r="M19" i="8"/>
  <c r="J20" i="8"/>
  <c r="K20" i="8"/>
  <c r="L20" i="8"/>
  <c r="M20" i="8"/>
  <c r="J21" i="8"/>
  <c r="K21" i="8"/>
  <c r="L21" i="8"/>
  <c r="M21" i="8"/>
  <c r="J22" i="8"/>
  <c r="K22" i="8"/>
  <c r="L22" i="8"/>
  <c r="M22" i="8"/>
  <c r="J23" i="8"/>
  <c r="K23" i="8"/>
  <c r="L23" i="8"/>
  <c r="M23" i="8"/>
  <c r="J24" i="8"/>
  <c r="K24" i="8"/>
  <c r="L24" i="8"/>
  <c r="M24" i="8"/>
  <c r="J25" i="8"/>
  <c r="K25" i="8"/>
  <c r="L25" i="8"/>
  <c r="M25" i="8"/>
  <c r="J26" i="8"/>
  <c r="K26" i="8"/>
  <c r="L26" i="8"/>
  <c r="M26" i="8"/>
  <c r="J27" i="8"/>
  <c r="K27" i="8"/>
  <c r="L27" i="8"/>
  <c r="M27" i="8"/>
  <c r="J28" i="8"/>
  <c r="K28" i="8"/>
  <c r="L28" i="8"/>
  <c r="M28" i="8"/>
  <c r="J29" i="8"/>
  <c r="K29" i="8"/>
  <c r="L29" i="8"/>
  <c r="M29" i="8"/>
  <c r="J30" i="8"/>
  <c r="K30" i="8"/>
  <c r="L30" i="8"/>
  <c r="M30" i="8"/>
  <c r="J31" i="8"/>
  <c r="K31" i="8"/>
  <c r="L31" i="8"/>
  <c r="M31" i="8"/>
  <c r="J32" i="8"/>
  <c r="K32" i="8"/>
  <c r="L32" i="8"/>
  <c r="M32" i="8"/>
  <c r="J33" i="8"/>
  <c r="K33" i="8"/>
  <c r="L33" i="8"/>
  <c r="M33" i="8"/>
  <c r="J34" i="8"/>
  <c r="K34" i="8"/>
  <c r="L34" i="8"/>
  <c r="M34" i="8"/>
  <c r="J35" i="8"/>
  <c r="K35" i="8"/>
  <c r="L35" i="8"/>
  <c r="M35" i="8"/>
  <c r="J36" i="8"/>
  <c r="K36" i="8"/>
  <c r="L36" i="8"/>
  <c r="M36" i="8"/>
  <c r="J37" i="8"/>
  <c r="K37" i="8"/>
  <c r="L37" i="8"/>
  <c r="M37" i="8"/>
  <c r="J38" i="8"/>
  <c r="K38" i="8"/>
  <c r="L38" i="8"/>
  <c r="M38" i="8"/>
  <c r="J39" i="8"/>
  <c r="K39" i="8"/>
  <c r="L39" i="8"/>
  <c r="M39" i="8"/>
  <c r="J40" i="8"/>
  <c r="K40" i="8"/>
  <c r="L40" i="8"/>
  <c r="M40" i="8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C27" i="7"/>
  <c r="F27" i="7"/>
  <c r="F28" i="7"/>
  <c r="F29" i="7"/>
  <c r="F30" i="7"/>
  <c r="F31" i="7"/>
  <c r="F32" i="7"/>
  <c r="F33" i="7"/>
  <c r="F34" i="7"/>
  <c r="C35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C91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C119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C175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C291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C347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C375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C431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C547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C603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C631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C685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C717" i="7"/>
  <c r="F717" i="7"/>
  <c r="F718" i="7"/>
  <c r="F719" i="7"/>
  <c r="F720" i="7"/>
  <c r="F721" i="7"/>
  <c r="F722" i="7"/>
  <c r="F723" i="7"/>
  <c r="F724" i="7"/>
  <c r="F725" i="7"/>
  <c r="F726" i="7"/>
  <c r="F727" i="7"/>
  <c r="C728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C749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C797" i="7"/>
  <c r="F797" i="7"/>
  <c r="F798" i="7"/>
  <c r="F799" i="7"/>
  <c r="F800" i="7"/>
  <c r="F801" i="7"/>
  <c r="F802" i="7"/>
  <c r="F803" i="7"/>
  <c r="F804" i="7"/>
  <c r="C805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C820" i="7"/>
  <c r="F820" i="7"/>
  <c r="F821" i="7"/>
  <c r="F822" i="7"/>
  <c r="F823" i="7"/>
  <c r="F824" i="7"/>
  <c r="F825" i="7"/>
  <c r="F826" i="7"/>
  <c r="F827" i="7"/>
  <c r="C828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C840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C861" i="7"/>
  <c r="F861" i="7"/>
  <c r="F862" i="7"/>
  <c r="F863" i="7"/>
  <c r="F864" i="7"/>
  <c r="F865" i="7"/>
  <c r="F866" i="7"/>
  <c r="F867" i="7"/>
  <c r="C868" i="7"/>
  <c r="F868" i="7"/>
  <c r="F869" i="7"/>
  <c r="F870" i="7"/>
  <c r="F871" i="7"/>
  <c r="F872" i="7"/>
  <c r="F873" i="7"/>
  <c r="F874" i="7"/>
  <c r="F875" i="7"/>
  <c r="F876" i="7"/>
  <c r="C877" i="7"/>
  <c r="F877" i="7"/>
  <c r="F878" i="7"/>
  <c r="F879" i="7"/>
  <c r="F880" i="7"/>
  <c r="F881" i="7"/>
  <c r="F882" i="7"/>
  <c r="F883" i="7"/>
  <c r="C884" i="7"/>
  <c r="F884" i="7"/>
  <c r="F885" i="7"/>
  <c r="F886" i="7"/>
  <c r="F887" i="7"/>
  <c r="F888" i="7"/>
  <c r="F889" i="7"/>
  <c r="F890" i="7"/>
  <c r="F891" i="7"/>
  <c r="F892" i="7"/>
  <c r="C893" i="7"/>
  <c r="F893" i="7"/>
  <c r="F894" i="7"/>
  <c r="F895" i="7"/>
  <c r="F896" i="7"/>
  <c r="F897" i="7"/>
  <c r="F898" i="7"/>
  <c r="F899" i="7"/>
  <c r="C900" i="7"/>
  <c r="F900" i="7"/>
  <c r="F901" i="7"/>
  <c r="F902" i="7"/>
  <c r="F903" i="7"/>
  <c r="F904" i="7"/>
  <c r="F905" i="7"/>
  <c r="F906" i="7"/>
  <c r="F907" i="7"/>
  <c r="F908" i="7"/>
  <c r="C909" i="7"/>
  <c r="F909" i="7"/>
  <c r="F910" i="7"/>
  <c r="F911" i="7"/>
  <c r="F912" i="7"/>
  <c r="F913" i="7"/>
  <c r="F914" i="7"/>
  <c r="F915" i="7"/>
  <c r="C916" i="7"/>
  <c r="F916" i="7"/>
  <c r="F917" i="7"/>
  <c r="F918" i="7"/>
  <c r="F919" i="7"/>
  <c r="F920" i="7"/>
  <c r="F921" i="7"/>
  <c r="F922" i="7"/>
  <c r="F923" i="7"/>
  <c r="F924" i="7"/>
  <c r="C925" i="7"/>
  <c r="F925" i="7"/>
  <c r="F926" i="7"/>
  <c r="F927" i="7"/>
  <c r="F928" i="7"/>
  <c r="F929" i="7"/>
  <c r="F930" i="7"/>
  <c r="F931" i="7"/>
  <c r="C932" i="7"/>
  <c r="F932" i="7"/>
  <c r="F933" i="7"/>
  <c r="F934" i="7"/>
  <c r="F935" i="7"/>
  <c r="F936" i="7"/>
  <c r="F937" i="7"/>
  <c r="F938" i="7"/>
  <c r="F939" i="7"/>
  <c r="F940" i="7"/>
  <c r="C941" i="7"/>
  <c r="F941" i="7"/>
  <c r="F942" i="7"/>
  <c r="F943" i="7"/>
  <c r="F944" i="7"/>
  <c r="F945" i="7"/>
  <c r="F946" i="7"/>
  <c r="F947" i="7"/>
  <c r="C948" i="7"/>
  <c r="F948" i="7"/>
  <c r="F949" i="7"/>
  <c r="F950" i="7"/>
  <c r="F951" i="7"/>
  <c r="F952" i="7"/>
  <c r="F953" i="7"/>
  <c r="F954" i="7"/>
  <c r="F955" i="7"/>
  <c r="F956" i="7"/>
  <c r="C957" i="7"/>
  <c r="F957" i="7"/>
  <c r="F958" i="7"/>
  <c r="F959" i="7"/>
  <c r="F960" i="7"/>
  <c r="F961" i="7"/>
  <c r="F962" i="7"/>
  <c r="F963" i="7"/>
  <c r="C964" i="7"/>
  <c r="F964" i="7"/>
  <c r="F965" i="7"/>
  <c r="F966" i="7"/>
  <c r="F967" i="7"/>
  <c r="F968" i="7"/>
  <c r="F969" i="7"/>
  <c r="F970" i="7"/>
  <c r="F971" i="7"/>
  <c r="F972" i="7"/>
  <c r="C973" i="7"/>
  <c r="F973" i="7"/>
  <c r="F974" i="7"/>
  <c r="F975" i="7"/>
  <c r="F976" i="7"/>
  <c r="F977" i="7"/>
  <c r="F978" i="7"/>
  <c r="F979" i="7"/>
  <c r="C980" i="7"/>
  <c r="F980" i="7"/>
  <c r="F981" i="7"/>
  <c r="F982" i="7"/>
  <c r="F983" i="7"/>
  <c r="F984" i="7"/>
  <c r="F985" i="7"/>
  <c r="F986" i="7"/>
  <c r="F987" i="7"/>
  <c r="F988" i="7"/>
  <c r="C989" i="7"/>
  <c r="F989" i="7"/>
  <c r="F990" i="7"/>
  <c r="F991" i="7"/>
  <c r="F992" i="7"/>
  <c r="F993" i="7"/>
  <c r="F994" i="7"/>
  <c r="F995" i="7"/>
  <c r="C996" i="7"/>
  <c r="F996" i="7"/>
  <c r="F997" i="7"/>
  <c r="F998" i="7"/>
  <c r="F999" i="7"/>
  <c r="F1000" i="7"/>
  <c r="F1001" i="7"/>
  <c r="F1002" i="7"/>
  <c r="F1003" i="7"/>
  <c r="F1004" i="7"/>
  <c r="C1005" i="7"/>
  <c r="F1005" i="7"/>
  <c r="F1006" i="7"/>
  <c r="F1007" i="7"/>
  <c r="F1008" i="7"/>
  <c r="F1009" i="7"/>
  <c r="F1010" i="7"/>
  <c r="F1011" i="7"/>
  <c r="C1012" i="7"/>
  <c r="F1012" i="7"/>
  <c r="F1013" i="7"/>
  <c r="F1014" i="7"/>
  <c r="F1015" i="7"/>
  <c r="F1016" i="7"/>
  <c r="F1017" i="7"/>
  <c r="F1018" i="7"/>
  <c r="F1019" i="7"/>
  <c r="F1020" i="7"/>
  <c r="C1021" i="7"/>
  <c r="F1021" i="7"/>
  <c r="F1022" i="7"/>
  <c r="F1023" i="7"/>
  <c r="F1024" i="7"/>
  <c r="F1025" i="7"/>
  <c r="F1026" i="7"/>
  <c r="F1027" i="7"/>
  <c r="C1028" i="7"/>
  <c r="F1028" i="7"/>
  <c r="F1029" i="7"/>
  <c r="F1030" i="7"/>
  <c r="F1031" i="7"/>
  <c r="F1032" i="7"/>
  <c r="F1033" i="7"/>
  <c r="F1034" i="7"/>
  <c r="F1035" i="7"/>
  <c r="F1036" i="7"/>
  <c r="C1037" i="7"/>
  <c r="F1037" i="7"/>
  <c r="F1038" i="7"/>
  <c r="F1039" i="7"/>
  <c r="F1040" i="7"/>
  <c r="F1041" i="7"/>
  <c r="F1042" i="7"/>
  <c r="F1043" i="7"/>
  <c r="C1044" i="7"/>
  <c r="F1044" i="7"/>
  <c r="F1045" i="7"/>
  <c r="F1046" i="7"/>
  <c r="F1047" i="7"/>
  <c r="F1048" i="7"/>
  <c r="F1049" i="7"/>
  <c r="F1050" i="7"/>
  <c r="F1051" i="7"/>
  <c r="F1052" i="7"/>
  <c r="C1053" i="7"/>
  <c r="F1053" i="7"/>
  <c r="F1054" i="7"/>
  <c r="F1055" i="7"/>
  <c r="F1056" i="7"/>
  <c r="F1057" i="7"/>
  <c r="F1058" i="7"/>
  <c r="F1059" i="7"/>
  <c r="C1060" i="7"/>
  <c r="F1060" i="7"/>
  <c r="F1061" i="7"/>
  <c r="F1062" i="7"/>
  <c r="F1063" i="7"/>
  <c r="F1064" i="7"/>
  <c r="F1065" i="7"/>
  <c r="F1066" i="7"/>
  <c r="F1067" i="7"/>
  <c r="F1068" i="7"/>
  <c r="C1069" i="7"/>
  <c r="F1069" i="7"/>
  <c r="F1070" i="7"/>
  <c r="F1071" i="7"/>
  <c r="F1072" i="7"/>
  <c r="F1073" i="7"/>
  <c r="F1074" i="7"/>
  <c r="F1075" i="7"/>
  <c r="C1076" i="7"/>
  <c r="F1076" i="7"/>
  <c r="F1077" i="7"/>
  <c r="F1078" i="7"/>
  <c r="F1079" i="7"/>
  <c r="F1080" i="7"/>
  <c r="F1081" i="7"/>
  <c r="F1082" i="7"/>
  <c r="F1083" i="7"/>
  <c r="F1084" i="7"/>
  <c r="C1085" i="7"/>
  <c r="F1085" i="7"/>
  <c r="F1086" i="7"/>
  <c r="F1087" i="7"/>
  <c r="F1088" i="7"/>
  <c r="F1089" i="7"/>
  <c r="F1090" i="7"/>
  <c r="F1091" i="7"/>
  <c r="C1092" i="7"/>
  <c r="F1092" i="7"/>
  <c r="F1093" i="7"/>
  <c r="F1094" i="7"/>
  <c r="F1095" i="7"/>
  <c r="F1096" i="7"/>
  <c r="F1097" i="7"/>
  <c r="F1098" i="7"/>
  <c r="F1099" i="7"/>
  <c r="F1100" i="7"/>
  <c r="C1101" i="7"/>
  <c r="F1101" i="7"/>
  <c r="F1102" i="7"/>
  <c r="F1103" i="7"/>
  <c r="F1104" i="7"/>
  <c r="F1105" i="7"/>
  <c r="F1106" i="7"/>
  <c r="F1107" i="7"/>
  <c r="C1108" i="7"/>
  <c r="F1108" i="7"/>
  <c r="F1109" i="7"/>
  <c r="F1110" i="7"/>
  <c r="F1111" i="7"/>
  <c r="F1112" i="7"/>
  <c r="F1113" i="7"/>
  <c r="F1114" i="7"/>
  <c r="F1115" i="7"/>
  <c r="C1116" i="7"/>
  <c r="F1116" i="7"/>
  <c r="F1117" i="7"/>
  <c r="F1118" i="7"/>
  <c r="F1119" i="7"/>
  <c r="C1120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C1133" i="7"/>
  <c r="F1133" i="7"/>
  <c r="F1134" i="7"/>
  <c r="F1135" i="7"/>
  <c r="F1136" i="7"/>
  <c r="F1137" i="7"/>
  <c r="F1138" i="7"/>
  <c r="F1139" i="7"/>
  <c r="F1140" i="7"/>
  <c r="C1141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C1157" i="7"/>
  <c r="F1157" i="7"/>
  <c r="F1158" i="7"/>
  <c r="F1159" i="7"/>
  <c r="F1160" i="7"/>
  <c r="F1161" i="7"/>
  <c r="F1162" i="7"/>
  <c r="F1163" i="7"/>
  <c r="C1164" i="7"/>
  <c r="F1164" i="7"/>
  <c r="F1165" i="7"/>
  <c r="F1166" i="7"/>
  <c r="C1167" i="7"/>
  <c r="F1167" i="7"/>
  <c r="F1168" i="7"/>
  <c r="F1169" i="7"/>
  <c r="F1170" i="7"/>
  <c r="F1171" i="7"/>
  <c r="C1172" i="7"/>
  <c r="F1172" i="7"/>
  <c r="F1173" i="7"/>
  <c r="F1174" i="7"/>
  <c r="C1175" i="7"/>
  <c r="F1175" i="7"/>
  <c r="F1176" i="7"/>
  <c r="F1177" i="7"/>
  <c r="F1178" i="7"/>
  <c r="F1179" i="7"/>
  <c r="C1180" i="7"/>
  <c r="F1180" i="7"/>
  <c r="F1181" i="7"/>
  <c r="F1182" i="7"/>
  <c r="C1183" i="7"/>
  <c r="F1183" i="7"/>
  <c r="F1184" i="7"/>
  <c r="F1185" i="7"/>
  <c r="F1186" i="7"/>
  <c r="F1187" i="7"/>
  <c r="C1188" i="7"/>
  <c r="F1188" i="7"/>
  <c r="F1189" i="7"/>
  <c r="F1190" i="7"/>
  <c r="C1191" i="7"/>
  <c r="F1191" i="7"/>
  <c r="F1192" i="7"/>
  <c r="F1193" i="7"/>
  <c r="F1194" i="7"/>
  <c r="F1195" i="7"/>
  <c r="C1196" i="7"/>
  <c r="F1196" i="7"/>
  <c r="F1197" i="7"/>
  <c r="F1198" i="7"/>
  <c r="C1199" i="7"/>
  <c r="F1199" i="7"/>
  <c r="F1200" i="7"/>
  <c r="F1201" i="7"/>
  <c r="F1202" i="7"/>
  <c r="F1203" i="7"/>
  <c r="C1204" i="7"/>
  <c r="F1204" i="7"/>
  <c r="F1205" i="7"/>
  <c r="F1206" i="7"/>
  <c r="C1207" i="7"/>
  <c r="F1207" i="7"/>
  <c r="F1208" i="7"/>
  <c r="F1209" i="7"/>
  <c r="F1210" i="7"/>
  <c r="F1211" i="7"/>
  <c r="C1212" i="7"/>
  <c r="F1212" i="7"/>
  <c r="F1213" i="7"/>
  <c r="F1214" i="7"/>
  <c r="C1215" i="7"/>
  <c r="F1215" i="7"/>
  <c r="F1216" i="7"/>
  <c r="F1217" i="7"/>
  <c r="F1218" i="7"/>
  <c r="F1219" i="7"/>
  <c r="C1220" i="7"/>
  <c r="F1220" i="7"/>
  <c r="F1221" i="7"/>
  <c r="F1222" i="7"/>
  <c r="C1223" i="7"/>
  <c r="F1223" i="7"/>
  <c r="F1224" i="7"/>
  <c r="F1225" i="7"/>
  <c r="F1226" i="7"/>
  <c r="F1227" i="7"/>
  <c r="C1228" i="7"/>
  <c r="F1228" i="7"/>
  <c r="F1229" i="7"/>
  <c r="F1230" i="7"/>
  <c r="C1231" i="7"/>
  <c r="F1231" i="7"/>
  <c r="F1232" i="7"/>
  <c r="F1233" i="7"/>
  <c r="F1234" i="7"/>
  <c r="F1235" i="7"/>
  <c r="C1236" i="7"/>
  <c r="F1236" i="7"/>
  <c r="F1237" i="7"/>
  <c r="F1238" i="7"/>
  <c r="C1239" i="7"/>
  <c r="F1239" i="7"/>
  <c r="F1240" i="7"/>
  <c r="F1241" i="7"/>
  <c r="F1242" i="7"/>
  <c r="F1243" i="7"/>
  <c r="C1244" i="7"/>
  <c r="F1244" i="7"/>
  <c r="F1245" i="7"/>
  <c r="F1246" i="7"/>
  <c r="C1247" i="7"/>
  <c r="F1247" i="7"/>
  <c r="F1248" i="7"/>
  <c r="F1249" i="7"/>
  <c r="F1250" i="7"/>
  <c r="F1251" i="7"/>
  <c r="C1252" i="7"/>
  <c r="F1252" i="7"/>
  <c r="F1253" i="7"/>
  <c r="F1254" i="7"/>
  <c r="C1255" i="7"/>
  <c r="F1255" i="7"/>
  <c r="F1256" i="7"/>
  <c r="F1257" i="7"/>
  <c r="F1258" i="7"/>
  <c r="F1259" i="7"/>
  <c r="C1260" i="7"/>
  <c r="F1260" i="7"/>
  <c r="F1261" i="7"/>
  <c r="F1262" i="7"/>
  <c r="C1263" i="7"/>
  <c r="F1263" i="7"/>
  <c r="F1264" i="7"/>
  <c r="F1265" i="7"/>
  <c r="F1266" i="7"/>
  <c r="F1267" i="7"/>
  <c r="C1268" i="7"/>
  <c r="F1268" i="7"/>
  <c r="F1269" i="7"/>
  <c r="F1270" i="7"/>
  <c r="C1271" i="7"/>
  <c r="F1271" i="7"/>
  <c r="F1272" i="7"/>
  <c r="F1273" i="7"/>
  <c r="F1274" i="7"/>
  <c r="F1275" i="7"/>
  <c r="C1276" i="7"/>
  <c r="F1276" i="7"/>
  <c r="F1277" i="7"/>
  <c r="F1278" i="7"/>
  <c r="C1279" i="7"/>
  <c r="F1279" i="7"/>
  <c r="F1280" i="7"/>
  <c r="F1281" i="7"/>
  <c r="F1282" i="7"/>
  <c r="F1283" i="7"/>
  <c r="C1284" i="7"/>
  <c r="F1284" i="7"/>
  <c r="F1285" i="7"/>
  <c r="F1286" i="7"/>
  <c r="C1287" i="7"/>
  <c r="F1287" i="7"/>
  <c r="F1288" i="7"/>
  <c r="F1289" i="7"/>
  <c r="F1290" i="7"/>
  <c r="F1291" i="7"/>
  <c r="C1292" i="7"/>
  <c r="F1292" i="7"/>
  <c r="F1293" i="7"/>
  <c r="F1294" i="7"/>
  <c r="C1295" i="7"/>
  <c r="F1295" i="7"/>
  <c r="F1296" i="7"/>
  <c r="F1297" i="7"/>
  <c r="F1298" i="7"/>
  <c r="F1299" i="7"/>
  <c r="C1300" i="7"/>
  <c r="F1300" i="7"/>
  <c r="F1301" i="7"/>
  <c r="F1302" i="7"/>
  <c r="C1303" i="7"/>
  <c r="F1303" i="7"/>
  <c r="F1304" i="7"/>
  <c r="F1305" i="7"/>
  <c r="F1306" i="7"/>
  <c r="F1307" i="7"/>
  <c r="C1308" i="7"/>
  <c r="F1308" i="7"/>
  <c r="F1309" i="7"/>
  <c r="F1310" i="7"/>
  <c r="C1311" i="7"/>
  <c r="F1311" i="7"/>
  <c r="F1312" i="7"/>
  <c r="F1313" i="7"/>
  <c r="F1314" i="7"/>
  <c r="F1315" i="7"/>
  <c r="C1316" i="7"/>
  <c r="F1316" i="7"/>
  <c r="F1317" i="7"/>
  <c r="F1318" i="7"/>
  <c r="C1319" i="7"/>
  <c r="F1319" i="7"/>
  <c r="F1320" i="7"/>
  <c r="F1321" i="7"/>
  <c r="F1322" i="7"/>
  <c r="F1323" i="7"/>
  <c r="C1324" i="7"/>
  <c r="F1324" i="7"/>
  <c r="F1325" i="7"/>
  <c r="F1326" i="7"/>
  <c r="C1327" i="7"/>
  <c r="F1327" i="7"/>
  <c r="F1328" i="7"/>
  <c r="F1329" i="7"/>
  <c r="F1330" i="7"/>
  <c r="F1331" i="7"/>
  <c r="C1332" i="7"/>
  <c r="F1332" i="7"/>
  <c r="F1333" i="7"/>
  <c r="F1334" i="7"/>
  <c r="C1335" i="7"/>
  <c r="F1335" i="7"/>
  <c r="F1336" i="7"/>
  <c r="F1337" i="7"/>
  <c r="F1338" i="7"/>
  <c r="F1339" i="7"/>
  <c r="C1340" i="7"/>
  <c r="F1340" i="7"/>
  <c r="F1341" i="7"/>
  <c r="F1342" i="7"/>
  <c r="C1343" i="7"/>
  <c r="F1343" i="7"/>
  <c r="F1344" i="7"/>
  <c r="F1345" i="7"/>
  <c r="F1346" i="7"/>
  <c r="F1347" i="7"/>
  <c r="C1348" i="7"/>
  <c r="F1348" i="7"/>
  <c r="F1349" i="7"/>
  <c r="F1350" i="7"/>
  <c r="C1351" i="7"/>
  <c r="F1351" i="7"/>
  <c r="F1352" i="7"/>
  <c r="F1353" i="7"/>
  <c r="F1354" i="7"/>
  <c r="F1355" i="7"/>
  <c r="C1356" i="7"/>
  <c r="F1356" i="7"/>
  <c r="F1357" i="7"/>
  <c r="F1358" i="7"/>
  <c r="C1359" i="7"/>
  <c r="F1359" i="7"/>
  <c r="F1360" i="7"/>
  <c r="F1361" i="7"/>
  <c r="F1362" i="7"/>
  <c r="F1363" i="7"/>
  <c r="C1364" i="7"/>
  <c r="F1364" i="7"/>
  <c r="F1365" i="7"/>
  <c r="F1366" i="7"/>
  <c r="C1367" i="7"/>
  <c r="F1367" i="7"/>
  <c r="F1368" i="7"/>
  <c r="F1369" i="7"/>
  <c r="F1370" i="7"/>
  <c r="F1371" i="7"/>
  <c r="C1372" i="7"/>
  <c r="F1372" i="7"/>
  <c r="F1373" i="7"/>
  <c r="F1374" i="7"/>
  <c r="C1375" i="7"/>
  <c r="F1375" i="7"/>
  <c r="F1376" i="7"/>
  <c r="F1377" i="7"/>
  <c r="F1378" i="7"/>
  <c r="F1379" i="7"/>
  <c r="C1380" i="7"/>
  <c r="F1380" i="7"/>
  <c r="F1381" i="7"/>
  <c r="F1382" i="7"/>
  <c r="C1383" i="7"/>
  <c r="F1383" i="7"/>
  <c r="F1384" i="7"/>
  <c r="F1385" i="7"/>
  <c r="F1386" i="7"/>
  <c r="F1387" i="7"/>
  <c r="C1388" i="7"/>
  <c r="F1388" i="7"/>
  <c r="F1389" i="7"/>
  <c r="F1390" i="7"/>
  <c r="C1391" i="7"/>
  <c r="F1391" i="7"/>
  <c r="F1392" i="7"/>
  <c r="F1393" i="7"/>
  <c r="F1394" i="7"/>
  <c r="F1395" i="7"/>
  <c r="C1396" i="7"/>
  <c r="F1396" i="7"/>
  <c r="F1397" i="7"/>
  <c r="F1398" i="7"/>
  <c r="C1399" i="7"/>
  <c r="F1399" i="7"/>
  <c r="F1400" i="7"/>
  <c r="F1401" i="7"/>
  <c r="F1402" i="7"/>
  <c r="F1403" i="7"/>
  <c r="C1404" i="7"/>
  <c r="F1404" i="7"/>
  <c r="F1405" i="7"/>
  <c r="F1406" i="7"/>
  <c r="C1407" i="7"/>
  <c r="F1407" i="7"/>
  <c r="F1408" i="7"/>
  <c r="F1409" i="7"/>
  <c r="F1410" i="7"/>
  <c r="F1411" i="7"/>
  <c r="C1412" i="7"/>
  <c r="F1412" i="7"/>
  <c r="F1413" i="7"/>
  <c r="F1414" i="7"/>
  <c r="C1415" i="7"/>
  <c r="F1415" i="7"/>
  <c r="F1416" i="7"/>
  <c r="F1417" i="7"/>
  <c r="F1418" i="7"/>
  <c r="F1419" i="7"/>
  <c r="C1420" i="7"/>
  <c r="F1420" i="7"/>
  <c r="F1421" i="7"/>
  <c r="F1422" i="7"/>
  <c r="C1423" i="7"/>
  <c r="F1423" i="7"/>
  <c r="F1424" i="7"/>
  <c r="F1425" i="7"/>
  <c r="F1426" i="7"/>
  <c r="F1427" i="7"/>
  <c r="C1428" i="7"/>
  <c r="F1428" i="7"/>
  <c r="F1429" i="7"/>
  <c r="F1430" i="7"/>
  <c r="C1431" i="7"/>
  <c r="F1431" i="7"/>
  <c r="F1432" i="7"/>
  <c r="F1433" i="7"/>
  <c r="F1434" i="7"/>
  <c r="F1435" i="7"/>
  <c r="C1436" i="7"/>
  <c r="F1436" i="7"/>
  <c r="F1437" i="7"/>
  <c r="F1438" i="7"/>
  <c r="C1439" i="7"/>
  <c r="F1439" i="7"/>
  <c r="F1440" i="7"/>
  <c r="F1441" i="7"/>
  <c r="F1442" i="7"/>
  <c r="F1443" i="7"/>
  <c r="C1444" i="7"/>
  <c r="F1444" i="7"/>
  <c r="F1445" i="7"/>
  <c r="F1446" i="7"/>
  <c r="C1447" i="7"/>
  <c r="F1447" i="7"/>
  <c r="F1448" i="7"/>
  <c r="F1449" i="7"/>
  <c r="F1450" i="7"/>
  <c r="F1451" i="7"/>
  <c r="C1452" i="7"/>
  <c r="F1452" i="7"/>
  <c r="F1453" i="7"/>
  <c r="F1454" i="7"/>
  <c r="C1455" i="7"/>
  <c r="F1455" i="7"/>
  <c r="F1456" i="7"/>
  <c r="F1457" i="7"/>
  <c r="F1458" i="7"/>
  <c r="F1459" i="7"/>
  <c r="C1460" i="7"/>
  <c r="F1460" i="7"/>
  <c r="F1461" i="7"/>
  <c r="F1462" i="7"/>
  <c r="C1463" i="7"/>
  <c r="F1463" i="7"/>
  <c r="F1464" i="7"/>
  <c r="F1465" i="7"/>
  <c r="F1466" i="7"/>
  <c r="F1467" i="7"/>
  <c r="C1468" i="7"/>
  <c r="F1468" i="7"/>
  <c r="F1469" i="7"/>
  <c r="F1470" i="7"/>
  <c r="C1471" i="7"/>
  <c r="F1471" i="7"/>
  <c r="F1472" i="7"/>
  <c r="F1473" i="7"/>
  <c r="F1474" i="7"/>
  <c r="F1475" i="7"/>
  <c r="C1476" i="7"/>
  <c r="F1476" i="7"/>
  <c r="F1477" i="7"/>
  <c r="F1478" i="7"/>
  <c r="C1479" i="7"/>
  <c r="F1479" i="7"/>
  <c r="F1480" i="7"/>
  <c r="F1481" i="7"/>
  <c r="F1482" i="7"/>
  <c r="F1483" i="7"/>
  <c r="C1484" i="7"/>
  <c r="F1484" i="7"/>
  <c r="F1485" i="7"/>
  <c r="F1486" i="7"/>
  <c r="C1487" i="7"/>
  <c r="F1487" i="7"/>
  <c r="F1488" i="7"/>
  <c r="F1489" i="7"/>
  <c r="F1490" i="7"/>
  <c r="F1491" i="7"/>
  <c r="C1492" i="7"/>
  <c r="F1492" i="7"/>
  <c r="F1493" i="7"/>
  <c r="F1494" i="7"/>
  <c r="C1495" i="7"/>
  <c r="F1495" i="7"/>
  <c r="F1496" i="7"/>
  <c r="F1497" i="7"/>
  <c r="F1498" i="7"/>
  <c r="F1499" i="7"/>
  <c r="C1500" i="7"/>
  <c r="F1500" i="7"/>
  <c r="F1501" i="7"/>
  <c r="F1502" i="7"/>
  <c r="C1503" i="7"/>
  <c r="F1503" i="7"/>
  <c r="F1504" i="7"/>
  <c r="F1505" i="7"/>
  <c r="F1506" i="7"/>
  <c r="F1507" i="7"/>
  <c r="C1508" i="7"/>
  <c r="F1508" i="7"/>
  <c r="F1509" i="7"/>
  <c r="F1510" i="7"/>
  <c r="C1511" i="7"/>
  <c r="F1511" i="7"/>
  <c r="F1512" i="7"/>
  <c r="F1513" i="7"/>
  <c r="F1514" i="7"/>
  <c r="F1515" i="7"/>
  <c r="C1516" i="7"/>
  <c r="F1516" i="7"/>
  <c r="F1517" i="7"/>
  <c r="F1518" i="7"/>
  <c r="C1519" i="7"/>
  <c r="F1519" i="7"/>
  <c r="F1520" i="7"/>
  <c r="F1521" i="7"/>
  <c r="F1522" i="7"/>
  <c r="F1523" i="7"/>
  <c r="C1524" i="7"/>
  <c r="F1524" i="7"/>
  <c r="F1525" i="7"/>
  <c r="F1526" i="7"/>
  <c r="F1527" i="7"/>
  <c r="F1528" i="7"/>
  <c r="F1529" i="7"/>
  <c r="F1530" i="7"/>
  <c r="F1531" i="7"/>
  <c r="C1532" i="7"/>
  <c r="F1532" i="7"/>
  <c r="F1533" i="7"/>
  <c r="F1534" i="7"/>
  <c r="C1535" i="7"/>
  <c r="F1535" i="7"/>
  <c r="F1536" i="7"/>
  <c r="F1537" i="7"/>
  <c r="F1538" i="7"/>
  <c r="F1539" i="7"/>
  <c r="C1540" i="7"/>
  <c r="F1540" i="7"/>
  <c r="F1541" i="7"/>
  <c r="F1542" i="7"/>
  <c r="C1543" i="7"/>
  <c r="F1543" i="7"/>
  <c r="F1544" i="7"/>
  <c r="F1545" i="7"/>
  <c r="F1546" i="7"/>
  <c r="F1547" i="7"/>
  <c r="C1548" i="7"/>
  <c r="F1548" i="7"/>
  <c r="F1549" i="7"/>
  <c r="F1550" i="7"/>
  <c r="C1551" i="7"/>
  <c r="F1551" i="7"/>
  <c r="F3" i="7"/>
  <c r="E3" i="7"/>
  <c r="D3" i="7"/>
  <c r="F85" i="9" l="1"/>
  <c r="F69" i="9"/>
  <c r="F53" i="9"/>
  <c r="F37" i="9"/>
  <c r="F21" i="9"/>
  <c r="F84" i="9"/>
  <c r="F68" i="9"/>
  <c r="F52" i="9"/>
  <c r="F36" i="9"/>
  <c r="F20" i="9"/>
  <c r="F83" i="9"/>
  <c r="F67" i="9"/>
  <c r="F51" i="9"/>
  <c r="F35" i="9"/>
  <c r="F19" i="9"/>
  <c r="F82" i="9"/>
  <c r="F66" i="9"/>
  <c r="F50" i="9"/>
  <c r="F34" i="9"/>
  <c r="F18" i="9"/>
  <c r="F81" i="9"/>
  <c r="F65" i="9"/>
  <c r="F49" i="9"/>
  <c r="F33" i="9"/>
  <c r="F17" i="9"/>
  <c r="F80" i="9"/>
  <c r="F64" i="9"/>
  <c r="F48" i="9"/>
  <c r="F32" i="9"/>
  <c r="F16" i="9"/>
  <c r="F79" i="9"/>
  <c r="F63" i="9"/>
  <c r="F47" i="9"/>
  <c r="F31" i="9"/>
  <c r="F15" i="9"/>
  <c r="F78" i="9"/>
  <c r="F62" i="9"/>
  <c r="F46" i="9"/>
  <c r="F30" i="9"/>
  <c r="F14" i="9"/>
  <c r="F77" i="9"/>
  <c r="F61" i="9"/>
  <c r="F45" i="9"/>
  <c r="F29" i="9"/>
  <c r="F13" i="9"/>
  <c r="F75" i="9"/>
  <c r="F59" i="9"/>
  <c r="F43" i="9"/>
  <c r="F27" i="9"/>
  <c r="F11" i="9"/>
  <c r="F28" i="9"/>
  <c r="F74" i="9"/>
  <c r="F58" i="9"/>
  <c r="F42" i="9"/>
  <c r="F26" i="9"/>
  <c r="F10" i="9"/>
  <c r="F73" i="9"/>
  <c r="F57" i="9"/>
  <c r="F41" i="9"/>
  <c r="F25" i="9"/>
  <c r="F9" i="9"/>
  <c r="F44" i="9"/>
  <c r="F72" i="9"/>
  <c r="F56" i="9"/>
  <c r="F40" i="9"/>
  <c r="F24" i="9"/>
  <c r="F8" i="9"/>
  <c r="F76" i="9"/>
  <c r="F6" i="9"/>
  <c r="F71" i="9"/>
  <c r="F55" i="9"/>
  <c r="F39" i="9"/>
  <c r="F23" i="9"/>
  <c r="F7" i="9"/>
  <c r="F60" i="9"/>
  <c r="F86" i="9"/>
  <c r="F70" i="9"/>
  <c r="F54" i="9"/>
  <c r="F38" i="9"/>
  <c r="B91" i="7"/>
  <c r="B1535" i="7"/>
  <c r="B1503" i="7"/>
  <c r="B1471" i="7"/>
  <c r="B1439" i="7"/>
  <c r="B1407" i="7"/>
  <c r="B1375" i="7"/>
  <c r="B1343" i="7"/>
  <c r="B1311" i="7"/>
  <c r="B1279" i="7"/>
  <c r="B1247" i="7"/>
  <c r="B1215" i="7"/>
  <c r="B1183" i="7"/>
  <c r="B1145" i="7"/>
  <c r="B1092" i="7"/>
  <c r="B1028" i="7"/>
  <c r="B964" i="7"/>
  <c r="B900" i="7"/>
  <c r="B828" i="7"/>
  <c r="B728" i="7"/>
  <c r="B462" i="7"/>
  <c r="B119" i="7"/>
  <c r="B1532" i="7"/>
  <c r="B1500" i="7"/>
  <c r="B1468" i="7"/>
  <c r="B1436" i="7"/>
  <c r="B1404" i="7"/>
  <c r="B1372" i="7"/>
  <c r="B1340" i="7"/>
  <c r="B1308" i="7"/>
  <c r="B1276" i="7"/>
  <c r="B1244" i="7"/>
  <c r="B1212" i="7"/>
  <c r="B1180" i="7"/>
  <c r="B1141" i="7"/>
  <c r="B1085" i="7"/>
  <c r="B1021" i="7"/>
  <c r="B957" i="7"/>
  <c r="B893" i="7"/>
  <c r="B820" i="7"/>
  <c r="B717" i="7"/>
  <c r="B431" i="7"/>
  <c r="B1527" i="7"/>
  <c r="B1495" i="7"/>
  <c r="B1463" i="7"/>
  <c r="B1431" i="7"/>
  <c r="B1399" i="7"/>
  <c r="B1367" i="7"/>
  <c r="B1335" i="7"/>
  <c r="B1303" i="7"/>
  <c r="B1271" i="7"/>
  <c r="B1239" i="7"/>
  <c r="B1207" i="7"/>
  <c r="B1175" i="7"/>
  <c r="B1133" i="7"/>
  <c r="B1076" i="7"/>
  <c r="B1012" i="7"/>
  <c r="B948" i="7"/>
  <c r="B884" i="7"/>
  <c r="B805" i="7"/>
  <c r="B696" i="7"/>
  <c r="B375" i="7"/>
  <c r="B35" i="7"/>
  <c r="B1524" i="7"/>
  <c r="B1492" i="7"/>
  <c r="B1460" i="7"/>
  <c r="B1428" i="7"/>
  <c r="B1396" i="7"/>
  <c r="B1364" i="7"/>
  <c r="B1332" i="7"/>
  <c r="B1300" i="7"/>
  <c r="B1268" i="7"/>
  <c r="B1236" i="7"/>
  <c r="B1204" i="7"/>
  <c r="B1172" i="7"/>
  <c r="B1128" i="7"/>
  <c r="B1069" i="7"/>
  <c r="B1005" i="7"/>
  <c r="B941" i="7"/>
  <c r="B877" i="7"/>
  <c r="B797" i="7"/>
  <c r="B685" i="7"/>
  <c r="B347" i="7"/>
  <c r="B6" i="7"/>
  <c r="B1551" i="7"/>
  <c r="B1519" i="7"/>
  <c r="B1487" i="7"/>
  <c r="B1455" i="7"/>
  <c r="B1423" i="7"/>
  <c r="B1391" i="7"/>
  <c r="B1359" i="7"/>
  <c r="B1327" i="7"/>
  <c r="B1295" i="7"/>
  <c r="B1263" i="7"/>
  <c r="B1231" i="7"/>
  <c r="B1199" i="7"/>
  <c r="B1167" i="7"/>
  <c r="B1120" i="7"/>
  <c r="B1060" i="7"/>
  <c r="B996" i="7"/>
  <c r="B932" i="7"/>
  <c r="B868" i="7"/>
  <c r="B784" i="7"/>
  <c r="B631" i="7"/>
  <c r="B291" i="7"/>
  <c r="B1548" i="7"/>
  <c r="B1516" i="7"/>
  <c r="B1484" i="7"/>
  <c r="B1452" i="7"/>
  <c r="B1420" i="7"/>
  <c r="B1388" i="7"/>
  <c r="B1356" i="7"/>
  <c r="B1324" i="7"/>
  <c r="B1292" i="7"/>
  <c r="B1260" i="7"/>
  <c r="B1228" i="7"/>
  <c r="B1196" i="7"/>
  <c r="B1164" i="7"/>
  <c r="B1116" i="7"/>
  <c r="B1053" i="7"/>
  <c r="B989" i="7"/>
  <c r="B925" i="7"/>
  <c r="B861" i="7"/>
  <c r="B776" i="7"/>
  <c r="B603" i="7"/>
  <c r="B262" i="7"/>
  <c r="B1543" i="7"/>
  <c r="B1511" i="7"/>
  <c r="B1479" i="7"/>
  <c r="B1447" i="7"/>
  <c r="B1415" i="7"/>
  <c r="B1383" i="7"/>
  <c r="B1351" i="7"/>
  <c r="B1319" i="7"/>
  <c r="B1287" i="7"/>
  <c r="B1255" i="7"/>
  <c r="B1223" i="7"/>
  <c r="B1191" i="7"/>
  <c r="B1157" i="7"/>
  <c r="B1108" i="7"/>
  <c r="B1044" i="7"/>
  <c r="B980" i="7"/>
  <c r="B916" i="7"/>
  <c r="B848" i="7"/>
  <c r="B760" i="7"/>
  <c r="B547" i="7"/>
  <c r="B206" i="7"/>
  <c r="B1540" i="7"/>
  <c r="B1508" i="7"/>
  <c r="B1476" i="7"/>
  <c r="B1444" i="7"/>
  <c r="B1412" i="7"/>
  <c r="B1380" i="7"/>
  <c r="B1348" i="7"/>
  <c r="B1316" i="7"/>
  <c r="B1284" i="7"/>
  <c r="B1252" i="7"/>
  <c r="B1220" i="7"/>
  <c r="B1188" i="7"/>
  <c r="B1153" i="7"/>
  <c r="B1101" i="7"/>
  <c r="B1037" i="7"/>
  <c r="B973" i="7"/>
  <c r="B909" i="7"/>
  <c r="B840" i="7"/>
  <c r="B749" i="7"/>
  <c r="B518" i="7"/>
  <c r="B175" i="7"/>
  <c r="C3" i="7"/>
  <c r="B3" i="7"/>
  <c r="C1550" i="7"/>
  <c r="B1550" i="7"/>
  <c r="C1549" i="7"/>
  <c r="B1549" i="7"/>
  <c r="C1547" i="7"/>
  <c r="B1547" i="7"/>
  <c r="C1546" i="7"/>
  <c r="B1546" i="7"/>
  <c r="C1545" i="7"/>
  <c r="B1545" i="7"/>
  <c r="C1544" i="7"/>
  <c r="B1544" i="7"/>
  <c r="C1542" i="7"/>
  <c r="B1542" i="7"/>
  <c r="C1541" i="7"/>
  <c r="B1541" i="7"/>
  <c r="C1539" i="7"/>
  <c r="B1539" i="7"/>
  <c r="C1538" i="7"/>
  <c r="B1538" i="7"/>
  <c r="C1537" i="7"/>
  <c r="B1537" i="7"/>
  <c r="C1536" i="7"/>
  <c r="B1536" i="7"/>
  <c r="C1534" i="7"/>
  <c r="B1534" i="7"/>
  <c r="C1533" i="7"/>
  <c r="B1533" i="7"/>
  <c r="C1531" i="7"/>
  <c r="B1531" i="7"/>
  <c r="C1530" i="7"/>
  <c r="B1530" i="7"/>
  <c r="C1529" i="7"/>
  <c r="B1529" i="7"/>
  <c r="C1528" i="7"/>
  <c r="B1528" i="7"/>
  <c r="C1526" i="7"/>
  <c r="B1526" i="7"/>
  <c r="C1525" i="7"/>
  <c r="B1525" i="7"/>
  <c r="C1523" i="7"/>
  <c r="B1523" i="7"/>
  <c r="C1522" i="7"/>
  <c r="B1522" i="7"/>
  <c r="C1521" i="7"/>
  <c r="B1521" i="7"/>
  <c r="C1520" i="7"/>
  <c r="B1520" i="7"/>
  <c r="C1518" i="7"/>
  <c r="B1518" i="7"/>
  <c r="C1517" i="7"/>
  <c r="B1517" i="7"/>
  <c r="C1515" i="7"/>
  <c r="B1515" i="7"/>
  <c r="C1514" i="7"/>
  <c r="B1514" i="7"/>
  <c r="C1513" i="7"/>
  <c r="B1513" i="7"/>
  <c r="C1512" i="7"/>
  <c r="B1512" i="7"/>
  <c r="C1510" i="7"/>
  <c r="B1510" i="7"/>
  <c r="C1509" i="7"/>
  <c r="B1509" i="7"/>
  <c r="C1507" i="7"/>
  <c r="B1507" i="7"/>
  <c r="C1506" i="7"/>
  <c r="B1506" i="7"/>
  <c r="C1505" i="7"/>
  <c r="B1505" i="7"/>
  <c r="C1504" i="7"/>
  <c r="B1504" i="7"/>
  <c r="C1502" i="7"/>
  <c r="B1502" i="7"/>
  <c r="C1501" i="7"/>
  <c r="B1501" i="7"/>
  <c r="C1499" i="7"/>
  <c r="B1499" i="7"/>
  <c r="C1498" i="7"/>
  <c r="B1498" i="7"/>
  <c r="C1497" i="7"/>
  <c r="B1497" i="7"/>
  <c r="C1496" i="7"/>
  <c r="B1496" i="7"/>
  <c r="C1494" i="7"/>
  <c r="B1494" i="7"/>
  <c r="C1493" i="7"/>
  <c r="B1493" i="7"/>
  <c r="C1491" i="7"/>
  <c r="B1491" i="7"/>
  <c r="C1490" i="7"/>
  <c r="B1490" i="7"/>
  <c r="C1489" i="7"/>
  <c r="B1489" i="7"/>
  <c r="C1488" i="7"/>
  <c r="B1488" i="7"/>
  <c r="C1486" i="7"/>
  <c r="B1486" i="7"/>
  <c r="C1485" i="7"/>
  <c r="B1485" i="7"/>
  <c r="C1483" i="7"/>
  <c r="B1483" i="7"/>
  <c r="C1482" i="7"/>
  <c r="B1482" i="7"/>
  <c r="C1481" i="7"/>
  <c r="B1481" i="7"/>
  <c r="C1480" i="7"/>
  <c r="B1480" i="7"/>
  <c r="C1478" i="7"/>
  <c r="B1478" i="7"/>
  <c r="C1477" i="7"/>
  <c r="B1477" i="7"/>
  <c r="C1475" i="7"/>
  <c r="B1475" i="7"/>
  <c r="C1474" i="7"/>
  <c r="B1474" i="7"/>
  <c r="C1473" i="7"/>
  <c r="B1473" i="7"/>
  <c r="C1472" i="7"/>
  <c r="B1472" i="7"/>
  <c r="C1470" i="7"/>
  <c r="B1470" i="7"/>
  <c r="C1469" i="7"/>
  <c r="B1469" i="7"/>
  <c r="C1467" i="7"/>
  <c r="B1467" i="7"/>
  <c r="C1466" i="7"/>
  <c r="B1466" i="7"/>
  <c r="C1465" i="7"/>
  <c r="B1465" i="7"/>
  <c r="C1464" i="7"/>
  <c r="B1464" i="7"/>
  <c r="C1462" i="7"/>
  <c r="B1462" i="7"/>
  <c r="C1461" i="7"/>
  <c r="B1461" i="7"/>
  <c r="C1459" i="7"/>
  <c r="B1459" i="7"/>
  <c r="C1458" i="7"/>
  <c r="B1458" i="7"/>
  <c r="C1457" i="7"/>
  <c r="B1457" i="7"/>
  <c r="C1456" i="7"/>
  <c r="B1456" i="7"/>
  <c r="C1454" i="7"/>
  <c r="B1454" i="7"/>
  <c r="C1453" i="7"/>
  <c r="B1453" i="7"/>
  <c r="C1451" i="7"/>
  <c r="B1451" i="7"/>
  <c r="C1450" i="7"/>
  <c r="B1450" i="7"/>
  <c r="C1449" i="7"/>
  <c r="B1449" i="7"/>
  <c r="C1448" i="7"/>
  <c r="B1448" i="7"/>
  <c r="C1446" i="7"/>
  <c r="B1446" i="7"/>
  <c r="C1445" i="7"/>
  <c r="B1445" i="7"/>
  <c r="C1443" i="7"/>
  <c r="B1443" i="7"/>
  <c r="C1442" i="7"/>
  <c r="B1442" i="7"/>
  <c r="C1441" i="7"/>
  <c r="B1441" i="7"/>
  <c r="C1440" i="7"/>
  <c r="B1440" i="7"/>
  <c r="C1438" i="7"/>
  <c r="B1438" i="7"/>
  <c r="C1437" i="7"/>
  <c r="B1437" i="7"/>
  <c r="C1435" i="7"/>
  <c r="B1435" i="7"/>
  <c r="C1434" i="7"/>
  <c r="B1434" i="7"/>
  <c r="C1433" i="7"/>
  <c r="B1433" i="7"/>
  <c r="C1432" i="7"/>
  <c r="B1432" i="7"/>
  <c r="C1430" i="7"/>
  <c r="B1430" i="7"/>
  <c r="C1429" i="7"/>
  <c r="B1429" i="7"/>
  <c r="C1427" i="7"/>
  <c r="B1427" i="7"/>
  <c r="C1426" i="7"/>
  <c r="B1426" i="7"/>
  <c r="C1425" i="7"/>
  <c r="B1425" i="7"/>
  <c r="C1424" i="7"/>
  <c r="B1424" i="7"/>
  <c r="C1422" i="7"/>
  <c r="B1422" i="7"/>
  <c r="C1421" i="7"/>
  <c r="B1421" i="7"/>
  <c r="C1419" i="7"/>
  <c r="B1419" i="7"/>
  <c r="C1418" i="7"/>
  <c r="B1418" i="7"/>
  <c r="C1417" i="7"/>
  <c r="B1417" i="7"/>
  <c r="C1416" i="7"/>
  <c r="B1416" i="7"/>
  <c r="C1414" i="7"/>
  <c r="B1414" i="7"/>
  <c r="C1413" i="7"/>
  <c r="B1413" i="7"/>
  <c r="C1411" i="7"/>
  <c r="B1411" i="7"/>
  <c r="C1410" i="7"/>
  <c r="B1410" i="7"/>
  <c r="C1409" i="7"/>
  <c r="B1409" i="7"/>
  <c r="C1408" i="7"/>
  <c r="B1408" i="7"/>
  <c r="C1406" i="7"/>
  <c r="B1406" i="7"/>
  <c r="C1405" i="7"/>
  <c r="B1405" i="7"/>
  <c r="C1403" i="7"/>
  <c r="B1403" i="7"/>
  <c r="C1402" i="7"/>
  <c r="B1402" i="7"/>
  <c r="C1401" i="7"/>
  <c r="B1401" i="7"/>
  <c r="C1400" i="7"/>
  <c r="B1400" i="7"/>
  <c r="C1398" i="7"/>
  <c r="B1398" i="7"/>
  <c r="C1397" i="7"/>
  <c r="B1397" i="7"/>
  <c r="C1395" i="7"/>
  <c r="B1395" i="7"/>
  <c r="C1394" i="7"/>
  <c r="B1394" i="7"/>
  <c r="C1393" i="7"/>
  <c r="B1393" i="7"/>
  <c r="C1392" i="7"/>
  <c r="B1392" i="7"/>
  <c r="C1390" i="7"/>
  <c r="B1390" i="7"/>
  <c r="C1389" i="7"/>
  <c r="B1389" i="7"/>
  <c r="C1387" i="7"/>
  <c r="B1387" i="7"/>
  <c r="C1386" i="7"/>
  <c r="B1386" i="7"/>
  <c r="C1385" i="7"/>
  <c r="B1385" i="7"/>
  <c r="C1384" i="7"/>
  <c r="B1384" i="7"/>
  <c r="C1382" i="7"/>
  <c r="B1382" i="7"/>
  <c r="C1381" i="7"/>
  <c r="B1381" i="7"/>
  <c r="C1379" i="7"/>
  <c r="B1379" i="7"/>
  <c r="C1378" i="7"/>
  <c r="B1378" i="7"/>
  <c r="C1377" i="7"/>
  <c r="B1377" i="7"/>
  <c r="C1376" i="7"/>
  <c r="B1376" i="7"/>
  <c r="C1374" i="7"/>
  <c r="B1374" i="7"/>
  <c r="C1373" i="7"/>
  <c r="B1373" i="7"/>
  <c r="C1371" i="7"/>
  <c r="B1371" i="7"/>
  <c r="C1370" i="7"/>
  <c r="B1370" i="7"/>
  <c r="C1369" i="7"/>
  <c r="B1369" i="7"/>
  <c r="C1368" i="7"/>
  <c r="B1368" i="7"/>
  <c r="C1366" i="7"/>
  <c r="B1366" i="7"/>
  <c r="C1365" i="7"/>
  <c r="B1365" i="7"/>
  <c r="C1363" i="7"/>
  <c r="B1363" i="7"/>
  <c r="C1362" i="7"/>
  <c r="B1362" i="7"/>
  <c r="C1361" i="7"/>
  <c r="B1361" i="7"/>
  <c r="C1360" i="7"/>
  <c r="B1360" i="7"/>
  <c r="C1358" i="7"/>
  <c r="B1358" i="7"/>
  <c r="C1357" i="7"/>
  <c r="B1357" i="7"/>
  <c r="C1355" i="7"/>
  <c r="B1355" i="7"/>
  <c r="C1354" i="7"/>
  <c r="B1354" i="7"/>
  <c r="C1353" i="7"/>
  <c r="B1353" i="7"/>
  <c r="C1352" i="7"/>
  <c r="B1352" i="7"/>
  <c r="C1350" i="7"/>
  <c r="B1350" i="7"/>
  <c r="C1349" i="7"/>
  <c r="B1349" i="7"/>
  <c r="C1347" i="7"/>
  <c r="B1347" i="7"/>
  <c r="C1346" i="7"/>
  <c r="B1346" i="7"/>
  <c r="C1345" i="7"/>
  <c r="B1345" i="7"/>
  <c r="C1344" i="7"/>
  <c r="B1344" i="7"/>
  <c r="C1342" i="7"/>
  <c r="B1342" i="7"/>
  <c r="C1341" i="7"/>
  <c r="B1341" i="7"/>
  <c r="C1339" i="7"/>
  <c r="B1339" i="7"/>
  <c r="C1338" i="7"/>
  <c r="B1338" i="7"/>
  <c r="C1337" i="7"/>
  <c r="B1337" i="7"/>
  <c r="C1336" i="7"/>
  <c r="B1336" i="7"/>
  <c r="C1334" i="7"/>
  <c r="B1334" i="7"/>
  <c r="C1333" i="7"/>
  <c r="B1333" i="7"/>
  <c r="C1331" i="7"/>
  <c r="B1331" i="7"/>
  <c r="C1330" i="7"/>
  <c r="B1330" i="7"/>
  <c r="C1329" i="7"/>
  <c r="B1329" i="7"/>
  <c r="C1328" i="7"/>
  <c r="B1328" i="7"/>
  <c r="C1326" i="7"/>
  <c r="B1326" i="7"/>
  <c r="C1325" i="7"/>
  <c r="B1325" i="7"/>
  <c r="C1323" i="7"/>
  <c r="B1323" i="7"/>
  <c r="C1322" i="7"/>
  <c r="B1322" i="7"/>
  <c r="C1321" i="7"/>
  <c r="B1321" i="7"/>
  <c r="C1320" i="7"/>
  <c r="B1320" i="7"/>
  <c r="C1318" i="7"/>
  <c r="B1318" i="7"/>
  <c r="C1317" i="7"/>
  <c r="B1317" i="7"/>
  <c r="C1315" i="7"/>
  <c r="B1315" i="7"/>
  <c r="C1314" i="7"/>
  <c r="B1314" i="7"/>
  <c r="C1313" i="7"/>
  <c r="B1313" i="7"/>
  <c r="C1312" i="7"/>
  <c r="B1312" i="7"/>
  <c r="C1310" i="7"/>
  <c r="B1310" i="7"/>
  <c r="C1309" i="7"/>
  <c r="B1309" i="7"/>
  <c r="C1307" i="7"/>
  <c r="B1307" i="7"/>
  <c r="C1306" i="7"/>
  <c r="B1306" i="7"/>
  <c r="C1305" i="7"/>
  <c r="B1305" i="7"/>
  <c r="C1304" i="7"/>
  <c r="B1304" i="7"/>
  <c r="C1302" i="7"/>
  <c r="B1302" i="7"/>
  <c r="C1301" i="7"/>
  <c r="B1301" i="7"/>
  <c r="C1299" i="7"/>
  <c r="B1299" i="7"/>
  <c r="C1298" i="7"/>
  <c r="B1298" i="7"/>
  <c r="C1297" i="7"/>
  <c r="B1297" i="7"/>
  <c r="C1296" i="7"/>
  <c r="B1296" i="7"/>
  <c r="C1294" i="7"/>
  <c r="B1294" i="7"/>
  <c r="C1293" i="7"/>
  <c r="B1293" i="7"/>
  <c r="C1291" i="7"/>
  <c r="B1291" i="7"/>
  <c r="C1290" i="7"/>
  <c r="B1290" i="7"/>
  <c r="C1289" i="7"/>
  <c r="B1289" i="7"/>
  <c r="C1288" i="7"/>
  <c r="B1288" i="7"/>
  <c r="C1286" i="7"/>
  <c r="B1286" i="7"/>
  <c r="C1285" i="7"/>
  <c r="B1285" i="7"/>
  <c r="C1283" i="7"/>
  <c r="B1283" i="7"/>
  <c r="C1282" i="7"/>
  <c r="B1282" i="7"/>
  <c r="C1281" i="7"/>
  <c r="B1281" i="7"/>
  <c r="C1280" i="7"/>
  <c r="B1280" i="7"/>
  <c r="C1278" i="7"/>
  <c r="B1278" i="7"/>
  <c r="C1277" i="7"/>
  <c r="B1277" i="7"/>
  <c r="C1275" i="7"/>
  <c r="B1275" i="7"/>
  <c r="C1274" i="7"/>
  <c r="B1274" i="7"/>
  <c r="C1273" i="7"/>
  <c r="B1273" i="7"/>
  <c r="C1272" i="7"/>
  <c r="B1272" i="7"/>
  <c r="C1270" i="7"/>
  <c r="B1270" i="7"/>
  <c r="C1269" i="7"/>
  <c r="B1269" i="7"/>
  <c r="C1267" i="7"/>
  <c r="B1267" i="7"/>
  <c r="C1266" i="7"/>
  <c r="B1266" i="7"/>
  <c r="C1265" i="7"/>
  <c r="B1265" i="7"/>
  <c r="C1264" i="7"/>
  <c r="B1264" i="7"/>
  <c r="C1262" i="7"/>
  <c r="B1262" i="7"/>
  <c r="C1261" i="7"/>
  <c r="B1261" i="7"/>
  <c r="C1259" i="7"/>
  <c r="B1259" i="7"/>
  <c r="C1258" i="7"/>
  <c r="B1258" i="7"/>
  <c r="C1257" i="7"/>
  <c r="B1257" i="7"/>
  <c r="C1256" i="7"/>
  <c r="B1256" i="7"/>
  <c r="C1254" i="7"/>
  <c r="B1254" i="7"/>
  <c r="C1253" i="7"/>
  <c r="B1253" i="7"/>
  <c r="C1251" i="7"/>
  <c r="B1251" i="7"/>
  <c r="C1250" i="7"/>
  <c r="B1250" i="7"/>
  <c r="C1249" i="7"/>
  <c r="B1249" i="7"/>
  <c r="C1248" i="7"/>
  <c r="B1248" i="7"/>
  <c r="C1246" i="7"/>
  <c r="B1246" i="7"/>
  <c r="C1245" i="7"/>
  <c r="B1245" i="7"/>
  <c r="C1243" i="7"/>
  <c r="B1243" i="7"/>
  <c r="C1242" i="7"/>
  <c r="B1242" i="7"/>
  <c r="C1241" i="7"/>
  <c r="B1241" i="7"/>
  <c r="C1240" i="7"/>
  <c r="B1240" i="7"/>
  <c r="C1238" i="7"/>
  <c r="B1238" i="7"/>
  <c r="C1237" i="7"/>
  <c r="B1237" i="7"/>
  <c r="C1235" i="7"/>
  <c r="B1235" i="7"/>
  <c r="C1234" i="7"/>
  <c r="B1234" i="7"/>
  <c r="C1233" i="7"/>
  <c r="B1233" i="7"/>
  <c r="C1232" i="7"/>
  <c r="B1232" i="7"/>
  <c r="C1230" i="7"/>
  <c r="B1230" i="7"/>
  <c r="C1229" i="7"/>
  <c r="B1229" i="7"/>
  <c r="C1227" i="7"/>
  <c r="B1227" i="7"/>
  <c r="C1226" i="7"/>
  <c r="B1226" i="7"/>
  <c r="C1225" i="7"/>
  <c r="B1225" i="7"/>
  <c r="C1224" i="7"/>
  <c r="B1224" i="7"/>
  <c r="C1222" i="7"/>
  <c r="B1222" i="7"/>
  <c r="C1221" i="7"/>
  <c r="B1221" i="7"/>
  <c r="C1219" i="7"/>
  <c r="B1219" i="7"/>
  <c r="C1218" i="7"/>
  <c r="B1218" i="7"/>
  <c r="C1217" i="7"/>
  <c r="B1217" i="7"/>
  <c r="C1216" i="7"/>
  <c r="B1216" i="7"/>
  <c r="C1214" i="7"/>
  <c r="B1214" i="7"/>
  <c r="C1213" i="7"/>
  <c r="B1213" i="7"/>
  <c r="C1211" i="7"/>
  <c r="B1211" i="7"/>
  <c r="C1210" i="7"/>
  <c r="B1210" i="7"/>
  <c r="C1209" i="7"/>
  <c r="B1209" i="7"/>
  <c r="C1208" i="7"/>
  <c r="B1208" i="7"/>
  <c r="C1206" i="7"/>
  <c r="B1206" i="7"/>
  <c r="C1205" i="7"/>
  <c r="B1205" i="7"/>
  <c r="C1203" i="7"/>
  <c r="B1203" i="7"/>
  <c r="C1202" i="7"/>
  <c r="B1202" i="7"/>
  <c r="C1201" i="7"/>
  <c r="B1201" i="7"/>
  <c r="C1200" i="7"/>
  <c r="B1200" i="7"/>
  <c r="C1198" i="7"/>
  <c r="B1198" i="7"/>
  <c r="C1197" i="7"/>
  <c r="B1197" i="7"/>
  <c r="C1195" i="7"/>
  <c r="B1195" i="7"/>
  <c r="C1194" i="7"/>
  <c r="B1194" i="7"/>
  <c r="C1193" i="7"/>
  <c r="B1193" i="7"/>
  <c r="C1192" i="7"/>
  <c r="B1192" i="7"/>
  <c r="C1190" i="7"/>
  <c r="B1190" i="7"/>
  <c r="C1189" i="7"/>
  <c r="B1189" i="7"/>
  <c r="C1187" i="7"/>
  <c r="B1187" i="7"/>
  <c r="C1186" i="7"/>
  <c r="B1186" i="7"/>
  <c r="C1185" i="7"/>
  <c r="B1185" i="7"/>
  <c r="C1184" i="7"/>
  <c r="B1184" i="7"/>
  <c r="C1182" i="7"/>
  <c r="B1182" i="7"/>
  <c r="C1181" i="7"/>
  <c r="B1181" i="7"/>
  <c r="C1179" i="7"/>
  <c r="B1179" i="7"/>
  <c r="C1178" i="7"/>
  <c r="B1178" i="7"/>
  <c r="C1177" i="7"/>
  <c r="B1177" i="7"/>
  <c r="C1176" i="7"/>
  <c r="B1176" i="7"/>
  <c r="C1174" i="7"/>
  <c r="B1174" i="7"/>
  <c r="C1173" i="7"/>
  <c r="B1173" i="7"/>
  <c r="C1171" i="7"/>
  <c r="B1171" i="7"/>
  <c r="C1170" i="7"/>
  <c r="B1170" i="7"/>
  <c r="C1169" i="7"/>
  <c r="B1169" i="7"/>
  <c r="C1168" i="7"/>
  <c r="B1168" i="7"/>
  <c r="C1166" i="7"/>
  <c r="B1166" i="7"/>
  <c r="C1165" i="7"/>
  <c r="B1165" i="7"/>
  <c r="C1163" i="7"/>
  <c r="B1163" i="7"/>
  <c r="C1162" i="7"/>
  <c r="B1162" i="7"/>
  <c r="C1161" i="7"/>
  <c r="B1161" i="7"/>
  <c r="C1160" i="7"/>
  <c r="B1160" i="7"/>
  <c r="C1159" i="7"/>
  <c r="B1159" i="7"/>
  <c r="C1158" i="7"/>
  <c r="B1158" i="7"/>
  <c r="C1156" i="7"/>
  <c r="B1156" i="7"/>
  <c r="C1155" i="7"/>
  <c r="B1155" i="7"/>
  <c r="C1154" i="7"/>
  <c r="B1154" i="7"/>
  <c r="C1152" i="7"/>
  <c r="B1152" i="7"/>
  <c r="C1151" i="7"/>
  <c r="B1151" i="7"/>
  <c r="C1150" i="7"/>
  <c r="B1150" i="7"/>
  <c r="C1149" i="7"/>
  <c r="B1149" i="7"/>
  <c r="C1148" i="7"/>
  <c r="B1148" i="7"/>
  <c r="C1147" i="7"/>
  <c r="B1147" i="7"/>
  <c r="C1146" i="7"/>
  <c r="B1146" i="7"/>
  <c r="C1144" i="7"/>
  <c r="B1144" i="7"/>
  <c r="C1143" i="7"/>
  <c r="B1143" i="7"/>
  <c r="C1142" i="7"/>
  <c r="B1142" i="7"/>
  <c r="C1140" i="7"/>
  <c r="B1140" i="7"/>
  <c r="C1139" i="7"/>
  <c r="B1139" i="7"/>
  <c r="C1138" i="7"/>
  <c r="B1138" i="7"/>
  <c r="C1137" i="7"/>
  <c r="B1137" i="7"/>
  <c r="C1136" i="7"/>
  <c r="B1136" i="7"/>
  <c r="C1135" i="7"/>
  <c r="B1135" i="7"/>
  <c r="C1134" i="7"/>
  <c r="B1134" i="7"/>
  <c r="C1132" i="7"/>
  <c r="B1132" i="7"/>
  <c r="C1131" i="7"/>
  <c r="B1131" i="7"/>
  <c r="C1130" i="7"/>
  <c r="B1130" i="7"/>
  <c r="C1129" i="7"/>
  <c r="B1129" i="7"/>
  <c r="C1127" i="7"/>
  <c r="B1127" i="7"/>
  <c r="C1126" i="7"/>
  <c r="B1126" i="7"/>
  <c r="C1125" i="7"/>
  <c r="B1125" i="7"/>
  <c r="C1124" i="7"/>
  <c r="B1124" i="7"/>
  <c r="C1123" i="7"/>
  <c r="B1123" i="7"/>
  <c r="C1122" i="7"/>
  <c r="B1122" i="7"/>
  <c r="C1121" i="7"/>
  <c r="B1121" i="7"/>
  <c r="C1119" i="7"/>
  <c r="B1119" i="7"/>
  <c r="C1118" i="7"/>
  <c r="B1118" i="7"/>
  <c r="C1117" i="7"/>
  <c r="B1117" i="7"/>
  <c r="C1115" i="7"/>
  <c r="B1115" i="7"/>
  <c r="C1114" i="7"/>
  <c r="B1114" i="7"/>
  <c r="C1113" i="7"/>
  <c r="B1113" i="7"/>
  <c r="C1112" i="7"/>
  <c r="B1112" i="7"/>
  <c r="C1111" i="7"/>
  <c r="B1111" i="7"/>
  <c r="C1110" i="7"/>
  <c r="B1110" i="7"/>
  <c r="C1109" i="7"/>
  <c r="B1109" i="7"/>
  <c r="C1107" i="7"/>
  <c r="B1107" i="7"/>
  <c r="C1106" i="7"/>
  <c r="B1106" i="7"/>
  <c r="C1105" i="7"/>
  <c r="B1105" i="7"/>
  <c r="C1104" i="7"/>
  <c r="B1104" i="7"/>
  <c r="C1103" i="7"/>
  <c r="B1103" i="7"/>
  <c r="C1102" i="7"/>
  <c r="B1102" i="7"/>
  <c r="C1100" i="7"/>
  <c r="B1100" i="7"/>
  <c r="C1099" i="7"/>
  <c r="B1099" i="7"/>
  <c r="C1098" i="7"/>
  <c r="B1098" i="7"/>
  <c r="C1097" i="7"/>
  <c r="B1097" i="7"/>
  <c r="C1096" i="7"/>
  <c r="B1096" i="7"/>
  <c r="C1095" i="7"/>
  <c r="B1095" i="7"/>
  <c r="C1094" i="7"/>
  <c r="B1094" i="7"/>
  <c r="C1093" i="7"/>
  <c r="B1093" i="7"/>
  <c r="C1091" i="7"/>
  <c r="B1091" i="7"/>
  <c r="C1090" i="7"/>
  <c r="B1090" i="7"/>
  <c r="C1089" i="7"/>
  <c r="B1089" i="7"/>
  <c r="C1088" i="7"/>
  <c r="B1088" i="7"/>
  <c r="C1087" i="7"/>
  <c r="B1087" i="7"/>
  <c r="C1086" i="7"/>
  <c r="B1086" i="7"/>
  <c r="C1084" i="7"/>
  <c r="B1084" i="7"/>
  <c r="C1083" i="7"/>
  <c r="B1083" i="7"/>
  <c r="C1082" i="7"/>
  <c r="B1082" i="7"/>
  <c r="C1081" i="7"/>
  <c r="B1081" i="7"/>
  <c r="C1080" i="7"/>
  <c r="B1080" i="7"/>
  <c r="C1079" i="7"/>
  <c r="B1079" i="7"/>
  <c r="C1078" i="7"/>
  <c r="B1078" i="7"/>
  <c r="C1077" i="7"/>
  <c r="B1077" i="7"/>
  <c r="C1075" i="7"/>
  <c r="B1075" i="7"/>
  <c r="C1074" i="7"/>
  <c r="B1074" i="7"/>
  <c r="C1073" i="7"/>
  <c r="B1073" i="7"/>
  <c r="C1072" i="7"/>
  <c r="B1072" i="7"/>
  <c r="C1071" i="7"/>
  <c r="B1071" i="7"/>
  <c r="C1070" i="7"/>
  <c r="B1070" i="7"/>
  <c r="C1068" i="7"/>
  <c r="B1068" i="7"/>
  <c r="C1067" i="7"/>
  <c r="B1067" i="7"/>
  <c r="C1066" i="7"/>
  <c r="B1066" i="7"/>
  <c r="C1065" i="7"/>
  <c r="B1065" i="7"/>
  <c r="C1064" i="7"/>
  <c r="B1064" i="7"/>
  <c r="C1063" i="7"/>
  <c r="B1063" i="7"/>
  <c r="C1062" i="7"/>
  <c r="B1062" i="7"/>
  <c r="C1061" i="7"/>
  <c r="B1061" i="7"/>
  <c r="C1059" i="7"/>
  <c r="B1059" i="7"/>
  <c r="C1058" i="7"/>
  <c r="B1058" i="7"/>
  <c r="C1057" i="7"/>
  <c r="B1057" i="7"/>
  <c r="C1056" i="7"/>
  <c r="B1056" i="7"/>
  <c r="C1055" i="7"/>
  <c r="B1055" i="7"/>
  <c r="C1054" i="7"/>
  <c r="B1054" i="7"/>
  <c r="C1052" i="7"/>
  <c r="B1052" i="7"/>
  <c r="C1051" i="7"/>
  <c r="B1051" i="7"/>
  <c r="C1050" i="7"/>
  <c r="B1050" i="7"/>
  <c r="C1049" i="7"/>
  <c r="B1049" i="7"/>
  <c r="C1048" i="7"/>
  <c r="B1048" i="7"/>
  <c r="C1047" i="7"/>
  <c r="B1047" i="7"/>
  <c r="C1046" i="7"/>
  <c r="B1046" i="7"/>
  <c r="C1045" i="7"/>
  <c r="B1045" i="7"/>
  <c r="C1043" i="7"/>
  <c r="B1043" i="7"/>
  <c r="C1042" i="7"/>
  <c r="B1042" i="7"/>
  <c r="C1041" i="7"/>
  <c r="B1041" i="7"/>
  <c r="C1040" i="7"/>
  <c r="B1040" i="7"/>
  <c r="C1039" i="7"/>
  <c r="B1039" i="7"/>
  <c r="C1038" i="7"/>
  <c r="B1038" i="7"/>
  <c r="C1036" i="7"/>
  <c r="B1036" i="7"/>
  <c r="C1035" i="7"/>
  <c r="B1035" i="7"/>
  <c r="C1034" i="7"/>
  <c r="B1034" i="7"/>
  <c r="C1033" i="7"/>
  <c r="B1033" i="7"/>
  <c r="C1032" i="7"/>
  <c r="B1032" i="7"/>
  <c r="C1031" i="7"/>
  <c r="B1031" i="7"/>
  <c r="C1030" i="7"/>
  <c r="B1030" i="7"/>
  <c r="C1029" i="7"/>
  <c r="B1029" i="7"/>
  <c r="C1027" i="7"/>
  <c r="B1027" i="7"/>
  <c r="C1026" i="7"/>
  <c r="B1026" i="7"/>
  <c r="C1025" i="7"/>
  <c r="B1025" i="7"/>
  <c r="C1024" i="7"/>
  <c r="B1024" i="7"/>
  <c r="C1023" i="7"/>
  <c r="B1023" i="7"/>
  <c r="C1022" i="7"/>
  <c r="B1022" i="7"/>
  <c r="C1020" i="7"/>
  <c r="B1020" i="7"/>
  <c r="C1019" i="7"/>
  <c r="B1019" i="7"/>
  <c r="C1018" i="7"/>
  <c r="B1018" i="7"/>
  <c r="C1017" i="7"/>
  <c r="B1017" i="7"/>
  <c r="C1016" i="7"/>
  <c r="B1016" i="7"/>
  <c r="C1015" i="7"/>
  <c r="B1015" i="7"/>
  <c r="C1014" i="7"/>
  <c r="B1014" i="7"/>
  <c r="C1013" i="7"/>
  <c r="B1013" i="7"/>
  <c r="C1011" i="7"/>
  <c r="B1011" i="7"/>
  <c r="C1010" i="7"/>
  <c r="B1010" i="7"/>
  <c r="C1009" i="7"/>
  <c r="B1009" i="7"/>
  <c r="C1008" i="7"/>
  <c r="B1008" i="7"/>
  <c r="C1007" i="7"/>
  <c r="B1007" i="7"/>
  <c r="C1006" i="7"/>
  <c r="B1006" i="7"/>
  <c r="C1004" i="7"/>
  <c r="B1004" i="7"/>
  <c r="C1003" i="7"/>
  <c r="B1003" i="7"/>
  <c r="C1002" i="7"/>
  <c r="B1002" i="7"/>
  <c r="C1001" i="7"/>
  <c r="B1001" i="7"/>
  <c r="C1000" i="7"/>
  <c r="B1000" i="7"/>
  <c r="C999" i="7"/>
  <c r="B999" i="7"/>
  <c r="C998" i="7"/>
  <c r="B998" i="7"/>
  <c r="C997" i="7"/>
  <c r="B997" i="7"/>
  <c r="C995" i="7"/>
  <c r="B995" i="7"/>
  <c r="C994" i="7"/>
  <c r="B994" i="7"/>
  <c r="C993" i="7"/>
  <c r="B993" i="7"/>
  <c r="C992" i="7"/>
  <c r="B992" i="7"/>
  <c r="C991" i="7"/>
  <c r="B991" i="7"/>
  <c r="C990" i="7"/>
  <c r="B990" i="7"/>
  <c r="C988" i="7"/>
  <c r="B988" i="7"/>
  <c r="C987" i="7"/>
  <c r="B987" i="7"/>
  <c r="C986" i="7"/>
  <c r="B986" i="7"/>
  <c r="C985" i="7"/>
  <c r="B985" i="7"/>
  <c r="C984" i="7"/>
  <c r="B984" i="7"/>
  <c r="C983" i="7"/>
  <c r="B983" i="7"/>
  <c r="C982" i="7"/>
  <c r="B982" i="7"/>
  <c r="C981" i="7"/>
  <c r="B981" i="7"/>
  <c r="C979" i="7"/>
  <c r="B979" i="7"/>
  <c r="C978" i="7"/>
  <c r="B978" i="7"/>
  <c r="C977" i="7"/>
  <c r="B977" i="7"/>
  <c r="C976" i="7"/>
  <c r="B976" i="7"/>
  <c r="C975" i="7"/>
  <c r="B975" i="7"/>
  <c r="C974" i="7"/>
  <c r="B974" i="7"/>
  <c r="C972" i="7"/>
  <c r="B972" i="7"/>
  <c r="C971" i="7"/>
  <c r="B971" i="7"/>
  <c r="C970" i="7"/>
  <c r="B970" i="7"/>
  <c r="C969" i="7"/>
  <c r="B969" i="7"/>
  <c r="C968" i="7"/>
  <c r="B968" i="7"/>
  <c r="C967" i="7"/>
  <c r="B967" i="7"/>
  <c r="C966" i="7"/>
  <c r="B966" i="7"/>
  <c r="C965" i="7"/>
  <c r="B965" i="7"/>
  <c r="C963" i="7"/>
  <c r="B963" i="7"/>
  <c r="C962" i="7"/>
  <c r="B962" i="7"/>
  <c r="C961" i="7"/>
  <c r="B961" i="7"/>
  <c r="C960" i="7"/>
  <c r="B960" i="7"/>
  <c r="C959" i="7"/>
  <c r="B959" i="7"/>
  <c r="C958" i="7"/>
  <c r="B958" i="7"/>
  <c r="C956" i="7"/>
  <c r="B956" i="7"/>
  <c r="C955" i="7"/>
  <c r="B955" i="7"/>
  <c r="C954" i="7"/>
  <c r="B954" i="7"/>
  <c r="C953" i="7"/>
  <c r="B953" i="7"/>
  <c r="C952" i="7"/>
  <c r="B952" i="7"/>
  <c r="C951" i="7"/>
  <c r="B951" i="7"/>
  <c r="C950" i="7"/>
  <c r="B950" i="7"/>
  <c r="C949" i="7"/>
  <c r="B949" i="7"/>
  <c r="C947" i="7"/>
  <c r="B947" i="7"/>
  <c r="C946" i="7"/>
  <c r="B946" i="7"/>
  <c r="C945" i="7"/>
  <c r="B945" i="7"/>
  <c r="C944" i="7"/>
  <c r="B944" i="7"/>
  <c r="C943" i="7"/>
  <c r="B943" i="7"/>
  <c r="C942" i="7"/>
  <c r="B942" i="7"/>
  <c r="C940" i="7"/>
  <c r="B940" i="7"/>
  <c r="C939" i="7"/>
  <c r="B939" i="7"/>
  <c r="C938" i="7"/>
  <c r="B938" i="7"/>
  <c r="C937" i="7"/>
  <c r="B937" i="7"/>
  <c r="C936" i="7"/>
  <c r="B936" i="7"/>
  <c r="C935" i="7"/>
  <c r="B935" i="7"/>
  <c r="C934" i="7"/>
  <c r="B934" i="7"/>
  <c r="C933" i="7"/>
  <c r="B933" i="7"/>
  <c r="C931" i="7"/>
  <c r="B931" i="7"/>
  <c r="C930" i="7"/>
  <c r="B930" i="7"/>
  <c r="C929" i="7"/>
  <c r="B929" i="7"/>
  <c r="C928" i="7"/>
  <c r="B928" i="7"/>
  <c r="C927" i="7"/>
  <c r="B927" i="7"/>
  <c r="C926" i="7"/>
  <c r="B926" i="7"/>
  <c r="C924" i="7"/>
  <c r="B924" i="7"/>
  <c r="C923" i="7"/>
  <c r="B923" i="7"/>
  <c r="C922" i="7"/>
  <c r="B922" i="7"/>
  <c r="C921" i="7"/>
  <c r="B921" i="7"/>
  <c r="C920" i="7"/>
  <c r="B920" i="7"/>
  <c r="C919" i="7"/>
  <c r="B919" i="7"/>
  <c r="C918" i="7"/>
  <c r="B918" i="7"/>
  <c r="C917" i="7"/>
  <c r="B917" i="7"/>
  <c r="C915" i="7"/>
  <c r="B915" i="7"/>
  <c r="C914" i="7"/>
  <c r="B914" i="7"/>
  <c r="C913" i="7"/>
  <c r="B913" i="7"/>
  <c r="C912" i="7"/>
  <c r="B912" i="7"/>
  <c r="C911" i="7"/>
  <c r="B911" i="7"/>
  <c r="C910" i="7"/>
  <c r="B910" i="7"/>
  <c r="C908" i="7"/>
  <c r="B908" i="7"/>
  <c r="C907" i="7"/>
  <c r="B907" i="7"/>
  <c r="C906" i="7"/>
  <c r="B906" i="7"/>
  <c r="C905" i="7"/>
  <c r="B905" i="7"/>
  <c r="C904" i="7"/>
  <c r="B904" i="7"/>
  <c r="C903" i="7"/>
  <c r="B903" i="7"/>
  <c r="C902" i="7"/>
  <c r="B902" i="7"/>
  <c r="C901" i="7"/>
  <c r="B901" i="7"/>
  <c r="C899" i="7"/>
  <c r="B899" i="7"/>
  <c r="C898" i="7"/>
  <c r="B898" i="7"/>
  <c r="C897" i="7"/>
  <c r="B897" i="7"/>
  <c r="C896" i="7"/>
  <c r="B896" i="7"/>
  <c r="C895" i="7"/>
  <c r="B895" i="7"/>
  <c r="C894" i="7"/>
  <c r="B894" i="7"/>
  <c r="C892" i="7"/>
  <c r="B892" i="7"/>
  <c r="C891" i="7"/>
  <c r="B891" i="7"/>
  <c r="C890" i="7"/>
  <c r="B890" i="7"/>
  <c r="C889" i="7"/>
  <c r="B889" i="7"/>
  <c r="C888" i="7"/>
  <c r="B888" i="7"/>
  <c r="C887" i="7"/>
  <c r="B887" i="7"/>
  <c r="C886" i="7"/>
  <c r="B886" i="7"/>
  <c r="C885" i="7"/>
  <c r="B885" i="7"/>
  <c r="C883" i="7"/>
  <c r="B883" i="7"/>
  <c r="C882" i="7"/>
  <c r="B882" i="7"/>
  <c r="C881" i="7"/>
  <c r="B881" i="7"/>
  <c r="C880" i="7"/>
  <c r="B880" i="7"/>
  <c r="C879" i="7"/>
  <c r="B879" i="7"/>
  <c r="C878" i="7"/>
  <c r="B878" i="7"/>
  <c r="C876" i="7"/>
  <c r="B876" i="7"/>
  <c r="C875" i="7"/>
  <c r="B875" i="7"/>
  <c r="C874" i="7"/>
  <c r="B874" i="7"/>
  <c r="C873" i="7"/>
  <c r="B873" i="7"/>
  <c r="C872" i="7"/>
  <c r="B872" i="7"/>
  <c r="C871" i="7"/>
  <c r="B871" i="7"/>
  <c r="C870" i="7"/>
  <c r="B870" i="7"/>
  <c r="C869" i="7"/>
  <c r="B869" i="7"/>
  <c r="C867" i="7"/>
  <c r="B867" i="7"/>
  <c r="C866" i="7"/>
  <c r="B866" i="7"/>
  <c r="C865" i="7"/>
  <c r="B865" i="7"/>
  <c r="C864" i="7"/>
  <c r="B864" i="7"/>
  <c r="C863" i="7"/>
  <c r="B863" i="7"/>
  <c r="C862" i="7"/>
  <c r="B862" i="7"/>
  <c r="C860" i="7"/>
  <c r="B860" i="7"/>
  <c r="C859" i="7"/>
  <c r="B859" i="7"/>
  <c r="C858" i="7"/>
  <c r="B858" i="7"/>
  <c r="C857" i="7"/>
  <c r="B857" i="7"/>
  <c r="C856" i="7"/>
  <c r="B856" i="7"/>
  <c r="C855" i="7"/>
  <c r="B855" i="7"/>
  <c r="C854" i="7"/>
  <c r="B854" i="7"/>
  <c r="C853" i="7"/>
  <c r="B853" i="7"/>
  <c r="C852" i="7"/>
  <c r="B852" i="7"/>
  <c r="C851" i="7"/>
  <c r="B851" i="7"/>
  <c r="C850" i="7"/>
  <c r="B850" i="7"/>
  <c r="C849" i="7"/>
  <c r="B849" i="7"/>
  <c r="C847" i="7"/>
  <c r="B847" i="7"/>
  <c r="C846" i="7"/>
  <c r="B846" i="7"/>
  <c r="C845" i="7"/>
  <c r="B845" i="7"/>
  <c r="C844" i="7"/>
  <c r="B844" i="7"/>
  <c r="C843" i="7"/>
  <c r="B843" i="7"/>
  <c r="C842" i="7"/>
  <c r="B842" i="7"/>
  <c r="C841" i="7"/>
  <c r="B841" i="7"/>
  <c r="C839" i="7"/>
  <c r="B839" i="7"/>
  <c r="C838" i="7"/>
  <c r="B838" i="7"/>
  <c r="C837" i="7"/>
  <c r="B837" i="7"/>
  <c r="C836" i="7"/>
  <c r="B836" i="7"/>
  <c r="C835" i="7"/>
  <c r="B835" i="7"/>
  <c r="C834" i="7"/>
  <c r="B834" i="7"/>
  <c r="C833" i="7"/>
  <c r="B833" i="7"/>
  <c r="C832" i="7"/>
  <c r="B832" i="7"/>
  <c r="C831" i="7"/>
  <c r="B831" i="7"/>
  <c r="C830" i="7"/>
  <c r="B830" i="7"/>
  <c r="C829" i="7"/>
  <c r="B829" i="7"/>
  <c r="C827" i="7"/>
  <c r="B827" i="7"/>
  <c r="C826" i="7"/>
  <c r="B826" i="7"/>
  <c r="C825" i="7"/>
  <c r="B825" i="7"/>
  <c r="C824" i="7"/>
  <c r="B824" i="7"/>
  <c r="C823" i="7"/>
  <c r="B823" i="7"/>
  <c r="C822" i="7"/>
  <c r="B822" i="7"/>
  <c r="C821" i="7"/>
  <c r="B821" i="7"/>
  <c r="C819" i="7"/>
  <c r="B819" i="7"/>
  <c r="C818" i="7"/>
  <c r="B818" i="7"/>
  <c r="C817" i="7"/>
  <c r="B817" i="7"/>
  <c r="C816" i="7"/>
  <c r="B816" i="7"/>
  <c r="C815" i="7"/>
  <c r="B815" i="7"/>
  <c r="C814" i="7"/>
  <c r="B814" i="7"/>
  <c r="C813" i="7"/>
  <c r="B813" i="7"/>
  <c r="C812" i="7"/>
  <c r="B812" i="7"/>
  <c r="C811" i="7"/>
  <c r="B811" i="7"/>
  <c r="C810" i="7"/>
  <c r="B810" i="7"/>
  <c r="C809" i="7"/>
  <c r="B809" i="7"/>
  <c r="C808" i="7"/>
  <c r="B808" i="7"/>
  <c r="C807" i="7"/>
  <c r="B807" i="7"/>
  <c r="C806" i="7"/>
  <c r="B806" i="7"/>
  <c r="C804" i="7"/>
  <c r="B804" i="7"/>
  <c r="C803" i="7"/>
  <c r="B803" i="7"/>
  <c r="C802" i="7"/>
  <c r="B802" i="7"/>
  <c r="C801" i="7"/>
  <c r="B801" i="7"/>
  <c r="C800" i="7"/>
  <c r="B800" i="7"/>
  <c r="C799" i="7"/>
  <c r="B799" i="7"/>
  <c r="C798" i="7"/>
  <c r="B798" i="7"/>
  <c r="C796" i="7"/>
  <c r="B796" i="7"/>
  <c r="C795" i="7"/>
  <c r="B795" i="7"/>
  <c r="C794" i="7"/>
  <c r="B794" i="7"/>
  <c r="C793" i="7"/>
  <c r="B793" i="7"/>
  <c r="C792" i="7"/>
  <c r="B792" i="7"/>
  <c r="C791" i="7"/>
  <c r="B791" i="7"/>
  <c r="C790" i="7"/>
  <c r="B790" i="7"/>
  <c r="C789" i="7"/>
  <c r="B789" i="7"/>
  <c r="C788" i="7"/>
  <c r="B788" i="7"/>
  <c r="C787" i="7"/>
  <c r="B787" i="7"/>
  <c r="C786" i="7"/>
  <c r="B786" i="7"/>
  <c r="C785" i="7"/>
  <c r="B785" i="7"/>
  <c r="C783" i="7"/>
  <c r="B783" i="7"/>
  <c r="C782" i="7"/>
  <c r="B782" i="7"/>
  <c r="C781" i="7"/>
  <c r="B781" i="7"/>
  <c r="C780" i="7"/>
  <c r="B780" i="7"/>
  <c r="C779" i="7"/>
  <c r="B779" i="7"/>
  <c r="C778" i="7"/>
  <c r="B778" i="7"/>
  <c r="C777" i="7"/>
  <c r="B777" i="7"/>
  <c r="C775" i="7"/>
  <c r="B775" i="7"/>
  <c r="C774" i="7"/>
  <c r="B774" i="7"/>
  <c r="C773" i="7"/>
  <c r="B773" i="7"/>
  <c r="C772" i="7"/>
  <c r="B772" i="7"/>
  <c r="C771" i="7"/>
  <c r="B771" i="7"/>
  <c r="C770" i="7"/>
  <c r="B770" i="7"/>
  <c r="C769" i="7"/>
  <c r="B769" i="7"/>
  <c r="C768" i="7"/>
  <c r="B768" i="7"/>
  <c r="C767" i="7"/>
  <c r="B767" i="7"/>
  <c r="C766" i="7"/>
  <c r="B766" i="7"/>
  <c r="C765" i="7"/>
  <c r="B765" i="7"/>
  <c r="C764" i="7"/>
  <c r="B764" i="7"/>
  <c r="C763" i="7"/>
  <c r="B763" i="7"/>
  <c r="C762" i="7"/>
  <c r="B762" i="7"/>
  <c r="C761" i="7"/>
  <c r="B761" i="7"/>
  <c r="C759" i="7"/>
  <c r="B759" i="7"/>
  <c r="C758" i="7"/>
  <c r="B758" i="7"/>
  <c r="C757" i="7"/>
  <c r="B757" i="7"/>
  <c r="C756" i="7"/>
  <c r="B756" i="7"/>
  <c r="C755" i="7"/>
  <c r="B755" i="7"/>
  <c r="C754" i="7"/>
  <c r="B754" i="7"/>
  <c r="C753" i="7"/>
  <c r="B753" i="7"/>
  <c r="C752" i="7"/>
  <c r="B752" i="7"/>
  <c r="C751" i="7"/>
  <c r="B751" i="7"/>
  <c r="C750" i="7"/>
  <c r="B750" i="7"/>
  <c r="C748" i="7"/>
  <c r="B748" i="7"/>
  <c r="C747" i="7"/>
  <c r="B747" i="7"/>
  <c r="C746" i="7"/>
  <c r="B746" i="7"/>
  <c r="C745" i="7"/>
  <c r="B745" i="7"/>
  <c r="C744" i="7"/>
  <c r="B744" i="7"/>
  <c r="C743" i="7"/>
  <c r="B743" i="7"/>
  <c r="C742" i="7"/>
  <c r="B742" i="7"/>
  <c r="C741" i="7"/>
  <c r="B741" i="7"/>
  <c r="C740" i="7"/>
  <c r="B740" i="7"/>
  <c r="C739" i="7"/>
  <c r="B739" i="7"/>
  <c r="C738" i="7"/>
  <c r="B738" i="7"/>
  <c r="C737" i="7"/>
  <c r="B737" i="7"/>
  <c r="C736" i="7"/>
  <c r="B736" i="7"/>
  <c r="C735" i="7"/>
  <c r="B735" i="7"/>
  <c r="C734" i="7"/>
  <c r="B734" i="7"/>
  <c r="C733" i="7"/>
  <c r="B733" i="7"/>
  <c r="C732" i="7"/>
  <c r="B732" i="7"/>
  <c r="C731" i="7"/>
  <c r="B731" i="7"/>
  <c r="C730" i="7"/>
  <c r="B730" i="7"/>
  <c r="C729" i="7"/>
  <c r="B729" i="7"/>
  <c r="C727" i="7"/>
  <c r="B727" i="7"/>
  <c r="C726" i="7"/>
  <c r="B726" i="7"/>
  <c r="C725" i="7"/>
  <c r="B725" i="7"/>
  <c r="C724" i="7"/>
  <c r="B724" i="7"/>
  <c r="C723" i="7"/>
  <c r="B723" i="7"/>
  <c r="C722" i="7"/>
  <c r="B722" i="7"/>
  <c r="C721" i="7"/>
  <c r="B721" i="7"/>
  <c r="C720" i="7"/>
  <c r="B720" i="7"/>
  <c r="C719" i="7"/>
  <c r="B719" i="7"/>
  <c r="C718" i="7"/>
  <c r="B718" i="7"/>
  <c r="C716" i="7"/>
  <c r="B716" i="7"/>
  <c r="C715" i="7"/>
  <c r="B715" i="7"/>
  <c r="C714" i="7"/>
  <c r="B714" i="7"/>
  <c r="C713" i="7"/>
  <c r="B713" i="7"/>
  <c r="C712" i="7"/>
  <c r="B712" i="7"/>
  <c r="C711" i="7"/>
  <c r="B711" i="7"/>
  <c r="C710" i="7"/>
  <c r="B710" i="7"/>
  <c r="C709" i="7"/>
  <c r="B709" i="7"/>
  <c r="C708" i="7"/>
  <c r="B708" i="7"/>
  <c r="C707" i="7"/>
  <c r="B707" i="7"/>
  <c r="C706" i="7"/>
  <c r="B706" i="7"/>
  <c r="C705" i="7"/>
  <c r="B705" i="7"/>
  <c r="C704" i="7"/>
  <c r="B704" i="7"/>
  <c r="C703" i="7"/>
  <c r="B703" i="7"/>
  <c r="C702" i="7"/>
  <c r="B702" i="7"/>
  <c r="C701" i="7"/>
  <c r="B701" i="7"/>
  <c r="C700" i="7"/>
  <c r="B700" i="7"/>
  <c r="C699" i="7"/>
  <c r="B699" i="7"/>
  <c r="C698" i="7"/>
  <c r="B698" i="7"/>
  <c r="C697" i="7"/>
  <c r="B697" i="7"/>
  <c r="C695" i="7"/>
  <c r="B695" i="7"/>
  <c r="C694" i="7"/>
  <c r="B694" i="7"/>
  <c r="C693" i="7"/>
  <c r="B693" i="7"/>
  <c r="C692" i="7"/>
  <c r="B692" i="7"/>
  <c r="C691" i="7"/>
  <c r="B691" i="7"/>
  <c r="C690" i="7"/>
  <c r="B690" i="7"/>
  <c r="C689" i="7"/>
  <c r="B689" i="7"/>
  <c r="C688" i="7"/>
  <c r="B688" i="7"/>
  <c r="C687" i="7"/>
  <c r="B687" i="7"/>
  <c r="C686" i="7"/>
  <c r="B686" i="7"/>
  <c r="C684" i="7"/>
  <c r="B684" i="7"/>
  <c r="C683" i="7"/>
  <c r="B683" i="7"/>
  <c r="C682" i="7"/>
  <c r="B682" i="7"/>
  <c r="C681" i="7"/>
  <c r="B681" i="7"/>
  <c r="C680" i="7"/>
  <c r="B680" i="7"/>
  <c r="C679" i="7"/>
  <c r="B679" i="7"/>
  <c r="C678" i="7"/>
  <c r="B678" i="7"/>
  <c r="C677" i="7"/>
  <c r="B677" i="7"/>
  <c r="C676" i="7"/>
  <c r="B676" i="7"/>
  <c r="C675" i="7"/>
  <c r="B675" i="7"/>
  <c r="C674" i="7"/>
  <c r="B674" i="7"/>
  <c r="C673" i="7"/>
  <c r="B673" i="7"/>
  <c r="C672" i="7"/>
  <c r="B672" i="7"/>
  <c r="C671" i="7"/>
  <c r="B671" i="7"/>
  <c r="C670" i="7"/>
  <c r="B670" i="7"/>
  <c r="C669" i="7"/>
  <c r="B669" i="7"/>
  <c r="C668" i="7"/>
  <c r="B668" i="7"/>
  <c r="C667" i="7"/>
  <c r="B667" i="7"/>
  <c r="C666" i="7"/>
  <c r="B666" i="7"/>
  <c r="C665" i="7"/>
  <c r="B665" i="7"/>
  <c r="C664" i="7"/>
  <c r="B664" i="7"/>
  <c r="C663" i="7"/>
  <c r="B663" i="7"/>
  <c r="C662" i="7"/>
  <c r="B662" i="7"/>
  <c r="C661" i="7"/>
  <c r="B661" i="7"/>
  <c r="C660" i="7"/>
  <c r="B660" i="7"/>
  <c r="C659" i="7"/>
  <c r="B659" i="7"/>
  <c r="C658" i="7"/>
  <c r="B658" i="7"/>
  <c r="C657" i="7"/>
  <c r="B657" i="7"/>
  <c r="C656" i="7"/>
  <c r="B656" i="7"/>
  <c r="C655" i="7"/>
  <c r="B655" i="7"/>
  <c r="C654" i="7"/>
  <c r="B654" i="7"/>
  <c r="C653" i="7"/>
  <c r="B653" i="7"/>
  <c r="C652" i="7"/>
  <c r="B652" i="7"/>
  <c r="C651" i="7"/>
  <c r="B651" i="7"/>
  <c r="C650" i="7"/>
  <c r="B650" i="7"/>
  <c r="C649" i="7"/>
  <c r="B649" i="7"/>
  <c r="C648" i="7"/>
  <c r="B648" i="7"/>
  <c r="C647" i="7"/>
  <c r="B647" i="7"/>
  <c r="C646" i="7"/>
  <c r="B646" i="7"/>
  <c r="C645" i="7"/>
  <c r="B645" i="7"/>
  <c r="C644" i="7"/>
  <c r="B644" i="7"/>
  <c r="C643" i="7"/>
  <c r="B643" i="7"/>
  <c r="C642" i="7"/>
  <c r="B642" i="7"/>
  <c r="C641" i="7"/>
  <c r="B641" i="7"/>
  <c r="C640" i="7"/>
  <c r="B640" i="7"/>
  <c r="C639" i="7"/>
  <c r="B639" i="7"/>
  <c r="C638" i="7"/>
  <c r="B638" i="7"/>
  <c r="C637" i="7"/>
  <c r="B637" i="7"/>
  <c r="C636" i="7"/>
  <c r="B636" i="7"/>
  <c r="C635" i="7"/>
  <c r="B635" i="7"/>
  <c r="C634" i="7"/>
  <c r="B634" i="7"/>
  <c r="C633" i="7"/>
  <c r="B633" i="7"/>
  <c r="C632" i="7"/>
  <c r="B632" i="7"/>
  <c r="C630" i="7"/>
  <c r="B630" i="7"/>
  <c r="C629" i="7"/>
  <c r="B629" i="7"/>
  <c r="C628" i="7"/>
  <c r="B628" i="7"/>
  <c r="C627" i="7"/>
  <c r="B627" i="7"/>
  <c r="C626" i="7"/>
  <c r="B626" i="7"/>
  <c r="C625" i="7"/>
  <c r="B625" i="7"/>
  <c r="C624" i="7"/>
  <c r="B624" i="7"/>
  <c r="C623" i="7"/>
  <c r="B623" i="7"/>
  <c r="C622" i="7"/>
  <c r="B622" i="7"/>
  <c r="C621" i="7"/>
  <c r="B621" i="7"/>
  <c r="C620" i="7"/>
  <c r="B620" i="7"/>
  <c r="C619" i="7"/>
  <c r="B619" i="7"/>
  <c r="C618" i="7"/>
  <c r="B618" i="7"/>
  <c r="C617" i="7"/>
  <c r="B617" i="7"/>
  <c r="C616" i="7"/>
  <c r="B616" i="7"/>
  <c r="C615" i="7"/>
  <c r="B615" i="7"/>
  <c r="C614" i="7"/>
  <c r="B614" i="7"/>
  <c r="C613" i="7"/>
  <c r="B613" i="7"/>
  <c r="C612" i="7"/>
  <c r="B612" i="7"/>
  <c r="C611" i="7"/>
  <c r="B611" i="7"/>
  <c r="C610" i="7"/>
  <c r="B610" i="7"/>
  <c r="C609" i="7"/>
  <c r="B609" i="7"/>
  <c r="C608" i="7"/>
  <c r="B608" i="7"/>
  <c r="C607" i="7"/>
  <c r="B607" i="7"/>
  <c r="C606" i="7"/>
  <c r="B606" i="7"/>
  <c r="C605" i="7"/>
  <c r="B605" i="7"/>
  <c r="C604" i="7"/>
  <c r="B604" i="7"/>
  <c r="C602" i="7"/>
  <c r="B602" i="7"/>
  <c r="C601" i="7"/>
  <c r="B601" i="7"/>
  <c r="C600" i="7"/>
  <c r="B600" i="7"/>
  <c r="C599" i="7"/>
  <c r="B599" i="7"/>
  <c r="C598" i="7"/>
  <c r="B598" i="7"/>
  <c r="C597" i="7"/>
  <c r="B597" i="7"/>
  <c r="C596" i="7"/>
  <c r="B596" i="7"/>
  <c r="C595" i="7"/>
  <c r="B595" i="7"/>
  <c r="C594" i="7"/>
  <c r="B594" i="7"/>
  <c r="C593" i="7"/>
  <c r="B593" i="7"/>
  <c r="C592" i="7"/>
  <c r="B592" i="7"/>
  <c r="C591" i="7"/>
  <c r="B591" i="7"/>
  <c r="C590" i="7"/>
  <c r="B590" i="7"/>
  <c r="C589" i="7"/>
  <c r="B589" i="7"/>
  <c r="C588" i="7"/>
  <c r="B588" i="7"/>
  <c r="C587" i="7"/>
  <c r="B587" i="7"/>
  <c r="C586" i="7"/>
  <c r="B586" i="7"/>
  <c r="C585" i="7"/>
  <c r="B585" i="7"/>
  <c r="C584" i="7"/>
  <c r="B584" i="7"/>
  <c r="C583" i="7"/>
  <c r="B583" i="7"/>
  <c r="C582" i="7"/>
  <c r="B582" i="7"/>
  <c r="C581" i="7"/>
  <c r="B581" i="7"/>
  <c r="C580" i="7"/>
  <c r="B580" i="7"/>
  <c r="C579" i="7"/>
  <c r="B579" i="7"/>
  <c r="C578" i="7"/>
  <c r="B578" i="7"/>
  <c r="C577" i="7"/>
  <c r="B577" i="7"/>
  <c r="C576" i="7"/>
  <c r="B576" i="7"/>
  <c r="C575" i="7"/>
  <c r="B575" i="7"/>
  <c r="C574" i="7"/>
  <c r="B574" i="7"/>
  <c r="C573" i="7"/>
  <c r="B573" i="7"/>
  <c r="C572" i="7"/>
  <c r="B572" i="7"/>
  <c r="C571" i="7"/>
  <c r="B571" i="7"/>
  <c r="C570" i="7"/>
  <c r="B570" i="7"/>
  <c r="C569" i="7"/>
  <c r="B569" i="7"/>
  <c r="C568" i="7"/>
  <c r="B568" i="7"/>
  <c r="C567" i="7"/>
  <c r="B567" i="7"/>
  <c r="C566" i="7"/>
  <c r="B566" i="7"/>
  <c r="C565" i="7"/>
  <c r="B565" i="7"/>
  <c r="C564" i="7"/>
  <c r="B564" i="7"/>
  <c r="C563" i="7"/>
  <c r="B563" i="7"/>
  <c r="C562" i="7"/>
  <c r="B562" i="7"/>
  <c r="C561" i="7"/>
  <c r="B561" i="7"/>
  <c r="C560" i="7"/>
  <c r="B560" i="7"/>
  <c r="C559" i="7"/>
  <c r="B559" i="7"/>
  <c r="C558" i="7"/>
  <c r="B558" i="7"/>
  <c r="C557" i="7"/>
  <c r="B557" i="7"/>
  <c r="C556" i="7"/>
  <c r="B556" i="7"/>
  <c r="C555" i="7"/>
  <c r="B555" i="7"/>
  <c r="C554" i="7"/>
  <c r="B554" i="7"/>
  <c r="C553" i="7"/>
  <c r="B553" i="7"/>
  <c r="C552" i="7"/>
  <c r="B552" i="7"/>
  <c r="C551" i="7"/>
  <c r="B551" i="7"/>
  <c r="C550" i="7"/>
  <c r="B550" i="7"/>
  <c r="C549" i="7"/>
  <c r="B549" i="7"/>
  <c r="C548" i="7"/>
  <c r="B548" i="7"/>
  <c r="C546" i="7"/>
  <c r="B546" i="7"/>
  <c r="C545" i="7"/>
  <c r="B545" i="7"/>
  <c r="C544" i="7"/>
  <c r="B544" i="7"/>
  <c r="C543" i="7"/>
  <c r="B543" i="7"/>
  <c r="C542" i="7"/>
  <c r="B542" i="7"/>
  <c r="C541" i="7"/>
  <c r="B541" i="7"/>
  <c r="C540" i="7"/>
  <c r="B540" i="7"/>
  <c r="C539" i="7"/>
  <c r="B539" i="7"/>
  <c r="C538" i="7"/>
  <c r="B538" i="7"/>
  <c r="C537" i="7"/>
  <c r="B537" i="7"/>
  <c r="C536" i="7"/>
  <c r="B536" i="7"/>
  <c r="C535" i="7"/>
  <c r="B535" i="7"/>
  <c r="C534" i="7"/>
  <c r="B534" i="7"/>
  <c r="C533" i="7"/>
  <c r="B533" i="7"/>
  <c r="C532" i="7"/>
  <c r="B532" i="7"/>
  <c r="C531" i="7"/>
  <c r="B531" i="7"/>
  <c r="C530" i="7"/>
  <c r="B530" i="7"/>
  <c r="C529" i="7"/>
  <c r="B529" i="7"/>
  <c r="C528" i="7"/>
  <c r="B528" i="7"/>
  <c r="C527" i="7"/>
  <c r="B527" i="7"/>
  <c r="C526" i="7"/>
  <c r="B526" i="7"/>
  <c r="C525" i="7"/>
  <c r="B525" i="7"/>
  <c r="C524" i="7"/>
  <c r="B524" i="7"/>
  <c r="C523" i="7"/>
  <c r="B523" i="7"/>
  <c r="C522" i="7"/>
  <c r="B522" i="7"/>
  <c r="C521" i="7"/>
  <c r="B521" i="7"/>
  <c r="C520" i="7"/>
  <c r="B520" i="7"/>
  <c r="C519" i="7"/>
  <c r="B519" i="7"/>
  <c r="C517" i="7"/>
  <c r="B517" i="7"/>
  <c r="C516" i="7"/>
  <c r="B516" i="7"/>
  <c r="C515" i="7"/>
  <c r="B515" i="7"/>
  <c r="C514" i="7"/>
  <c r="B514" i="7"/>
  <c r="C513" i="7"/>
  <c r="B513" i="7"/>
  <c r="C512" i="7"/>
  <c r="B512" i="7"/>
  <c r="C511" i="7"/>
  <c r="B511" i="7"/>
  <c r="C510" i="7"/>
  <c r="B510" i="7"/>
  <c r="C509" i="7"/>
  <c r="B509" i="7"/>
  <c r="C508" i="7"/>
  <c r="B508" i="7"/>
  <c r="C507" i="7"/>
  <c r="B507" i="7"/>
  <c r="C506" i="7"/>
  <c r="B506" i="7"/>
  <c r="C505" i="7"/>
  <c r="B505" i="7"/>
  <c r="C504" i="7"/>
  <c r="B504" i="7"/>
  <c r="C503" i="7"/>
  <c r="B503" i="7"/>
  <c r="C502" i="7"/>
  <c r="B502" i="7"/>
  <c r="C501" i="7"/>
  <c r="B501" i="7"/>
  <c r="C500" i="7"/>
  <c r="B500" i="7"/>
  <c r="C499" i="7"/>
  <c r="B499" i="7"/>
  <c r="C498" i="7"/>
  <c r="B498" i="7"/>
  <c r="C497" i="7"/>
  <c r="B497" i="7"/>
  <c r="C496" i="7"/>
  <c r="B496" i="7"/>
  <c r="C495" i="7"/>
  <c r="B495" i="7"/>
  <c r="C494" i="7"/>
  <c r="B494" i="7"/>
  <c r="C493" i="7"/>
  <c r="B493" i="7"/>
  <c r="C492" i="7"/>
  <c r="B492" i="7"/>
  <c r="C491" i="7"/>
  <c r="B491" i="7"/>
  <c r="C490" i="7"/>
  <c r="B490" i="7"/>
  <c r="C489" i="7"/>
  <c r="B489" i="7"/>
  <c r="C488" i="7"/>
  <c r="B488" i="7"/>
  <c r="C487" i="7"/>
  <c r="B487" i="7"/>
  <c r="C486" i="7"/>
  <c r="B486" i="7"/>
  <c r="C485" i="7"/>
  <c r="B485" i="7"/>
  <c r="C484" i="7"/>
  <c r="B484" i="7"/>
  <c r="C483" i="7"/>
  <c r="B483" i="7"/>
  <c r="C482" i="7"/>
  <c r="B482" i="7"/>
  <c r="C481" i="7"/>
  <c r="B481" i="7"/>
  <c r="C480" i="7"/>
  <c r="B480" i="7"/>
  <c r="C479" i="7"/>
  <c r="B479" i="7"/>
  <c r="C478" i="7"/>
  <c r="B478" i="7"/>
  <c r="C477" i="7"/>
  <c r="B477" i="7"/>
  <c r="C476" i="7"/>
  <c r="B476" i="7"/>
  <c r="C475" i="7"/>
  <c r="B475" i="7"/>
  <c r="C474" i="7"/>
  <c r="B474" i="7"/>
  <c r="C473" i="7"/>
  <c r="B473" i="7"/>
  <c r="C472" i="7"/>
  <c r="B472" i="7"/>
  <c r="C471" i="7"/>
  <c r="B471" i="7"/>
  <c r="C470" i="7"/>
  <c r="B470" i="7"/>
  <c r="C469" i="7"/>
  <c r="B469" i="7"/>
  <c r="C468" i="7"/>
  <c r="B468" i="7"/>
  <c r="C467" i="7"/>
  <c r="B467" i="7"/>
  <c r="C466" i="7"/>
  <c r="B466" i="7"/>
  <c r="C465" i="7"/>
  <c r="B465" i="7"/>
  <c r="C464" i="7"/>
  <c r="B464" i="7"/>
  <c r="C463" i="7"/>
  <c r="B463" i="7"/>
  <c r="C461" i="7"/>
  <c r="B461" i="7"/>
  <c r="C460" i="7"/>
  <c r="B460" i="7"/>
  <c r="C459" i="7"/>
  <c r="B459" i="7"/>
  <c r="C458" i="7"/>
  <c r="B458" i="7"/>
  <c r="C457" i="7"/>
  <c r="B457" i="7"/>
  <c r="C456" i="7"/>
  <c r="B456" i="7"/>
  <c r="C455" i="7"/>
  <c r="B455" i="7"/>
  <c r="C454" i="7"/>
  <c r="B454" i="7"/>
  <c r="C453" i="7"/>
  <c r="B453" i="7"/>
  <c r="C452" i="7"/>
  <c r="B452" i="7"/>
  <c r="C451" i="7"/>
  <c r="B451" i="7"/>
  <c r="C450" i="7"/>
  <c r="B450" i="7"/>
  <c r="C449" i="7"/>
  <c r="B449" i="7"/>
  <c r="C448" i="7"/>
  <c r="B448" i="7"/>
  <c r="C447" i="7"/>
  <c r="B447" i="7"/>
  <c r="C446" i="7"/>
  <c r="B446" i="7"/>
  <c r="C445" i="7"/>
  <c r="B445" i="7"/>
  <c r="C444" i="7"/>
  <c r="B444" i="7"/>
  <c r="C443" i="7"/>
  <c r="B443" i="7"/>
  <c r="C442" i="7"/>
  <c r="B442" i="7"/>
  <c r="C441" i="7"/>
  <c r="B441" i="7"/>
  <c r="C440" i="7"/>
  <c r="B440" i="7"/>
  <c r="C439" i="7"/>
  <c r="B439" i="7"/>
  <c r="C438" i="7"/>
  <c r="B438" i="7"/>
  <c r="C437" i="7"/>
  <c r="B437" i="7"/>
  <c r="C436" i="7"/>
  <c r="B436" i="7"/>
  <c r="C435" i="7"/>
  <c r="B435" i="7"/>
  <c r="C434" i="7"/>
  <c r="B434" i="7"/>
  <c r="C433" i="7"/>
  <c r="B433" i="7"/>
  <c r="C432" i="7"/>
  <c r="B432" i="7"/>
  <c r="C430" i="7"/>
  <c r="B430" i="7"/>
  <c r="C429" i="7"/>
  <c r="B429" i="7"/>
  <c r="C428" i="7"/>
  <c r="B428" i="7"/>
  <c r="C427" i="7"/>
  <c r="B427" i="7"/>
  <c r="C426" i="7"/>
  <c r="B426" i="7"/>
  <c r="C425" i="7"/>
  <c r="B425" i="7"/>
  <c r="C424" i="7"/>
  <c r="B424" i="7"/>
  <c r="C423" i="7"/>
  <c r="B423" i="7"/>
  <c r="C422" i="7"/>
  <c r="B422" i="7"/>
  <c r="C421" i="7"/>
  <c r="B421" i="7"/>
  <c r="C420" i="7"/>
  <c r="B420" i="7"/>
  <c r="C419" i="7"/>
  <c r="B419" i="7"/>
  <c r="C418" i="7"/>
  <c r="B418" i="7"/>
  <c r="C417" i="7"/>
  <c r="B417" i="7"/>
  <c r="C416" i="7"/>
  <c r="B416" i="7"/>
  <c r="C415" i="7"/>
  <c r="B415" i="7"/>
  <c r="C414" i="7"/>
  <c r="B414" i="7"/>
  <c r="C413" i="7"/>
  <c r="B413" i="7"/>
  <c r="C412" i="7"/>
  <c r="B412" i="7"/>
  <c r="C411" i="7"/>
  <c r="B411" i="7"/>
  <c r="C410" i="7"/>
  <c r="B410" i="7"/>
  <c r="C409" i="7"/>
  <c r="B409" i="7"/>
  <c r="C408" i="7"/>
  <c r="B408" i="7"/>
  <c r="C407" i="7"/>
  <c r="B407" i="7"/>
  <c r="C406" i="7"/>
  <c r="B406" i="7"/>
  <c r="C405" i="7"/>
  <c r="B405" i="7"/>
  <c r="C404" i="7"/>
  <c r="B404" i="7"/>
  <c r="C403" i="7"/>
  <c r="B403" i="7"/>
  <c r="C402" i="7"/>
  <c r="B402" i="7"/>
  <c r="C401" i="7"/>
  <c r="B401" i="7"/>
  <c r="C400" i="7"/>
  <c r="B400" i="7"/>
  <c r="C399" i="7"/>
  <c r="B399" i="7"/>
  <c r="C398" i="7"/>
  <c r="B398" i="7"/>
  <c r="C397" i="7"/>
  <c r="B397" i="7"/>
  <c r="C396" i="7"/>
  <c r="B396" i="7"/>
  <c r="C395" i="7"/>
  <c r="B395" i="7"/>
  <c r="C394" i="7"/>
  <c r="B394" i="7"/>
  <c r="C393" i="7"/>
  <c r="B393" i="7"/>
  <c r="C392" i="7"/>
  <c r="B392" i="7"/>
  <c r="C391" i="7"/>
  <c r="B391" i="7"/>
  <c r="C390" i="7"/>
  <c r="B390" i="7"/>
  <c r="C389" i="7"/>
  <c r="B389" i="7"/>
  <c r="C388" i="7"/>
  <c r="B388" i="7"/>
  <c r="C387" i="7"/>
  <c r="B387" i="7"/>
  <c r="C386" i="7"/>
  <c r="B386" i="7"/>
  <c r="C385" i="7"/>
  <c r="B385" i="7"/>
  <c r="C384" i="7"/>
  <c r="B384" i="7"/>
  <c r="C383" i="7"/>
  <c r="B383" i="7"/>
  <c r="C382" i="7"/>
  <c r="B382" i="7"/>
  <c r="C381" i="7"/>
  <c r="B381" i="7"/>
  <c r="C380" i="7"/>
  <c r="B380" i="7"/>
  <c r="C379" i="7"/>
  <c r="B379" i="7"/>
  <c r="C378" i="7"/>
  <c r="B378" i="7"/>
  <c r="C377" i="7"/>
  <c r="B377" i="7"/>
  <c r="C376" i="7"/>
  <c r="B376" i="7"/>
  <c r="C374" i="7"/>
  <c r="B374" i="7"/>
  <c r="C373" i="7"/>
  <c r="B373" i="7"/>
  <c r="C372" i="7"/>
  <c r="B372" i="7"/>
  <c r="C371" i="7"/>
  <c r="B371" i="7"/>
  <c r="C370" i="7"/>
  <c r="B370" i="7"/>
  <c r="C369" i="7"/>
  <c r="B369" i="7"/>
  <c r="C368" i="7"/>
  <c r="B368" i="7"/>
  <c r="C367" i="7"/>
  <c r="B367" i="7"/>
  <c r="C366" i="7"/>
  <c r="B366" i="7"/>
  <c r="C365" i="7"/>
  <c r="B365" i="7"/>
  <c r="C364" i="7"/>
  <c r="B364" i="7"/>
  <c r="C363" i="7"/>
  <c r="B363" i="7"/>
  <c r="C362" i="7"/>
  <c r="B362" i="7"/>
  <c r="C361" i="7"/>
  <c r="B361" i="7"/>
  <c r="C360" i="7"/>
  <c r="B360" i="7"/>
  <c r="C359" i="7"/>
  <c r="B359" i="7"/>
  <c r="C358" i="7"/>
  <c r="B358" i="7"/>
  <c r="C357" i="7"/>
  <c r="B357" i="7"/>
  <c r="C356" i="7"/>
  <c r="B356" i="7"/>
  <c r="C355" i="7"/>
  <c r="B355" i="7"/>
  <c r="C354" i="7"/>
  <c r="B354" i="7"/>
  <c r="C353" i="7"/>
  <c r="B353" i="7"/>
  <c r="C352" i="7"/>
  <c r="B352" i="7"/>
  <c r="C351" i="7"/>
  <c r="B351" i="7"/>
  <c r="C350" i="7"/>
  <c r="B350" i="7"/>
  <c r="C349" i="7"/>
  <c r="B349" i="7"/>
  <c r="C348" i="7"/>
  <c r="B348" i="7"/>
  <c r="C346" i="7"/>
  <c r="B346" i="7"/>
  <c r="C345" i="7"/>
  <c r="B345" i="7"/>
  <c r="C344" i="7"/>
  <c r="B344" i="7"/>
  <c r="C343" i="7"/>
  <c r="B343" i="7"/>
  <c r="C342" i="7"/>
  <c r="B342" i="7"/>
  <c r="C341" i="7"/>
  <c r="B341" i="7"/>
  <c r="C340" i="7"/>
  <c r="B340" i="7"/>
  <c r="C339" i="7"/>
  <c r="B339" i="7"/>
  <c r="C338" i="7"/>
  <c r="B338" i="7"/>
  <c r="C337" i="7"/>
  <c r="B337" i="7"/>
  <c r="C336" i="7"/>
  <c r="B336" i="7"/>
  <c r="C335" i="7"/>
  <c r="B335" i="7"/>
  <c r="C334" i="7"/>
  <c r="B334" i="7"/>
  <c r="C333" i="7"/>
  <c r="B333" i="7"/>
  <c r="C332" i="7"/>
  <c r="B332" i="7"/>
  <c r="C331" i="7"/>
  <c r="B331" i="7"/>
  <c r="C330" i="7"/>
  <c r="B330" i="7"/>
  <c r="C329" i="7"/>
  <c r="B329" i="7"/>
  <c r="C328" i="7"/>
  <c r="B328" i="7"/>
  <c r="C327" i="7"/>
  <c r="B327" i="7"/>
  <c r="C326" i="7"/>
  <c r="B326" i="7"/>
  <c r="C325" i="7"/>
  <c r="B325" i="7"/>
  <c r="C324" i="7"/>
  <c r="B324" i="7"/>
  <c r="C323" i="7"/>
  <c r="B323" i="7"/>
  <c r="C322" i="7"/>
  <c r="B322" i="7"/>
  <c r="C321" i="7"/>
  <c r="B321" i="7"/>
  <c r="C320" i="7"/>
  <c r="B320" i="7"/>
  <c r="C319" i="7"/>
  <c r="B319" i="7"/>
  <c r="C318" i="7"/>
  <c r="B318" i="7"/>
  <c r="C317" i="7"/>
  <c r="B317" i="7"/>
  <c r="C316" i="7"/>
  <c r="B316" i="7"/>
  <c r="C315" i="7"/>
  <c r="B315" i="7"/>
  <c r="C314" i="7"/>
  <c r="B314" i="7"/>
  <c r="C313" i="7"/>
  <c r="B313" i="7"/>
  <c r="C312" i="7"/>
  <c r="B312" i="7"/>
  <c r="C311" i="7"/>
  <c r="B311" i="7"/>
  <c r="C310" i="7"/>
  <c r="B310" i="7"/>
  <c r="C309" i="7"/>
  <c r="B309" i="7"/>
  <c r="C308" i="7"/>
  <c r="B308" i="7"/>
  <c r="C307" i="7"/>
  <c r="B307" i="7"/>
  <c r="C306" i="7"/>
  <c r="B306" i="7"/>
  <c r="C305" i="7"/>
  <c r="B305" i="7"/>
  <c r="C304" i="7"/>
  <c r="B304" i="7"/>
  <c r="C303" i="7"/>
  <c r="B303" i="7"/>
  <c r="C302" i="7"/>
  <c r="B302" i="7"/>
  <c r="C301" i="7"/>
  <c r="B301" i="7"/>
  <c r="C300" i="7"/>
  <c r="B300" i="7"/>
  <c r="C299" i="7"/>
  <c r="B299" i="7"/>
  <c r="C298" i="7"/>
  <c r="B298" i="7"/>
  <c r="C297" i="7"/>
  <c r="B297" i="7"/>
  <c r="C296" i="7"/>
  <c r="B296" i="7"/>
  <c r="C295" i="7"/>
  <c r="B295" i="7"/>
  <c r="C294" i="7"/>
  <c r="B294" i="7"/>
  <c r="C293" i="7"/>
  <c r="B293" i="7"/>
  <c r="C292" i="7"/>
  <c r="B292" i="7"/>
  <c r="C290" i="7"/>
  <c r="B290" i="7"/>
  <c r="C289" i="7"/>
  <c r="B289" i="7"/>
  <c r="C288" i="7"/>
  <c r="B288" i="7"/>
  <c r="C287" i="7"/>
  <c r="B287" i="7"/>
  <c r="C286" i="7"/>
  <c r="B286" i="7"/>
  <c r="C285" i="7"/>
  <c r="B285" i="7"/>
  <c r="C284" i="7"/>
  <c r="B284" i="7"/>
  <c r="C283" i="7"/>
  <c r="B283" i="7"/>
  <c r="C282" i="7"/>
  <c r="B282" i="7"/>
  <c r="C281" i="7"/>
  <c r="B281" i="7"/>
  <c r="C280" i="7"/>
  <c r="B280" i="7"/>
  <c r="C279" i="7"/>
  <c r="B279" i="7"/>
  <c r="C278" i="7"/>
  <c r="B278" i="7"/>
  <c r="C277" i="7"/>
  <c r="B277" i="7"/>
  <c r="C276" i="7"/>
  <c r="B276" i="7"/>
  <c r="C275" i="7"/>
  <c r="B275" i="7"/>
  <c r="C274" i="7"/>
  <c r="B274" i="7"/>
  <c r="C273" i="7"/>
  <c r="B273" i="7"/>
  <c r="C272" i="7"/>
  <c r="B272" i="7"/>
  <c r="C271" i="7"/>
  <c r="B271" i="7"/>
  <c r="C270" i="7"/>
  <c r="B270" i="7"/>
  <c r="C269" i="7"/>
  <c r="B269" i="7"/>
  <c r="C268" i="7"/>
  <c r="B268" i="7"/>
  <c r="C267" i="7"/>
  <c r="B267" i="7"/>
  <c r="C266" i="7"/>
  <c r="B266" i="7"/>
  <c r="C265" i="7"/>
  <c r="B265" i="7"/>
  <c r="C264" i="7"/>
  <c r="B264" i="7"/>
  <c r="C263" i="7"/>
  <c r="B263" i="7"/>
  <c r="C261" i="7"/>
  <c r="B261" i="7"/>
  <c r="C260" i="7"/>
  <c r="B260" i="7"/>
  <c r="C259" i="7"/>
  <c r="B259" i="7"/>
  <c r="C258" i="7"/>
  <c r="B258" i="7"/>
  <c r="C257" i="7"/>
  <c r="B257" i="7"/>
  <c r="C256" i="7"/>
  <c r="B256" i="7"/>
  <c r="C255" i="7"/>
  <c r="B255" i="7"/>
  <c r="C254" i="7"/>
  <c r="B254" i="7"/>
  <c r="C253" i="7"/>
  <c r="B253" i="7"/>
  <c r="C252" i="7"/>
  <c r="B252" i="7"/>
  <c r="C251" i="7"/>
  <c r="B251" i="7"/>
  <c r="C250" i="7"/>
  <c r="B250" i="7"/>
  <c r="C249" i="7"/>
  <c r="B249" i="7"/>
  <c r="C248" i="7"/>
  <c r="B248" i="7"/>
  <c r="C247" i="7"/>
  <c r="B247" i="7"/>
  <c r="C246" i="7"/>
  <c r="B246" i="7"/>
  <c r="C245" i="7"/>
  <c r="B245" i="7"/>
  <c r="C244" i="7"/>
  <c r="B244" i="7"/>
  <c r="C243" i="7"/>
  <c r="B243" i="7"/>
  <c r="C242" i="7"/>
  <c r="B242" i="7"/>
  <c r="C241" i="7"/>
  <c r="B241" i="7"/>
  <c r="C240" i="7"/>
  <c r="B240" i="7"/>
  <c r="C239" i="7"/>
  <c r="B239" i="7"/>
  <c r="C238" i="7"/>
  <c r="B238" i="7"/>
  <c r="C237" i="7"/>
  <c r="B237" i="7"/>
  <c r="C236" i="7"/>
  <c r="B236" i="7"/>
  <c r="C235" i="7"/>
  <c r="B235" i="7"/>
  <c r="C234" i="7"/>
  <c r="B234" i="7"/>
  <c r="C233" i="7"/>
  <c r="B233" i="7"/>
  <c r="C232" i="7"/>
  <c r="B232" i="7"/>
  <c r="C231" i="7"/>
  <c r="B231" i="7"/>
  <c r="C230" i="7"/>
  <c r="B230" i="7"/>
  <c r="C229" i="7"/>
  <c r="B229" i="7"/>
  <c r="C228" i="7"/>
  <c r="B228" i="7"/>
  <c r="C227" i="7"/>
  <c r="B227" i="7"/>
  <c r="C226" i="7"/>
  <c r="B226" i="7"/>
  <c r="C225" i="7"/>
  <c r="B225" i="7"/>
  <c r="C224" i="7"/>
  <c r="B224" i="7"/>
  <c r="C223" i="7"/>
  <c r="B223" i="7"/>
  <c r="C222" i="7"/>
  <c r="B222" i="7"/>
  <c r="C221" i="7"/>
  <c r="B221" i="7"/>
  <c r="C220" i="7"/>
  <c r="B220" i="7"/>
  <c r="C219" i="7"/>
  <c r="B219" i="7"/>
  <c r="C218" i="7"/>
  <c r="B218" i="7"/>
  <c r="C217" i="7"/>
  <c r="B217" i="7"/>
  <c r="C216" i="7"/>
  <c r="B216" i="7"/>
  <c r="C215" i="7"/>
  <c r="B215" i="7"/>
  <c r="C214" i="7"/>
  <c r="B214" i="7"/>
  <c r="C213" i="7"/>
  <c r="B213" i="7"/>
  <c r="C212" i="7"/>
  <c r="B212" i="7"/>
  <c r="C211" i="7"/>
  <c r="B211" i="7"/>
  <c r="C210" i="7"/>
  <c r="B210" i="7"/>
  <c r="C209" i="7"/>
  <c r="B209" i="7"/>
  <c r="C208" i="7"/>
  <c r="B208" i="7"/>
  <c r="C207" i="7"/>
  <c r="B207" i="7"/>
  <c r="C205" i="7"/>
  <c r="B205" i="7"/>
  <c r="C204" i="7"/>
  <c r="B204" i="7"/>
  <c r="C203" i="7"/>
  <c r="B203" i="7"/>
  <c r="C202" i="7"/>
  <c r="B202" i="7"/>
  <c r="C201" i="7"/>
  <c r="B201" i="7"/>
  <c r="C200" i="7"/>
  <c r="B200" i="7"/>
  <c r="C199" i="7"/>
  <c r="B199" i="7"/>
  <c r="C198" i="7"/>
  <c r="B198" i="7"/>
  <c r="C197" i="7"/>
  <c r="B197" i="7"/>
  <c r="C196" i="7"/>
  <c r="B196" i="7"/>
  <c r="C195" i="7"/>
  <c r="B195" i="7"/>
  <c r="C194" i="7"/>
  <c r="B194" i="7"/>
  <c r="C193" i="7"/>
  <c r="B193" i="7"/>
  <c r="C192" i="7"/>
  <c r="B192" i="7"/>
  <c r="C191" i="7"/>
  <c r="B191" i="7"/>
  <c r="C190" i="7"/>
  <c r="B190" i="7"/>
  <c r="C189" i="7"/>
  <c r="B189" i="7"/>
  <c r="C188" i="7"/>
  <c r="B188" i="7"/>
  <c r="C187" i="7"/>
  <c r="B187" i="7"/>
  <c r="C186" i="7"/>
  <c r="B186" i="7"/>
  <c r="C185" i="7"/>
  <c r="B185" i="7"/>
  <c r="C184" i="7"/>
  <c r="B184" i="7"/>
  <c r="C183" i="7"/>
  <c r="B183" i="7"/>
  <c r="C182" i="7"/>
  <c r="B182" i="7"/>
  <c r="C181" i="7"/>
  <c r="B181" i="7"/>
  <c r="C180" i="7"/>
  <c r="B180" i="7"/>
  <c r="C179" i="7"/>
  <c r="B179" i="7"/>
  <c r="C178" i="7"/>
  <c r="B178" i="7"/>
  <c r="C177" i="7"/>
  <c r="B177" i="7"/>
  <c r="C176" i="7"/>
  <c r="B176" i="7"/>
  <c r="C174" i="7"/>
  <c r="B174" i="7"/>
  <c r="C173" i="7"/>
  <c r="B173" i="7"/>
  <c r="C172" i="7"/>
  <c r="B172" i="7"/>
  <c r="C171" i="7"/>
  <c r="B171" i="7"/>
  <c r="C170" i="7"/>
  <c r="B170" i="7"/>
  <c r="C169" i="7"/>
  <c r="B169" i="7"/>
  <c r="C168" i="7"/>
  <c r="B168" i="7"/>
  <c r="C167" i="7"/>
  <c r="B167" i="7"/>
  <c r="C166" i="7"/>
  <c r="B166" i="7"/>
  <c r="C165" i="7"/>
  <c r="B165" i="7"/>
  <c r="C164" i="7"/>
  <c r="B164" i="7"/>
  <c r="C163" i="7"/>
  <c r="B163" i="7"/>
  <c r="C162" i="7"/>
  <c r="B162" i="7"/>
  <c r="C161" i="7"/>
  <c r="B161" i="7"/>
  <c r="C160" i="7"/>
  <c r="B160" i="7"/>
  <c r="C159" i="7"/>
  <c r="B159" i="7"/>
  <c r="C158" i="7"/>
  <c r="B158" i="7"/>
  <c r="C157" i="7"/>
  <c r="B157" i="7"/>
  <c r="C156" i="7"/>
  <c r="B156" i="7"/>
  <c r="C155" i="7"/>
  <c r="B155" i="7"/>
  <c r="C154" i="7"/>
  <c r="B154" i="7"/>
  <c r="C153" i="7"/>
  <c r="B153" i="7"/>
  <c r="C152" i="7"/>
  <c r="B152" i="7"/>
  <c r="C151" i="7"/>
  <c r="B151" i="7"/>
  <c r="C150" i="7"/>
  <c r="B150" i="7"/>
  <c r="C149" i="7"/>
  <c r="B149" i="7"/>
  <c r="C148" i="7"/>
  <c r="B148" i="7"/>
  <c r="C147" i="7"/>
  <c r="B147" i="7"/>
  <c r="C146" i="7"/>
  <c r="B146" i="7"/>
  <c r="C145" i="7"/>
  <c r="B145" i="7"/>
  <c r="C144" i="7"/>
  <c r="B144" i="7"/>
  <c r="C143" i="7"/>
  <c r="B143" i="7"/>
  <c r="C142" i="7"/>
  <c r="B142" i="7"/>
  <c r="C141" i="7"/>
  <c r="B141" i="7"/>
  <c r="C140" i="7"/>
  <c r="B140" i="7"/>
  <c r="C139" i="7"/>
  <c r="B139" i="7"/>
  <c r="C138" i="7"/>
  <c r="B138" i="7"/>
  <c r="C137" i="7"/>
  <c r="B137" i="7"/>
  <c r="C136" i="7"/>
  <c r="B136" i="7"/>
  <c r="C135" i="7"/>
  <c r="B135" i="7"/>
  <c r="C134" i="7"/>
  <c r="B134" i="7"/>
  <c r="C133" i="7"/>
  <c r="B133" i="7"/>
  <c r="C132" i="7"/>
  <c r="B132" i="7"/>
  <c r="C131" i="7"/>
  <c r="B131" i="7"/>
  <c r="C130" i="7"/>
  <c r="B130" i="7"/>
  <c r="C129" i="7"/>
  <c r="B129" i="7"/>
  <c r="C128" i="7"/>
  <c r="B128" i="7"/>
  <c r="C127" i="7"/>
  <c r="B127" i="7"/>
  <c r="C126" i="7"/>
  <c r="B126" i="7"/>
  <c r="C125" i="7"/>
  <c r="B125" i="7"/>
  <c r="C124" i="7"/>
  <c r="B124" i="7"/>
  <c r="C123" i="7"/>
  <c r="B123" i="7"/>
  <c r="C122" i="7"/>
  <c r="B122" i="7"/>
  <c r="C121" i="7"/>
  <c r="B121" i="7"/>
  <c r="C120" i="7"/>
  <c r="B120" i="7"/>
  <c r="C118" i="7"/>
  <c r="B118" i="7"/>
  <c r="C117" i="7"/>
  <c r="B117" i="7"/>
  <c r="C116" i="7"/>
  <c r="B116" i="7"/>
  <c r="C115" i="7"/>
  <c r="B115" i="7"/>
  <c r="C114" i="7"/>
  <c r="B114" i="7"/>
  <c r="C113" i="7"/>
  <c r="B113" i="7"/>
  <c r="C112" i="7"/>
  <c r="B112" i="7"/>
  <c r="C111" i="7"/>
  <c r="B111" i="7"/>
  <c r="C110" i="7"/>
  <c r="B110" i="7"/>
  <c r="C109" i="7"/>
  <c r="B109" i="7"/>
  <c r="C108" i="7"/>
  <c r="B108" i="7"/>
  <c r="C107" i="7"/>
  <c r="B107" i="7"/>
  <c r="C106" i="7"/>
  <c r="B106" i="7"/>
  <c r="C105" i="7"/>
  <c r="B105" i="7"/>
  <c r="C104" i="7"/>
  <c r="B104" i="7"/>
  <c r="C103" i="7"/>
  <c r="B103" i="7"/>
  <c r="C102" i="7"/>
  <c r="B102" i="7"/>
  <c r="C101" i="7"/>
  <c r="B101" i="7"/>
  <c r="C100" i="7"/>
  <c r="B100" i="7"/>
  <c r="C99" i="7"/>
  <c r="B99" i="7"/>
  <c r="C98" i="7"/>
  <c r="B98" i="7"/>
  <c r="C97" i="7"/>
  <c r="B97" i="7"/>
  <c r="C96" i="7"/>
  <c r="B96" i="7"/>
  <c r="C95" i="7"/>
  <c r="B95" i="7"/>
  <c r="C94" i="7"/>
  <c r="B94" i="7"/>
  <c r="C93" i="7"/>
  <c r="B93" i="7"/>
  <c r="C92" i="7"/>
  <c r="B92" i="7"/>
  <c r="C90" i="7"/>
  <c r="B90" i="7"/>
  <c r="C89" i="7"/>
  <c r="B89" i="7"/>
  <c r="C88" i="7"/>
  <c r="B88" i="7"/>
  <c r="C87" i="7"/>
  <c r="B87" i="7"/>
  <c r="C86" i="7"/>
  <c r="B86" i="7"/>
  <c r="C85" i="7"/>
  <c r="B85" i="7"/>
  <c r="C84" i="7"/>
  <c r="B84" i="7"/>
  <c r="C83" i="7"/>
  <c r="B83" i="7"/>
  <c r="C82" i="7"/>
  <c r="B82" i="7"/>
  <c r="C81" i="7"/>
  <c r="B81" i="7"/>
  <c r="C80" i="7"/>
  <c r="B80" i="7"/>
  <c r="C79" i="7"/>
  <c r="B79" i="7"/>
  <c r="C78" i="7"/>
  <c r="B78" i="7"/>
  <c r="C77" i="7"/>
  <c r="B77" i="7"/>
  <c r="C76" i="7"/>
  <c r="B76" i="7"/>
  <c r="C75" i="7"/>
  <c r="B75" i="7"/>
  <c r="C74" i="7"/>
  <c r="B74" i="7"/>
  <c r="C73" i="7"/>
  <c r="B73" i="7"/>
  <c r="C72" i="7"/>
  <c r="B72" i="7"/>
  <c r="C71" i="7"/>
  <c r="B71" i="7"/>
  <c r="C70" i="7"/>
  <c r="B70" i="7"/>
  <c r="C69" i="7"/>
  <c r="B69" i="7"/>
  <c r="C68" i="7"/>
  <c r="B68" i="7"/>
  <c r="C67" i="7"/>
  <c r="B67" i="7"/>
  <c r="C66" i="7"/>
  <c r="B66" i="7"/>
  <c r="C65" i="7"/>
  <c r="B65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38" i="7"/>
  <c r="B38" i="7"/>
  <c r="C37" i="7"/>
  <c r="B37" i="7"/>
  <c r="C30" i="7"/>
  <c r="B30" i="7"/>
  <c r="C29" i="7"/>
  <c r="B29" i="7"/>
  <c r="C22" i="7"/>
  <c r="B22" i="7"/>
  <c r="C21" i="7"/>
  <c r="B21" i="7"/>
  <c r="C14" i="7"/>
  <c r="B14" i="7"/>
  <c r="C13" i="7"/>
  <c r="B13" i="7"/>
  <c r="C5" i="7"/>
  <c r="B5" i="7"/>
  <c r="C43" i="7"/>
  <c r="B43" i="7"/>
  <c r="C19" i="7"/>
  <c r="B19" i="7"/>
  <c r="C11" i="7"/>
  <c r="B11" i="7"/>
  <c r="B27" i="7"/>
  <c r="C40" i="7"/>
  <c r="B40" i="7"/>
  <c r="C32" i="7"/>
  <c r="B32" i="7"/>
  <c r="C24" i="7"/>
  <c r="B24" i="7"/>
  <c r="C16" i="7"/>
  <c r="B16" i="7"/>
  <c r="C8" i="7"/>
  <c r="B8" i="7"/>
  <c r="C42" i="7"/>
  <c r="B42" i="7"/>
  <c r="C34" i="7"/>
  <c r="B34" i="7"/>
  <c r="C26" i="7"/>
  <c r="B26" i="7"/>
  <c r="C18" i="7"/>
  <c r="B18" i="7"/>
  <c r="C10" i="7"/>
  <c r="B10" i="7"/>
  <c r="C39" i="7"/>
  <c r="B39" i="7"/>
  <c r="C31" i="7"/>
  <c r="B31" i="7"/>
  <c r="C23" i="7"/>
  <c r="B23" i="7"/>
  <c r="C15" i="7"/>
  <c r="B15" i="7"/>
  <c r="C7" i="7"/>
  <c r="B7" i="7"/>
  <c r="C44" i="7"/>
  <c r="B44" i="7"/>
  <c r="C36" i="7"/>
  <c r="B36" i="7"/>
  <c r="C28" i="7"/>
  <c r="B28" i="7"/>
  <c r="C20" i="7"/>
  <c r="B20" i="7"/>
  <c r="C12" i="7"/>
  <c r="B12" i="7"/>
  <c r="C4" i="7"/>
  <c r="B4" i="7"/>
  <c r="C41" i="7"/>
  <c r="B41" i="7"/>
  <c r="C33" i="7"/>
  <c r="B33" i="7"/>
  <c r="C25" i="7"/>
  <c r="B25" i="7"/>
  <c r="C17" i="7"/>
  <c r="B17" i="7"/>
  <c r="C9" i="7"/>
  <c r="B9" i="7"/>
  <c r="N9" i="8"/>
  <c r="O9" i="8" s="1"/>
  <c r="J48" i="6" s="1"/>
  <c r="N34" i="8"/>
  <c r="O34" i="8" s="1"/>
  <c r="J73" i="6" s="1"/>
  <c r="N26" i="8"/>
  <c r="O26" i="8" s="1"/>
  <c r="J65" i="6" s="1"/>
  <c r="N10" i="8"/>
  <c r="O10" i="8" s="1"/>
  <c r="J49" i="6" s="1"/>
  <c r="N32" i="8"/>
  <c r="O32" i="8" s="1"/>
  <c r="J71" i="6" s="1"/>
  <c r="N24" i="8"/>
  <c r="O24" i="8" s="1"/>
  <c r="J63" i="6" s="1"/>
  <c r="N35" i="8"/>
  <c r="O35" i="8" s="1"/>
  <c r="J74" i="6" s="1"/>
  <c r="N27" i="8"/>
  <c r="O27" i="8" s="1"/>
  <c r="J66" i="6" s="1"/>
  <c r="N19" i="8"/>
  <c r="O19" i="8" s="1"/>
  <c r="J58" i="6" s="1"/>
  <c r="N11" i="8"/>
  <c r="O11" i="8" s="1"/>
  <c r="J50" i="6" s="1"/>
  <c r="N38" i="8"/>
  <c r="O38" i="8" s="1"/>
  <c r="J77" i="6" s="1"/>
  <c r="N30" i="8"/>
  <c r="O30" i="8" s="1"/>
  <c r="J69" i="6" s="1"/>
  <c r="N22" i="8"/>
  <c r="O22" i="8" s="1"/>
  <c r="J61" i="6" s="1"/>
  <c r="N14" i="8"/>
  <c r="O14" i="8" s="1"/>
  <c r="J53" i="6" s="1"/>
  <c r="N36" i="8"/>
  <c r="O36" i="8" s="1"/>
  <c r="J75" i="6" s="1"/>
  <c r="N28" i="8"/>
  <c r="O28" i="8" s="1"/>
  <c r="J67" i="6" s="1"/>
  <c r="N8" i="8"/>
  <c r="O8" i="8" s="1"/>
  <c r="J47" i="6" s="1"/>
  <c r="N16" i="8"/>
  <c r="O16" i="8" s="1"/>
  <c r="J55" i="6" s="1"/>
  <c r="N20" i="8"/>
  <c r="O20" i="8" s="1"/>
  <c r="J59" i="6" s="1"/>
  <c r="N12" i="8"/>
  <c r="O12" i="8" s="1"/>
  <c r="J51" i="6" s="1"/>
  <c r="N18" i="8"/>
  <c r="O18" i="8" s="1"/>
  <c r="J57" i="6" s="1"/>
  <c r="N33" i="8"/>
  <c r="O33" i="8" s="1"/>
  <c r="J72" i="6" s="1"/>
  <c r="N25" i="8"/>
  <c r="O25" i="8" s="1"/>
  <c r="J64" i="6" s="1"/>
  <c r="N17" i="8"/>
  <c r="O17" i="8" s="1"/>
  <c r="J56" i="6" s="1"/>
  <c r="N39" i="8"/>
  <c r="O39" i="8" s="1"/>
  <c r="J78" i="6" s="1"/>
  <c r="N31" i="8"/>
  <c r="O31" i="8" s="1"/>
  <c r="J70" i="6" s="1"/>
  <c r="N23" i="8"/>
  <c r="O23" i="8" s="1"/>
  <c r="J62" i="6" s="1"/>
  <c r="N15" i="8"/>
  <c r="O15" i="8" s="1"/>
  <c r="J54" i="6" s="1"/>
  <c r="N37" i="8"/>
  <c r="O37" i="8" s="1"/>
  <c r="J76" i="6" s="1"/>
  <c r="N29" i="8"/>
  <c r="O29" i="8" s="1"/>
  <c r="J68" i="6" s="1"/>
  <c r="N21" i="8"/>
  <c r="O21" i="8" s="1"/>
  <c r="J60" i="6" s="1"/>
  <c r="N13" i="8"/>
  <c r="O13" i="8" s="1"/>
  <c r="J52" i="6" s="1"/>
  <c r="R51" i="6" l="1"/>
  <c r="P48" i="6"/>
  <c r="P49" i="6"/>
  <c r="P47" i="6"/>
  <c r="X7" i="6"/>
  <c r="X8" i="6" s="1"/>
  <c r="Q8" i="6"/>
  <c r="Q9" i="6" s="1"/>
  <c r="G8" i="6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N7" i="6"/>
  <c r="O7" i="6" s="1"/>
  <c r="H53" i="6" s="1"/>
  <c r="Y7" i="6" l="1"/>
  <c r="I53" i="6" s="1"/>
  <c r="Y8" i="6"/>
  <c r="I78" i="6" s="1"/>
  <c r="X9" i="6"/>
  <c r="N8" i="6"/>
  <c r="X10" i="6" l="1"/>
  <c r="Y9" i="6"/>
  <c r="I69" i="6" s="1"/>
  <c r="N9" i="6"/>
  <c r="O8" i="6"/>
  <c r="H78" i="6" s="1"/>
  <c r="X11" i="6" l="1"/>
  <c r="Y10" i="6"/>
  <c r="I50" i="6" s="1"/>
  <c r="N10" i="6"/>
  <c r="O9" i="6"/>
  <c r="H69" i="6" s="1"/>
  <c r="X12" i="6" l="1"/>
  <c r="Y11" i="6"/>
  <c r="I70" i="6" s="1"/>
  <c r="N11" i="6"/>
  <c r="O10" i="6"/>
  <c r="H70" i="6" s="1"/>
  <c r="X13" i="6" l="1"/>
  <c r="Y12" i="6"/>
  <c r="I74" i="6" s="1"/>
  <c r="N12" i="6"/>
  <c r="O11" i="6"/>
  <c r="H71" i="6" s="1"/>
  <c r="X14" i="6" l="1"/>
  <c r="Y13" i="6"/>
  <c r="I63" i="6" s="1"/>
  <c r="N13" i="6"/>
  <c r="O12" i="6"/>
  <c r="H74" i="6" s="1"/>
  <c r="N14" i="6" l="1"/>
  <c r="O13" i="6"/>
  <c r="H50" i="6" s="1"/>
  <c r="X15" i="6"/>
  <c r="Y14" i="6"/>
  <c r="I67" i="6" s="1"/>
  <c r="N15" i="6" l="1"/>
  <c r="O14" i="6"/>
  <c r="H67" i="6" s="1"/>
  <c r="X16" i="6"/>
  <c r="Y15" i="6"/>
  <c r="I62" i="6" s="1"/>
  <c r="X17" i="6" l="1"/>
  <c r="Y16" i="6"/>
  <c r="I75" i="6" s="1"/>
  <c r="N16" i="6"/>
  <c r="O15" i="6"/>
  <c r="H75" i="6" s="1"/>
  <c r="X18" i="6" l="1"/>
  <c r="Y17" i="6"/>
  <c r="I71" i="6" s="1"/>
  <c r="N17" i="6"/>
  <c r="O16" i="6"/>
  <c r="H73" i="6" s="1"/>
  <c r="N18" i="6" l="1"/>
  <c r="O17" i="6"/>
  <c r="H62" i="6" s="1"/>
  <c r="X19" i="6"/>
  <c r="Y18" i="6"/>
  <c r="I56" i="6" s="1"/>
  <c r="N19" i="6" l="1"/>
  <c r="O18" i="6"/>
  <c r="H63" i="6" s="1"/>
  <c r="X20" i="6"/>
  <c r="Y19" i="6"/>
  <c r="I61" i="6" s="1"/>
  <c r="X21" i="6" l="1"/>
  <c r="Y20" i="6"/>
  <c r="I57" i="6" s="1"/>
  <c r="N20" i="6"/>
  <c r="O19" i="6"/>
  <c r="H57" i="6" s="1"/>
  <c r="N21" i="6" l="1"/>
  <c r="O20" i="6"/>
  <c r="H55" i="6" s="1"/>
  <c r="X22" i="6"/>
  <c r="Y21" i="6"/>
  <c r="I73" i="6" s="1"/>
  <c r="N22" i="6" l="1"/>
  <c r="O21" i="6"/>
  <c r="H61" i="6" s="1"/>
  <c r="X23" i="6"/>
  <c r="Y22" i="6"/>
  <c r="I55" i="6" s="1"/>
  <c r="N23" i="6" l="1"/>
  <c r="O22" i="6"/>
  <c r="H56" i="6" s="1"/>
  <c r="X24" i="6"/>
  <c r="Y23" i="6"/>
  <c r="I47" i="6" s="1"/>
  <c r="N24" i="6" l="1"/>
  <c r="O23" i="6"/>
  <c r="H49" i="6" s="1"/>
  <c r="X25" i="6"/>
  <c r="Y24" i="6"/>
  <c r="I49" i="6" s="1"/>
  <c r="X26" i="6" l="1"/>
  <c r="Y25" i="6"/>
  <c r="I77" i="6" s="1"/>
  <c r="N25" i="6"/>
  <c r="O24" i="6"/>
  <c r="H72" i="6" s="1"/>
  <c r="X27" i="6" l="1"/>
  <c r="Y26" i="6"/>
  <c r="I72" i="6" s="1"/>
  <c r="N26" i="6"/>
  <c r="O25" i="6"/>
  <c r="H47" i="6" s="1"/>
  <c r="N27" i="6" l="1"/>
  <c r="O26" i="6"/>
  <c r="H77" i="6" s="1"/>
  <c r="X28" i="6"/>
  <c r="Y27" i="6"/>
  <c r="I68" i="6" s="1"/>
  <c r="X29" i="6" l="1"/>
  <c r="Y28" i="6"/>
  <c r="I60" i="6" s="1"/>
  <c r="N28" i="6"/>
  <c r="O27" i="6"/>
  <c r="H60" i="6" s="1"/>
  <c r="X30" i="6" l="1"/>
  <c r="Y29" i="6"/>
  <c r="I66" i="6" s="1"/>
  <c r="N29" i="6"/>
  <c r="O28" i="6"/>
  <c r="H68" i="6" s="1"/>
  <c r="N30" i="6" l="1"/>
  <c r="O29" i="6"/>
  <c r="H66" i="6" s="1"/>
  <c r="X31" i="6"/>
  <c r="Y30" i="6"/>
  <c r="I54" i="6" s="1"/>
  <c r="X32" i="6" l="1"/>
  <c r="Y31" i="6"/>
  <c r="I51" i="6" s="1"/>
  <c r="N31" i="6"/>
  <c r="O30" i="6"/>
  <c r="H54" i="6" s="1"/>
  <c r="N32" i="6" l="1"/>
  <c r="O31" i="6"/>
  <c r="H58" i="6" s="1"/>
  <c r="X33" i="6"/>
  <c r="Y32" i="6"/>
  <c r="I58" i="6" s="1"/>
  <c r="N33" i="6" l="1"/>
  <c r="O32" i="6"/>
  <c r="H51" i="6" s="1"/>
  <c r="X34" i="6"/>
  <c r="Y33" i="6"/>
  <c r="I59" i="6" s="1"/>
  <c r="N34" i="6" l="1"/>
  <c r="O33" i="6"/>
  <c r="H59" i="6" s="1"/>
  <c r="X35" i="6"/>
  <c r="Y34" i="6"/>
  <c r="I48" i="6" s="1"/>
  <c r="N35" i="6" l="1"/>
  <c r="O34" i="6"/>
  <c r="H52" i="6" s="1"/>
  <c r="X36" i="6"/>
  <c r="Y35" i="6"/>
  <c r="I52" i="6" s="1"/>
  <c r="N36" i="6" l="1"/>
  <c r="O35" i="6"/>
  <c r="H48" i="6" s="1"/>
  <c r="X37" i="6"/>
  <c r="Y36" i="6"/>
  <c r="I65" i="6" s="1"/>
  <c r="N37" i="6" l="1"/>
  <c r="O36" i="6"/>
  <c r="H65" i="6" s="1"/>
  <c r="X38" i="6"/>
  <c r="Y38" i="6" s="1"/>
  <c r="I76" i="6" s="1"/>
  <c r="Y37" i="6"/>
  <c r="I64" i="6" s="1"/>
  <c r="N38" i="6" l="1"/>
  <c r="O38" i="6" s="1"/>
  <c r="H76" i="6" s="1"/>
  <c r="O37" i="6"/>
  <c r="H64" i="6" s="1"/>
  <c r="D8" i="6" l="1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21" i="6"/>
  <c r="F21" i="6"/>
  <c r="E22" i="6"/>
  <c r="F22" i="6"/>
  <c r="E23" i="6"/>
  <c r="F23" i="6"/>
  <c r="E24" i="6"/>
  <c r="F24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2" i="6"/>
  <c r="F32" i="6"/>
  <c r="E33" i="6"/>
  <c r="F33" i="6"/>
  <c r="E34" i="6"/>
  <c r="F34" i="6"/>
  <c r="E35" i="6"/>
  <c r="F35" i="6"/>
  <c r="E36" i="6"/>
  <c r="F36" i="6"/>
  <c r="E37" i="6"/>
  <c r="F37" i="6"/>
  <c r="E38" i="6"/>
  <c r="F38" i="6"/>
  <c r="F7" i="6"/>
  <c r="E7" i="6"/>
  <c r="W3" i="3"/>
  <c r="X3" i="3"/>
  <c r="W4" i="3"/>
  <c r="X4" i="3"/>
  <c r="Y4" i="3" s="1"/>
  <c r="W5" i="3"/>
  <c r="X5" i="3"/>
  <c r="W6" i="3"/>
  <c r="X6" i="3"/>
  <c r="Y6" i="3" s="1"/>
  <c r="W7" i="3"/>
  <c r="X7" i="3"/>
  <c r="Y7" i="3" s="1"/>
  <c r="W8" i="3"/>
  <c r="X8" i="3"/>
  <c r="Y8" i="3" s="1"/>
  <c r="W9" i="3"/>
  <c r="X9" i="3"/>
  <c r="Y9" i="3" s="1"/>
  <c r="W10" i="3"/>
  <c r="X10" i="3"/>
  <c r="W11" i="3"/>
  <c r="X11" i="3"/>
  <c r="Y11" i="3" s="1"/>
  <c r="W12" i="3"/>
  <c r="X12" i="3"/>
  <c r="Y12" i="3" s="1"/>
  <c r="W13" i="3"/>
  <c r="X13" i="3"/>
  <c r="W14" i="3"/>
  <c r="X14" i="3"/>
  <c r="Y14" i="3"/>
  <c r="W15" i="3"/>
  <c r="X15" i="3"/>
  <c r="Y15" i="3" s="1"/>
  <c r="W16" i="3"/>
  <c r="X16" i="3"/>
  <c r="Y16" i="3" s="1"/>
  <c r="W17" i="3"/>
  <c r="X17" i="3"/>
  <c r="Y17" i="3" s="1"/>
  <c r="W18" i="3"/>
  <c r="X18" i="3"/>
  <c r="Y18" i="3" s="1"/>
  <c r="W19" i="3"/>
  <c r="Y19" i="3" s="1"/>
  <c r="X19" i="3"/>
  <c r="W20" i="3"/>
  <c r="X20" i="3"/>
  <c r="Y20" i="3" s="1"/>
  <c r="W21" i="3"/>
  <c r="X21" i="3"/>
  <c r="W22" i="3"/>
  <c r="X22" i="3"/>
  <c r="Y22" i="3" s="1"/>
  <c r="W23" i="3"/>
  <c r="X23" i="3"/>
  <c r="Y23" i="3" s="1"/>
  <c r="W24" i="3"/>
  <c r="X24" i="3"/>
  <c r="W25" i="3"/>
  <c r="X25" i="3"/>
  <c r="Y25" i="3" s="1"/>
  <c r="W26" i="3"/>
  <c r="X26" i="3"/>
  <c r="W27" i="3"/>
  <c r="X27" i="3"/>
  <c r="W28" i="3"/>
  <c r="X28" i="3"/>
  <c r="Y28" i="3"/>
  <c r="W29" i="3"/>
  <c r="X29" i="3"/>
  <c r="W30" i="3"/>
  <c r="X30" i="3"/>
  <c r="Y30" i="3"/>
  <c r="W31" i="3"/>
  <c r="X31" i="3"/>
  <c r="Y31" i="3"/>
  <c r="W32" i="3"/>
  <c r="X32" i="3"/>
  <c r="Y32" i="3" s="1"/>
  <c r="W33" i="3"/>
  <c r="Y33" i="3" s="1"/>
  <c r="X33" i="3"/>
  <c r="W34" i="3"/>
  <c r="X34" i="3"/>
  <c r="Y34" i="3" s="1"/>
  <c r="W35" i="3"/>
  <c r="Y35" i="3" s="1"/>
  <c r="X35" i="3"/>
  <c r="W36" i="3"/>
  <c r="X36" i="3"/>
  <c r="Y36" i="3" s="1"/>
  <c r="W37" i="3"/>
  <c r="Y37" i="3" s="1"/>
  <c r="X37" i="3"/>
  <c r="W38" i="3"/>
  <c r="X38" i="3"/>
  <c r="W39" i="3"/>
  <c r="X39" i="3"/>
  <c r="Y39" i="3" s="1"/>
  <c r="W40" i="3"/>
  <c r="X40" i="3"/>
  <c r="Y40" i="3" s="1"/>
  <c r="W41" i="3"/>
  <c r="X41" i="3"/>
  <c r="Y41" i="3"/>
  <c r="W42" i="3"/>
  <c r="X42" i="3"/>
  <c r="Y42" i="3" s="1"/>
  <c r="W43" i="3"/>
  <c r="X43" i="3"/>
  <c r="W44" i="3"/>
  <c r="X44" i="3"/>
  <c r="Y44" i="3"/>
  <c r="W45" i="3"/>
  <c r="Y45" i="3" s="1"/>
  <c r="X45" i="3"/>
  <c r="W46" i="3"/>
  <c r="X46" i="3"/>
  <c r="Y46" i="3" s="1"/>
  <c r="W47" i="3"/>
  <c r="X47" i="3"/>
  <c r="Y47" i="3"/>
  <c r="W48" i="3"/>
  <c r="X48" i="3"/>
  <c r="W49" i="3"/>
  <c r="X49" i="3"/>
  <c r="Y49" i="3" s="1"/>
  <c r="W50" i="3"/>
  <c r="X50" i="3"/>
  <c r="W51" i="3"/>
  <c r="X51" i="3"/>
  <c r="Y51" i="3" s="1"/>
  <c r="W52" i="3"/>
  <c r="X52" i="3"/>
  <c r="Y52" i="3" s="1"/>
  <c r="W53" i="3"/>
  <c r="X53" i="3"/>
  <c r="W54" i="3"/>
  <c r="X54" i="3"/>
  <c r="W55" i="3"/>
  <c r="Y55" i="3" s="1"/>
  <c r="X55" i="3"/>
  <c r="W56" i="3"/>
  <c r="X56" i="3"/>
  <c r="W57" i="3"/>
  <c r="X57" i="3"/>
  <c r="Y57" i="3"/>
  <c r="W58" i="3"/>
  <c r="X58" i="3"/>
  <c r="W59" i="3"/>
  <c r="X59" i="3"/>
  <c r="W60" i="3"/>
  <c r="X60" i="3"/>
  <c r="Y60" i="3"/>
  <c r="W61" i="3"/>
  <c r="X61" i="3"/>
  <c r="Y61" i="3" s="1"/>
  <c r="W62" i="3"/>
  <c r="X62" i="3"/>
  <c r="W63" i="3"/>
  <c r="X63" i="3"/>
  <c r="Y63" i="3"/>
  <c r="W64" i="3"/>
  <c r="X64" i="3"/>
  <c r="Y64" i="3" s="1"/>
  <c r="W65" i="3"/>
  <c r="Y65" i="3" s="1"/>
  <c r="X65" i="3"/>
  <c r="W66" i="3"/>
  <c r="X66" i="3"/>
  <c r="X2" i="3"/>
  <c r="Y2" i="3" s="1"/>
  <c r="W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2" i="2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/>
  <c r="A96" i="1"/>
  <c r="B96" i="1" s="1"/>
  <c r="A97" i="1"/>
  <c r="B97" i="1" s="1"/>
  <c r="A98" i="1"/>
  <c r="B98" i="1" s="1"/>
  <c r="A99" i="1"/>
  <c r="B99" i="1" s="1"/>
  <c r="A100" i="1"/>
  <c r="B100" i="1" s="1"/>
  <c r="A101" i="1"/>
  <c r="B101" i="1" s="1"/>
  <c r="A102" i="1"/>
  <c r="B102" i="1" s="1"/>
  <c r="A103" i="1"/>
  <c r="B103" i="1" s="1"/>
  <c r="A104" i="1"/>
  <c r="B104" i="1" s="1"/>
  <c r="A105" i="1"/>
  <c r="B105" i="1" s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B111" i="1" s="1"/>
  <c r="A112" i="1"/>
  <c r="B112" i="1" s="1"/>
  <c r="A113" i="1"/>
  <c r="B113" i="1" s="1"/>
  <c r="A114" i="1"/>
  <c r="B114" i="1" s="1"/>
  <c r="A115" i="1"/>
  <c r="B115" i="1" s="1"/>
  <c r="A116" i="1"/>
  <c r="B116" i="1" s="1"/>
  <c r="A117" i="1"/>
  <c r="B117" i="1" s="1"/>
  <c r="A118" i="1"/>
  <c r="B118" i="1" s="1"/>
  <c r="A119" i="1"/>
  <c r="B119" i="1" s="1"/>
  <c r="A120" i="1"/>
  <c r="B120" i="1" s="1"/>
  <c r="A121" i="1"/>
  <c r="B121" i="1" s="1"/>
  <c r="A122" i="1"/>
  <c r="B122" i="1" s="1"/>
  <c r="A123" i="1"/>
  <c r="B123" i="1" s="1"/>
  <c r="A124" i="1"/>
  <c r="B124" i="1" s="1"/>
  <c r="A125" i="1"/>
  <c r="B125" i="1" s="1"/>
  <c r="A126" i="1"/>
  <c r="B126" i="1" s="1"/>
  <c r="A127" i="1"/>
  <c r="B127" i="1" s="1"/>
  <c r="A128" i="1"/>
  <c r="B128" i="1" s="1"/>
  <c r="A129" i="1"/>
  <c r="B129" i="1" s="1"/>
  <c r="A130" i="1"/>
  <c r="B130" i="1" s="1"/>
  <c r="A131" i="1"/>
  <c r="B131" i="1" s="1"/>
  <c r="A132" i="1"/>
  <c r="B132" i="1" s="1"/>
  <c r="A133" i="1"/>
  <c r="B133" i="1" s="1"/>
  <c r="A134" i="1"/>
  <c r="B134" i="1" s="1"/>
  <c r="A135" i="1"/>
  <c r="B135" i="1" s="1"/>
  <c r="A136" i="1"/>
  <c r="B136" i="1"/>
  <c r="A137" i="1"/>
  <c r="B137" i="1" s="1"/>
  <c r="A138" i="1"/>
  <c r="B138" i="1" s="1"/>
  <c r="A139" i="1"/>
  <c r="B139" i="1" s="1"/>
  <c r="A140" i="1"/>
  <c r="B140" i="1" s="1"/>
  <c r="A141" i="1"/>
  <c r="B141" i="1" s="1"/>
  <c r="A142" i="1"/>
  <c r="B142" i="1" s="1"/>
  <c r="A143" i="1"/>
  <c r="B143" i="1" s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B149" i="1" s="1"/>
  <c r="A150" i="1"/>
  <c r="B150" i="1" s="1"/>
  <c r="A151" i="1"/>
  <c r="B151" i="1" s="1"/>
  <c r="A152" i="1"/>
  <c r="B152" i="1" s="1"/>
  <c r="A153" i="1"/>
  <c r="B153" i="1" s="1"/>
  <c r="A154" i="1"/>
  <c r="B154" i="1" s="1"/>
  <c r="A155" i="1"/>
  <c r="B155" i="1" s="1"/>
  <c r="A156" i="1"/>
  <c r="B156" i="1" s="1"/>
  <c r="A157" i="1"/>
  <c r="B157" i="1" s="1"/>
  <c r="A158" i="1"/>
  <c r="B158" i="1" s="1"/>
  <c r="A159" i="1"/>
  <c r="B159" i="1" s="1"/>
  <c r="A160" i="1"/>
  <c r="B160" i="1" s="1"/>
  <c r="A161" i="1"/>
  <c r="B161" i="1" s="1"/>
  <c r="A162" i="1"/>
  <c r="B162" i="1" s="1"/>
  <c r="A163" i="1"/>
  <c r="B163" i="1" s="1"/>
  <c r="A164" i="1"/>
  <c r="B164" i="1" s="1"/>
  <c r="A165" i="1"/>
  <c r="B165" i="1" s="1"/>
  <c r="A166" i="1"/>
  <c r="B166" i="1" s="1"/>
  <c r="A167" i="1"/>
  <c r="B167" i="1" s="1"/>
  <c r="A168" i="1"/>
  <c r="B168" i="1" s="1"/>
  <c r="A169" i="1"/>
  <c r="B169" i="1" s="1"/>
  <c r="A170" i="1"/>
  <c r="B170" i="1" s="1"/>
  <c r="A171" i="1"/>
  <c r="B171" i="1" s="1"/>
  <c r="A172" i="1"/>
  <c r="B172" i="1" s="1"/>
  <c r="A173" i="1"/>
  <c r="B173" i="1" s="1"/>
  <c r="A174" i="1"/>
  <c r="B174" i="1" s="1"/>
  <c r="A175" i="1"/>
  <c r="B175" i="1" s="1"/>
  <c r="A176" i="1"/>
  <c r="B176" i="1" s="1"/>
  <c r="A177" i="1"/>
  <c r="B177" i="1" s="1"/>
  <c r="A178" i="1"/>
  <c r="B178" i="1" s="1"/>
  <c r="A179" i="1"/>
  <c r="B179" i="1" s="1"/>
  <c r="A180" i="1"/>
  <c r="B180" i="1" s="1"/>
  <c r="A181" i="1"/>
  <c r="B181" i="1" s="1"/>
  <c r="A182" i="1"/>
  <c r="B182" i="1" s="1"/>
  <c r="A183" i="1"/>
  <c r="B183" i="1" s="1"/>
  <c r="A184" i="1"/>
  <c r="B184" i="1"/>
  <c r="A185" i="1"/>
  <c r="B185" i="1" s="1"/>
  <c r="A186" i="1"/>
  <c r="B186" i="1" s="1"/>
  <c r="A187" i="1"/>
  <c r="B187" i="1" s="1"/>
  <c r="A188" i="1"/>
  <c r="B188" i="1"/>
  <c r="A189" i="1"/>
  <c r="B189" i="1" s="1"/>
  <c r="A190" i="1"/>
  <c r="B190" i="1" s="1"/>
  <c r="A191" i="1"/>
  <c r="B191" i="1" s="1"/>
  <c r="A192" i="1"/>
  <c r="B192" i="1" s="1"/>
  <c r="A193" i="1"/>
  <c r="B193" i="1"/>
  <c r="A194" i="1"/>
  <c r="B194" i="1" s="1"/>
  <c r="A195" i="1"/>
  <c r="B195" i="1"/>
  <c r="A196" i="1"/>
  <c r="B196" i="1" s="1"/>
  <c r="A197" i="1"/>
  <c r="B197" i="1" s="1"/>
  <c r="A198" i="1"/>
  <c r="B198" i="1" s="1"/>
  <c r="A199" i="1"/>
  <c r="B199" i="1" s="1"/>
  <c r="A200" i="1"/>
  <c r="B200" i="1" s="1"/>
  <c r="A201" i="1"/>
  <c r="B201" i="1" s="1"/>
  <c r="A202" i="1"/>
  <c r="B202" i="1" s="1"/>
  <c r="A203" i="1"/>
  <c r="B203" i="1" s="1"/>
  <c r="A204" i="1"/>
  <c r="B204" i="1" s="1"/>
  <c r="A205" i="1"/>
  <c r="B205" i="1" s="1"/>
  <c r="A206" i="1"/>
  <c r="B206" i="1" s="1"/>
  <c r="A207" i="1"/>
  <c r="B207" i="1" s="1"/>
  <c r="A208" i="1"/>
  <c r="B208" i="1" s="1"/>
  <c r="A209" i="1"/>
  <c r="B209" i="1" s="1"/>
  <c r="A210" i="1"/>
  <c r="B210" i="1" s="1"/>
  <c r="A211" i="1"/>
  <c r="B211" i="1" s="1"/>
  <c r="A212" i="1"/>
  <c r="B212" i="1" s="1"/>
  <c r="A213" i="1"/>
  <c r="B213" i="1" s="1"/>
  <c r="A214" i="1"/>
  <c r="B214" i="1" s="1"/>
  <c r="A215" i="1"/>
  <c r="B215" i="1" s="1"/>
  <c r="A216" i="1"/>
  <c r="B216" i="1" s="1"/>
  <c r="A217" i="1"/>
  <c r="B217" i="1" s="1"/>
  <c r="A218" i="1"/>
  <c r="B218" i="1" s="1"/>
  <c r="A219" i="1"/>
  <c r="B219" i="1" s="1"/>
  <c r="A220" i="1"/>
  <c r="B220" i="1"/>
  <c r="A221" i="1"/>
  <c r="B221" i="1" s="1"/>
  <c r="A222" i="1"/>
  <c r="B222" i="1" s="1"/>
  <c r="A223" i="1"/>
  <c r="B223" i="1" s="1"/>
  <c r="A224" i="1"/>
  <c r="B224" i="1" s="1"/>
  <c r="A225" i="1"/>
  <c r="B225" i="1" s="1"/>
  <c r="A226" i="1"/>
  <c r="B226" i="1" s="1"/>
  <c r="A227" i="1"/>
  <c r="B227" i="1" s="1"/>
  <c r="A228" i="1"/>
  <c r="B228" i="1" s="1"/>
  <c r="A229" i="1"/>
  <c r="B229" i="1" s="1"/>
  <c r="A230" i="1"/>
  <c r="B230" i="1" s="1"/>
  <c r="A231" i="1"/>
  <c r="B231" i="1" s="1"/>
  <c r="A232" i="1"/>
  <c r="B232" i="1" s="1"/>
  <c r="A233" i="1"/>
  <c r="B233" i="1" s="1"/>
  <c r="A234" i="1"/>
  <c r="B234" i="1" s="1"/>
  <c r="A235" i="1"/>
  <c r="B235" i="1"/>
  <c r="A236" i="1"/>
  <c r="B236" i="1" s="1"/>
  <c r="A237" i="1"/>
  <c r="B237" i="1" s="1"/>
  <c r="A238" i="1"/>
  <c r="B238" i="1" s="1"/>
  <c r="A239" i="1"/>
  <c r="B239" i="1" s="1"/>
  <c r="A240" i="1"/>
  <c r="B240" i="1" s="1"/>
  <c r="A241" i="1"/>
  <c r="B241" i="1" s="1"/>
  <c r="A242" i="1"/>
  <c r="B242" i="1" s="1"/>
  <c r="A243" i="1"/>
  <c r="B243" i="1" s="1"/>
  <c r="A244" i="1"/>
  <c r="B244" i="1" s="1"/>
  <c r="A245" i="1"/>
  <c r="B245" i="1" s="1"/>
  <c r="A246" i="1"/>
  <c r="B246" i="1" s="1"/>
  <c r="A247" i="1"/>
  <c r="B247" i="1" s="1"/>
  <c r="A248" i="1"/>
  <c r="B248" i="1" s="1"/>
  <c r="A249" i="1"/>
  <c r="B249" i="1" s="1"/>
  <c r="A250" i="1"/>
  <c r="B250" i="1" s="1"/>
  <c r="A251" i="1"/>
  <c r="B251" i="1" s="1"/>
  <c r="A252" i="1"/>
  <c r="B252" i="1" s="1"/>
  <c r="A253" i="1"/>
  <c r="B253" i="1"/>
  <c r="A254" i="1"/>
  <c r="B254" i="1" s="1"/>
  <c r="A255" i="1"/>
  <c r="B255" i="1" s="1"/>
  <c r="A256" i="1"/>
  <c r="B256" i="1" s="1"/>
  <c r="A257" i="1"/>
  <c r="B257" i="1" s="1"/>
  <c r="A258" i="1"/>
  <c r="B258" i="1" s="1"/>
  <c r="A259" i="1"/>
  <c r="B259" i="1" s="1"/>
  <c r="A260" i="1"/>
  <c r="B260" i="1" s="1"/>
  <c r="A261" i="1"/>
  <c r="B261" i="1" s="1"/>
  <c r="A262" i="1"/>
  <c r="B262" i="1" s="1"/>
  <c r="A263" i="1"/>
  <c r="B263" i="1" s="1"/>
  <c r="A264" i="1"/>
  <c r="B264" i="1" s="1"/>
  <c r="A265" i="1"/>
  <c r="B265" i="1" s="1"/>
  <c r="A266" i="1"/>
  <c r="B266" i="1" s="1"/>
  <c r="A267" i="1"/>
  <c r="B267" i="1" s="1"/>
  <c r="A268" i="1"/>
  <c r="B268" i="1" s="1"/>
  <c r="A269" i="1"/>
  <c r="B269" i="1" s="1"/>
  <c r="A270" i="1"/>
  <c r="B270" i="1" s="1"/>
  <c r="A271" i="1"/>
  <c r="B271" i="1" s="1"/>
  <c r="A272" i="1"/>
  <c r="B272" i="1" s="1"/>
  <c r="A273" i="1"/>
  <c r="B273" i="1" s="1"/>
  <c r="A274" i="1"/>
  <c r="B274" i="1" s="1"/>
  <c r="A275" i="1"/>
  <c r="B275" i="1" s="1"/>
  <c r="A276" i="1"/>
  <c r="B276" i="1" s="1"/>
  <c r="A277" i="1"/>
  <c r="B277" i="1" s="1"/>
  <c r="A278" i="1"/>
  <c r="B278" i="1" s="1"/>
  <c r="A279" i="1"/>
  <c r="B279" i="1" s="1"/>
  <c r="A280" i="1"/>
  <c r="B280" i="1" s="1"/>
  <c r="A281" i="1"/>
  <c r="B281" i="1" s="1"/>
  <c r="A282" i="1"/>
  <c r="B282" i="1" s="1"/>
  <c r="A283" i="1"/>
  <c r="B283" i="1" s="1"/>
  <c r="A284" i="1"/>
  <c r="B284" i="1" s="1"/>
  <c r="A285" i="1"/>
  <c r="B285" i="1" s="1"/>
  <c r="A286" i="1"/>
  <c r="B286" i="1" s="1"/>
  <c r="A287" i="1"/>
  <c r="B287" i="1" s="1"/>
  <c r="A288" i="1"/>
  <c r="B288" i="1" s="1"/>
  <c r="A289" i="1"/>
  <c r="B289" i="1" s="1"/>
  <c r="A290" i="1"/>
  <c r="B290" i="1" s="1"/>
  <c r="A291" i="1"/>
  <c r="B291" i="1"/>
  <c r="A292" i="1"/>
  <c r="B292" i="1" s="1"/>
  <c r="A293" i="1"/>
  <c r="B293" i="1"/>
  <c r="A294" i="1"/>
  <c r="B294" i="1" s="1"/>
  <c r="A295" i="1"/>
  <c r="B295" i="1" s="1"/>
  <c r="A296" i="1"/>
  <c r="B296" i="1" s="1"/>
  <c r="A297" i="1"/>
  <c r="B297" i="1" s="1"/>
  <c r="A298" i="1"/>
  <c r="B298" i="1" s="1"/>
  <c r="A299" i="1"/>
  <c r="B299" i="1" s="1"/>
  <c r="A300" i="1"/>
  <c r="B300" i="1"/>
  <c r="A301" i="1"/>
  <c r="B301" i="1" s="1"/>
  <c r="A302" i="1"/>
  <c r="B302" i="1" s="1"/>
  <c r="A303" i="1"/>
  <c r="B303" i="1" s="1"/>
  <c r="A304" i="1"/>
  <c r="B304" i="1" s="1"/>
  <c r="A305" i="1"/>
  <c r="B305" i="1" s="1"/>
  <c r="A306" i="1"/>
  <c r="B306" i="1" s="1"/>
  <c r="A307" i="1"/>
  <c r="B307" i="1"/>
  <c r="A308" i="1"/>
  <c r="B308" i="1" s="1"/>
  <c r="A309" i="1"/>
  <c r="B309" i="1" s="1"/>
  <c r="A310" i="1"/>
  <c r="B310" i="1" s="1"/>
  <c r="A311" i="1"/>
  <c r="B311" i="1" s="1"/>
  <c r="A312" i="1"/>
  <c r="B312" i="1" s="1"/>
  <c r="A313" i="1"/>
  <c r="B313" i="1" s="1"/>
  <c r="A314" i="1"/>
  <c r="B314" i="1" s="1"/>
  <c r="A315" i="1"/>
  <c r="B315" i="1" s="1"/>
  <c r="A316" i="1"/>
  <c r="B316" i="1" s="1"/>
  <c r="A317" i="1"/>
  <c r="B317" i="1" s="1"/>
  <c r="A318" i="1"/>
  <c r="B318" i="1" s="1"/>
  <c r="A319" i="1"/>
  <c r="B319" i="1" s="1"/>
  <c r="A320" i="1"/>
  <c r="B320" i="1" s="1"/>
  <c r="A321" i="1"/>
  <c r="B321" i="1" s="1"/>
  <c r="A322" i="1"/>
  <c r="B322" i="1" s="1"/>
  <c r="A323" i="1"/>
  <c r="B323" i="1"/>
  <c r="A324" i="1"/>
  <c r="B324" i="1" s="1"/>
  <c r="A325" i="1"/>
  <c r="B325" i="1"/>
  <c r="A326" i="1"/>
  <c r="B326" i="1" s="1"/>
  <c r="A327" i="1"/>
  <c r="B327" i="1" s="1"/>
  <c r="A328" i="1"/>
  <c r="B328" i="1" s="1"/>
  <c r="A329" i="1"/>
  <c r="B329" i="1" s="1"/>
  <c r="A330" i="1"/>
  <c r="B330" i="1" s="1"/>
  <c r="A331" i="1"/>
  <c r="B331" i="1" s="1"/>
  <c r="A332" i="1"/>
  <c r="B332" i="1" s="1"/>
  <c r="A333" i="1"/>
  <c r="B333" i="1" s="1"/>
  <c r="A334" i="1"/>
  <c r="B334" i="1" s="1"/>
  <c r="A335" i="1"/>
  <c r="B335" i="1" s="1"/>
  <c r="A336" i="1"/>
  <c r="B336" i="1" s="1"/>
  <c r="A337" i="1"/>
  <c r="B337" i="1" s="1"/>
  <c r="A338" i="1"/>
  <c r="B338" i="1" s="1"/>
  <c r="A339" i="1"/>
  <c r="B339" i="1" s="1"/>
  <c r="A340" i="1"/>
  <c r="B340" i="1" s="1"/>
  <c r="A341" i="1"/>
  <c r="B341" i="1"/>
  <c r="A342" i="1"/>
  <c r="B342" i="1" s="1"/>
  <c r="A343" i="1"/>
  <c r="B343" i="1" s="1"/>
  <c r="A344" i="1"/>
  <c r="B344" i="1" s="1"/>
  <c r="A345" i="1"/>
  <c r="B345" i="1" s="1"/>
  <c r="A346" i="1"/>
  <c r="B346" i="1" s="1"/>
  <c r="A347" i="1"/>
  <c r="B347" i="1" s="1"/>
  <c r="A348" i="1"/>
  <c r="B348" i="1" s="1"/>
  <c r="A349" i="1"/>
  <c r="B349" i="1" s="1"/>
  <c r="A350" i="1"/>
  <c r="B350" i="1" s="1"/>
  <c r="A351" i="1"/>
  <c r="B351" i="1" s="1"/>
  <c r="A352" i="1"/>
  <c r="B352" i="1" s="1"/>
  <c r="A353" i="1"/>
  <c r="B353" i="1" s="1"/>
  <c r="A354" i="1"/>
  <c r="B354" i="1" s="1"/>
  <c r="A355" i="1"/>
  <c r="B355" i="1" s="1"/>
  <c r="A356" i="1"/>
  <c r="B356" i="1" s="1"/>
  <c r="A357" i="1"/>
  <c r="B357" i="1" s="1"/>
  <c r="A358" i="1"/>
  <c r="B358" i="1" s="1"/>
  <c r="A359" i="1"/>
  <c r="B359" i="1" s="1"/>
  <c r="A360" i="1"/>
  <c r="B360" i="1" s="1"/>
  <c r="A361" i="1"/>
  <c r="B361" i="1" s="1"/>
  <c r="A362" i="1"/>
  <c r="B362" i="1" s="1"/>
  <c r="A363" i="1"/>
  <c r="B363" i="1" s="1"/>
  <c r="A364" i="1"/>
  <c r="B364" i="1" s="1"/>
  <c r="A365" i="1"/>
  <c r="B365" i="1" s="1"/>
  <c r="A366" i="1"/>
  <c r="B366" i="1" s="1"/>
  <c r="A367" i="1"/>
  <c r="B367" i="1" s="1"/>
  <c r="A368" i="1"/>
  <c r="B368" i="1" s="1"/>
  <c r="A369" i="1"/>
  <c r="B369" i="1" s="1"/>
  <c r="A370" i="1"/>
  <c r="B370" i="1" s="1"/>
  <c r="A371" i="1"/>
  <c r="B371" i="1" s="1"/>
  <c r="A372" i="1"/>
  <c r="B372" i="1" s="1"/>
  <c r="A373" i="1"/>
  <c r="B373" i="1" s="1"/>
  <c r="A374" i="1"/>
  <c r="B374" i="1" s="1"/>
  <c r="A375" i="1"/>
  <c r="B375" i="1" s="1"/>
  <c r="A376" i="1"/>
  <c r="B376" i="1" s="1"/>
  <c r="A377" i="1"/>
  <c r="B377" i="1" s="1"/>
  <c r="A378" i="1"/>
  <c r="B378" i="1" s="1"/>
  <c r="A379" i="1"/>
  <c r="B379" i="1" s="1"/>
  <c r="A380" i="1"/>
  <c r="B380" i="1" s="1"/>
  <c r="A381" i="1"/>
  <c r="B381" i="1" s="1"/>
  <c r="A382" i="1"/>
  <c r="B382" i="1" s="1"/>
  <c r="A383" i="1"/>
  <c r="B383" i="1" s="1"/>
  <c r="A384" i="1"/>
  <c r="B384" i="1" s="1"/>
  <c r="A385" i="1"/>
  <c r="B385" i="1" s="1"/>
  <c r="A386" i="1"/>
  <c r="B386" i="1" s="1"/>
  <c r="A387" i="1"/>
  <c r="B387" i="1" s="1"/>
  <c r="A388" i="1"/>
  <c r="B388" i="1" s="1"/>
  <c r="A389" i="1"/>
  <c r="B389" i="1" s="1"/>
  <c r="A390" i="1"/>
  <c r="B390" i="1" s="1"/>
  <c r="A391" i="1"/>
  <c r="B391" i="1" s="1"/>
  <c r="A392" i="1"/>
  <c r="B392" i="1" s="1"/>
  <c r="A393" i="1"/>
  <c r="B393" i="1" s="1"/>
  <c r="A394" i="1"/>
  <c r="B394" i="1" s="1"/>
  <c r="A395" i="1"/>
  <c r="B395" i="1" s="1"/>
  <c r="A396" i="1"/>
  <c r="B396" i="1" s="1"/>
  <c r="A397" i="1"/>
  <c r="B397" i="1" s="1"/>
  <c r="A398" i="1"/>
  <c r="B398" i="1" s="1"/>
  <c r="A399" i="1"/>
  <c r="B399" i="1" s="1"/>
  <c r="A400" i="1"/>
  <c r="B400" i="1" s="1"/>
  <c r="A401" i="1"/>
  <c r="B401" i="1" s="1"/>
  <c r="A402" i="1"/>
  <c r="B402" i="1" s="1"/>
  <c r="A403" i="1"/>
  <c r="B403" i="1" s="1"/>
  <c r="A404" i="1"/>
  <c r="B404" i="1" s="1"/>
  <c r="A405" i="1"/>
  <c r="B405" i="1" s="1"/>
  <c r="A406" i="1"/>
  <c r="B406" i="1" s="1"/>
  <c r="A407" i="1"/>
  <c r="B407" i="1" s="1"/>
  <c r="A408" i="1"/>
  <c r="B408" i="1" s="1"/>
  <c r="A409" i="1"/>
  <c r="B409" i="1" s="1"/>
  <c r="A410" i="1"/>
  <c r="B410" i="1" s="1"/>
  <c r="A411" i="1"/>
  <c r="B411" i="1" s="1"/>
  <c r="A412" i="1"/>
  <c r="B412" i="1" s="1"/>
  <c r="A413" i="1"/>
  <c r="B413" i="1" s="1"/>
  <c r="A414" i="1"/>
  <c r="B414" i="1" s="1"/>
  <c r="A415" i="1"/>
  <c r="B415" i="1" s="1"/>
  <c r="A416" i="1"/>
  <c r="B416" i="1" s="1"/>
  <c r="A417" i="1"/>
  <c r="B417" i="1" s="1"/>
  <c r="A418" i="1"/>
  <c r="B418" i="1" s="1"/>
  <c r="A419" i="1"/>
  <c r="B419" i="1" s="1"/>
  <c r="A420" i="1"/>
  <c r="B420" i="1" s="1"/>
  <c r="A421" i="1"/>
  <c r="B421" i="1" s="1"/>
  <c r="A422" i="1"/>
  <c r="B422" i="1" s="1"/>
  <c r="A423" i="1"/>
  <c r="B423" i="1" s="1"/>
  <c r="A424" i="1"/>
  <c r="B424" i="1" s="1"/>
  <c r="A425" i="1"/>
  <c r="B425" i="1" s="1"/>
  <c r="A426" i="1"/>
  <c r="B426" i="1" s="1"/>
  <c r="A427" i="1"/>
  <c r="B427" i="1" s="1"/>
  <c r="A428" i="1"/>
  <c r="B428" i="1" s="1"/>
  <c r="A429" i="1"/>
  <c r="B429" i="1" s="1"/>
  <c r="A430" i="1"/>
  <c r="B430" i="1" s="1"/>
  <c r="A431" i="1"/>
  <c r="B431" i="1" s="1"/>
  <c r="A432" i="1"/>
  <c r="B432" i="1" s="1"/>
  <c r="A433" i="1"/>
  <c r="B433" i="1" s="1"/>
  <c r="A434" i="1"/>
  <c r="B434" i="1" s="1"/>
  <c r="A435" i="1"/>
  <c r="B435" i="1" s="1"/>
  <c r="A436" i="1"/>
  <c r="B436" i="1" s="1"/>
  <c r="A437" i="1"/>
  <c r="B437" i="1" s="1"/>
  <c r="A438" i="1"/>
  <c r="B438" i="1" s="1"/>
  <c r="A439" i="1"/>
  <c r="B439" i="1" s="1"/>
  <c r="A440" i="1"/>
  <c r="B440" i="1" s="1"/>
  <c r="A441" i="1"/>
  <c r="B441" i="1" s="1"/>
  <c r="A442" i="1"/>
  <c r="B442" i="1" s="1"/>
  <c r="A443" i="1"/>
  <c r="B443" i="1" s="1"/>
  <c r="A444" i="1"/>
  <c r="B444" i="1" s="1"/>
  <c r="A445" i="1"/>
  <c r="B445" i="1" s="1"/>
  <c r="A446" i="1"/>
  <c r="B446" i="1" s="1"/>
  <c r="A447" i="1"/>
  <c r="B447" i="1" s="1"/>
  <c r="A448" i="1"/>
  <c r="B448" i="1" s="1"/>
  <c r="A449" i="1"/>
  <c r="B449" i="1" s="1"/>
  <c r="A450" i="1"/>
  <c r="B450" i="1" s="1"/>
  <c r="A451" i="1"/>
  <c r="B451" i="1" s="1"/>
  <c r="A452" i="1"/>
  <c r="B452" i="1" s="1"/>
  <c r="A453" i="1"/>
  <c r="B453" i="1" s="1"/>
  <c r="A454" i="1"/>
  <c r="B454" i="1" s="1"/>
  <c r="A455" i="1"/>
  <c r="B455" i="1" s="1"/>
  <c r="A456" i="1"/>
  <c r="B456" i="1" s="1"/>
  <c r="A457" i="1"/>
  <c r="B457" i="1" s="1"/>
  <c r="A458" i="1"/>
  <c r="B458" i="1" s="1"/>
  <c r="A459" i="1"/>
  <c r="B459" i="1" s="1"/>
  <c r="A460" i="1"/>
  <c r="B460" i="1" s="1"/>
  <c r="A461" i="1"/>
  <c r="B461" i="1" s="1"/>
  <c r="A462" i="1"/>
  <c r="B462" i="1" s="1"/>
  <c r="A463" i="1"/>
  <c r="B463" i="1" s="1"/>
  <c r="A464" i="1"/>
  <c r="B464" i="1" s="1"/>
  <c r="A465" i="1"/>
  <c r="B465" i="1" s="1"/>
  <c r="A466" i="1"/>
  <c r="B466" i="1" s="1"/>
  <c r="A467" i="1"/>
  <c r="B467" i="1" s="1"/>
  <c r="A468" i="1"/>
  <c r="B468" i="1" s="1"/>
  <c r="A469" i="1"/>
  <c r="B469" i="1" s="1"/>
  <c r="A470" i="1"/>
  <c r="B470" i="1" s="1"/>
  <c r="A471" i="1"/>
  <c r="B471" i="1" s="1"/>
  <c r="A472" i="1"/>
  <c r="B472" i="1" s="1"/>
  <c r="A473" i="1"/>
  <c r="B473" i="1" s="1"/>
  <c r="A474" i="1"/>
  <c r="B474" i="1" s="1"/>
  <c r="A475" i="1"/>
  <c r="B475" i="1" s="1"/>
  <c r="A476" i="1"/>
  <c r="B476" i="1" s="1"/>
  <c r="A477" i="1"/>
  <c r="B477" i="1" s="1"/>
  <c r="A478" i="1"/>
  <c r="B478" i="1" s="1"/>
  <c r="A479" i="1"/>
  <c r="B479" i="1" s="1"/>
  <c r="A480" i="1"/>
  <c r="B480" i="1" s="1"/>
  <c r="A481" i="1"/>
  <c r="B481" i="1" s="1"/>
  <c r="A482" i="1"/>
  <c r="B482" i="1" s="1"/>
  <c r="A483" i="1"/>
  <c r="B483" i="1" s="1"/>
  <c r="A484" i="1"/>
  <c r="B484" i="1"/>
  <c r="A485" i="1"/>
  <c r="B485" i="1" s="1"/>
  <c r="A486" i="1"/>
  <c r="B486" i="1" s="1"/>
  <c r="A487" i="1"/>
  <c r="B487" i="1" s="1"/>
  <c r="A488" i="1"/>
  <c r="B488" i="1" s="1"/>
  <c r="A489" i="1"/>
  <c r="B489" i="1" s="1"/>
  <c r="A490" i="1"/>
  <c r="B490" i="1" s="1"/>
  <c r="A491" i="1"/>
  <c r="B491" i="1" s="1"/>
  <c r="A492" i="1"/>
  <c r="B492" i="1" s="1"/>
  <c r="A493" i="1"/>
  <c r="B493" i="1" s="1"/>
  <c r="A494" i="1"/>
  <c r="B494" i="1" s="1"/>
  <c r="A495" i="1"/>
  <c r="B495" i="1"/>
  <c r="A496" i="1"/>
  <c r="B496" i="1" s="1"/>
  <c r="A497" i="1"/>
  <c r="B497" i="1" s="1"/>
  <c r="A498" i="1"/>
  <c r="B498" i="1" s="1"/>
  <c r="A499" i="1"/>
  <c r="B499" i="1" s="1"/>
  <c r="A500" i="1"/>
  <c r="B500" i="1" s="1"/>
  <c r="A501" i="1"/>
  <c r="B501" i="1" s="1"/>
  <c r="A502" i="1"/>
  <c r="B502" i="1" s="1"/>
  <c r="A503" i="1"/>
  <c r="B503" i="1" s="1"/>
  <c r="A504" i="1"/>
  <c r="B504" i="1"/>
  <c r="A505" i="1"/>
  <c r="B505" i="1" s="1"/>
  <c r="A506" i="1"/>
  <c r="B506" i="1" s="1"/>
  <c r="A507" i="1"/>
  <c r="B507" i="1" s="1"/>
  <c r="A508" i="1"/>
  <c r="B508" i="1" s="1"/>
  <c r="A509" i="1"/>
  <c r="B509" i="1" s="1"/>
  <c r="A510" i="1"/>
  <c r="B510" i="1" s="1"/>
  <c r="A511" i="1"/>
  <c r="B511" i="1" s="1"/>
  <c r="A512" i="1"/>
  <c r="B512" i="1" s="1"/>
  <c r="A513" i="1"/>
  <c r="B513" i="1" s="1"/>
  <c r="A514" i="1"/>
  <c r="B514" i="1" s="1"/>
  <c r="A515" i="1"/>
  <c r="B515" i="1" s="1"/>
  <c r="A516" i="1"/>
  <c r="B516" i="1" s="1"/>
  <c r="A517" i="1"/>
  <c r="B517" i="1" s="1"/>
  <c r="A518" i="1"/>
  <c r="B518" i="1" s="1"/>
  <c r="A519" i="1"/>
  <c r="B519" i="1" s="1"/>
  <c r="A520" i="1"/>
  <c r="B520" i="1" s="1"/>
  <c r="A521" i="1"/>
  <c r="B521" i="1" s="1"/>
  <c r="A522" i="1"/>
  <c r="B522" i="1" s="1"/>
  <c r="A523" i="1"/>
  <c r="B523" i="1" s="1"/>
  <c r="A524" i="1"/>
  <c r="B524" i="1" s="1"/>
  <c r="A525" i="1"/>
  <c r="B525" i="1" s="1"/>
  <c r="A526" i="1"/>
  <c r="B526" i="1" s="1"/>
  <c r="A527" i="1"/>
  <c r="B527" i="1" s="1"/>
  <c r="A528" i="1"/>
  <c r="B528" i="1" s="1"/>
  <c r="A529" i="1"/>
  <c r="B529" i="1" s="1"/>
  <c r="A530" i="1"/>
  <c r="B530" i="1"/>
  <c r="A531" i="1"/>
  <c r="B531" i="1" s="1"/>
  <c r="A532" i="1"/>
  <c r="B532" i="1" s="1"/>
  <c r="A533" i="1"/>
  <c r="B533" i="1" s="1"/>
  <c r="A534" i="1"/>
  <c r="B534" i="1" s="1"/>
  <c r="A535" i="1"/>
  <c r="B535" i="1" s="1"/>
  <c r="A536" i="1"/>
  <c r="B536" i="1" s="1"/>
  <c r="A537" i="1"/>
  <c r="B537" i="1" s="1"/>
  <c r="A538" i="1"/>
  <c r="B538" i="1" s="1"/>
  <c r="A539" i="1"/>
  <c r="B539" i="1" s="1"/>
  <c r="A540" i="1"/>
  <c r="B540" i="1" s="1"/>
  <c r="A541" i="1"/>
  <c r="B541" i="1" s="1"/>
  <c r="A542" i="1"/>
  <c r="B542" i="1" s="1"/>
  <c r="A543" i="1"/>
  <c r="B543" i="1" s="1"/>
  <c r="A544" i="1"/>
  <c r="B544" i="1" s="1"/>
  <c r="A545" i="1"/>
  <c r="B545" i="1" s="1"/>
  <c r="A546" i="1"/>
  <c r="B546" i="1" s="1"/>
  <c r="A547" i="1"/>
  <c r="B547" i="1" s="1"/>
  <c r="A548" i="1"/>
  <c r="B548" i="1" s="1"/>
  <c r="A549" i="1"/>
  <c r="B549" i="1" s="1"/>
  <c r="A550" i="1"/>
  <c r="B550" i="1" s="1"/>
  <c r="A551" i="1"/>
  <c r="B551" i="1" s="1"/>
  <c r="A552" i="1"/>
  <c r="B552" i="1" s="1"/>
  <c r="A553" i="1"/>
  <c r="B553" i="1" s="1"/>
  <c r="A554" i="1"/>
  <c r="B554" i="1" s="1"/>
  <c r="A555" i="1"/>
  <c r="B555" i="1" s="1"/>
  <c r="A556" i="1"/>
  <c r="B556" i="1" s="1"/>
  <c r="A557" i="1"/>
  <c r="B557" i="1" s="1"/>
  <c r="A558" i="1"/>
  <c r="B558" i="1" s="1"/>
  <c r="A559" i="1"/>
  <c r="B559" i="1" s="1"/>
  <c r="A560" i="1"/>
  <c r="B560" i="1" s="1"/>
  <c r="A561" i="1"/>
  <c r="B561" i="1" s="1"/>
  <c r="A562" i="1"/>
  <c r="B562" i="1" s="1"/>
  <c r="A563" i="1"/>
  <c r="B563" i="1" s="1"/>
  <c r="A564" i="1"/>
  <c r="B564" i="1" s="1"/>
  <c r="A565" i="1"/>
  <c r="B565" i="1" s="1"/>
  <c r="A566" i="1"/>
  <c r="B566" i="1" s="1"/>
  <c r="A567" i="1"/>
  <c r="B567" i="1" s="1"/>
  <c r="A568" i="1"/>
  <c r="B568" i="1" s="1"/>
  <c r="A569" i="1"/>
  <c r="B569" i="1" s="1"/>
  <c r="A570" i="1"/>
  <c r="B570" i="1" s="1"/>
  <c r="A571" i="1"/>
  <c r="B571" i="1" s="1"/>
  <c r="A572" i="1"/>
  <c r="B572" i="1" s="1"/>
  <c r="A573" i="1"/>
  <c r="B573" i="1" s="1"/>
  <c r="A574" i="1"/>
  <c r="B574" i="1" s="1"/>
  <c r="A575" i="1"/>
  <c r="B575" i="1" s="1"/>
  <c r="A576" i="1"/>
  <c r="B576" i="1" s="1"/>
  <c r="A577" i="1"/>
  <c r="B577" i="1" s="1"/>
  <c r="A578" i="1"/>
  <c r="B578" i="1" s="1"/>
  <c r="A579" i="1"/>
  <c r="B579" i="1" s="1"/>
  <c r="A580" i="1"/>
  <c r="B580" i="1" s="1"/>
  <c r="A581" i="1"/>
  <c r="B581" i="1" s="1"/>
  <c r="A582" i="1"/>
  <c r="B582" i="1"/>
  <c r="A583" i="1"/>
  <c r="B583" i="1" s="1"/>
  <c r="A584" i="1"/>
  <c r="B584" i="1" s="1"/>
  <c r="A585" i="1"/>
  <c r="B585" i="1" s="1"/>
  <c r="A586" i="1"/>
  <c r="B586" i="1" s="1"/>
  <c r="A587" i="1"/>
  <c r="B587" i="1" s="1"/>
  <c r="A588" i="1"/>
  <c r="B588" i="1" s="1"/>
  <c r="A589" i="1"/>
  <c r="B589" i="1" s="1"/>
  <c r="A590" i="1"/>
  <c r="B590" i="1" s="1"/>
  <c r="A591" i="1"/>
  <c r="B591" i="1" s="1"/>
  <c r="A592" i="1"/>
  <c r="B592" i="1" s="1"/>
  <c r="A593" i="1"/>
  <c r="B593" i="1" s="1"/>
  <c r="A594" i="1"/>
  <c r="B594" i="1" s="1"/>
  <c r="A595" i="1"/>
  <c r="B595" i="1" s="1"/>
  <c r="A596" i="1"/>
  <c r="B596" i="1" s="1"/>
  <c r="A597" i="1"/>
  <c r="B597" i="1" s="1"/>
  <c r="A598" i="1"/>
  <c r="B598" i="1" s="1"/>
  <c r="A599" i="1"/>
  <c r="B599" i="1" s="1"/>
  <c r="A600" i="1"/>
  <c r="B600" i="1" s="1"/>
  <c r="A601" i="1"/>
  <c r="B601" i="1" s="1"/>
  <c r="A602" i="1"/>
  <c r="B602" i="1" s="1"/>
  <c r="A603" i="1"/>
  <c r="B603" i="1" s="1"/>
  <c r="A604" i="1"/>
  <c r="B604" i="1"/>
  <c r="A605" i="1"/>
  <c r="B605" i="1" s="1"/>
  <c r="A606" i="1"/>
  <c r="B606" i="1" s="1"/>
  <c r="A607" i="1"/>
  <c r="B607" i="1" s="1"/>
  <c r="A608" i="1"/>
  <c r="B608" i="1" s="1"/>
  <c r="A609" i="1"/>
  <c r="B609" i="1" s="1"/>
  <c r="A610" i="1"/>
  <c r="B610" i="1" s="1"/>
  <c r="A611" i="1"/>
  <c r="B611" i="1" s="1"/>
  <c r="A612" i="1"/>
  <c r="B612" i="1" s="1"/>
  <c r="A613" i="1"/>
  <c r="B613" i="1" s="1"/>
  <c r="A614" i="1"/>
  <c r="B614" i="1" s="1"/>
  <c r="A615" i="1"/>
  <c r="B615" i="1" s="1"/>
  <c r="A616" i="1"/>
  <c r="B616" i="1" s="1"/>
  <c r="A617" i="1"/>
  <c r="B617" i="1" s="1"/>
  <c r="A618" i="1"/>
  <c r="B618" i="1" s="1"/>
  <c r="A619" i="1"/>
  <c r="B619" i="1" s="1"/>
  <c r="A620" i="1"/>
  <c r="B620" i="1" s="1"/>
  <c r="A621" i="1"/>
  <c r="B621" i="1" s="1"/>
  <c r="A622" i="1"/>
  <c r="B622" i="1" s="1"/>
  <c r="A623" i="1"/>
  <c r="B623" i="1" s="1"/>
  <c r="A624" i="1"/>
  <c r="B624" i="1" s="1"/>
  <c r="A625" i="1"/>
  <c r="B625" i="1" s="1"/>
  <c r="A626" i="1"/>
  <c r="B626" i="1" s="1"/>
  <c r="A627" i="1"/>
  <c r="B627" i="1" s="1"/>
  <c r="A628" i="1"/>
  <c r="B628" i="1" s="1"/>
  <c r="A629" i="1"/>
  <c r="B629" i="1" s="1"/>
  <c r="A630" i="1"/>
  <c r="B630" i="1" s="1"/>
  <c r="A631" i="1"/>
  <c r="B631" i="1" s="1"/>
  <c r="A632" i="1"/>
  <c r="B632" i="1" s="1"/>
  <c r="A633" i="1"/>
  <c r="B633" i="1" s="1"/>
  <c r="A634" i="1"/>
  <c r="B634" i="1" s="1"/>
  <c r="A635" i="1"/>
  <c r="B635" i="1" s="1"/>
  <c r="A636" i="1"/>
  <c r="B636" i="1" s="1"/>
  <c r="A637" i="1"/>
  <c r="B637" i="1" s="1"/>
  <c r="A638" i="1"/>
  <c r="B638" i="1" s="1"/>
  <c r="A639" i="1"/>
  <c r="B639" i="1" s="1"/>
  <c r="A640" i="1"/>
  <c r="B640" i="1" s="1"/>
  <c r="A641" i="1"/>
  <c r="B641" i="1" s="1"/>
  <c r="A642" i="1"/>
  <c r="B642" i="1" s="1"/>
  <c r="A643" i="1"/>
  <c r="B643" i="1" s="1"/>
  <c r="A644" i="1"/>
  <c r="B644" i="1" s="1"/>
  <c r="A645" i="1"/>
  <c r="B645" i="1" s="1"/>
  <c r="A646" i="1"/>
  <c r="B646" i="1" s="1"/>
  <c r="A647" i="1"/>
  <c r="B647" i="1" s="1"/>
  <c r="A648" i="1"/>
  <c r="B648" i="1" s="1"/>
  <c r="A649" i="1"/>
  <c r="B649" i="1" s="1"/>
  <c r="A650" i="1"/>
  <c r="B650" i="1" s="1"/>
  <c r="A651" i="1"/>
  <c r="B651" i="1" s="1"/>
  <c r="A652" i="1"/>
  <c r="B652" i="1" s="1"/>
  <c r="A653" i="1"/>
  <c r="B653" i="1" s="1"/>
  <c r="A654" i="1"/>
  <c r="B654" i="1" s="1"/>
  <c r="A655" i="1"/>
  <c r="B655" i="1" s="1"/>
  <c r="A656" i="1"/>
  <c r="B656" i="1" s="1"/>
  <c r="A657" i="1"/>
  <c r="B657" i="1"/>
  <c r="A658" i="1"/>
  <c r="B658" i="1" s="1"/>
  <c r="A659" i="1"/>
  <c r="B659" i="1" s="1"/>
  <c r="A660" i="1"/>
  <c r="B660" i="1" s="1"/>
  <c r="A661" i="1"/>
  <c r="B661" i="1" s="1"/>
  <c r="A662" i="1"/>
  <c r="B662" i="1" s="1"/>
  <c r="A663" i="1"/>
  <c r="B663" i="1" s="1"/>
  <c r="A664" i="1"/>
  <c r="B664" i="1" s="1"/>
  <c r="A665" i="1"/>
  <c r="B665" i="1" s="1"/>
  <c r="A666" i="1"/>
  <c r="B666" i="1" s="1"/>
  <c r="A667" i="1"/>
  <c r="B667" i="1" s="1"/>
  <c r="A668" i="1"/>
  <c r="B668" i="1" s="1"/>
  <c r="A669" i="1"/>
  <c r="B669" i="1"/>
  <c r="A670" i="1"/>
  <c r="B670" i="1" s="1"/>
  <c r="A671" i="1"/>
  <c r="B671" i="1" s="1"/>
  <c r="A672" i="1"/>
  <c r="B672" i="1" s="1"/>
  <c r="A673" i="1"/>
  <c r="B673" i="1" s="1"/>
  <c r="A674" i="1"/>
  <c r="B674" i="1" s="1"/>
  <c r="A675" i="1"/>
  <c r="B675" i="1" s="1"/>
  <c r="A676" i="1"/>
  <c r="B676" i="1" s="1"/>
  <c r="A677" i="1"/>
  <c r="B677" i="1" s="1"/>
  <c r="A678" i="1"/>
  <c r="B678" i="1" s="1"/>
  <c r="A679" i="1"/>
  <c r="B679" i="1" s="1"/>
  <c r="A680" i="1"/>
  <c r="B680" i="1" s="1"/>
  <c r="A681" i="1"/>
  <c r="B681" i="1" s="1"/>
  <c r="A682" i="1"/>
  <c r="B682" i="1" s="1"/>
  <c r="A683" i="1"/>
  <c r="B683" i="1" s="1"/>
  <c r="A684" i="1"/>
  <c r="B684" i="1" s="1"/>
  <c r="A685" i="1"/>
  <c r="B685" i="1" s="1"/>
  <c r="A686" i="1"/>
  <c r="B686" i="1" s="1"/>
  <c r="A687" i="1"/>
  <c r="B687" i="1" s="1"/>
  <c r="A688" i="1"/>
  <c r="B688" i="1" s="1"/>
  <c r="A689" i="1"/>
  <c r="B689" i="1"/>
  <c r="A690" i="1"/>
  <c r="B690" i="1" s="1"/>
  <c r="A691" i="1"/>
  <c r="B691" i="1" s="1"/>
  <c r="A692" i="1"/>
  <c r="B692" i="1" s="1"/>
  <c r="A693" i="1"/>
  <c r="B693" i="1" s="1"/>
  <c r="A694" i="1"/>
  <c r="B694" i="1" s="1"/>
  <c r="A695" i="1"/>
  <c r="B695" i="1" s="1"/>
  <c r="A696" i="1"/>
  <c r="B696" i="1" s="1"/>
  <c r="A697" i="1"/>
  <c r="B697" i="1" s="1"/>
  <c r="A698" i="1"/>
  <c r="B698" i="1"/>
  <c r="A699" i="1"/>
  <c r="B699" i="1" s="1"/>
  <c r="A700" i="1"/>
  <c r="B700" i="1" s="1"/>
  <c r="A701" i="1"/>
  <c r="B701" i="1" s="1"/>
  <c r="A702" i="1"/>
  <c r="B702" i="1" s="1"/>
  <c r="A703" i="1"/>
  <c r="B703" i="1" s="1"/>
  <c r="A704" i="1"/>
  <c r="B704" i="1" s="1"/>
  <c r="A705" i="1"/>
  <c r="B705" i="1" s="1"/>
  <c r="A706" i="1"/>
  <c r="B706" i="1" s="1"/>
  <c r="A707" i="1"/>
  <c r="B707" i="1" s="1"/>
  <c r="A708" i="1"/>
  <c r="B708" i="1" s="1"/>
  <c r="A709" i="1"/>
  <c r="B709" i="1" s="1"/>
  <c r="A710" i="1"/>
  <c r="B710" i="1"/>
  <c r="A711" i="1"/>
  <c r="B711" i="1" s="1"/>
  <c r="A712" i="1"/>
  <c r="B712" i="1" s="1"/>
  <c r="A713" i="1"/>
  <c r="B713" i="1" s="1"/>
  <c r="A714" i="1"/>
  <c r="B714" i="1" s="1"/>
  <c r="A715" i="1"/>
  <c r="B715" i="1" s="1"/>
  <c r="A716" i="1"/>
  <c r="B716" i="1" s="1"/>
  <c r="A717" i="1"/>
  <c r="B717" i="1" s="1"/>
  <c r="A718" i="1"/>
  <c r="B718" i="1" s="1"/>
  <c r="A719" i="1"/>
  <c r="B719" i="1" s="1"/>
  <c r="A720" i="1"/>
  <c r="B720" i="1" s="1"/>
  <c r="A721" i="1"/>
  <c r="B721" i="1" s="1"/>
  <c r="A722" i="1"/>
  <c r="B722" i="1" s="1"/>
  <c r="A723" i="1"/>
  <c r="B723" i="1" s="1"/>
  <c r="A724" i="1"/>
  <c r="B724" i="1" s="1"/>
  <c r="A725" i="1"/>
  <c r="B725" i="1" s="1"/>
  <c r="A726" i="1"/>
  <c r="B726" i="1" s="1"/>
  <c r="A727" i="1"/>
  <c r="B727" i="1" s="1"/>
  <c r="A728" i="1"/>
  <c r="B728" i="1" s="1"/>
  <c r="A729" i="1"/>
  <c r="B729" i="1" s="1"/>
  <c r="A730" i="1"/>
  <c r="B730" i="1"/>
  <c r="A731" i="1"/>
  <c r="B731" i="1" s="1"/>
  <c r="A732" i="1"/>
  <c r="B732" i="1"/>
  <c r="A733" i="1"/>
  <c r="B733" i="1" s="1"/>
  <c r="A734" i="1"/>
  <c r="B734" i="1" s="1"/>
  <c r="A735" i="1"/>
  <c r="B735" i="1" s="1"/>
  <c r="A736" i="1"/>
  <c r="B736" i="1" s="1"/>
  <c r="A737" i="1"/>
  <c r="B737" i="1" s="1"/>
  <c r="A738" i="1"/>
  <c r="B738" i="1" s="1"/>
  <c r="A739" i="1"/>
  <c r="B739" i="1" s="1"/>
  <c r="A740" i="1"/>
  <c r="B740" i="1" s="1"/>
  <c r="A741" i="1"/>
  <c r="B741" i="1" s="1"/>
  <c r="A742" i="1"/>
  <c r="B742" i="1" s="1"/>
  <c r="A743" i="1"/>
  <c r="B743" i="1" s="1"/>
  <c r="A744" i="1"/>
  <c r="B744" i="1" s="1"/>
  <c r="A745" i="1"/>
  <c r="B745" i="1" s="1"/>
  <c r="A746" i="1"/>
  <c r="B746" i="1" s="1"/>
  <c r="A747" i="1"/>
  <c r="B747" i="1" s="1"/>
  <c r="A748" i="1"/>
  <c r="B748" i="1" s="1"/>
  <c r="A749" i="1"/>
  <c r="B749" i="1" s="1"/>
  <c r="A750" i="1"/>
  <c r="B750" i="1" s="1"/>
  <c r="A751" i="1"/>
  <c r="B751" i="1" s="1"/>
  <c r="A752" i="1"/>
  <c r="B752" i="1" s="1"/>
  <c r="A753" i="1"/>
  <c r="B753" i="1" s="1"/>
  <c r="A754" i="1"/>
  <c r="B754" i="1" s="1"/>
  <c r="A755" i="1"/>
  <c r="B755" i="1" s="1"/>
  <c r="A756" i="1"/>
  <c r="B756" i="1" s="1"/>
  <c r="A757" i="1"/>
  <c r="B757" i="1" s="1"/>
  <c r="A758" i="1"/>
  <c r="B758" i="1" s="1"/>
  <c r="A759" i="1"/>
  <c r="B759" i="1" s="1"/>
  <c r="A760" i="1"/>
  <c r="B760" i="1" s="1"/>
  <c r="A761" i="1"/>
  <c r="B761" i="1" s="1"/>
  <c r="A762" i="1"/>
  <c r="B762" i="1" s="1"/>
  <c r="A763" i="1"/>
  <c r="B763" i="1" s="1"/>
  <c r="A764" i="1"/>
  <c r="B764" i="1" s="1"/>
  <c r="A765" i="1"/>
  <c r="B765" i="1" s="1"/>
  <c r="A766" i="1"/>
  <c r="B766" i="1" s="1"/>
  <c r="A767" i="1"/>
  <c r="B767" i="1" s="1"/>
  <c r="A768" i="1"/>
  <c r="B768" i="1" s="1"/>
  <c r="A769" i="1"/>
  <c r="B769" i="1" s="1"/>
  <c r="A770" i="1"/>
  <c r="B770" i="1" s="1"/>
  <c r="A771" i="1"/>
  <c r="B771" i="1" s="1"/>
  <c r="A772" i="1"/>
  <c r="B772" i="1"/>
  <c r="A773" i="1"/>
  <c r="B773" i="1" s="1"/>
  <c r="A774" i="1"/>
  <c r="B774" i="1"/>
  <c r="A775" i="1"/>
  <c r="B775" i="1" s="1"/>
  <c r="A776" i="1"/>
  <c r="B776" i="1" s="1"/>
  <c r="A777" i="1"/>
  <c r="B777" i="1" s="1"/>
  <c r="A778" i="1"/>
  <c r="B778" i="1" s="1"/>
  <c r="A779" i="1"/>
  <c r="B779" i="1" s="1"/>
  <c r="A780" i="1"/>
  <c r="B780" i="1"/>
  <c r="A781" i="1"/>
  <c r="B781" i="1" s="1"/>
  <c r="A782" i="1"/>
  <c r="B782" i="1"/>
  <c r="A783" i="1"/>
  <c r="B783" i="1" s="1"/>
  <c r="A784" i="1"/>
  <c r="B784" i="1" s="1"/>
  <c r="A785" i="1"/>
  <c r="B785" i="1" s="1"/>
  <c r="A786" i="1"/>
  <c r="B786" i="1" s="1"/>
  <c r="A787" i="1"/>
  <c r="B787" i="1" s="1"/>
  <c r="A788" i="1"/>
  <c r="B788" i="1"/>
  <c r="A789" i="1"/>
  <c r="B789" i="1" s="1"/>
  <c r="A790" i="1"/>
  <c r="B790" i="1" s="1"/>
  <c r="A791" i="1"/>
  <c r="B791" i="1" s="1"/>
  <c r="A792" i="1"/>
  <c r="B792" i="1" s="1"/>
  <c r="A793" i="1"/>
  <c r="B793" i="1" s="1"/>
  <c r="A794" i="1"/>
  <c r="B794" i="1" s="1"/>
  <c r="A795" i="1"/>
  <c r="B795" i="1" s="1"/>
  <c r="A796" i="1"/>
  <c r="B796" i="1" s="1"/>
  <c r="A797" i="1"/>
  <c r="B797" i="1" s="1"/>
  <c r="A798" i="1"/>
  <c r="B798" i="1" s="1"/>
  <c r="A799" i="1"/>
  <c r="B799" i="1" s="1"/>
  <c r="A800" i="1"/>
  <c r="B800" i="1" s="1"/>
  <c r="A801" i="1"/>
  <c r="B801" i="1" s="1"/>
  <c r="A802" i="1"/>
  <c r="B802" i="1" s="1"/>
  <c r="A803" i="1"/>
  <c r="B803" i="1" s="1"/>
  <c r="A804" i="1"/>
  <c r="B804" i="1" s="1"/>
  <c r="A805" i="1"/>
  <c r="B805" i="1" s="1"/>
  <c r="A806" i="1"/>
  <c r="B806" i="1"/>
  <c r="A807" i="1"/>
  <c r="B807" i="1" s="1"/>
  <c r="A808" i="1"/>
  <c r="B808" i="1"/>
  <c r="A809" i="1"/>
  <c r="B809" i="1" s="1"/>
  <c r="A810" i="1"/>
  <c r="B810" i="1" s="1"/>
  <c r="A811" i="1"/>
  <c r="B811" i="1" s="1"/>
  <c r="A812" i="1"/>
  <c r="B812" i="1" s="1"/>
  <c r="A813" i="1"/>
  <c r="B813" i="1" s="1"/>
  <c r="A814" i="1"/>
  <c r="B814" i="1" s="1"/>
  <c r="A815" i="1"/>
  <c r="B815" i="1" s="1"/>
  <c r="A816" i="1"/>
  <c r="B816" i="1" s="1"/>
  <c r="A817" i="1"/>
  <c r="B817" i="1" s="1"/>
  <c r="A818" i="1"/>
  <c r="B818" i="1" s="1"/>
  <c r="A819" i="1"/>
  <c r="B819" i="1" s="1"/>
  <c r="A820" i="1"/>
  <c r="B820" i="1" s="1"/>
  <c r="A821" i="1"/>
  <c r="B821" i="1" s="1"/>
  <c r="A822" i="1"/>
  <c r="B822" i="1" s="1"/>
  <c r="A823" i="1"/>
  <c r="B823" i="1" s="1"/>
  <c r="A824" i="1"/>
  <c r="B824" i="1" s="1"/>
  <c r="A825" i="1"/>
  <c r="B825" i="1" s="1"/>
  <c r="A826" i="1"/>
  <c r="B826" i="1" s="1"/>
  <c r="A827" i="1"/>
  <c r="B827" i="1" s="1"/>
  <c r="A828" i="1"/>
  <c r="B828" i="1" s="1"/>
  <c r="A829" i="1"/>
  <c r="B829" i="1" s="1"/>
  <c r="A830" i="1"/>
  <c r="B830" i="1" s="1"/>
  <c r="A831" i="1"/>
  <c r="B831" i="1" s="1"/>
  <c r="A832" i="1"/>
  <c r="B832" i="1" s="1"/>
  <c r="A833" i="1"/>
  <c r="B833" i="1" s="1"/>
  <c r="A834" i="1"/>
  <c r="B834" i="1" s="1"/>
  <c r="A835" i="1"/>
  <c r="B835" i="1" s="1"/>
  <c r="A836" i="1"/>
  <c r="B836" i="1" s="1"/>
  <c r="A837" i="1"/>
  <c r="B837" i="1" s="1"/>
  <c r="A838" i="1"/>
  <c r="B838" i="1" s="1"/>
  <c r="A839" i="1"/>
  <c r="B839" i="1" s="1"/>
  <c r="A840" i="1"/>
  <c r="B840" i="1" s="1"/>
  <c r="A841" i="1"/>
  <c r="B841" i="1" s="1"/>
  <c r="A842" i="1"/>
  <c r="B842" i="1" s="1"/>
  <c r="A843" i="1"/>
  <c r="B843" i="1" s="1"/>
  <c r="A844" i="1"/>
  <c r="B844" i="1" s="1"/>
  <c r="A845" i="1"/>
  <c r="B845" i="1" s="1"/>
  <c r="A846" i="1"/>
  <c r="B846" i="1" s="1"/>
  <c r="A847" i="1"/>
  <c r="B847" i="1" s="1"/>
  <c r="A848" i="1"/>
  <c r="B848" i="1" s="1"/>
  <c r="A849" i="1"/>
  <c r="B849" i="1" s="1"/>
  <c r="A850" i="1"/>
  <c r="B850" i="1" s="1"/>
  <c r="A851" i="1"/>
  <c r="B851" i="1" s="1"/>
  <c r="A852" i="1"/>
  <c r="B852" i="1" s="1"/>
  <c r="A853" i="1"/>
  <c r="B853" i="1" s="1"/>
  <c r="A854" i="1"/>
  <c r="B854" i="1" s="1"/>
  <c r="A855" i="1"/>
  <c r="B855" i="1" s="1"/>
  <c r="A856" i="1"/>
  <c r="B856" i="1" s="1"/>
  <c r="A857" i="1"/>
  <c r="B857" i="1"/>
  <c r="A858" i="1"/>
  <c r="B858" i="1" s="1"/>
  <c r="A859" i="1"/>
  <c r="B859" i="1" s="1"/>
  <c r="A860" i="1"/>
  <c r="B860" i="1" s="1"/>
  <c r="A861" i="1"/>
  <c r="B861" i="1" s="1"/>
  <c r="A862" i="1"/>
  <c r="B862" i="1" s="1"/>
  <c r="A863" i="1"/>
  <c r="B863" i="1" s="1"/>
  <c r="A864" i="1"/>
  <c r="B864" i="1" s="1"/>
  <c r="A865" i="1"/>
  <c r="B865" i="1" s="1"/>
  <c r="A866" i="1"/>
  <c r="B866" i="1" s="1"/>
  <c r="A867" i="1"/>
  <c r="B867" i="1" s="1"/>
  <c r="A868" i="1"/>
  <c r="B868" i="1" s="1"/>
  <c r="A869" i="1"/>
  <c r="B869" i="1" s="1"/>
  <c r="A870" i="1"/>
  <c r="B870" i="1" s="1"/>
  <c r="A871" i="1"/>
  <c r="B871" i="1" s="1"/>
  <c r="A872" i="1"/>
  <c r="B872" i="1"/>
  <c r="A873" i="1"/>
  <c r="B873" i="1" s="1"/>
  <c r="A874" i="1"/>
  <c r="B874" i="1" s="1"/>
  <c r="A875" i="1"/>
  <c r="B875" i="1" s="1"/>
  <c r="A876" i="1"/>
  <c r="B876" i="1" s="1"/>
  <c r="A877" i="1"/>
  <c r="B877" i="1" s="1"/>
  <c r="A878" i="1"/>
  <c r="B878" i="1" s="1"/>
  <c r="A879" i="1"/>
  <c r="B879" i="1" s="1"/>
  <c r="A880" i="1"/>
  <c r="B880" i="1" s="1"/>
  <c r="A881" i="1"/>
  <c r="B881" i="1"/>
  <c r="A882" i="1"/>
  <c r="B882" i="1" s="1"/>
  <c r="A883" i="1"/>
  <c r="B883" i="1" s="1"/>
  <c r="A884" i="1"/>
  <c r="B884" i="1" s="1"/>
  <c r="A885" i="1"/>
  <c r="B885" i="1" s="1"/>
  <c r="A886" i="1"/>
  <c r="B886" i="1" s="1"/>
  <c r="A887" i="1"/>
  <c r="B887" i="1" s="1"/>
  <c r="A888" i="1"/>
  <c r="B888" i="1" s="1"/>
  <c r="A889" i="1"/>
  <c r="B889" i="1" s="1"/>
  <c r="A890" i="1"/>
  <c r="B890" i="1" s="1"/>
  <c r="A891" i="1"/>
  <c r="B891" i="1" s="1"/>
  <c r="A892" i="1"/>
  <c r="B892" i="1" s="1"/>
  <c r="A893" i="1"/>
  <c r="B893" i="1" s="1"/>
  <c r="A894" i="1"/>
  <c r="B894" i="1" s="1"/>
  <c r="A895" i="1"/>
  <c r="B895" i="1" s="1"/>
  <c r="A896" i="1"/>
  <c r="B896" i="1" s="1"/>
  <c r="A897" i="1"/>
  <c r="B897" i="1" s="1"/>
  <c r="A898" i="1"/>
  <c r="B898" i="1" s="1"/>
  <c r="A899" i="1"/>
  <c r="B899" i="1" s="1"/>
  <c r="A900" i="1"/>
  <c r="B900" i="1" s="1"/>
  <c r="A901" i="1"/>
  <c r="B901" i="1" s="1"/>
  <c r="A902" i="1"/>
  <c r="B902" i="1" s="1"/>
  <c r="A903" i="1"/>
  <c r="B903" i="1" s="1"/>
  <c r="A904" i="1"/>
  <c r="B904" i="1" s="1"/>
  <c r="A905" i="1"/>
  <c r="B905" i="1" s="1"/>
  <c r="A906" i="1"/>
  <c r="B906" i="1" s="1"/>
  <c r="A907" i="1"/>
  <c r="B907" i="1" s="1"/>
  <c r="A908" i="1"/>
  <c r="B908" i="1" s="1"/>
  <c r="A909" i="1"/>
  <c r="B909" i="1" s="1"/>
  <c r="A910" i="1"/>
  <c r="B910" i="1" s="1"/>
  <c r="A911" i="1"/>
  <c r="B911" i="1" s="1"/>
  <c r="A912" i="1"/>
  <c r="B912" i="1" s="1"/>
  <c r="A913" i="1"/>
  <c r="B913" i="1" s="1"/>
  <c r="A914" i="1"/>
  <c r="B914" i="1" s="1"/>
  <c r="A915" i="1"/>
  <c r="B915" i="1" s="1"/>
  <c r="A916" i="1"/>
  <c r="B916" i="1" s="1"/>
  <c r="A917" i="1"/>
  <c r="B917" i="1" s="1"/>
  <c r="A918" i="1"/>
  <c r="B918" i="1" s="1"/>
  <c r="A919" i="1"/>
  <c r="B919" i="1"/>
  <c r="A920" i="1"/>
  <c r="B920" i="1" s="1"/>
  <c r="A921" i="1"/>
  <c r="B921" i="1"/>
  <c r="A922" i="1"/>
  <c r="B922" i="1" s="1"/>
  <c r="A923" i="1"/>
  <c r="B923" i="1" s="1"/>
  <c r="A924" i="1"/>
  <c r="B924" i="1" s="1"/>
  <c r="A925" i="1"/>
  <c r="B925" i="1" s="1"/>
  <c r="A926" i="1"/>
  <c r="B926" i="1" s="1"/>
  <c r="A927" i="1"/>
  <c r="B927" i="1" s="1"/>
  <c r="A928" i="1"/>
  <c r="B928" i="1"/>
  <c r="A929" i="1"/>
  <c r="B929" i="1" s="1"/>
  <c r="A930" i="1"/>
  <c r="B930" i="1" s="1"/>
  <c r="A931" i="1"/>
  <c r="B931" i="1" s="1"/>
  <c r="A932" i="1"/>
  <c r="B932" i="1" s="1"/>
  <c r="A933" i="1"/>
  <c r="B933" i="1" s="1"/>
  <c r="A934" i="1"/>
  <c r="B934" i="1" s="1"/>
  <c r="A935" i="1"/>
  <c r="B935" i="1" s="1"/>
  <c r="A936" i="1"/>
  <c r="B936" i="1"/>
  <c r="A937" i="1"/>
  <c r="B937" i="1" s="1"/>
  <c r="A938" i="1"/>
  <c r="B938" i="1" s="1"/>
  <c r="A939" i="1"/>
  <c r="B939" i="1" s="1"/>
  <c r="A940" i="1"/>
  <c r="B940" i="1" s="1"/>
  <c r="A941" i="1"/>
  <c r="B941" i="1" s="1"/>
  <c r="A942" i="1"/>
  <c r="B942" i="1" s="1"/>
  <c r="A943" i="1"/>
  <c r="B943" i="1"/>
  <c r="A944" i="1"/>
  <c r="B944" i="1" s="1"/>
  <c r="A945" i="1"/>
  <c r="B945" i="1" s="1"/>
  <c r="A946" i="1"/>
  <c r="B946" i="1" s="1"/>
  <c r="A947" i="1"/>
  <c r="B947" i="1" s="1"/>
  <c r="A948" i="1"/>
  <c r="B948" i="1" s="1"/>
  <c r="A949" i="1"/>
  <c r="B949" i="1" s="1"/>
  <c r="A950" i="1"/>
  <c r="B950" i="1" s="1"/>
  <c r="A951" i="1"/>
  <c r="B951" i="1"/>
  <c r="A952" i="1"/>
  <c r="B952" i="1" s="1"/>
  <c r="A953" i="1"/>
  <c r="B953" i="1" s="1"/>
  <c r="A954" i="1"/>
  <c r="B954" i="1" s="1"/>
  <c r="A955" i="1"/>
  <c r="B955" i="1" s="1"/>
  <c r="A956" i="1"/>
  <c r="B956" i="1" s="1"/>
  <c r="A957" i="1"/>
  <c r="B957" i="1" s="1"/>
  <c r="A958" i="1"/>
  <c r="B958" i="1" s="1"/>
  <c r="A959" i="1"/>
  <c r="B959" i="1" s="1"/>
  <c r="A960" i="1"/>
  <c r="B960" i="1" s="1"/>
  <c r="A961" i="1"/>
  <c r="B961" i="1" s="1"/>
  <c r="A962" i="1"/>
  <c r="B962" i="1" s="1"/>
  <c r="A963" i="1"/>
  <c r="B963" i="1" s="1"/>
  <c r="A964" i="1"/>
  <c r="B964" i="1" s="1"/>
  <c r="A965" i="1"/>
  <c r="B965" i="1" s="1"/>
  <c r="A966" i="1"/>
  <c r="B966" i="1" s="1"/>
  <c r="A967" i="1"/>
  <c r="B967" i="1" s="1"/>
  <c r="A968" i="1"/>
  <c r="B968" i="1" s="1"/>
  <c r="A969" i="1"/>
  <c r="B969" i="1" s="1"/>
  <c r="A970" i="1"/>
  <c r="B970" i="1" s="1"/>
  <c r="A971" i="1"/>
  <c r="B971" i="1" s="1"/>
  <c r="A972" i="1"/>
  <c r="B972" i="1" s="1"/>
  <c r="A973" i="1"/>
  <c r="B973" i="1" s="1"/>
  <c r="A974" i="1"/>
  <c r="B974" i="1" s="1"/>
  <c r="A975" i="1"/>
  <c r="B975" i="1" s="1"/>
  <c r="A976" i="1"/>
  <c r="B976" i="1" s="1"/>
  <c r="A977" i="1"/>
  <c r="B977" i="1" s="1"/>
  <c r="A978" i="1"/>
  <c r="B978" i="1" s="1"/>
  <c r="A979" i="1"/>
  <c r="B979" i="1" s="1"/>
  <c r="A980" i="1"/>
  <c r="B980" i="1" s="1"/>
  <c r="A981" i="1"/>
  <c r="B981" i="1" s="1"/>
  <c r="A982" i="1"/>
  <c r="B982" i="1" s="1"/>
  <c r="A983" i="1"/>
  <c r="B983" i="1"/>
  <c r="A984" i="1"/>
  <c r="B984" i="1" s="1"/>
  <c r="A985" i="1"/>
  <c r="B985" i="1" s="1"/>
  <c r="A986" i="1"/>
  <c r="B986" i="1" s="1"/>
  <c r="A987" i="1"/>
  <c r="B987" i="1" s="1"/>
  <c r="A988" i="1"/>
  <c r="B988" i="1" s="1"/>
  <c r="A989" i="1"/>
  <c r="B989" i="1" s="1"/>
  <c r="A990" i="1"/>
  <c r="B990" i="1" s="1"/>
  <c r="A991" i="1"/>
  <c r="B991" i="1" s="1"/>
  <c r="A992" i="1"/>
  <c r="B992" i="1" s="1"/>
  <c r="A993" i="1"/>
  <c r="B993" i="1" s="1"/>
  <c r="A994" i="1"/>
  <c r="B994" i="1" s="1"/>
  <c r="A995" i="1"/>
  <c r="B995" i="1" s="1"/>
  <c r="A996" i="1"/>
  <c r="B996" i="1" s="1"/>
  <c r="A997" i="1"/>
  <c r="B997" i="1" s="1"/>
  <c r="A998" i="1"/>
  <c r="B998" i="1" s="1"/>
  <c r="A999" i="1"/>
  <c r="B999" i="1" s="1"/>
  <c r="A1000" i="1"/>
  <c r="B1000" i="1"/>
  <c r="A1001" i="1"/>
  <c r="B1001" i="1" s="1"/>
  <c r="A1002" i="1"/>
  <c r="B1002" i="1" s="1"/>
  <c r="A1003" i="1"/>
  <c r="B1003" i="1" s="1"/>
  <c r="A1004" i="1"/>
  <c r="B1004" i="1" s="1"/>
  <c r="A1005" i="1"/>
  <c r="B1005" i="1" s="1"/>
  <c r="A1006" i="1"/>
  <c r="B1006" i="1" s="1"/>
  <c r="A1007" i="1"/>
  <c r="B1007" i="1"/>
  <c r="A1008" i="1"/>
  <c r="B1008" i="1" s="1"/>
  <c r="A1009" i="1"/>
  <c r="B1009" i="1"/>
  <c r="A1010" i="1"/>
  <c r="B1010" i="1" s="1"/>
  <c r="A1011" i="1"/>
  <c r="B1011" i="1" s="1"/>
  <c r="A1012" i="1"/>
  <c r="B1012" i="1" s="1"/>
  <c r="A1013" i="1"/>
  <c r="B1013" i="1" s="1"/>
  <c r="A1014" i="1"/>
  <c r="B1014" i="1" s="1"/>
  <c r="A1015" i="1"/>
  <c r="B1015" i="1" s="1"/>
  <c r="A1016" i="1"/>
  <c r="B1016" i="1" s="1"/>
  <c r="A1017" i="1"/>
  <c r="B1017" i="1" s="1"/>
  <c r="A1018" i="1"/>
  <c r="B1018" i="1" s="1"/>
  <c r="A1019" i="1"/>
  <c r="B1019" i="1" s="1"/>
  <c r="A1020" i="1"/>
  <c r="B1020" i="1" s="1"/>
  <c r="A1021" i="1"/>
  <c r="B1021" i="1" s="1"/>
  <c r="A1022" i="1"/>
  <c r="B1022" i="1" s="1"/>
  <c r="A1023" i="1"/>
  <c r="B1023" i="1" s="1"/>
  <c r="A1024" i="1"/>
  <c r="B1024" i="1" s="1"/>
  <c r="A1025" i="1"/>
  <c r="B1025" i="1" s="1"/>
  <c r="A1026" i="1"/>
  <c r="B1026" i="1" s="1"/>
  <c r="A1027" i="1"/>
  <c r="B1027" i="1" s="1"/>
  <c r="A1028" i="1"/>
  <c r="B1028" i="1" s="1"/>
  <c r="A1029" i="1"/>
  <c r="B1029" i="1" s="1"/>
  <c r="A1030" i="1"/>
  <c r="B1030" i="1" s="1"/>
  <c r="A1031" i="1"/>
  <c r="B1031" i="1" s="1"/>
  <c r="A1032" i="1"/>
  <c r="B1032" i="1"/>
  <c r="A1033" i="1"/>
  <c r="B1033" i="1" s="1"/>
  <c r="A1034" i="1"/>
  <c r="B1034" i="1" s="1"/>
  <c r="A1035" i="1"/>
  <c r="B1035" i="1" s="1"/>
  <c r="A1036" i="1"/>
  <c r="B1036" i="1" s="1"/>
  <c r="A1037" i="1"/>
  <c r="B1037" i="1" s="1"/>
  <c r="A1038" i="1"/>
  <c r="B1038" i="1" s="1"/>
  <c r="A1039" i="1"/>
  <c r="B1039" i="1"/>
  <c r="A1040" i="1"/>
  <c r="B1040" i="1" s="1"/>
  <c r="A1041" i="1"/>
  <c r="B1041" i="1" s="1"/>
  <c r="A1042" i="1"/>
  <c r="B1042" i="1" s="1"/>
  <c r="A1043" i="1"/>
  <c r="B1043" i="1" s="1"/>
  <c r="A1044" i="1"/>
  <c r="B1044" i="1" s="1"/>
  <c r="A1045" i="1"/>
  <c r="B1045" i="1" s="1"/>
  <c r="A1046" i="1"/>
  <c r="B1046" i="1" s="1"/>
  <c r="A1047" i="1"/>
  <c r="B1047" i="1"/>
  <c r="A1048" i="1"/>
  <c r="B1048" i="1" s="1"/>
  <c r="A1049" i="1"/>
  <c r="B1049" i="1"/>
  <c r="A1050" i="1"/>
  <c r="B1050" i="1" s="1"/>
  <c r="A1051" i="1"/>
  <c r="B1051" i="1" s="1"/>
  <c r="A1052" i="1"/>
  <c r="B1052" i="1" s="1"/>
  <c r="A1053" i="1"/>
  <c r="B1053" i="1" s="1"/>
  <c r="A1054" i="1"/>
  <c r="B1054" i="1" s="1"/>
  <c r="A1055" i="1"/>
  <c r="B1055" i="1" s="1"/>
  <c r="A1056" i="1"/>
  <c r="B1056" i="1"/>
  <c r="A1057" i="1"/>
  <c r="B1057" i="1" s="1"/>
  <c r="A1058" i="1"/>
  <c r="B1058" i="1" s="1"/>
  <c r="A1059" i="1"/>
  <c r="B1059" i="1" s="1"/>
  <c r="A1060" i="1"/>
  <c r="B1060" i="1" s="1"/>
  <c r="A1061" i="1"/>
  <c r="B1061" i="1" s="1"/>
  <c r="A1062" i="1"/>
  <c r="B1062" i="1" s="1"/>
  <c r="A1063" i="1"/>
  <c r="B1063" i="1" s="1"/>
  <c r="A1064" i="1"/>
  <c r="B1064" i="1"/>
  <c r="A1065" i="1"/>
  <c r="B1065" i="1" s="1"/>
  <c r="A1066" i="1"/>
  <c r="B1066" i="1" s="1"/>
  <c r="A1067" i="1"/>
  <c r="B1067" i="1" s="1"/>
  <c r="A1068" i="1"/>
  <c r="B1068" i="1" s="1"/>
  <c r="A1069" i="1"/>
  <c r="B1069" i="1" s="1"/>
  <c r="A1070" i="1"/>
  <c r="B1070" i="1" s="1"/>
  <c r="A1071" i="1"/>
  <c r="B1071" i="1"/>
  <c r="A1072" i="1"/>
  <c r="B1072" i="1" s="1"/>
  <c r="A1073" i="1"/>
  <c r="B1073" i="1" s="1"/>
  <c r="A1074" i="1"/>
  <c r="B1074" i="1" s="1"/>
  <c r="A1075" i="1"/>
  <c r="B1075" i="1" s="1"/>
  <c r="A1076" i="1"/>
  <c r="B1076" i="1" s="1"/>
  <c r="A1077" i="1"/>
  <c r="B1077" i="1" s="1"/>
  <c r="A1078" i="1"/>
  <c r="B1078" i="1" s="1"/>
  <c r="A1079" i="1"/>
  <c r="B1079" i="1"/>
  <c r="A1080" i="1"/>
  <c r="B1080" i="1" s="1"/>
  <c r="A1081" i="1"/>
  <c r="B1081" i="1" s="1"/>
  <c r="A1082" i="1"/>
  <c r="B1082" i="1" s="1"/>
  <c r="A1083" i="1"/>
  <c r="B1083" i="1" s="1"/>
  <c r="A1084" i="1"/>
  <c r="B1084" i="1" s="1"/>
  <c r="A1085" i="1"/>
  <c r="B1085" i="1" s="1"/>
  <c r="A1086" i="1"/>
  <c r="B1086" i="1" s="1"/>
  <c r="A1087" i="1"/>
  <c r="B1087" i="1" s="1"/>
  <c r="A1088" i="1"/>
  <c r="B1088" i="1" s="1"/>
  <c r="A1089" i="1"/>
  <c r="B1089" i="1" s="1"/>
  <c r="A1090" i="1"/>
  <c r="B1090" i="1" s="1"/>
  <c r="A1091" i="1"/>
  <c r="B1091" i="1" s="1"/>
  <c r="A1092" i="1"/>
  <c r="B1092" i="1" s="1"/>
  <c r="A1093" i="1"/>
  <c r="B1093" i="1" s="1"/>
  <c r="A1094" i="1"/>
  <c r="B1094" i="1" s="1"/>
  <c r="A1095" i="1"/>
  <c r="B1095" i="1" s="1"/>
  <c r="A1096" i="1"/>
  <c r="B1096" i="1" s="1"/>
  <c r="A1097" i="1"/>
  <c r="B1097" i="1" s="1"/>
  <c r="A1098" i="1"/>
  <c r="B1098" i="1" s="1"/>
  <c r="A1099" i="1"/>
  <c r="B1099" i="1" s="1"/>
  <c r="A1100" i="1"/>
  <c r="B1100" i="1" s="1"/>
  <c r="A1101" i="1"/>
  <c r="B1101" i="1" s="1"/>
  <c r="A1102" i="1"/>
  <c r="B1102" i="1" s="1"/>
  <c r="A1103" i="1"/>
  <c r="B1103" i="1" s="1"/>
  <c r="A1104" i="1"/>
  <c r="B1104" i="1" s="1"/>
  <c r="A1105" i="1"/>
  <c r="B1105" i="1" s="1"/>
  <c r="A1106" i="1"/>
  <c r="B1106" i="1" s="1"/>
  <c r="A1107" i="1"/>
  <c r="B1107" i="1" s="1"/>
  <c r="A1108" i="1"/>
  <c r="B1108" i="1" s="1"/>
  <c r="A1109" i="1"/>
  <c r="B1109" i="1" s="1"/>
  <c r="A1110" i="1"/>
  <c r="B1110" i="1" s="1"/>
  <c r="A1111" i="1"/>
  <c r="B1111" i="1"/>
  <c r="A1112" i="1"/>
  <c r="B1112" i="1" s="1"/>
  <c r="A1113" i="1"/>
  <c r="B1113" i="1" s="1"/>
  <c r="A1114" i="1"/>
  <c r="B1114" i="1" s="1"/>
  <c r="A1115" i="1"/>
  <c r="B1115" i="1" s="1"/>
  <c r="A1116" i="1"/>
  <c r="B1116" i="1" s="1"/>
  <c r="A1117" i="1"/>
  <c r="B1117" i="1" s="1"/>
  <c r="A1118" i="1"/>
  <c r="B1118" i="1" s="1"/>
  <c r="A1119" i="1"/>
  <c r="B1119" i="1" s="1"/>
  <c r="A1120" i="1"/>
  <c r="B1120" i="1" s="1"/>
  <c r="A1121" i="1"/>
  <c r="B1121" i="1" s="1"/>
  <c r="A1122" i="1"/>
  <c r="B1122" i="1" s="1"/>
  <c r="A1123" i="1"/>
  <c r="B1123" i="1" s="1"/>
  <c r="A1124" i="1"/>
  <c r="B1124" i="1" s="1"/>
  <c r="A1125" i="1"/>
  <c r="B1125" i="1" s="1"/>
  <c r="A1126" i="1"/>
  <c r="B1126" i="1" s="1"/>
  <c r="A1127" i="1"/>
  <c r="B1127" i="1" s="1"/>
  <c r="A1128" i="1"/>
  <c r="B1128" i="1"/>
  <c r="A1129" i="1"/>
  <c r="B1129" i="1" s="1"/>
  <c r="A1130" i="1"/>
  <c r="B1130" i="1" s="1"/>
  <c r="A1131" i="1"/>
  <c r="B1131" i="1" s="1"/>
  <c r="A1132" i="1"/>
  <c r="B1132" i="1" s="1"/>
  <c r="A1133" i="1"/>
  <c r="B1133" i="1" s="1"/>
  <c r="A1134" i="1"/>
  <c r="B1134" i="1" s="1"/>
  <c r="A1135" i="1"/>
  <c r="B1135" i="1" s="1"/>
  <c r="A1136" i="1"/>
  <c r="B1136" i="1" s="1"/>
  <c r="A1137" i="1"/>
  <c r="B1137" i="1" s="1"/>
  <c r="A1138" i="1"/>
  <c r="B1138" i="1" s="1"/>
  <c r="A1139" i="1"/>
  <c r="B1139" i="1" s="1"/>
  <c r="A1140" i="1"/>
  <c r="B1140" i="1" s="1"/>
  <c r="A1141" i="1"/>
  <c r="B1141" i="1" s="1"/>
  <c r="A1142" i="1"/>
  <c r="B1142" i="1" s="1"/>
  <c r="A1143" i="1"/>
  <c r="B1143" i="1" s="1"/>
  <c r="A1144" i="1"/>
  <c r="B1144" i="1" s="1"/>
  <c r="A1145" i="1"/>
  <c r="B1145" i="1"/>
  <c r="A1146" i="1"/>
  <c r="B1146" i="1" s="1"/>
  <c r="A1147" i="1"/>
  <c r="B1147" i="1" s="1"/>
  <c r="A1148" i="1"/>
  <c r="B1148" i="1" s="1"/>
  <c r="A1149" i="1"/>
  <c r="B1149" i="1" s="1"/>
  <c r="A1150" i="1"/>
  <c r="B1150" i="1" s="1"/>
  <c r="A1151" i="1"/>
  <c r="B1151" i="1"/>
  <c r="A1152" i="1"/>
  <c r="B1152" i="1" s="1"/>
  <c r="A1153" i="1"/>
  <c r="B1153" i="1" s="1"/>
  <c r="A1154" i="1"/>
  <c r="B1154" i="1" s="1"/>
  <c r="A1155" i="1"/>
  <c r="B1155" i="1" s="1"/>
  <c r="A1156" i="1"/>
  <c r="B1156" i="1" s="1"/>
  <c r="A1157" i="1"/>
  <c r="B1157" i="1" s="1"/>
  <c r="A1158" i="1"/>
  <c r="B1158" i="1" s="1"/>
  <c r="A1159" i="1"/>
  <c r="B1159" i="1"/>
  <c r="A1160" i="1"/>
  <c r="B1160" i="1" s="1"/>
  <c r="A1161" i="1"/>
  <c r="B1161" i="1" s="1"/>
  <c r="A1162" i="1"/>
  <c r="B1162" i="1" s="1"/>
  <c r="A1163" i="1"/>
  <c r="B1163" i="1" s="1"/>
  <c r="A1164" i="1"/>
  <c r="B1164" i="1" s="1"/>
  <c r="A1165" i="1"/>
  <c r="B1165" i="1" s="1"/>
  <c r="A1166" i="1"/>
  <c r="B1166" i="1" s="1"/>
  <c r="A1167" i="1"/>
  <c r="B1167" i="1" s="1"/>
  <c r="A1168" i="1"/>
  <c r="B1168" i="1" s="1"/>
  <c r="A1169" i="1"/>
  <c r="B1169" i="1" s="1"/>
  <c r="A1170" i="1"/>
  <c r="B1170" i="1" s="1"/>
  <c r="A1171" i="1"/>
  <c r="B1171" i="1" s="1"/>
  <c r="A1172" i="1"/>
  <c r="B1172" i="1" s="1"/>
  <c r="A1173" i="1"/>
  <c r="B1173" i="1" s="1"/>
  <c r="A1174" i="1"/>
  <c r="B1174" i="1" s="1"/>
  <c r="A1175" i="1"/>
  <c r="B1175" i="1" s="1"/>
  <c r="A1176" i="1"/>
  <c r="B1176" i="1" s="1"/>
  <c r="A1177" i="1"/>
  <c r="B1177" i="1" s="1"/>
  <c r="A1178" i="1"/>
  <c r="B1178" i="1" s="1"/>
  <c r="A1179" i="1"/>
  <c r="B1179" i="1" s="1"/>
  <c r="A1180" i="1"/>
  <c r="B1180" i="1" s="1"/>
  <c r="A1181" i="1"/>
  <c r="B1181" i="1" s="1"/>
  <c r="A1182" i="1"/>
  <c r="B1182" i="1" s="1"/>
  <c r="A1183" i="1"/>
  <c r="B1183" i="1" s="1"/>
  <c r="A1184" i="1"/>
  <c r="B1184" i="1" s="1"/>
  <c r="A1185" i="1"/>
  <c r="B1185" i="1" s="1"/>
  <c r="A1186" i="1"/>
  <c r="B1186" i="1" s="1"/>
  <c r="A1187" i="1"/>
  <c r="B1187" i="1" s="1"/>
  <c r="A1188" i="1"/>
  <c r="B1188" i="1" s="1"/>
  <c r="A1189" i="1"/>
  <c r="B1189" i="1" s="1"/>
  <c r="A1190" i="1"/>
  <c r="B1190" i="1" s="1"/>
  <c r="A1191" i="1"/>
  <c r="B1191" i="1"/>
  <c r="A1192" i="1"/>
  <c r="B1192" i="1" s="1"/>
  <c r="A1193" i="1"/>
  <c r="B1193" i="1" s="1"/>
  <c r="A1194" i="1"/>
  <c r="B1194" i="1" s="1"/>
  <c r="A1195" i="1"/>
  <c r="B1195" i="1" s="1"/>
  <c r="A1196" i="1"/>
  <c r="B1196" i="1" s="1"/>
  <c r="A1197" i="1"/>
  <c r="B1197" i="1" s="1"/>
  <c r="A1198" i="1"/>
  <c r="B1198" i="1" s="1"/>
  <c r="A1199" i="1"/>
  <c r="B1199" i="1" s="1"/>
  <c r="A1200" i="1"/>
  <c r="B1200" i="1" s="1"/>
  <c r="A1201" i="1"/>
  <c r="B1201" i="1" s="1"/>
  <c r="A1202" i="1"/>
  <c r="B1202" i="1" s="1"/>
  <c r="A1203" i="1"/>
  <c r="B1203" i="1" s="1"/>
  <c r="A1204" i="1"/>
  <c r="B1204" i="1" s="1"/>
  <c r="A1205" i="1"/>
  <c r="B1205" i="1" s="1"/>
  <c r="A1206" i="1"/>
  <c r="B1206" i="1" s="1"/>
  <c r="A1207" i="1"/>
  <c r="B1207" i="1" s="1"/>
  <c r="A1208" i="1"/>
  <c r="B1208" i="1"/>
  <c r="A1209" i="1"/>
  <c r="B1209" i="1" s="1"/>
  <c r="A1210" i="1"/>
  <c r="B1210" i="1" s="1"/>
  <c r="A1211" i="1"/>
  <c r="B1211" i="1" s="1"/>
  <c r="A1212" i="1"/>
  <c r="B1212" i="1" s="1"/>
  <c r="A1213" i="1"/>
  <c r="B1213" i="1" s="1"/>
  <c r="A1214" i="1"/>
  <c r="B1214" i="1" s="1"/>
  <c r="A1215" i="1"/>
  <c r="B1215" i="1"/>
  <c r="A1216" i="1"/>
  <c r="B1216" i="1" s="1"/>
  <c r="A1217" i="1"/>
  <c r="B1217" i="1"/>
  <c r="A1218" i="1"/>
  <c r="B1218" i="1" s="1"/>
  <c r="A1219" i="1"/>
  <c r="B1219" i="1" s="1"/>
  <c r="A1220" i="1"/>
  <c r="B1220" i="1" s="1"/>
  <c r="A1221" i="1"/>
  <c r="B1221" i="1" s="1"/>
  <c r="A1222" i="1"/>
  <c r="B1222" i="1" s="1"/>
  <c r="A1223" i="1"/>
  <c r="B1223" i="1" s="1"/>
  <c r="A1224" i="1"/>
  <c r="B1224" i="1" s="1"/>
  <c r="A1225" i="1"/>
  <c r="B1225" i="1" s="1"/>
  <c r="A1226" i="1"/>
  <c r="B1226" i="1" s="1"/>
  <c r="A1227" i="1"/>
  <c r="B1227" i="1" s="1"/>
  <c r="A1228" i="1"/>
  <c r="B1228" i="1" s="1"/>
  <c r="A1229" i="1"/>
  <c r="B1229" i="1" s="1"/>
  <c r="A1230" i="1"/>
  <c r="B1230" i="1" s="1"/>
  <c r="A1231" i="1"/>
  <c r="B1231" i="1" s="1"/>
  <c r="A1232" i="1"/>
  <c r="B1232" i="1" s="1"/>
  <c r="A1233" i="1"/>
  <c r="B1233" i="1" s="1"/>
  <c r="A1234" i="1"/>
  <c r="B1234" i="1" s="1"/>
  <c r="A1235" i="1"/>
  <c r="B1235" i="1" s="1"/>
  <c r="A1236" i="1"/>
  <c r="B1236" i="1" s="1"/>
  <c r="A1237" i="1"/>
  <c r="B1237" i="1" s="1"/>
  <c r="A1238" i="1"/>
  <c r="B1238" i="1" s="1"/>
  <c r="A1239" i="1"/>
  <c r="B1239" i="1" s="1"/>
  <c r="A1240" i="1"/>
  <c r="B1240" i="1"/>
  <c r="A1241" i="1"/>
  <c r="B1241" i="1" s="1"/>
  <c r="A1242" i="1"/>
  <c r="B1242" i="1" s="1"/>
  <c r="A1243" i="1"/>
  <c r="B1243" i="1" s="1"/>
  <c r="A1244" i="1"/>
  <c r="B1244" i="1" s="1"/>
  <c r="A1245" i="1"/>
  <c r="B1245" i="1" s="1"/>
  <c r="A1246" i="1"/>
  <c r="B1246" i="1" s="1"/>
  <c r="A1247" i="1"/>
  <c r="B1247" i="1"/>
  <c r="A1248" i="1"/>
  <c r="B1248" i="1" s="1"/>
  <c r="A1249" i="1"/>
  <c r="B1249" i="1" s="1"/>
  <c r="A1250" i="1"/>
  <c r="B1250" i="1" s="1"/>
  <c r="A1251" i="1"/>
  <c r="B1251" i="1" s="1"/>
  <c r="A1252" i="1"/>
  <c r="B1252" i="1" s="1"/>
  <c r="A1253" i="1"/>
  <c r="B1253" i="1" s="1"/>
  <c r="A1254" i="1"/>
  <c r="B1254" i="1" s="1"/>
  <c r="A1255" i="1"/>
  <c r="B1255" i="1"/>
  <c r="A1256" i="1"/>
  <c r="B1256" i="1" s="1"/>
  <c r="A1257" i="1"/>
  <c r="B1257" i="1"/>
  <c r="A1258" i="1"/>
  <c r="B1258" i="1" s="1"/>
  <c r="A1259" i="1"/>
  <c r="B1259" i="1" s="1"/>
  <c r="A1260" i="1"/>
  <c r="B1260" i="1" s="1"/>
  <c r="A1261" i="1"/>
  <c r="B1261" i="1" s="1"/>
  <c r="A1262" i="1"/>
  <c r="B1262" i="1" s="1"/>
  <c r="A1263" i="1"/>
  <c r="B1263" i="1" s="1"/>
  <c r="A1264" i="1"/>
  <c r="B1264" i="1"/>
  <c r="A1265" i="1"/>
  <c r="B1265" i="1" s="1"/>
  <c r="A1266" i="1"/>
  <c r="B1266" i="1" s="1"/>
  <c r="A1267" i="1"/>
  <c r="B1267" i="1" s="1"/>
  <c r="A1268" i="1"/>
  <c r="B1268" i="1" s="1"/>
  <c r="A1269" i="1"/>
  <c r="B1269" i="1" s="1"/>
  <c r="A1270" i="1"/>
  <c r="B1270" i="1" s="1"/>
  <c r="A1271" i="1"/>
  <c r="B1271" i="1" s="1"/>
  <c r="A1272" i="1"/>
  <c r="B1272" i="1"/>
  <c r="A1273" i="1"/>
  <c r="B1273" i="1" s="1"/>
  <c r="A1274" i="1"/>
  <c r="B1274" i="1" s="1"/>
  <c r="A1275" i="1"/>
  <c r="B1275" i="1" s="1"/>
  <c r="A1276" i="1"/>
  <c r="B1276" i="1" s="1"/>
  <c r="A1277" i="1"/>
  <c r="B1277" i="1" s="1"/>
  <c r="A1278" i="1"/>
  <c r="B1278" i="1" s="1"/>
  <c r="A1279" i="1"/>
  <c r="B1279" i="1"/>
  <c r="A1280" i="1"/>
  <c r="B1280" i="1" s="1"/>
  <c r="A1281" i="1"/>
  <c r="B1281" i="1" s="1"/>
  <c r="A1282" i="1"/>
  <c r="B1282" i="1" s="1"/>
  <c r="A1283" i="1"/>
  <c r="B1283" i="1" s="1"/>
  <c r="A1284" i="1"/>
  <c r="B1284" i="1" s="1"/>
  <c r="A1285" i="1"/>
  <c r="B1285" i="1" s="1"/>
  <c r="A1286" i="1"/>
  <c r="B1286" i="1" s="1"/>
  <c r="A1287" i="1"/>
  <c r="B1287" i="1" s="1"/>
  <c r="A1288" i="1"/>
  <c r="B1288" i="1" s="1"/>
  <c r="A1289" i="1"/>
  <c r="B1289" i="1" s="1"/>
  <c r="A1290" i="1"/>
  <c r="B1290" i="1" s="1"/>
  <c r="A1291" i="1"/>
  <c r="B1291" i="1" s="1"/>
  <c r="A1292" i="1"/>
  <c r="B1292" i="1" s="1"/>
  <c r="A1293" i="1"/>
  <c r="B1293" i="1" s="1"/>
  <c r="A1294" i="1"/>
  <c r="B1294" i="1" s="1"/>
  <c r="A1295" i="1"/>
  <c r="B1295" i="1" s="1"/>
  <c r="A1296" i="1"/>
  <c r="B1296" i="1" s="1"/>
  <c r="A1297" i="1"/>
  <c r="B1297" i="1" s="1"/>
  <c r="A1298" i="1"/>
  <c r="B1298" i="1" s="1"/>
  <c r="A1299" i="1"/>
  <c r="B1299" i="1" s="1"/>
  <c r="A1300" i="1"/>
  <c r="B1300" i="1" s="1"/>
  <c r="A1301" i="1"/>
  <c r="B1301" i="1" s="1"/>
  <c r="A1302" i="1"/>
  <c r="B1302" i="1" s="1"/>
  <c r="A1303" i="1"/>
  <c r="B1303" i="1" s="1"/>
  <c r="A1304" i="1"/>
  <c r="B1304" i="1" s="1"/>
  <c r="A1305" i="1"/>
  <c r="B1305" i="1" s="1"/>
  <c r="A1306" i="1"/>
  <c r="B1306" i="1" s="1"/>
  <c r="A1307" i="1"/>
  <c r="B1307" i="1" s="1"/>
  <c r="A1308" i="1"/>
  <c r="B1308" i="1" s="1"/>
  <c r="A1309" i="1"/>
  <c r="B1309" i="1" s="1"/>
  <c r="A1310" i="1"/>
  <c r="B1310" i="1" s="1"/>
  <c r="A1311" i="1"/>
  <c r="B1311" i="1" s="1"/>
  <c r="A1312" i="1"/>
  <c r="B1312" i="1" s="1"/>
  <c r="A1313" i="1"/>
  <c r="B1313" i="1" s="1"/>
  <c r="A1314" i="1"/>
  <c r="B1314" i="1" s="1"/>
  <c r="A1315" i="1"/>
  <c r="B1315" i="1" s="1"/>
  <c r="A1316" i="1"/>
  <c r="B1316" i="1" s="1"/>
  <c r="A1317" i="1"/>
  <c r="B1317" i="1" s="1"/>
  <c r="A1318" i="1"/>
  <c r="B1318" i="1" s="1"/>
  <c r="A1319" i="1"/>
  <c r="B1319" i="1"/>
  <c r="A1320" i="1"/>
  <c r="B1320" i="1" s="1"/>
  <c r="A1321" i="1"/>
  <c r="B1321" i="1" s="1"/>
  <c r="A1322" i="1"/>
  <c r="B1322" i="1" s="1"/>
  <c r="A1323" i="1"/>
  <c r="B1323" i="1" s="1"/>
  <c r="A1324" i="1"/>
  <c r="B1324" i="1" s="1"/>
  <c r="A1325" i="1"/>
  <c r="B1325" i="1" s="1"/>
  <c r="A1326" i="1"/>
  <c r="B1326" i="1" s="1"/>
  <c r="A1327" i="1"/>
  <c r="B1327" i="1" s="1"/>
  <c r="A1328" i="1"/>
  <c r="B1328" i="1" s="1"/>
  <c r="A1329" i="1"/>
  <c r="B1329" i="1" s="1"/>
  <c r="A1330" i="1"/>
  <c r="B1330" i="1" s="1"/>
  <c r="A1331" i="1"/>
  <c r="B1331" i="1" s="1"/>
  <c r="A1332" i="1"/>
  <c r="B1332" i="1" s="1"/>
  <c r="A1333" i="1"/>
  <c r="B1333" i="1" s="1"/>
  <c r="A1334" i="1"/>
  <c r="B1334" i="1" s="1"/>
  <c r="A1335" i="1"/>
  <c r="B1335" i="1" s="1"/>
  <c r="A1336" i="1"/>
  <c r="B1336" i="1"/>
  <c r="A1337" i="1"/>
  <c r="B1337" i="1" s="1"/>
  <c r="A1338" i="1"/>
  <c r="B1338" i="1" s="1"/>
  <c r="A1339" i="1"/>
  <c r="B1339" i="1" s="1"/>
  <c r="A1340" i="1"/>
  <c r="B1340" i="1" s="1"/>
  <c r="A1341" i="1"/>
  <c r="B1341" i="1" s="1"/>
  <c r="A1342" i="1"/>
  <c r="B1342" i="1" s="1"/>
  <c r="A1343" i="1"/>
  <c r="B1343" i="1"/>
  <c r="A1344" i="1"/>
  <c r="B1344" i="1" s="1"/>
  <c r="A1345" i="1"/>
  <c r="B1345" i="1"/>
  <c r="A1346" i="1"/>
  <c r="B1346" i="1" s="1"/>
  <c r="A1347" i="1"/>
  <c r="B1347" i="1" s="1"/>
  <c r="A1348" i="1"/>
  <c r="B1348" i="1" s="1"/>
  <c r="A1349" i="1"/>
  <c r="B1349" i="1" s="1"/>
  <c r="A1350" i="1"/>
  <c r="B1350" i="1" s="1"/>
  <c r="A1351" i="1"/>
  <c r="B1351" i="1" s="1"/>
  <c r="A1352" i="1"/>
  <c r="B1352" i="1" s="1"/>
  <c r="A1353" i="1"/>
  <c r="B1353" i="1" s="1"/>
  <c r="A1354" i="1"/>
  <c r="B1354" i="1" s="1"/>
  <c r="A1355" i="1"/>
  <c r="B1355" i="1" s="1"/>
  <c r="A1356" i="1"/>
  <c r="B1356" i="1" s="1"/>
  <c r="A1357" i="1"/>
  <c r="B1357" i="1" s="1"/>
  <c r="A1358" i="1"/>
  <c r="B1358" i="1" s="1"/>
  <c r="A1359" i="1"/>
  <c r="B1359" i="1" s="1"/>
  <c r="A1360" i="1"/>
  <c r="B1360" i="1" s="1"/>
  <c r="A1361" i="1"/>
  <c r="B1361" i="1" s="1"/>
  <c r="A1362" i="1"/>
  <c r="B1362" i="1" s="1"/>
  <c r="A1363" i="1"/>
  <c r="B1363" i="1" s="1"/>
  <c r="A1364" i="1"/>
  <c r="B1364" i="1" s="1"/>
  <c r="A1365" i="1"/>
  <c r="B1365" i="1" s="1"/>
  <c r="A1366" i="1"/>
  <c r="B1366" i="1" s="1"/>
  <c r="A1367" i="1"/>
  <c r="B1367" i="1" s="1"/>
  <c r="A1368" i="1"/>
  <c r="B1368" i="1"/>
  <c r="A1369" i="1"/>
  <c r="B1369" i="1" s="1"/>
  <c r="A1370" i="1"/>
  <c r="B1370" i="1" s="1"/>
  <c r="A1371" i="1"/>
  <c r="B1371" i="1" s="1"/>
  <c r="A1372" i="1"/>
  <c r="B1372" i="1" s="1"/>
  <c r="A1373" i="1"/>
  <c r="B1373" i="1" s="1"/>
  <c r="A1374" i="1"/>
  <c r="B1374" i="1" s="1"/>
  <c r="A1375" i="1"/>
  <c r="B1375" i="1"/>
  <c r="A1376" i="1"/>
  <c r="B1376" i="1" s="1"/>
  <c r="A1377" i="1"/>
  <c r="B1377" i="1" s="1"/>
  <c r="A1378" i="1"/>
  <c r="B1378" i="1" s="1"/>
  <c r="A1379" i="1"/>
  <c r="B1379" i="1" s="1"/>
  <c r="A1380" i="1"/>
  <c r="B1380" i="1" s="1"/>
  <c r="A1381" i="1"/>
  <c r="B1381" i="1" s="1"/>
  <c r="A1382" i="1"/>
  <c r="B1382" i="1" s="1"/>
  <c r="A1383" i="1"/>
  <c r="B1383" i="1"/>
  <c r="A1384" i="1"/>
  <c r="B1384" i="1" s="1"/>
  <c r="A1385" i="1"/>
  <c r="B1385" i="1"/>
  <c r="A1386" i="1"/>
  <c r="B1386" i="1" s="1"/>
  <c r="A1387" i="1"/>
  <c r="B1387" i="1" s="1"/>
  <c r="A1388" i="1"/>
  <c r="B1388" i="1" s="1"/>
  <c r="A1389" i="1"/>
  <c r="B1389" i="1" s="1"/>
  <c r="A1390" i="1"/>
  <c r="B1390" i="1" s="1"/>
  <c r="A1391" i="1"/>
  <c r="B1391" i="1" s="1"/>
  <c r="A1392" i="1"/>
  <c r="B1392" i="1"/>
  <c r="A1393" i="1"/>
  <c r="B1393" i="1" s="1"/>
  <c r="A1394" i="1"/>
  <c r="B1394" i="1" s="1"/>
  <c r="A1395" i="1"/>
  <c r="B1395" i="1" s="1"/>
  <c r="A1396" i="1"/>
  <c r="B1396" i="1" s="1"/>
  <c r="A1397" i="1"/>
  <c r="B1397" i="1" s="1"/>
  <c r="A1398" i="1"/>
  <c r="B1398" i="1" s="1"/>
  <c r="A1399" i="1"/>
  <c r="B1399" i="1" s="1"/>
  <c r="A1400" i="1"/>
  <c r="B1400" i="1"/>
  <c r="A1401" i="1"/>
  <c r="B1401" i="1" s="1"/>
  <c r="A1402" i="1"/>
  <c r="B1402" i="1" s="1"/>
  <c r="A1403" i="1"/>
  <c r="B1403" i="1" s="1"/>
  <c r="A1404" i="1"/>
  <c r="B1404" i="1" s="1"/>
  <c r="A1405" i="1"/>
  <c r="B1405" i="1" s="1"/>
  <c r="A1406" i="1"/>
  <c r="B1406" i="1" s="1"/>
  <c r="A1407" i="1"/>
  <c r="B1407" i="1"/>
  <c r="A1408" i="1"/>
  <c r="B1408" i="1" s="1"/>
  <c r="A1409" i="1"/>
  <c r="B1409" i="1" s="1"/>
  <c r="A1410" i="1"/>
  <c r="B1410" i="1" s="1"/>
  <c r="A1411" i="1"/>
  <c r="B1411" i="1" s="1"/>
  <c r="A1412" i="1"/>
  <c r="B1412" i="1"/>
  <c r="A1413" i="1"/>
  <c r="B1413" i="1" s="1"/>
  <c r="A1414" i="1"/>
  <c r="B1414" i="1" s="1"/>
  <c r="A1415" i="1"/>
  <c r="B1415" i="1" s="1"/>
  <c r="A1416" i="1"/>
  <c r="B1416" i="1" s="1"/>
  <c r="A1417" i="1"/>
  <c r="B1417" i="1" s="1"/>
  <c r="A1418" i="1"/>
  <c r="B1418" i="1" s="1"/>
  <c r="A1419" i="1"/>
  <c r="B1419" i="1" s="1"/>
  <c r="A1420" i="1"/>
  <c r="B1420" i="1" s="1"/>
  <c r="A1421" i="1"/>
  <c r="B1421" i="1" s="1"/>
  <c r="A1422" i="1"/>
  <c r="B1422" i="1" s="1"/>
  <c r="A1423" i="1"/>
  <c r="B1423" i="1" s="1"/>
  <c r="A1424" i="1"/>
  <c r="B1424" i="1" s="1"/>
  <c r="A1425" i="1"/>
  <c r="B1425" i="1" s="1"/>
  <c r="A1426" i="1"/>
  <c r="B1426" i="1" s="1"/>
  <c r="A1427" i="1"/>
  <c r="B1427" i="1" s="1"/>
  <c r="A1428" i="1"/>
  <c r="B1428" i="1" s="1"/>
  <c r="A1429" i="1"/>
  <c r="B1429" i="1" s="1"/>
  <c r="A1430" i="1"/>
  <c r="B1430" i="1" s="1"/>
  <c r="A1431" i="1"/>
  <c r="B1431" i="1" s="1"/>
  <c r="A1432" i="1"/>
  <c r="B1432" i="1" s="1"/>
  <c r="A1433" i="1"/>
  <c r="B1433" i="1" s="1"/>
  <c r="A1434" i="1"/>
  <c r="B1434" i="1"/>
  <c r="A1435" i="1"/>
  <c r="B1435" i="1" s="1"/>
  <c r="A1436" i="1"/>
  <c r="B1436" i="1" s="1"/>
  <c r="A1437" i="1"/>
  <c r="B1437" i="1" s="1"/>
  <c r="A1438" i="1"/>
  <c r="B1438" i="1" s="1"/>
  <c r="A1439" i="1"/>
  <c r="B1439" i="1" s="1"/>
  <c r="A1440" i="1"/>
  <c r="B1440" i="1" s="1"/>
  <c r="A1441" i="1"/>
  <c r="B1441" i="1" s="1"/>
  <c r="A1442" i="1"/>
  <c r="B1442" i="1" s="1"/>
  <c r="A1443" i="1"/>
  <c r="B1443" i="1" s="1"/>
  <c r="A1444" i="1"/>
  <c r="B1444" i="1" s="1"/>
  <c r="A1445" i="1"/>
  <c r="B1445" i="1" s="1"/>
  <c r="A1446" i="1"/>
  <c r="B1446" i="1" s="1"/>
  <c r="A1447" i="1"/>
  <c r="B1447" i="1" s="1"/>
  <c r="A1448" i="1"/>
  <c r="B1448" i="1" s="1"/>
  <c r="A1449" i="1"/>
  <c r="B1449" i="1" s="1"/>
  <c r="A1450" i="1"/>
  <c r="B1450" i="1" s="1"/>
  <c r="A1451" i="1"/>
  <c r="B1451" i="1" s="1"/>
  <c r="A1452" i="1"/>
  <c r="B1452" i="1" s="1"/>
  <c r="A1453" i="1"/>
  <c r="B1453" i="1" s="1"/>
  <c r="A1454" i="1"/>
  <c r="B1454" i="1" s="1"/>
  <c r="A1455" i="1"/>
  <c r="B1455" i="1" s="1"/>
  <c r="A1456" i="1"/>
  <c r="B1456" i="1" s="1"/>
  <c r="A1457" i="1"/>
  <c r="B1457" i="1" s="1"/>
  <c r="A1458" i="1"/>
  <c r="B1458" i="1" s="1"/>
  <c r="A1459" i="1"/>
  <c r="B1459" i="1" s="1"/>
  <c r="A1460" i="1"/>
  <c r="B1460" i="1" s="1"/>
  <c r="A1461" i="1"/>
  <c r="B1461" i="1" s="1"/>
  <c r="A1462" i="1"/>
  <c r="B1462" i="1" s="1"/>
  <c r="A1463" i="1"/>
  <c r="B1463" i="1" s="1"/>
  <c r="A1464" i="1"/>
  <c r="B1464" i="1" s="1"/>
  <c r="A1465" i="1"/>
  <c r="B1465" i="1" s="1"/>
  <c r="A1466" i="1"/>
  <c r="B1466" i="1" s="1"/>
  <c r="A1467" i="1"/>
  <c r="B1467" i="1" s="1"/>
  <c r="A1468" i="1"/>
  <c r="B1468" i="1" s="1"/>
  <c r="A1469" i="1"/>
  <c r="B1469" i="1" s="1"/>
  <c r="A1470" i="1"/>
  <c r="B1470" i="1" s="1"/>
  <c r="A1471" i="1"/>
  <c r="B1471" i="1" s="1"/>
  <c r="A1472" i="1"/>
  <c r="B1472" i="1" s="1"/>
  <c r="A1473" i="1"/>
  <c r="B1473" i="1" s="1"/>
  <c r="A1474" i="1"/>
  <c r="B1474" i="1" s="1"/>
  <c r="A1475" i="1"/>
  <c r="B1475" i="1" s="1"/>
  <c r="A1476" i="1"/>
  <c r="B1476" i="1" s="1"/>
  <c r="A1477" i="1"/>
  <c r="B1477" i="1" s="1"/>
  <c r="A1478" i="1"/>
  <c r="B1478" i="1"/>
  <c r="A1479" i="1"/>
  <c r="B1479" i="1" s="1"/>
  <c r="A1480" i="1"/>
  <c r="B1480" i="1" s="1"/>
  <c r="A1481" i="1"/>
  <c r="B1481" i="1" s="1"/>
  <c r="A1482" i="1"/>
  <c r="B1482" i="1" s="1"/>
  <c r="A1483" i="1"/>
  <c r="B1483" i="1" s="1"/>
  <c r="A1484" i="1"/>
  <c r="B1484" i="1" s="1"/>
  <c r="A1485" i="1"/>
  <c r="B1485" i="1" s="1"/>
  <c r="A1486" i="1"/>
  <c r="B1486" i="1" s="1"/>
  <c r="A1487" i="1"/>
  <c r="B1487" i="1" s="1"/>
  <c r="A1488" i="1"/>
  <c r="B1488" i="1" s="1"/>
  <c r="A1489" i="1"/>
  <c r="B1489" i="1" s="1"/>
  <c r="A1490" i="1"/>
  <c r="B1490" i="1" s="1"/>
  <c r="A1491" i="1"/>
  <c r="B1491" i="1" s="1"/>
  <c r="A1492" i="1"/>
  <c r="B1492" i="1"/>
  <c r="A1493" i="1"/>
  <c r="B1493" i="1" s="1"/>
  <c r="A1494" i="1"/>
  <c r="B1494" i="1"/>
  <c r="A1495" i="1"/>
  <c r="B1495" i="1" s="1"/>
  <c r="A1496" i="1"/>
  <c r="B1496" i="1" s="1"/>
  <c r="A1497" i="1"/>
  <c r="B1497" i="1" s="1"/>
  <c r="A1498" i="1"/>
  <c r="B1498" i="1"/>
  <c r="A1499" i="1"/>
  <c r="B1499" i="1" s="1"/>
  <c r="A1500" i="1"/>
  <c r="B1500" i="1" s="1"/>
  <c r="A1501" i="1"/>
  <c r="B1501" i="1" s="1"/>
  <c r="A1502" i="1"/>
  <c r="B1502" i="1" s="1"/>
  <c r="A1503" i="1"/>
  <c r="B1503" i="1" s="1"/>
  <c r="A1504" i="1"/>
  <c r="B1504" i="1" s="1"/>
  <c r="A1505" i="1"/>
  <c r="B1505" i="1" s="1"/>
  <c r="A1506" i="1"/>
  <c r="B1506" i="1" s="1"/>
  <c r="A1507" i="1"/>
  <c r="B1507" i="1" s="1"/>
  <c r="A1508" i="1"/>
  <c r="B1508" i="1" s="1"/>
  <c r="A1509" i="1"/>
  <c r="B1509" i="1" s="1"/>
  <c r="A1510" i="1"/>
  <c r="B1510" i="1" s="1"/>
  <c r="A1511" i="1"/>
  <c r="B1511" i="1" s="1"/>
  <c r="A1512" i="1"/>
  <c r="B1512" i="1" s="1"/>
  <c r="A1513" i="1"/>
  <c r="B1513" i="1" s="1"/>
  <c r="A1514" i="1"/>
  <c r="B1514" i="1" s="1"/>
  <c r="A1515" i="1"/>
  <c r="B1515" i="1" s="1"/>
  <c r="A1516" i="1"/>
  <c r="B1516" i="1" s="1"/>
  <c r="A1517" i="1"/>
  <c r="B1517" i="1" s="1"/>
  <c r="A1518" i="1"/>
  <c r="B1518" i="1" s="1"/>
  <c r="A1519" i="1"/>
  <c r="B1519" i="1" s="1"/>
  <c r="A1520" i="1"/>
  <c r="B1520" i="1" s="1"/>
  <c r="A1521" i="1"/>
  <c r="B1521" i="1" s="1"/>
  <c r="A1522" i="1"/>
  <c r="B1522" i="1" s="1"/>
  <c r="A1523" i="1"/>
  <c r="B1523" i="1" s="1"/>
  <c r="A1524" i="1"/>
  <c r="B1524" i="1" s="1"/>
  <c r="A1525" i="1"/>
  <c r="B1525" i="1" s="1"/>
  <c r="A1526" i="1"/>
  <c r="B1526" i="1" s="1"/>
  <c r="A1527" i="1"/>
  <c r="B1527" i="1" s="1"/>
  <c r="A1528" i="1"/>
  <c r="B1528" i="1" s="1"/>
  <c r="A1529" i="1"/>
  <c r="B1529" i="1" s="1"/>
  <c r="A1530" i="1"/>
  <c r="B1530" i="1" s="1"/>
  <c r="A1531" i="1"/>
  <c r="B1531" i="1" s="1"/>
  <c r="A1532" i="1"/>
  <c r="B1532" i="1" s="1"/>
  <c r="A1533" i="1"/>
  <c r="B1533" i="1"/>
  <c r="A1534" i="1"/>
  <c r="B1534" i="1" s="1"/>
  <c r="A1535" i="1"/>
  <c r="B1535" i="1" s="1"/>
  <c r="A1536" i="1"/>
  <c r="B1536" i="1" s="1"/>
  <c r="A1537" i="1"/>
  <c r="B1537" i="1" s="1"/>
  <c r="A1538" i="1"/>
  <c r="B1538" i="1" s="1"/>
  <c r="A1539" i="1"/>
  <c r="B1539" i="1" s="1"/>
  <c r="A1540" i="1"/>
  <c r="B1540" i="1" s="1"/>
  <c r="A1541" i="1"/>
  <c r="B1541" i="1" s="1"/>
  <c r="A1542" i="1"/>
  <c r="B1542" i="1" s="1"/>
  <c r="A1543" i="1"/>
  <c r="B1543" i="1" s="1"/>
  <c r="A1544" i="1"/>
  <c r="B1544" i="1"/>
  <c r="A1545" i="1"/>
  <c r="B1545" i="1" s="1"/>
  <c r="A1546" i="1"/>
  <c r="B1546" i="1" s="1"/>
  <c r="A1547" i="1"/>
  <c r="B1547" i="1" s="1"/>
  <c r="A1548" i="1"/>
  <c r="B1548" i="1" s="1"/>
  <c r="A1549" i="1"/>
  <c r="B1549" i="1" s="1"/>
  <c r="A1550" i="1"/>
  <c r="B1550" i="1" s="1"/>
  <c r="B2" i="1"/>
  <c r="A2" i="1"/>
  <c r="E39" i="6" l="1"/>
  <c r="F39" i="6"/>
  <c r="Y54" i="3"/>
  <c r="Y50" i="3"/>
  <c r="Y24" i="3"/>
  <c r="Y5" i="3"/>
  <c r="Y21" i="3"/>
  <c r="Y66" i="3"/>
  <c r="Y56" i="3"/>
  <c r="Y53" i="3"/>
  <c r="Y43" i="3"/>
  <c r="Y27" i="3"/>
  <c r="Y10" i="3"/>
  <c r="Y38" i="3"/>
  <c r="Y59" i="3"/>
  <c r="Y26" i="3"/>
  <c r="Y13" i="3"/>
  <c r="Y3" i="3"/>
  <c r="Y62" i="3"/>
  <c r="Y58" i="3"/>
  <c r="Y48" i="3"/>
  <c r="Y29" i="3"/>
  <c r="Q10" i="6" l="1"/>
  <c r="Q11" i="6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40D1C1-E575-4724-BDF5-3BE2B1FC3755}" keepAlive="1" name="Query - 008_143238019710" description="Connection to the '008_143238019710' query in the workbook." type="5" refreshedVersion="0" background="1" saveData="1">
    <dbPr connection="Provider=Microsoft.Mashup.OleDb.1;Data Source=$Workbook$;Location=008_143238019710;Extended Properties=&quot;&quot;" command="SELECT * FROM [008_143238019710]"/>
  </connection>
  <connection id="2" xr16:uid="{8F285785-96E4-4714-BA23-A57389DC879F}" keepAlive="1" name="Query - 014_YearSum PerBusinessReport-12-20-23" description="Connection to the '014_YearSum PerBusinessReport-12-20-23' query in the workbook." type="5" refreshedVersion="8" background="1" saveData="1">
    <dbPr connection="Provider=Microsoft.Mashup.OleDb.1;Data Source=$Workbook$;Location=&quot;014_YearSum PerBusinessReport-12-20-23&quot;;Extended Properties=&quot;&quot;" command="SELECT * FROM [014_YearSum PerBusinessReport-12-20-23]"/>
  </connection>
</connections>
</file>

<file path=xl/sharedStrings.xml><?xml version="1.0" encoding="utf-8"?>
<sst xmlns="http://schemas.openxmlformats.org/spreadsheetml/2006/main" count="44458" uniqueCount="3512">
  <si>
    <t>Source.Name</t>
  </si>
  <si>
    <t>(Parent) ASIN</t>
  </si>
  <si>
    <t>(Child) ASIN</t>
  </si>
  <si>
    <t>Title</t>
  </si>
  <si>
    <t>SKU</t>
  </si>
  <si>
    <t>Sessions - Total</t>
  </si>
  <si>
    <t>Sessions - Total - B2B</t>
  </si>
  <si>
    <t>Session Percentage - Total</t>
  </si>
  <si>
    <t>Session Percentage - Total - B2B</t>
  </si>
  <si>
    <t>Page Views - Total</t>
  </si>
  <si>
    <t>Page Views - Total - B2B</t>
  </si>
  <si>
    <t>Page Views Percentage - Total</t>
  </si>
  <si>
    <t>Page Views Percentage - Total - B2B</t>
  </si>
  <si>
    <t>Featured Offer (Buy Box) Percentage</t>
  </si>
  <si>
    <t>Featured Offer (Buy Box) Percentage - B2B</t>
  </si>
  <si>
    <t>Units Ordered</t>
  </si>
  <si>
    <t>Units Ordered - B2B</t>
  </si>
  <si>
    <t>Unit Session Percentage</t>
  </si>
  <si>
    <t>Unit Session Percentage - B2B</t>
  </si>
  <si>
    <t>Ordered Product Sales</t>
  </si>
  <si>
    <t>Ordered Product Sales - B2B</t>
  </si>
  <si>
    <t>Total Order Items</t>
  </si>
  <si>
    <t>Total Order Items - B2B</t>
  </si>
  <si>
    <t>BusinessReport-12-19-23 (1)</t>
  </si>
  <si>
    <t>B09Q8CZZQM</t>
  </si>
  <si>
    <t>SIMORAS Love Candle Gifts for Girlfriend, Boyfriend - I Love You Gifts for Her, Him on Birthday - Funny Gift for Your Wife, Husband - Romantic Gifts for Her, Him on Valentines Day - Lavender Scent</t>
  </si>
  <si>
    <t>SIMFBA10010</t>
  </si>
  <si>
    <t>$1,819.63</t>
  </si>
  <si>
    <t>$25.98</t>
  </si>
  <si>
    <t>B0B38969VC</t>
  </si>
  <si>
    <t>SIMORAS Mom Blanket - Blanket for Mom on Mothers Day, Christmas, Valentines - Birthday Gifts for Mom from Daughter, Son - Letter to Mom Blanket - Blanket 60" x 50"</t>
  </si>
  <si>
    <t>SIMFBA20001</t>
  </si>
  <si>
    <t>$2,307.89</t>
  </si>
  <si>
    <t>$0.00</t>
  </si>
  <si>
    <t>B0BC7YHGYH</t>
  </si>
  <si>
    <t>B09Q8BGB69</t>
  </si>
  <si>
    <t>SIMORAS Sister Candle with Candlesnuffer, Gift Box - Lavender Scented Candle Gift for Sister on Birthday, Christmas - Cool Sister Gifts from Sisters, Brothers</t>
  </si>
  <si>
    <t>SIMFBA10020</t>
  </si>
  <si>
    <t>$1,454.88</t>
  </si>
  <si>
    <t>$12.99</t>
  </si>
  <si>
    <t>B0BNMGXTDZ</t>
  </si>
  <si>
    <t>B09Q867JDT</t>
  </si>
  <si>
    <t>SIMORAS Best Friend Candle with Candle Snuffer - A True Friend Candle - Friend Gifts for Women, Men on Graduation - Best Friend Birthday Gifts for Women - Friendship Gifts for Women Friends</t>
  </si>
  <si>
    <t>SIMFBA10006</t>
  </si>
  <si>
    <t>$1,255.08</t>
  </si>
  <si>
    <t>B09Q8BDR3J</t>
  </si>
  <si>
    <t>SIMORAS Mom Candle with Candlesnuffer - Lavender Scented Candles for Mom - You Don't Have Ugly Children Candles for Mom - Mom Candle Gifts for Mom from Son - Mothers Day Candles from Daughter</t>
  </si>
  <si>
    <t>SIMFBA10013</t>
  </si>
  <si>
    <t>$822.21</t>
  </si>
  <si>
    <t>$19.98</t>
  </si>
  <si>
    <t>B09Q7TZ6VW</t>
  </si>
  <si>
    <t>SIMORAS Inspirational Candles for Women, Men - You're Awesome Candles with Candle Snuffer - Lavender Candles Gifts for Women, Friends, Coworkers, Sisters, Teachers - Boss Day Candle with Saying</t>
  </si>
  <si>
    <t>SIMFBA10012</t>
  </si>
  <si>
    <t>$1,488.03</t>
  </si>
  <si>
    <t>B0B389QV1H</t>
  </si>
  <si>
    <t>SIMFBA20002</t>
  </si>
  <si>
    <t>$1,332.31</t>
  </si>
  <si>
    <t>$18.99</t>
  </si>
  <si>
    <t>B09Q82WCBL</t>
  </si>
  <si>
    <t>SIMORAS Best Friend Candle with Snuffer - Our Friendship is Like This Candle - Friend Gifts for Women, Men on Graduation - Going Away Gifts for Friends - Friendship Gifts for Women Friends</t>
  </si>
  <si>
    <t>SIMFBA10005</t>
  </si>
  <si>
    <t>$1,479.26</t>
  </si>
  <si>
    <t>B09Q85ZMX8</t>
  </si>
  <si>
    <t>SIMORAS Mom Candle with Candlesnuffer - Lavender Scented Candles for Mom - My Favorite Child Gave Me This Candle - Gifts for Mom from Son on Birthday - Mothers Day Candles from Daughter</t>
  </si>
  <si>
    <t>SIMFBA10016</t>
  </si>
  <si>
    <t>$609.39</t>
  </si>
  <si>
    <t>B0BQ26FXG2</t>
  </si>
  <si>
    <t>B0B38BT6Z6</t>
  </si>
  <si>
    <t>SIMORAS Grandma Blanket - Grandma Throw Blanket for Christmas, Mothers Day - Grandma Gifts for Grandmother Birthday - Fleece Blanket, Teal 60" x 50"</t>
  </si>
  <si>
    <t>SIMFBA20008TE</t>
  </si>
  <si>
    <t>$929.38</t>
  </si>
  <si>
    <t>B0BNXG9FVJ</t>
  </si>
  <si>
    <t>B0B38B19CF</t>
  </si>
  <si>
    <t>SIMORAS Sister Blanket - Sister Blankets from Sister for Christmas, Valentines - Blanket Gifts for Sisters from Sisters, Brothers - Purple 60" x 50"</t>
  </si>
  <si>
    <t>SIMFBA20007PU</t>
  </si>
  <si>
    <t>$1,082.43</t>
  </si>
  <si>
    <t>B0B389ZHPP</t>
  </si>
  <si>
    <t>SIMORAS Wife Blanket - to My Wife Blanket from Husband for Christmas, Birthday, Valentines for Wife from Husband - Fleece Blanket, 60" x 50"</t>
  </si>
  <si>
    <t>SIMFBA20003</t>
  </si>
  <si>
    <t>$1,101.42</t>
  </si>
  <si>
    <t>B0B389Y873</t>
  </si>
  <si>
    <t>SIMORAS Sister Blanket - Sister Blankets from Sister for Christmas, Valentines - Blanket Gifts for Sisters from Sisters, Brothers - Fleece Blanket, Teal 60" x 50"</t>
  </si>
  <si>
    <t>SIMFBA20007TE</t>
  </si>
  <si>
    <t>$949.50</t>
  </si>
  <si>
    <t>B0B389JBJ2</t>
  </si>
  <si>
    <t>SIMORAS Grandma Blanket - Grandma Throw Blanket for Christmas, Mothers Day - Grandma Gifts for Grandmother Birthday - Fleece Blanket, Purple 60" x 50"</t>
  </si>
  <si>
    <t>SIMFBA20008PU</t>
  </si>
  <si>
    <t>$734.51</t>
  </si>
  <si>
    <t>B09Q7PGRSD</t>
  </si>
  <si>
    <t>SIMORAS Best Friend Candle with Snuffer - We'll be Friends Until We are Old - Friend Gifts for Women, Men on Graduation - Best Friend Birthday Gifts for Women - Friendship Gifts for Women Friends</t>
  </si>
  <si>
    <t>SIMFBA10007</t>
  </si>
  <si>
    <t>$968.43</t>
  </si>
  <si>
    <t>B0BJVQ5HWZ</t>
  </si>
  <si>
    <t>B0B38B7PN1</t>
  </si>
  <si>
    <t>SIMORAS Positive Words Blanket with Sleep Mask, Socks and Gift Box - Family Home Trust Comfort Blanket Gift Set for Christmas, Birthday - Positive Energy Throw Blankets for Women - Teal 50" x 60"</t>
  </si>
  <si>
    <t>SIMFBA20005TE</t>
  </si>
  <si>
    <t>$607.68</t>
  </si>
  <si>
    <t>B0B389WMMN</t>
  </si>
  <si>
    <t>SIMORAS Positive Words Blanket with Sleep Mask, Socks and Gift Box - 'Love Peace Joy' Comfort Blanket Gift Set for Christmas, Birthday - Positive Energy Throw Blankets for Women - Purple 50" x 60"</t>
  </si>
  <si>
    <t>SIMFBA20006PU</t>
  </si>
  <si>
    <t>$761.66</t>
  </si>
  <si>
    <t>$241.89</t>
  </si>
  <si>
    <t>B0B38B778J</t>
  </si>
  <si>
    <t>SIMORAS Positive Words Blanket - 'Love Peace Joy' Comfort Blanket Gift Set for Christmas, Birthday - Positive Energy Throw Blankets for Women - Teal 60" x 50"</t>
  </si>
  <si>
    <t>SIMFBA20006TE</t>
  </si>
  <si>
    <t>$713.66</t>
  </si>
  <si>
    <t>$251.88</t>
  </si>
  <si>
    <t>B09Q8922JF</t>
  </si>
  <si>
    <t>SIMORAS Coworker Candle with Candlesnuffer, Gift Box - A Candle for Coworkers' Birthday, Promotion - Candles for Coworkers Leaving Work - Coworker Gifts for Women, Men - Work Bestie Candle</t>
  </si>
  <si>
    <t>SIMFBA10001</t>
  </si>
  <si>
    <t>$474.74</t>
  </si>
  <si>
    <t>B0B389Y6T6</t>
  </si>
  <si>
    <t>SIMORAS Positive Words Blanket with Sleep Mask, Socks and Gift Box - Family Home Trust Comfort Blanket Gift Set for Christmas, Birthday - Positive Energy Throw Blankets for Women - Purple, 60"x50"</t>
  </si>
  <si>
    <t>SIMFBA20005PU</t>
  </si>
  <si>
    <t>$285.87</t>
  </si>
  <si>
    <t>B0BNMFZBYS</t>
  </si>
  <si>
    <t>B09Q839M44</t>
  </si>
  <si>
    <t>SIMORAS Housewarming Gifts for New House - Can't Wait to Poo in Your New Toilet Candles for House Warming - Funny Housewarming Gifts for Women, Men, Friends - New Apartment, New Home Candle, Lavender</t>
  </si>
  <si>
    <t>SIMFBA10008</t>
  </si>
  <si>
    <t>$188.91</t>
  </si>
  <si>
    <t>B0B389HDL5</t>
  </si>
  <si>
    <t>SIMORAS Wife Blanket with Sleep Mask, Socks and Gift Box - to My Wife Blanket from Husband for Christmas, Birthday, Valentines for Wife from Husband - Fleece Blanket, 60" x 50"</t>
  </si>
  <si>
    <t>SIMFBA20004</t>
  </si>
  <si>
    <t>$113.94</t>
  </si>
  <si>
    <t>BusinessReport-12-19-23 (10)</t>
  </si>
  <si>
    <t>$511.68</t>
  </si>
  <si>
    <t>$337.87</t>
  </si>
  <si>
    <t>$233.91</t>
  </si>
  <si>
    <t>$155.94</t>
  </si>
  <si>
    <t>$129.95</t>
  </si>
  <si>
    <t>$94.95</t>
  </si>
  <si>
    <t>$83.96</t>
  </si>
  <si>
    <t>$103.96</t>
  </si>
  <si>
    <t>B0BV1RCQV1</t>
  </si>
  <si>
    <t>$71.98</t>
  </si>
  <si>
    <t>$45.98</t>
  </si>
  <si>
    <t>$57.98</t>
  </si>
  <si>
    <t>$77.97</t>
  </si>
  <si>
    <t>$51.98</t>
  </si>
  <si>
    <t>$22.99</t>
  </si>
  <si>
    <t>BusinessReport-12-19-23 (11)</t>
  </si>
  <si>
    <t>$335.79</t>
  </si>
  <si>
    <t>$363.86</t>
  </si>
  <si>
    <t>$207.92</t>
  </si>
  <si>
    <t>$125.94</t>
  </si>
  <si>
    <t>$41.98</t>
  </si>
  <si>
    <t>$25.99</t>
  </si>
  <si>
    <t>$35.99</t>
  </si>
  <si>
    <t>BusinessReport-12-19-23 (12)</t>
  </si>
  <si>
    <t>$399.75</t>
  </si>
  <si>
    <t>$285.89</t>
  </si>
  <si>
    <t>$181.93</t>
  </si>
  <si>
    <t>$104.95</t>
  </si>
  <si>
    <t>$28.99</t>
  </si>
  <si>
    <t>BusinessReport-12-19-23 (13)</t>
  </si>
  <si>
    <t>$383.76</t>
  </si>
  <si>
    <t>$75.96</t>
  </si>
  <si>
    <t>B09Q837MF6</t>
  </si>
  <si>
    <t>SIMORAS Get Well Soon Candle with Candlesnuffer - Cheer Candle for Women, Men, Friends After Surgery, Getting Sick - Recovery Candle as Comforting Gifts for Cancer Patients, Miscarriage, Grieving</t>
  </si>
  <si>
    <t>SIMFBA10003</t>
  </si>
  <si>
    <t>$20.99</t>
  </si>
  <si>
    <t>$23.99</t>
  </si>
  <si>
    <t>B0BJVNB6CB</t>
  </si>
  <si>
    <t>B09Q8LDCJX</t>
  </si>
  <si>
    <t>SIMORAS Memorial Candles for Deceased - Sympathy Gift, Condolence Gifts, Remembrance Gifts, Bereavement Gift for Loss of Mother, Father, Sister, Loved Ones - Lavender Scented Candles</t>
  </si>
  <si>
    <t>SIMFBA10018</t>
  </si>
  <si>
    <t>$19.99</t>
  </si>
  <si>
    <t>BusinessReport-12-19-23 (14)</t>
  </si>
  <si>
    <t>$319.80</t>
  </si>
  <si>
    <t>$259.90</t>
  </si>
  <si>
    <t>$56.97</t>
  </si>
  <si>
    <t>$62.97</t>
  </si>
  <si>
    <t>$68.97</t>
  </si>
  <si>
    <t>BusinessReport-12-19-23 (15)</t>
  </si>
  <si>
    <t>$575.64</t>
  </si>
  <si>
    <t>$311.88</t>
  </si>
  <si>
    <t>$146.93</t>
  </si>
  <si>
    <t>$137.94</t>
  </si>
  <si>
    <t>$34.99</t>
  </si>
  <si>
    <t>BusinessReport-12-19-23 (16)</t>
  </si>
  <si>
    <t>$255.84</t>
  </si>
  <si>
    <t>$37.98</t>
  </si>
  <si>
    <t>BusinessReport-12-19-23 (17)</t>
  </si>
  <si>
    <t>$159.90</t>
  </si>
  <si>
    <t>BusinessReport-12-19-23 (18)</t>
  </si>
  <si>
    <t>$95.96</t>
  </si>
  <si>
    <t>B09Q7R3JLZ</t>
  </si>
  <si>
    <t>SIMORAS Boss Lady Candle with Candlesnuffer - A Candle for Coworkers on Birthday, Promotion - Boss Candle for Women on Boss Day - Coworker Candle as Leaving Work Gifts, New Job Gifts</t>
  </si>
  <si>
    <t>SIMFBA10009</t>
  </si>
  <si>
    <t>BusinessReport-12-19-23 (19)</t>
  </si>
  <si>
    <t>$367.77</t>
  </si>
  <si>
    <t>BusinessReport-12-19-23 (2)</t>
  </si>
  <si>
    <t>$1,758.34</t>
  </si>
  <si>
    <t>$1,428.55</t>
  </si>
  <si>
    <t>$1,047.97</t>
  </si>
  <si>
    <t>$9.99</t>
  </si>
  <si>
    <t>$1,386.27</t>
  </si>
  <si>
    <t>$743.21</t>
  </si>
  <si>
    <t>$829.77</t>
  </si>
  <si>
    <t>$987.48</t>
  </si>
  <si>
    <t>$421.54</t>
  </si>
  <si>
    <t>$549.45</t>
  </si>
  <si>
    <t>$554.61</t>
  </si>
  <si>
    <t>$744.39</t>
  </si>
  <si>
    <t>$441.72</t>
  </si>
  <si>
    <t>$459.77</t>
  </si>
  <si>
    <t>$1,003.48</t>
  </si>
  <si>
    <t>$406.38</t>
  </si>
  <si>
    <t>$569.69</t>
  </si>
  <si>
    <t>$277.24</t>
  </si>
  <si>
    <t>$329.85</t>
  </si>
  <si>
    <t>$178.50</t>
  </si>
  <si>
    <t>$206.70</t>
  </si>
  <si>
    <t>$87.96</t>
  </si>
  <si>
    <t>BusinessReport-12-19-23 (20)</t>
  </si>
  <si>
    <t>$351.78</t>
  </si>
  <si>
    <t>$151.92</t>
  </si>
  <si>
    <t>$47.98</t>
  </si>
  <si>
    <t>BusinessReport-12-19-23 (21)</t>
  </si>
  <si>
    <t>$207.87</t>
  </si>
  <si>
    <t>$209.90</t>
  </si>
  <si>
    <t>$114.95</t>
  </si>
  <si>
    <t>B09Q821VMF</t>
  </si>
  <si>
    <t>SIMFBA10011</t>
  </si>
  <si>
    <t>B09Q86K46P</t>
  </si>
  <si>
    <t>SIMFBA10004</t>
  </si>
  <si>
    <t>BusinessReport-12-19-23 (22)</t>
  </si>
  <si>
    <t>$389.85</t>
  </si>
  <si>
    <t>$223.86</t>
  </si>
  <si>
    <t>BusinessReport-12-19-23 (23)</t>
  </si>
  <si>
    <t>$175.89</t>
  </si>
  <si>
    <t>B09Q7T2W3V</t>
  </si>
  <si>
    <t>SIMORAS Housewarming Gifts for New House - You Should Have Moved Closer Scented Candles for House Warming - Funny Housewarming Gifts for Women, Men, Friends - New Apartment, New Home Candle (Lavender)</t>
  </si>
  <si>
    <t>SIMFBA10002</t>
  </si>
  <si>
    <t>BusinessReport-12-19-23 (24)</t>
  </si>
  <si>
    <t>$463.71</t>
  </si>
  <si>
    <t>$15.99</t>
  </si>
  <si>
    <t>$167.92</t>
  </si>
  <si>
    <t>BusinessReport-12-19-23 (25)</t>
  </si>
  <si>
    <t>$687.57</t>
  </si>
  <si>
    <t>BusinessReport-12-19-23 (26)</t>
  </si>
  <si>
    <t>$431.73</t>
  </si>
  <si>
    <t>$519.80</t>
  </si>
  <si>
    <t>$132.93</t>
  </si>
  <si>
    <t>$143.94</t>
  </si>
  <si>
    <t>BusinessReport-12-19-23 (27)</t>
  </si>
  <si>
    <t>$559.65</t>
  </si>
  <si>
    <t>$91.96</t>
  </si>
  <si>
    <t>$71.97</t>
  </si>
  <si>
    <t>BusinessReport-12-19-23 (28)</t>
  </si>
  <si>
    <t>$495.69</t>
  </si>
  <si>
    <t>$246.87</t>
  </si>
  <si>
    <t>BusinessReport-12-19-23 (29)</t>
  </si>
  <si>
    <t>$751.53</t>
  </si>
  <si>
    <t>$441.83</t>
  </si>
  <si>
    <t>$272.87</t>
  </si>
  <si>
    <t>$189.90</t>
  </si>
  <si>
    <t>$39.98</t>
  </si>
  <si>
    <t>BusinessReport-12-19-23 (3)</t>
  </si>
  <si>
    <t>$1,576.17</t>
  </si>
  <si>
    <t>$1,022.76</t>
  </si>
  <si>
    <t>$247.69</t>
  </si>
  <si>
    <t>$453.55</t>
  </si>
  <si>
    <t>$391.53</t>
  </si>
  <si>
    <t>$436.40</t>
  </si>
  <si>
    <t>$584.86</t>
  </si>
  <si>
    <t>$594.69</t>
  </si>
  <si>
    <t>$301.68</t>
  </si>
  <si>
    <t>$321.69</t>
  </si>
  <si>
    <t>$285.78</t>
  </si>
  <si>
    <t>$417.78</t>
  </si>
  <si>
    <t>$139.83</t>
  </si>
  <si>
    <t>$360.15</t>
  </si>
  <si>
    <t>$373.83</t>
  </si>
  <si>
    <t>$227.87</t>
  </si>
  <si>
    <t>$189.89</t>
  </si>
  <si>
    <t>$197.48</t>
  </si>
  <si>
    <t>$199.90</t>
  </si>
  <si>
    <t>$228.69</t>
  </si>
  <si>
    <t>$106.34</t>
  </si>
  <si>
    <t>BusinessReport-12-19-23 (30)</t>
  </si>
  <si>
    <t>$799.50</t>
  </si>
  <si>
    <t>$31.98</t>
  </si>
  <si>
    <t>$545.79</t>
  </si>
  <si>
    <t>BusinessReport-12-19-23 (31)</t>
  </si>
  <si>
    <t>$1,423.11</t>
  </si>
  <si>
    <t>$47.97</t>
  </si>
  <si>
    <t>$2,443.15</t>
  </si>
  <si>
    <t>$1,885.18</t>
  </si>
  <si>
    <t>$1,611.38</t>
  </si>
  <si>
    <t>$701.73</t>
  </si>
  <si>
    <t>$623.76</t>
  </si>
  <si>
    <t>$827.77</t>
  </si>
  <si>
    <t>$597.77</t>
  </si>
  <si>
    <t>$649.75</t>
  </si>
  <si>
    <t>$575.84</t>
  </si>
  <si>
    <t>$293.86</t>
  </si>
  <si>
    <t>$191.92</t>
  </si>
  <si>
    <t>$119.94</t>
  </si>
  <si>
    <t>$179.95</t>
  </si>
  <si>
    <t>$69.98</t>
  </si>
  <si>
    <t>B09Q7VVYTF</t>
  </si>
  <si>
    <t>SIMORAS Lavender Scented Candles Gifts for Women - Don't Let Anyone Treat You Like Free Salsa You are Guac - Inspirational Gifts for Women, Men - Best Friend Candle for Bestie's Birthday</t>
  </si>
  <si>
    <t>SIMFBA10014</t>
  </si>
  <si>
    <t>BusinessReport-12-19-23 (32)</t>
  </si>
  <si>
    <t>$10,462.61</t>
  </si>
  <si>
    <t>$107.97</t>
  </si>
  <si>
    <t>$1,559.40</t>
  </si>
  <si>
    <t>$783.51</t>
  </si>
  <si>
    <t>$965.58</t>
  </si>
  <si>
    <t>$650.69</t>
  </si>
  <si>
    <t>$628.81</t>
  </si>
  <si>
    <t>$303.84</t>
  </si>
  <si>
    <t>$1,793.31</t>
  </si>
  <si>
    <t>$287.92</t>
  </si>
  <si>
    <t>$251.93</t>
  </si>
  <si>
    <t>$209.94</t>
  </si>
  <si>
    <t>$1,663.36</t>
  </si>
  <si>
    <t>$59.97</t>
  </si>
  <si>
    <t>BusinessReport-12-19-23 (33)</t>
  </si>
  <si>
    <t>$3,651.70</t>
  </si>
  <si>
    <t>$545.74</t>
  </si>
  <si>
    <t>$400.78</t>
  </si>
  <si>
    <t>$338.83</t>
  </si>
  <si>
    <t>$344.85</t>
  </si>
  <si>
    <t>$444.85</t>
  </si>
  <si>
    <t>$349.90</t>
  </si>
  <si>
    <t>$229.90</t>
  </si>
  <si>
    <t>$164.94</t>
  </si>
  <si>
    <t>$174.95</t>
  </si>
  <si>
    <t>$93.97</t>
  </si>
  <si>
    <t>$86.97</t>
  </si>
  <si>
    <t>$60.98</t>
  </si>
  <si>
    <t>BusinessReport-12-19-23 (34)</t>
  </si>
  <si>
    <t>$1,715.56</t>
  </si>
  <si>
    <t>$482.77</t>
  </si>
  <si>
    <t>$298.87</t>
  </si>
  <si>
    <t>$167.93</t>
  </si>
  <si>
    <t>$139.96</t>
  </si>
  <si>
    <t>$101.97</t>
  </si>
  <si>
    <t>$110.97</t>
  </si>
  <si>
    <t>$104.97</t>
  </si>
  <si>
    <t>B09Q8F788D</t>
  </si>
  <si>
    <t>SIMORAS Memorial Candles for Deceased - Sympathy Gift, Condolence Gifts, Remembrance Gifts, Bereavement Gift for Loss of Mother, Father, Sister, Loved Ones - Cat, Dog Memorial Gifts - Pet Loss Gifts</t>
  </si>
  <si>
    <t>SIMFBA10019</t>
  </si>
  <si>
    <t>BusinessReport-12-19-23 (35)</t>
  </si>
  <si>
    <t>$608.71</t>
  </si>
  <si>
    <t>$428.89</t>
  </si>
  <si>
    <t>$160.93</t>
  </si>
  <si>
    <t>$36.99</t>
  </si>
  <si>
    <t>BusinessReport-12-19-23 (36)</t>
  </si>
  <si>
    <t>$797.62</t>
  </si>
  <si>
    <t>$584.85</t>
  </si>
  <si>
    <t>$252.89</t>
  </si>
  <si>
    <t>$244.93</t>
  </si>
  <si>
    <t>$135.96</t>
  </si>
  <si>
    <t>$75.98</t>
  </si>
  <si>
    <t>$37.99</t>
  </si>
  <si>
    <t>BusinessReport-12-19-23 (37)</t>
  </si>
  <si>
    <t>$902.57</t>
  </si>
  <si>
    <t>$279.92</t>
  </si>
  <si>
    <t>$184.95</t>
  </si>
  <si>
    <t>$116.97</t>
  </si>
  <si>
    <t>$38.99</t>
  </si>
  <si>
    <t>BusinessReport-12-19-23 (38)</t>
  </si>
  <si>
    <t>$566.73</t>
  </si>
  <si>
    <t>$194.95</t>
  </si>
  <si>
    <t>$79.96</t>
  </si>
  <si>
    <t>$67.98</t>
  </si>
  <si>
    <t>$33.99</t>
  </si>
  <si>
    <t>$73.98</t>
  </si>
  <si>
    <t>B09Q8H4HKF</t>
  </si>
  <si>
    <t>SIMFBA10017</t>
  </si>
  <si>
    <t>BusinessReport-12-19-23 (39)</t>
  </si>
  <si>
    <t>$356.83</t>
  </si>
  <si>
    <t>$389.90</t>
  </si>
  <si>
    <t>$99.95</t>
  </si>
  <si>
    <t>BusinessReport-12-19-23 (4)</t>
  </si>
  <si>
    <t>$664.65</t>
  </si>
  <si>
    <t>$659.70</t>
  </si>
  <si>
    <t>$43.98</t>
  </si>
  <si>
    <t>$1,462.23</t>
  </si>
  <si>
    <t>$492.71</t>
  </si>
  <si>
    <t>$227.88</t>
  </si>
  <si>
    <t>$169.90</t>
  </si>
  <si>
    <t>$118.93</t>
  </si>
  <si>
    <t>$152.91</t>
  </si>
  <si>
    <t>$109.95</t>
  </si>
  <si>
    <t>$21.99</t>
  </si>
  <si>
    <t>BusinessReport-12-19-23 (40)</t>
  </si>
  <si>
    <t>$350.91</t>
  </si>
  <si>
    <t>$314.91</t>
  </si>
  <si>
    <t>$147.96</t>
  </si>
  <si>
    <t>BusinessReport-12-19-23 (41)</t>
  </si>
  <si>
    <t>$377.82</t>
  </si>
  <si>
    <t>$467.88</t>
  </si>
  <si>
    <t>$505.78</t>
  </si>
  <si>
    <t>B09Q86KT1Y</t>
  </si>
  <si>
    <t xml:space="preserve"> </t>
  </si>
  <si>
    <t>SIMFBA10015</t>
  </si>
  <si>
    <t>BusinessReport-12-19-23 (42)</t>
  </si>
  <si>
    <t>$275.88</t>
  </si>
  <si>
    <t>$272.93</t>
  </si>
  <si>
    <t>BusinessReport-12-19-23 (43)</t>
  </si>
  <si>
    <t>$367.84</t>
  </si>
  <si>
    <t>$230.89</t>
  </si>
  <si>
    <t>$271.92</t>
  </si>
  <si>
    <t>$139.93</t>
  </si>
  <si>
    <t>BusinessReport-12-19-23 (44)</t>
  </si>
  <si>
    <t>$664.81</t>
  </si>
  <si>
    <t>$509.85</t>
  </si>
  <si>
    <t>$545.86</t>
  </si>
  <si>
    <t>$183.92</t>
  </si>
  <si>
    <t>BusinessReport-12-19-23 (45)</t>
  </si>
  <si>
    <t>$143.44</t>
  </si>
  <si>
    <t>$23.49</t>
  </si>
  <si>
    <t>BusinessReport-12-19-23 (46)</t>
  </si>
  <si>
    <t>B0BSVCGRGJ</t>
  </si>
  <si>
    <t>BusinessReport-12-19-23 (47)</t>
  </si>
  <si>
    <t>$419.88</t>
  </si>
  <si>
    <t>$259.87</t>
  </si>
  <si>
    <t>$143.96</t>
  </si>
  <si>
    <t>BusinessReport-12-19-23 (48)</t>
  </si>
  <si>
    <t>$482.79</t>
  </si>
  <si>
    <t>$359.82</t>
  </si>
  <si>
    <t>$239.88</t>
  </si>
  <si>
    <t>$77.98</t>
  </si>
  <si>
    <t>BusinessReport-12-19-23 (49)</t>
  </si>
  <si>
    <t>$701.82</t>
  </si>
  <si>
    <t>$299.85</t>
  </si>
  <si>
    <t>$64.97</t>
  </si>
  <si>
    <t>BusinessReport-12-19-23 (5)</t>
  </si>
  <si>
    <t>$531.72</t>
  </si>
  <si>
    <t>$505.77</t>
  </si>
  <si>
    <t>$437.79</t>
  </si>
  <si>
    <t>$360.81</t>
  </si>
  <si>
    <t>$341.82</t>
  </si>
  <si>
    <t>$352.83</t>
  </si>
  <si>
    <t>$319.84</t>
  </si>
  <si>
    <t>$254.85</t>
  </si>
  <si>
    <t>$263.88</t>
  </si>
  <si>
    <t>$170.91</t>
  </si>
  <si>
    <t>$16.99</t>
  </si>
  <si>
    <t>$131.94</t>
  </si>
  <si>
    <t>BusinessReport-12-19-23 (50)</t>
  </si>
  <si>
    <t>$1,091.72</t>
  </si>
  <si>
    <t>$528.77</t>
  </si>
  <si>
    <t>$443.88</t>
  </si>
  <si>
    <t>$210.88</t>
  </si>
  <si>
    <t>$263.93</t>
  </si>
  <si>
    <t>$79.95</t>
  </si>
  <si>
    <t>$65.96</t>
  </si>
  <si>
    <t>$105.97</t>
  </si>
  <si>
    <t>$113.97</t>
  </si>
  <si>
    <t>BusinessReport-12-19-23 (51)</t>
  </si>
  <si>
    <t>$14,176.42</t>
  </si>
  <si>
    <t>$169.96</t>
  </si>
  <si>
    <t>$12,061.95</t>
  </si>
  <si>
    <t>$4,641.75</t>
  </si>
  <si>
    <t>$145.96</t>
  </si>
  <si>
    <t>$4,450.80</t>
  </si>
  <si>
    <t>$3,372.02</t>
  </si>
  <si>
    <t>$103.97</t>
  </si>
  <si>
    <t>$3,247.23</t>
  </si>
  <si>
    <t>$39.99</t>
  </si>
  <si>
    <t>$2,550.25</t>
  </si>
  <si>
    <t>$1,750.27</t>
  </si>
  <si>
    <t>$2,486.30</t>
  </si>
  <si>
    <t>$2,342.31</t>
  </si>
  <si>
    <t>$974.61</t>
  </si>
  <si>
    <t>$1,250.63</t>
  </si>
  <si>
    <t>$1,433.62</t>
  </si>
  <si>
    <t>$911.64</t>
  </si>
  <si>
    <t>$899.64</t>
  </si>
  <si>
    <t>$671.68</t>
  </si>
  <si>
    <t>$669.74</t>
  </si>
  <si>
    <t>$415.80</t>
  </si>
  <si>
    <t>$679.80</t>
  </si>
  <si>
    <t>$287.82</t>
  </si>
  <si>
    <t>$382.84</t>
  </si>
  <si>
    <t>$226.91</t>
  </si>
  <si>
    <t>$209.92</t>
  </si>
  <si>
    <t>BusinessReport-12-19-23 (52)</t>
  </si>
  <si>
    <t>$7,431.98</t>
  </si>
  <si>
    <t>$32.99</t>
  </si>
  <si>
    <t>$6,481.03</t>
  </si>
  <si>
    <t>$99.97</t>
  </si>
  <si>
    <t>$5,564.41</t>
  </si>
  <si>
    <t>$106.97</t>
  </si>
  <si>
    <t>$4,630.64</t>
  </si>
  <si>
    <t>$2,751.76</t>
  </si>
  <si>
    <t>$2,457.37</t>
  </si>
  <si>
    <t>$20.49</t>
  </si>
  <si>
    <t>$2,509.93</t>
  </si>
  <si>
    <t>$3,544.96</t>
  </si>
  <si>
    <t>$2,316.01</t>
  </si>
  <si>
    <t>$2,851.12</t>
  </si>
  <si>
    <t>$30.99</t>
  </si>
  <si>
    <t>$1,752.21</t>
  </si>
  <si>
    <t>$2,398.25</t>
  </si>
  <si>
    <t>$2,347.30</t>
  </si>
  <si>
    <t>$1,401.38</t>
  </si>
  <si>
    <t>$1,893.41</t>
  </si>
  <si>
    <t>$1,974.46</t>
  </si>
  <si>
    <t>$1,677.51</t>
  </si>
  <si>
    <t>$1,135.51</t>
  </si>
  <si>
    <t>$845.59</t>
  </si>
  <si>
    <t>$881.58</t>
  </si>
  <si>
    <t>$741.65</t>
  </si>
  <si>
    <t>$449.70</t>
  </si>
  <si>
    <t>$768.76</t>
  </si>
  <si>
    <t>$359.79</t>
  </si>
  <si>
    <t>B0BK1QMG46</t>
  </si>
  <si>
    <t>$576.82</t>
  </si>
  <si>
    <t>$198.87</t>
  </si>
  <si>
    <t>$219.87</t>
  </si>
  <si>
    <t>$372.88</t>
  </si>
  <si>
    <t>$217.93</t>
  </si>
  <si>
    <t>$149.95</t>
  </si>
  <si>
    <t>$61.98</t>
  </si>
  <si>
    <t>BusinessReport-12-19-23 (53)</t>
  </si>
  <si>
    <t>$2,378.81</t>
  </si>
  <si>
    <t>$3,294.97</t>
  </si>
  <si>
    <t>$31.99</t>
  </si>
  <si>
    <t>$1,819.09</t>
  </si>
  <si>
    <t>$2,098.95</t>
  </si>
  <si>
    <t>$1,943.37</t>
  </si>
  <si>
    <t>$1,735.44</t>
  </si>
  <si>
    <t>$979.51</t>
  </si>
  <si>
    <t>$944.55</t>
  </si>
  <si>
    <t>$995.51</t>
  </si>
  <si>
    <t>$1,732.44</t>
  </si>
  <si>
    <t>$92.97</t>
  </si>
  <si>
    <t>$619.69</t>
  </si>
  <si>
    <t>$929.70</t>
  </si>
  <si>
    <t>$1,099.67</t>
  </si>
  <si>
    <t>$65.98</t>
  </si>
  <si>
    <t>$719.76</t>
  </si>
  <si>
    <t>$519.74</t>
  </si>
  <si>
    <t>$865.74</t>
  </si>
  <si>
    <t>$767.76</t>
  </si>
  <si>
    <t>$648.79</t>
  </si>
  <si>
    <t>$666.81</t>
  </si>
  <si>
    <t>$588.81</t>
  </si>
  <si>
    <t>$244.84</t>
  </si>
  <si>
    <t>$209.86</t>
  </si>
  <si>
    <t>$402.87</t>
  </si>
  <si>
    <t>$359.88</t>
  </si>
  <si>
    <t>$340.89</t>
  </si>
  <si>
    <t>$243.92</t>
  </si>
  <si>
    <t>$159.92</t>
  </si>
  <si>
    <t>$203.94</t>
  </si>
  <si>
    <t>$154.95</t>
  </si>
  <si>
    <t>BusinessReport-12-19-23 (54)</t>
  </si>
  <si>
    <t>$2,449.18</t>
  </si>
  <si>
    <t>$1,199.40</t>
  </si>
  <si>
    <t>$1,649.42</t>
  </si>
  <si>
    <t>$1,099.45</t>
  </si>
  <si>
    <t>$1,301.55</t>
  </si>
  <si>
    <t>$907.02</t>
  </si>
  <si>
    <t>$19.49</t>
  </si>
  <si>
    <t>$859.54</t>
  </si>
  <si>
    <t>$1,235.60</t>
  </si>
  <si>
    <t>$1,107.62</t>
  </si>
  <si>
    <t>$29.99</t>
  </si>
  <si>
    <t>$881.70</t>
  </si>
  <si>
    <t>$555.71</t>
  </si>
  <si>
    <t>$483.70</t>
  </si>
  <si>
    <t>$774.75</t>
  </si>
  <si>
    <t>$681.76</t>
  </si>
  <si>
    <t>$758.73</t>
  </si>
  <si>
    <t>$339.79</t>
  </si>
  <si>
    <t>$367.80</t>
  </si>
  <si>
    <t>$355.81</t>
  </si>
  <si>
    <t>$557.81</t>
  </si>
  <si>
    <t>$539.81</t>
  </si>
  <si>
    <t>$351.81</t>
  </si>
  <si>
    <t>$201.48</t>
  </si>
  <si>
    <t>$251.87</t>
  </si>
  <si>
    <t>$293.90</t>
  </si>
  <si>
    <t>$172.91</t>
  </si>
  <si>
    <t>$184.69</t>
  </si>
  <si>
    <t>$16.79</t>
  </si>
  <si>
    <t>$278.91</t>
  </si>
  <si>
    <t>$179.94</t>
  </si>
  <si>
    <t>$111.94</t>
  </si>
  <si>
    <t>$105.94</t>
  </si>
  <si>
    <t>$191.94</t>
  </si>
  <si>
    <t>$159.95</t>
  </si>
  <si>
    <t>B0BNQDYHT4</t>
  </si>
  <si>
    <t>$127.96</t>
  </si>
  <si>
    <t>$51.97</t>
  </si>
  <si>
    <t>$95.97</t>
  </si>
  <si>
    <t>BusinessReport-12-19-23 (55)</t>
  </si>
  <si>
    <t>$2,057.18</t>
  </si>
  <si>
    <t>$1,697.33</t>
  </si>
  <si>
    <t>$907.47</t>
  </si>
  <si>
    <t>$875.48</t>
  </si>
  <si>
    <t>B0BN7YNZQC</t>
  </si>
  <si>
    <t>$989.67</t>
  </si>
  <si>
    <t>$803.68</t>
  </si>
  <si>
    <t>$611.75</t>
  </si>
  <si>
    <t>$407.17</t>
  </si>
  <si>
    <t>$428.15</t>
  </si>
  <si>
    <t>$443.82</t>
  </si>
  <si>
    <t>$431.83</t>
  </si>
  <si>
    <t>$379.77</t>
  </si>
  <si>
    <t>$271.84</t>
  </si>
  <si>
    <t>$203.88</t>
  </si>
  <si>
    <t>$307.82</t>
  </si>
  <si>
    <t>$347.87</t>
  </si>
  <si>
    <t>$199.88</t>
  </si>
  <si>
    <t>$231.87</t>
  </si>
  <si>
    <t>$323.88</t>
  </si>
  <si>
    <t>$179.90</t>
  </si>
  <si>
    <t>$215.92</t>
  </si>
  <si>
    <t>$187.89</t>
  </si>
  <si>
    <t>$171.90</t>
  </si>
  <si>
    <t>$151.91</t>
  </si>
  <si>
    <t>$111.93</t>
  </si>
  <si>
    <t>$103.94</t>
  </si>
  <si>
    <t>$107.94</t>
  </si>
  <si>
    <t>$143.95</t>
  </si>
  <si>
    <t>$107.96</t>
  </si>
  <si>
    <t>$83.97</t>
  </si>
  <si>
    <t>$32.98</t>
  </si>
  <si>
    <t>BusinessReport-12-19-23 (56)</t>
  </si>
  <si>
    <t>$1,019.66</t>
  </si>
  <si>
    <t>$959.68</t>
  </si>
  <si>
    <t>$538.73</t>
  </si>
  <si>
    <t>$38.98</t>
  </si>
  <si>
    <t>$479.76</t>
  </si>
  <si>
    <t>$569.81</t>
  </si>
  <si>
    <t>$449.85</t>
  </si>
  <si>
    <t>$279.86</t>
  </si>
  <si>
    <t>$419.86</t>
  </si>
  <si>
    <t>$64.95</t>
  </si>
  <si>
    <t>$89.97</t>
  </si>
  <si>
    <t>$59.98</t>
  </si>
  <si>
    <t>BusinessReport-12-19-23 (57)</t>
  </si>
  <si>
    <t>$899.70</t>
  </si>
  <si>
    <t>$519.24</t>
  </si>
  <si>
    <t>$689.77</t>
  </si>
  <si>
    <t>$439.78</t>
  </si>
  <si>
    <t>$659.78</t>
  </si>
  <si>
    <t>$599.80</t>
  </si>
  <si>
    <t>$335.84</t>
  </si>
  <si>
    <t>$339.83</t>
  </si>
  <si>
    <t>$749.75</t>
  </si>
  <si>
    <t>$479.84</t>
  </si>
  <si>
    <t>$419.79</t>
  </si>
  <si>
    <t>$329.89</t>
  </si>
  <si>
    <t>$239.92</t>
  </si>
  <si>
    <t>BusinessReport-12-19-23 (58)</t>
  </si>
  <si>
    <t>$1,439.52</t>
  </si>
  <si>
    <t>$509.83</t>
  </si>
  <si>
    <t>$539.73</t>
  </si>
  <si>
    <t>$299.90</t>
  </si>
  <si>
    <t>$179.91</t>
  </si>
  <si>
    <t>$209.93</t>
  </si>
  <si>
    <t>BusinessReport-12-19-23 (59)</t>
  </si>
  <si>
    <t>$763.75</t>
  </si>
  <si>
    <t>$579.71</t>
  </si>
  <si>
    <t>$491.84</t>
  </si>
  <si>
    <t>$310.90</t>
  </si>
  <si>
    <t>$182.94</t>
  </si>
  <si>
    <t>$187.94</t>
  </si>
  <si>
    <t>$62.98</t>
  </si>
  <si>
    <t>BusinessReport-12-19-23 (6)</t>
  </si>
  <si>
    <t>$681.69</t>
  </si>
  <si>
    <t>$482.76</t>
  </si>
  <si>
    <t>$322.83</t>
  </si>
  <si>
    <t>$417.81</t>
  </si>
  <si>
    <t>$284.85</t>
  </si>
  <si>
    <t>$265.86</t>
  </si>
  <si>
    <t>$186.89</t>
  </si>
  <si>
    <t>$219.90</t>
  </si>
  <si>
    <t>$175.92</t>
  </si>
  <si>
    <t>$67.96</t>
  </si>
  <si>
    <t>$65.97</t>
  </si>
  <si>
    <t>BusinessReport-12-19-23 (60)</t>
  </si>
  <si>
    <t>$271.86</t>
  </si>
  <si>
    <t>$212.89</t>
  </si>
  <si>
    <t>$196.90</t>
  </si>
  <si>
    <t>$98.97</t>
  </si>
  <si>
    <t>B0BD5757N5</t>
  </si>
  <si>
    <t>B0BH44WYHN</t>
  </si>
  <si>
    <t>B0BJ7D3L1S</t>
  </si>
  <si>
    <t>BusinessReport-12-19-23 (61)</t>
  </si>
  <si>
    <t>$410.38</t>
  </si>
  <si>
    <t>$275.91</t>
  </si>
  <si>
    <t>$271.85</t>
  </si>
  <si>
    <t>$256.92</t>
  </si>
  <si>
    <t>$218.94</t>
  </si>
  <si>
    <t>$154.71</t>
  </si>
  <si>
    <t>$155.91</t>
  </si>
  <si>
    <t>$183.44</t>
  </si>
  <si>
    <t>$91.55</t>
  </si>
  <si>
    <t>$71.56</t>
  </si>
  <si>
    <t>$67.36</t>
  </si>
  <si>
    <t>$58.56</t>
  </si>
  <si>
    <t>BusinessReport-12-19-23 (62)</t>
  </si>
  <si>
    <t>$219.89</t>
  </si>
  <si>
    <t>BusinessReport-12-19-23 (63)</t>
  </si>
  <si>
    <t>BusinessReport-12-19-23 (64)</t>
  </si>
  <si>
    <t>BusinessReport-12-19-23 (65)</t>
  </si>
  <si>
    <t>$208.89</t>
  </si>
  <si>
    <t>BusinessReport-12-19-23 (66)</t>
  </si>
  <si>
    <t>$499.75</t>
  </si>
  <si>
    <t>BusinessReport-12-19-23 (67)</t>
  </si>
  <si>
    <t>$341.83</t>
  </si>
  <si>
    <t>BusinessReport-12-19-23 (68)</t>
  </si>
  <si>
    <t>$493.74</t>
  </si>
  <si>
    <t>$325.85</t>
  </si>
  <si>
    <t>BusinessReport-12-19-23 (69)</t>
  </si>
  <si>
    <t>$531.74</t>
  </si>
  <si>
    <t>$379.81</t>
  </si>
  <si>
    <t>$214.89</t>
  </si>
  <si>
    <t>$216.89</t>
  </si>
  <si>
    <t>$135.93</t>
  </si>
  <si>
    <t>BusinessReport-12-19-23 (7)</t>
  </si>
  <si>
    <t>$483.78</t>
  </si>
  <si>
    <t>$334.85</t>
  </si>
  <si>
    <t>$257.89</t>
  </si>
  <si>
    <t>$155.92</t>
  </si>
  <si>
    <t>$133.93</t>
  </si>
  <si>
    <t>$99.96</t>
  </si>
  <si>
    <t>$17.99</t>
  </si>
  <si>
    <t>BusinessReport-12-19-23 (70)</t>
  </si>
  <si>
    <t>$474.75</t>
  </si>
  <si>
    <t>$379.80</t>
  </si>
  <si>
    <t>$297.84</t>
  </si>
  <si>
    <t>$201.90</t>
  </si>
  <si>
    <t>$154.92</t>
  </si>
  <si>
    <t>BusinessReport-12-19-23 (71)</t>
  </si>
  <si>
    <t>$287.84</t>
  </si>
  <si>
    <t>BusinessReport-12-19-23 (72)</t>
  </si>
  <si>
    <t>$71.96</t>
  </si>
  <si>
    <t>BusinessReport-12-19-23 (73)</t>
  </si>
  <si>
    <t>$215.88</t>
  </si>
  <si>
    <t>BusinessReport-12-19-23 (74)</t>
  </si>
  <si>
    <t>$619.04</t>
  </si>
  <si>
    <t>$467.13</t>
  </si>
  <si>
    <t>$356.99</t>
  </si>
  <si>
    <t>$345.59</t>
  </si>
  <si>
    <t>$302.24</t>
  </si>
  <si>
    <t>$263.86</t>
  </si>
  <si>
    <t>$197.89</t>
  </si>
  <si>
    <t>$159.51</t>
  </si>
  <si>
    <t>$35.98</t>
  </si>
  <si>
    <t>BusinessReport-12-19-23 (75)</t>
  </si>
  <si>
    <t>$323.82</t>
  </si>
  <si>
    <t>$248.87</t>
  </si>
  <si>
    <t>$164.91</t>
  </si>
  <si>
    <t>$161.91</t>
  </si>
  <si>
    <t>$122.93</t>
  </si>
  <si>
    <t>$142.72</t>
  </si>
  <si>
    <t>BusinessReport-12-19-23 (76)</t>
  </si>
  <si>
    <t>$496.72</t>
  </si>
  <si>
    <t>$458.74</t>
  </si>
  <si>
    <t>$135.92</t>
  </si>
  <si>
    <t>$33.98</t>
  </si>
  <si>
    <t>BusinessReport-12-19-23 (77)</t>
  </si>
  <si>
    <t>$481.72</t>
  </si>
  <si>
    <t>$407.76</t>
  </si>
  <si>
    <t>$220.87</t>
  </si>
  <si>
    <t>BusinessReport-12-19-23 (78)</t>
  </si>
  <si>
    <t>$815.52</t>
  </si>
  <si>
    <t>$543.68</t>
  </si>
  <si>
    <t>$322.81</t>
  </si>
  <si>
    <t>$101.94</t>
  </si>
  <si>
    <t>BusinessReport-12-19-23 (79)</t>
  </si>
  <si>
    <t>$50.97</t>
  </si>
  <si>
    <t>BusinessReport-12-19-23 (8)</t>
  </si>
  <si>
    <t>$138.95</t>
  </si>
  <si>
    <t>$84.97</t>
  </si>
  <si>
    <t>BusinessReport-12-19-23 (80)</t>
  </si>
  <si>
    <t>BusinessReport-12-19-23 (9)</t>
  </si>
  <si>
    <t>BusinessReport-12-19-23</t>
  </si>
  <si>
    <t>$2,487.49</t>
  </si>
  <si>
    <t>$3,007.71</t>
  </si>
  <si>
    <t>$2,287.79</t>
  </si>
  <si>
    <t>$1,342.81</t>
  </si>
  <si>
    <t>$2,342.78</t>
  </si>
  <si>
    <t>$2,600.74</t>
  </si>
  <si>
    <t>$1,906.81</t>
  </si>
  <si>
    <t>$2,424.92</t>
  </si>
  <si>
    <t>$1,889.02</t>
  </si>
  <si>
    <t>$2,047.87</t>
  </si>
  <si>
    <t>$73.96</t>
  </si>
  <si>
    <t>$1,294.11</t>
  </si>
  <si>
    <t>$1,608.07</t>
  </si>
  <si>
    <t>$29.98</t>
  </si>
  <si>
    <t>$1,693.20</t>
  </si>
  <si>
    <t>$85.96</t>
  </si>
  <si>
    <t>$1,544.27</t>
  </si>
  <si>
    <t>$1,427.32</t>
  </si>
  <si>
    <t>$1,492.15</t>
  </si>
  <si>
    <t>$1,247.40</t>
  </si>
  <si>
    <t>$1,319.40</t>
  </si>
  <si>
    <t>$569.70</t>
  </si>
  <si>
    <t>$674.76</t>
  </si>
  <si>
    <t>$111.96</t>
  </si>
  <si>
    <t>$260.87</t>
  </si>
  <si>
    <t>WEEK</t>
  </si>
  <si>
    <t>FromDate</t>
  </si>
  <si>
    <t>$30,497.88</t>
  </si>
  <si>
    <t>$300.84</t>
  </si>
  <si>
    <t>$35,723.75</t>
  </si>
  <si>
    <t>$300.89</t>
  </si>
  <si>
    <t>$32,724.11</t>
  </si>
  <si>
    <t>$1,718.20</t>
  </si>
  <si>
    <t>$20,594.51</t>
  </si>
  <si>
    <t>$635.98</t>
  </si>
  <si>
    <t>$28,212.41</t>
  </si>
  <si>
    <t>$166.95</t>
  </si>
  <si>
    <t>$20,391.48</t>
  </si>
  <si>
    <t>$194.93</t>
  </si>
  <si>
    <t>$12,129.51</t>
  </si>
  <si>
    <t>$107.93</t>
  </si>
  <si>
    <t>$16,572.14</t>
  </si>
  <si>
    <t>$357.85</t>
  </si>
  <si>
    <t>$11,422.41</t>
  </si>
  <si>
    <t>$21,882.27</t>
  </si>
  <si>
    <t>$555.78</t>
  </si>
  <si>
    <t>$11,030.63</t>
  </si>
  <si>
    <t>$32.97</t>
  </si>
  <si>
    <t>$11,388.46</t>
  </si>
  <si>
    <t>$120.93</t>
  </si>
  <si>
    <t>$13,973.96</t>
  </si>
  <si>
    <t>$234.90</t>
  </si>
  <si>
    <t>$21,263.43</t>
  </si>
  <si>
    <t>$282.93</t>
  </si>
  <si>
    <t>$9,940.62</t>
  </si>
  <si>
    <t>$60.97</t>
  </si>
  <si>
    <t>$10,102.16</t>
  </si>
  <si>
    <t>$102.95</t>
  </si>
  <si>
    <t>$13,163.86</t>
  </si>
  <si>
    <t>$210.92</t>
  </si>
  <si>
    <t>$8,398.98</t>
  </si>
  <si>
    <t>$82.96</t>
  </si>
  <si>
    <t>$11,901.34</t>
  </si>
  <si>
    <t>$445.81</t>
  </si>
  <si>
    <t>$8,743.80</t>
  </si>
  <si>
    <t>$92.95</t>
  </si>
  <si>
    <t>$10,207.54</t>
  </si>
  <si>
    <t>$63.98</t>
  </si>
  <si>
    <t>$7,904.72</t>
  </si>
  <si>
    <t>$104.45</t>
  </si>
  <si>
    <t>$6,054.46</t>
  </si>
  <si>
    <t>$6,462.50</t>
  </si>
  <si>
    <t>$8,883.52</t>
  </si>
  <si>
    <t>$178.95</t>
  </si>
  <si>
    <t>$4,409.19</t>
  </si>
  <si>
    <t>$7,019.06</t>
  </si>
  <si>
    <t>$3,989.98</t>
  </si>
  <si>
    <t>$5,918.08</t>
  </si>
  <si>
    <t>$4,532.39</t>
  </si>
  <si>
    <t>$5,288.47</t>
  </si>
  <si>
    <t>$4,333.56</t>
  </si>
  <si>
    <t>$2,779.48</t>
  </si>
  <si>
    <t>$2,172.87</t>
  </si>
  <si>
    <t>$3,569.82</t>
  </si>
  <si>
    <t>$3,226.91</t>
  </si>
  <si>
    <t>$2,354.70</t>
  </si>
  <si>
    <t>$3,873.95</t>
  </si>
  <si>
    <t>$1,897.98</t>
  </si>
  <si>
    <t>$55.97</t>
  </si>
  <si>
    <t>$1,639.01</t>
  </si>
  <si>
    <t>$1,343.29</t>
  </si>
  <si>
    <t>$1,643.45</t>
  </si>
  <si>
    <t>$1,992.40</t>
  </si>
  <si>
    <t>$743.54</t>
  </si>
  <si>
    <t>$902.49</t>
  </si>
  <si>
    <t>$1,023.45</t>
  </si>
  <si>
    <t>$1,163.40</t>
  </si>
  <si>
    <t>$1,011.66</t>
  </si>
  <si>
    <t>$1,522.51</t>
  </si>
  <si>
    <t>$839.54</t>
  </si>
  <si>
    <t>$783.59</t>
  </si>
  <si>
    <t>$571.69</t>
  </si>
  <si>
    <t>$826.76</t>
  </si>
  <si>
    <t>$449.86</t>
  </si>
  <si>
    <t>$395.88</t>
  </si>
  <si>
    <t>Country</t>
  </si>
  <si>
    <t>Product Name</t>
  </si>
  <si>
    <t>FNSKU</t>
  </si>
  <si>
    <t>Merchant SKU</t>
  </si>
  <si>
    <t>ASIN</t>
  </si>
  <si>
    <t>Condition</t>
  </si>
  <si>
    <t>Supplier</t>
  </si>
  <si>
    <t>Supplier part no.</t>
  </si>
  <si>
    <t>Currency code</t>
  </si>
  <si>
    <t>Price</t>
  </si>
  <si>
    <t>US</t>
  </si>
  <si>
    <t>X0034HCKO1</t>
  </si>
  <si>
    <t>New</t>
  </si>
  <si>
    <t>unassigned</t>
  </si>
  <si>
    <t/>
  </si>
  <si>
    <t>USD</t>
  </si>
  <si>
    <t>X0034HAXNL</t>
  </si>
  <si>
    <t>X003A0IEQP</t>
  </si>
  <si>
    <t>SIMORAS Mom Candle with Candlesnuffer - Lavender Scented Candles for Mom - Thanks for Being My Mom Candle - Gifts for Mom from Son on Birthday, Christmas - Mothers Day Candles from Daughter</t>
  </si>
  <si>
    <t>X0034HIS7J</t>
  </si>
  <si>
    <t>X0034HJ2Z1</t>
  </si>
  <si>
    <t>X003A08SW5</t>
  </si>
  <si>
    <t>X0034HCKOB</t>
  </si>
  <si>
    <t>X003A08SVV</t>
  </si>
  <si>
    <t>X003A08UE1</t>
  </si>
  <si>
    <t>X0034HIS8D</t>
  </si>
  <si>
    <t>X003A0NSA7</t>
  </si>
  <si>
    <t>X0034HCKNR</t>
  </si>
  <si>
    <t>X003A0NS9X</t>
  </si>
  <si>
    <t>X0034HAXNV</t>
  </si>
  <si>
    <t>X0034HAXN1</t>
  </si>
  <si>
    <t>X003A08SWF</t>
  </si>
  <si>
    <t>X003A0NS9D</t>
  </si>
  <si>
    <t>X0034HIS83</t>
  </si>
  <si>
    <t>X0034HIS79</t>
  </si>
  <si>
    <t>X0034HJ2XX</t>
  </si>
  <si>
    <t>X003A08UDR</t>
  </si>
  <si>
    <t>X0034HAXO5</t>
  </si>
  <si>
    <t>X0034HCKOL</t>
  </si>
  <si>
    <t>X0034HIS8N</t>
  </si>
  <si>
    <t>X0034HJ2YH</t>
  </si>
  <si>
    <t>X003A08SWP</t>
  </si>
  <si>
    <t>X0034HCKNH</t>
  </si>
  <si>
    <t>X003A0NS9N</t>
  </si>
  <si>
    <t>X0034HAXNB</t>
  </si>
  <si>
    <t>X003A0IEQF</t>
  </si>
  <si>
    <t>X0034HJ2Y7</t>
  </si>
  <si>
    <t>X0034HJ2YR</t>
  </si>
  <si>
    <t>price</t>
  </si>
  <si>
    <t>Row Labels</t>
  </si>
  <si>
    <t>Grand Total</t>
  </si>
  <si>
    <t>Sum of Total Order Items</t>
  </si>
  <si>
    <t>Prices Master</t>
  </si>
  <si>
    <t>Volume Master</t>
  </si>
  <si>
    <t>Amt Master</t>
  </si>
  <si>
    <t>Sum of Volume Master</t>
  </si>
  <si>
    <t>Sum of Amt Master</t>
  </si>
  <si>
    <t>Volume %</t>
  </si>
  <si>
    <t>Amt %</t>
  </si>
  <si>
    <t>Nummber</t>
  </si>
  <si>
    <t>A</t>
  </si>
  <si>
    <t>B</t>
  </si>
  <si>
    <t>C</t>
  </si>
  <si>
    <t>Class Value</t>
  </si>
  <si>
    <t>Class Demand</t>
  </si>
  <si>
    <t>AccDP</t>
  </si>
  <si>
    <t>AccV</t>
  </si>
  <si>
    <t>High value contribution</t>
  </si>
  <si>
    <t>Medium contribution</t>
  </si>
  <si>
    <t>Low value contribution</t>
  </si>
  <si>
    <t>X</t>
  </si>
  <si>
    <t>Y</t>
  </si>
  <si>
    <t>Fast moving</t>
  </si>
  <si>
    <t>Medium moving</t>
  </si>
  <si>
    <t>Low moving</t>
  </si>
  <si>
    <t>F</t>
  </si>
  <si>
    <t>M</t>
  </si>
  <si>
    <t>R</t>
  </si>
  <si>
    <t>452</t>
  </si>
  <si>
    <t>5</t>
  </si>
  <si>
    <t>3.71%</t>
  </si>
  <si>
    <t>3.47%</t>
  </si>
  <si>
    <t>556</t>
  </si>
  <si>
    <t>7</t>
  </si>
  <si>
    <t>3.55%</t>
  </si>
  <si>
    <t>3.95%</t>
  </si>
  <si>
    <t>100.00%</t>
  </si>
  <si>
    <t>137</t>
  </si>
  <si>
    <t>2</t>
  </si>
  <si>
    <t>30.31%</t>
  </si>
  <si>
    <t>40.00%</t>
  </si>
  <si>
    <t>136</t>
  </si>
  <si>
    <t>646</t>
  </si>
  <si>
    <t>4</t>
  </si>
  <si>
    <t>5.30%</t>
  </si>
  <si>
    <t>2.78%</t>
  </si>
  <si>
    <t>856</t>
  </si>
  <si>
    <t>5.46%</t>
  </si>
  <si>
    <t>2.82%</t>
  </si>
  <si>
    <t>111</t>
  </si>
  <si>
    <t>0</t>
  </si>
  <si>
    <t>17.18%</t>
  </si>
  <si>
    <t>0.00%</t>
  </si>
  <si>
    <t>864</t>
  </si>
  <si>
    <t>14</t>
  </si>
  <si>
    <t>7.08%</t>
  </si>
  <si>
    <t>9.72%</t>
  </si>
  <si>
    <t>1,151</t>
  </si>
  <si>
    <t>15</t>
  </si>
  <si>
    <t>7.34%</t>
  </si>
  <si>
    <t>8.47%</t>
  </si>
  <si>
    <t>114</t>
  </si>
  <si>
    <t>1</t>
  </si>
  <si>
    <t>13.19%</t>
  </si>
  <si>
    <t>7.14%</t>
  </si>
  <si>
    <t>104</t>
  </si>
  <si>
    <t>1,039</t>
  </si>
  <si>
    <t>13</t>
  </si>
  <si>
    <t>8.52%</t>
  </si>
  <si>
    <t>9.03%</t>
  </si>
  <si>
    <t>1,327</t>
  </si>
  <si>
    <t>17</t>
  </si>
  <si>
    <t>8.46%</t>
  </si>
  <si>
    <t>9.60%</t>
  </si>
  <si>
    <t>92</t>
  </si>
  <si>
    <t>8.85%</t>
  </si>
  <si>
    <t>77</t>
  </si>
  <si>
    <t>517</t>
  </si>
  <si>
    <t>11</t>
  </si>
  <si>
    <t>4.24%</t>
  </si>
  <si>
    <t>7.64%</t>
  </si>
  <si>
    <t>650</t>
  </si>
  <si>
    <t>4.15%</t>
  </si>
  <si>
    <t>99.68%</t>
  </si>
  <si>
    <t>79</t>
  </si>
  <si>
    <t>15.28%</t>
  </si>
  <si>
    <t>18.18%</t>
  </si>
  <si>
    <t>495</t>
  </si>
  <si>
    <t>8</t>
  </si>
  <si>
    <t>4.06%</t>
  </si>
  <si>
    <t>5.56%</t>
  </si>
  <si>
    <t>645</t>
  </si>
  <si>
    <t>4.11%</t>
  </si>
  <si>
    <t>6.21%</t>
  </si>
  <si>
    <t>97</t>
  </si>
  <si>
    <t>19.60%</t>
  </si>
  <si>
    <t>72</t>
  </si>
  <si>
    <t>643</t>
  </si>
  <si>
    <t>6</t>
  </si>
  <si>
    <t>5.27%</t>
  </si>
  <si>
    <t>4.17%</t>
  </si>
  <si>
    <t>961</t>
  </si>
  <si>
    <t>6.13%</t>
  </si>
  <si>
    <t>3.39%</t>
  </si>
  <si>
    <t>69</t>
  </si>
  <si>
    <t>10.73%</t>
  </si>
  <si>
    <t>16.67%</t>
  </si>
  <si>
    <t>973</t>
  </si>
  <si>
    <t>10</t>
  </si>
  <si>
    <t>7.98%</t>
  </si>
  <si>
    <t>6.94%</t>
  </si>
  <si>
    <t>1,237</t>
  </si>
  <si>
    <t>7.89%</t>
  </si>
  <si>
    <t>74</t>
  </si>
  <si>
    <t>7.61%</t>
  </si>
  <si>
    <t>66</t>
  </si>
  <si>
    <t>430</t>
  </si>
  <si>
    <t>3.53%</t>
  </si>
  <si>
    <t>514</t>
  </si>
  <si>
    <t>3.28%</t>
  </si>
  <si>
    <t>61</t>
  </si>
  <si>
    <t>14.19%</t>
  </si>
  <si>
    <t>60</t>
  </si>
  <si>
    <t>671</t>
  </si>
  <si>
    <t>5.50%</t>
  </si>
  <si>
    <t>4.86%</t>
  </si>
  <si>
    <t>820</t>
  </si>
  <si>
    <t>5.23%</t>
  </si>
  <si>
    <t>62</t>
  </si>
  <si>
    <t>9.24%</t>
  </si>
  <si>
    <t>59</t>
  </si>
  <si>
    <t>1,037</t>
  </si>
  <si>
    <t>8.50%</t>
  </si>
  <si>
    <t>1,398</t>
  </si>
  <si>
    <t>8.92%</t>
  </si>
  <si>
    <t>5.65%</t>
  </si>
  <si>
    <t>58</t>
  </si>
  <si>
    <t>5.59%</t>
  </si>
  <si>
    <t>691</t>
  </si>
  <si>
    <t>5.66%</t>
  </si>
  <si>
    <t>837</t>
  </si>
  <si>
    <t>5.34%</t>
  </si>
  <si>
    <t>4.52%</t>
  </si>
  <si>
    <t>8.39%</t>
  </si>
  <si>
    <t>12.50%</t>
  </si>
  <si>
    <t>57</t>
  </si>
  <si>
    <t>439</t>
  </si>
  <si>
    <t>3</t>
  </si>
  <si>
    <t>3.60%</t>
  </si>
  <si>
    <t>2.08%</t>
  </si>
  <si>
    <t>567</t>
  </si>
  <si>
    <t>3.62%</t>
  </si>
  <si>
    <t>1.69%</t>
  </si>
  <si>
    <t>50</t>
  </si>
  <si>
    <t>11.39%</t>
  </si>
  <si>
    <t>48</t>
  </si>
  <si>
    <t>480</t>
  </si>
  <si>
    <t>3.94%</t>
  </si>
  <si>
    <t>593</t>
  </si>
  <si>
    <t>3.78%</t>
  </si>
  <si>
    <t>99.64%</t>
  </si>
  <si>
    <t>49</t>
  </si>
  <si>
    <t>10.21%</t>
  </si>
  <si>
    <t>47</t>
  </si>
  <si>
    <t>794</t>
  </si>
  <si>
    <t>5.06%</t>
  </si>
  <si>
    <t>8.86%</t>
  </si>
  <si>
    <t>46</t>
  </si>
  <si>
    <t>334</t>
  </si>
  <si>
    <t>2.74%</t>
  </si>
  <si>
    <t>463</t>
  </si>
  <si>
    <t>2.95%</t>
  </si>
  <si>
    <t>32</t>
  </si>
  <si>
    <t>9.58%</t>
  </si>
  <si>
    <t>29</t>
  </si>
  <si>
    <t>301</t>
  </si>
  <si>
    <t>9</t>
  </si>
  <si>
    <t>2.47%</t>
  </si>
  <si>
    <t>6.25%</t>
  </si>
  <si>
    <t>397</t>
  </si>
  <si>
    <t>2.53%</t>
  </si>
  <si>
    <t>99.73%</t>
  </si>
  <si>
    <t>34</t>
  </si>
  <si>
    <t>11.30%</t>
  </si>
  <si>
    <t>122.22%</t>
  </si>
  <si>
    <t>23</t>
  </si>
  <si>
    <t>436</t>
  </si>
  <si>
    <t>3.57%</t>
  </si>
  <si>
    <t>566</t>
  </si>
  <si>
    <t>3.61%</t>
  </si>
  <si>
    <t>35</t>
  </si>
  <si>
    <t>12</t>
  </si>
  <si>
    <t>8.03%</t>
  </si>
  <si>
    <t>240.00%</t>
  </si>
  <si>
    <t>572</t>
  </si>
  <si>
    <t>4.69%</t>
  </si>
  <si>
    <t>684</t>
  </si>
  <si>
    <t>4.36%</t>
  </si>
  <si>
    <t>26</t>
  </si>
  <si>
    <t>4.55%</t>
  </si>
  <si>
    <t>342</t>
  </si>
  <si>
    <t>2.80%</t>
  </si>
  <si>
    <t>422</t>
  </si>
  <si>
    <t>2.69%</t>
  </si>
  <si>
    <t>2.26%</t>
  </si>
  <si>
    <t>3.80%</t>
  </si>
  <si>
    <t>133</t>
  </si>
  <si>
    <t>1.09%</t>
  </si>
  <si>
    <t>0.69%</t>
  </si>
  <si>
    <t>164</t>
  </si>
  <si>
    <t>1.05%</t>
  </si>
  <si>
    <t>0.56%</t>
  </si>
  <si>
    <t>99.39%</t>
  </si>
  <si>
    <t>6.77%</t>
  </si>
  <si>
    <t>0.49%</t>
  </si>
  <si>
    <t>1.39%</t>
  </si>
  <si>
    <t>75</t>
  </si>
  <si>
    <t>0.48%</t>
  </si>
  <si>
    <t>10.00%</t>
  </si>
  <si>
    <t>324</t>
  </si>
  <si>
    <t>19.05%</t>
  </si>
  <si>
    <t>28.57%</t>
  </si>
  <si>
    <t>20.42%</t>
  </si>
  <si>
    <t>25.00%</t>
  </si>
  <si>
    <t>9.88%</t>
  </si>
  <si>
    <t>198</t>
  </si>
  <si>
    <t>11.64%</t>
  </si>
  <si>
    <t>35.71%</t>
  </si>
  <si>
    <t>285</t>
  </si>
  <si>
    <t>12.88%</t>
  </si>
  <si>
    <t>37.50%</t>
  </si>
  <si>
    <t>6.57%</t>
  </si>
  <si>
    <t>51</t>
  </si>
  <si>
    <t>3.00%</t>
  </si>
  <si>
    <t>2.98%</t>
  </si>
  <si>
    <t>27.45%</t>
  </si>
  <si>
    <t>141</t>
  </si>
  <si>
    <t>8.29%</t>
  </si>
  <si>
    <t>186</t>
  </si>
  <si>
    <t>8.40%</t>
  </si>
  <si>
    <t>6.38%</t>
  </si>
  <si>
    <t>245</t>
  </si>
  <si>
    <t>14.40%</t>
  </si>
  <si>
    <t>327</t>
  </si>
  <si>
    <t>14.78%</t>
  </si>
  <si>
    <t>3.27%</t>
  </si>
  <si>
    <t>90</t>
  </si>
  <si>
    <t>5.29%</t>
  </si>
  <si>
    <t>5.15%</t>
  </si>
  <si>
    <t>7.78%</t>
  </si>
  <si>
    <t>44</t>
  </si>
  <si>
    <t>2.59%</t>
  </si>
  <si>
    <t>11.36%</t>
  </si>
  <si>
    <t>27</t>
  </si>
  <si>
    <t>1.59%</t>
  </si>
  <si>
    <t>37</t>
  </si>
  <si>
    <t>1.67%</t>
  </si>
  <si>
    <t>18.52%</t>
  </si>
  <si>
    <t>119</t>
  </si>
  <si>
    <t>7.00%</t>
  </si>
  <si>
    <t>154</t>
  </si>
  <si>
    <t>6.96%</t>
  </si>
  <si>
    <t>5.04%</t>
  </si>
  <si>
    <t>2.18%</t>
  </si>
  <si>
    <t>97.83%</t>
  </si>
  <si>
    <t>10.81%</t>
  </si>
  <si>
    <t>43</t>
  </si>
  <si>
    <t>6.98%</t>
  </si>
  <si>
    <t>3.35%</t>
  </si>
  <si>
    <t>3.51%</t>
  </si>
  <si>
    <t>33</t>
  </si>
  <si>
    <t>1.94%</t>
  </si>
  <si>
    <t>41</t>
  </si>
  <si>
    <t>1.85%</t>
  </si>
  <si>
    <t>6.06%</t>
  </si>
  <si>
    <t>2.06%</t>
  </si>
  <si>
    <t>2.30%</t>
  </si>
  <si>
    <t>98.04%</t>
  </si>
  <si>
    <t>5.71%</t>
  </si>
  <si>
    <t>89</t>
  </si>
  <si>
    <t>108</t>
  </si>
  <si>
    <t>4.88%</t>
  </si>
  <si>
    <t>3.37%</t>
  </si>
  <si>
    <t>3.41%</t>
  </si>
  <si>
    <t>3.45%</t>
  </si>
  <si>
    <t>19</t>
  </si>
  <si>
    <t>1.12%</t>
  </si>
  <si>
    <t>21</t>
  </si>
  <si>
    <t>0.95%</t>
  </si>
  <si>
    <t>5.26%</t>
  </si>
  <si>
    <t>2.17%</t>
  </si>
  <si>
    <t>2.21%</t>
  </si>
  <si>
    <t>2.33%</t>
  </si>
  <si>
    <t>249</t>
  </si>
  <si>
    <t>18.34%</t>
  </si>
  <si>
    <t>15.38%</t>
  </si>
  <si>
    <t>353</t>
  </si>
  <si>
    <t>20.10%</t>
  </si>
  <si>
    <t>11.76%</t>
  </si>
  <si>
    <t>8.43%</t>
  </si>
  <si>
    <t>221</t>
  </si>
  <si>
    <t>16.27%</t>
  </si>
  <si>
    <t>23.08%</t>
  </si>
  <si>
    <t>321</t>
  </si>
  <si>
    <t>18.28%</t>
  </si>
  <si>
    <t>23.53%</t>
  </si>
  <si>
    <t>6.33%</t>
  </si>
  <si>
    <t>134</t>
  </si>
  <si>
    <t>9.87%</t>
  </si>
  <si>
    <t>177</t>
  </si>
  <si>
    <t>10.08%</t>
  </si>
  <si>
    <t>6.72%</t>
  </si>
  <si>
    <t>6.55%</t>
  </si>
  <si>
    <t>7.69%</t>
  </si>
  <si>
    <t>118</t>
  </si>
  <si>
    <t>5.88%</t>
  </si>
  <si>
    <t>99.15%</t>
  </si>
  <si>
    <t>8.99%</t>
  </si>
  <si>
    <t>3.76%</t>
  </si>
  <si>
    <t>54</t>
  </si>
  <si>
    <t>3.08%</t>
  </si>
  <si>
    <t>42</t>
  </si>
  <si>
    <t>3.09%</t>
  </si>
  <si>
    <t>53</t>
  </si>
  <si>
    <t>3.02%</t>
  </si>
  <si>
    <t>11.90%</t>
  </si>
  <si>
    <t>106</t>
  </si>
  <si>
    <t>7.81%</t>
  </si>
  <si>
    <t>7.63%</t>
  </si>
  <si>
    <t>17.65%</t>
  </si>
  <si>
    <t>4.72%</t>
  </si>
  <si>
    <t>2.14%</t>
  </si>
  <si>
    <t>36</t>
  </si>
  <si>
    <t>2.05%</t>
  </si>
  <si>
    <t>13.79%</t>
  </si>
  <si>
    <t>87</t>
  </si>
  <si>
    <t>6.41%</t>
  </si>
  <si>
    <t>113</t>
  </si>
  <si>
    <t>6.44%</t>
  </si>
  <si>
    <t>2.36%</t>
  </si>
  <si>
    <t>3.98%</t>
  </si>
  <si>
    <t>64</t>
  </si>
  <si>
    <t>3.64%</t>
  </si>
  <si>
    <t>3.70%</t>
  </si>
  <si>
    <t>2.79%</t>
  </si>
  <si>
    <t>4.76%</t>
  </si>
  <si>
    <t>2.72%</t>
  </si>
  <si>
    <t>39</t>
  </si>
  <si>
    <t>2.22%</t>
  </si>
  <si>
    <t>2.70%</t>
  </si>
  <si>
    <t>70</t>
  </si>
  <si>
    <t>85</t>
  </si>
  <si>
    <t>4.84%</t>
  </si>
  <si>
    <t>1.43%</t>
  </si>
  <si>
    <t>1.55%</t>
  </si>
  <si>
    <t>22</t>
  </si>
  <si>
    <t>1.25%</t>
  </si>
  <si>
    <t>260</t>
  </si>
  <si>
    <t>20.73%</t>
  </si>
  <si>
    <t>363</t>
  </si>
  <si>
    <t>22.05%</t>
  </si>
  <si>
    <t>2.86%</t>
  </si>
  <si>
    <t>25</t>
  </si>
  <si>
    <t>9.62%</t>
  </si>
  <si>
    <t>25.93%</t>
  </si>
  <si>
    <t>100</t>
  </si>
  <si>
    <t>6.08%</t>
  </si>
  <si>
    <t>34.29%</t>
  </si>
  <si>
    <t>21.05%</t>
  </si>
  <si>
    <t>14.29%</t>
  </si>
  <si>
    <t>206</t>
  </si>
  <si>
    <t>16.43%</t>
  </si>
  <si>
    <t>272</t>
  </si>
  <si>
    <t>16.52%</t>
  </si>
  <si>
    <t>22.86%</t>
  </si>
  <si>
    <t>121</t>
  </si>
  <si>
    <t>9.65%</t>
  </si>
  <si>
    <t>7.41%</t>
  </si>
  <si>
    <t>162</t>
  </si>
  <si>
    <t>9.84%</t>
  </si>
  <si>
    <t>8.57%</t>
  </si>
  <si>
    <t>6.61%</t>
  </si>
  <si>
    <t>17.14%</t>
  </si>
  <si>
    <t>1.75%</t>
  </si>
  <si>
    <t>31</t>
  </si>
  <si>
    <t>1.88%</t>
  </si>
  <si>
    <t>22.73%</t>
  </si>
  <si>
    <t>28</t>
  </si>
  <si>
    <t>2.23%</t>
  </si>
  <si>
    <t>2.07%</t>
  </si>
  <si>
    <t>117</t>
  </si>
  <si>
    <t>9.33%</t>
  </si>
  <si>
    <t>150</t>
  </si>
  <si>
    <t>9.11%</t>
  </si>
  <si>
    <t>4.27%</t>
  </si>
  <si>
    <t>1.34%</t>
  </si>
  <si>
    <t>4.70%</t>
  </si>
  <si>
    <t>4.01%</t>
  </si>
  <si>
    <t>18</t>
  </si>
  <si>
    <t>1.44%</t>
  </si>
  <si>
    <t>1.28%</t>
  </si>
  <si>
    <t>11.11%</t>
  </si>
  <si>
    <t>55</t>
  </si>
  <si>
    <t>4.39%</t>
  </si>
  <si>
    <t>3.89%</t>
  </si>
  <si>
    <t>1.82%</t>
  </si>
  <si>
    <t>16</t>
  </si>
  <si>
    <t>20</t>
  </si>
  <si>
    <t>1.22%</t>
  </si>
  <si>
    <t>2.38%</t>
  </si>
  <si>
    <t>2.31%</t>
  </si>
  <si>
    <t>45</t>
  </si>
  <si>
    <t>2.73%</t>
  </si>
  <si>
    <t>11.43%</t>
  </si>
  <si>
    <t>4.31%</t>
  </si>
  <si>
    <t>68</t>
  </si>
  <si>
    <t>4.13%</t>
  </si>
  <si>
    <t>5.74%</t>
  </si>
  <si>
    <t>86</t>
  </si>
  <si>
    <t>5.22%</t>
  </si>
  <si>
    <t>270</t>
  </si>
  <si>
    <t>22.04%</t>
  </si>
  <si>
    <t>27.27%</t>
  </si>
  <si>
    <t>377</t>
  </si>
  <si>
    <t>24.01%</t>
  </si>
  <si>
    <t>29.63%</t>
  </si>
  <si>
    <t>24</t>
  </si>
  <si>
    <t>8.89%</t>
  </si>
  <si>
    <t>153</t>
  </si>
  <si>
    <t>12.49%</t>
  </si>
  <si>
    <t>12.61%</t>
  </si>
  <si>
    <t>9.15%</t>
  </si>
  <si>
    <t>175</t>
  </si>
  <si>
    <t>216</t>
  </si>
  <si>
    <t>13.76%</t>
  </si>
  <si>
    <t>99.04%</t>
  </si>
  <si>
    <t>5.14%</t>
  </si>
  <si>
    <t>2.61%</t>
  </si>
  <si>
    <t>3.92%</t>
  </si>
  <si>
    <t>9.09%</t>
  </si>
  <si>
    <t>96.77%</t>
  </si>
  <si>
    <t>8.33%</t>
  </si>
  <si>
    <t>2.87%</t>
  </si>
  <si>
    <t>97.78%</t>
  </si>
  <si>
    <t>9.68%</t>
  </si>
  <si>
    <t>107</t>
  </si>
  <si>
    <t>8.73%</t>
  </si>
  <si>
    <t>8.54%</t>
  </si>
  <si>
    <t>1.78%</t>
  </si>
  <si>
    <t>8.70%</t>
  </si>
  <si>
    <t>5.03%</t>
  </si>
  <si>
    <t>3.13%</t>
  </si>
  <si>
    <t>38</t>
  </si>
  <si>
    <t>2.42%</t>
  </si>
  <si>
    <t>13.64%</t>
  </si>
  <si>
    <t>3.38%</t>
  </si>
  <si>
    <t>1.63%</t>
  </si>
  <si>
    <t>5.00%</t>
  </si>
  <si>
    <t>1.96%</t>
  </si>
  <si>
    <t>1.40%</t>
  </si>
  <si>
    <t>4.98%</t>
  </si>
  <si>
    <t>4.46%</t>
  </si>
  <si>
    <t>1.64%</t>
  </si>
  <si>
    <t>1.72%</t>
  </si>
  <si>
    <t>88.89%</t>
  </si>
  <si>
    <t>3.12%</t>
  </si>
  <si>
    <t>4.65%</t>
  </si>
  <si>
    <t>4.59%</t>
  </si>
  <si>
    <t>256</t>
  </si>
  <si>
    <t>21.69%</t>
  </si>
  <si>
    <t>27.78%</t>
  </si>
  <si>
    <t>362</t>
  </si>
  <si>
    <t>23.82%</t>
  </si>
  <si>
    <t>24.00%</t>
  </si>
  <si>
    <t>99.72%</t>
  </si>
  <si>
    <t>8.98%</t>
  </si>
  <si>
    <t>7.76%</t>
  </si>
  <si>
    <t>4.00%</t>
  </si>
  <si>
    <t>9.43%</t>
  </si>
  <si>
    <t>17.46%</t>
  </si>
  <si>
    <t>258</t>
  </si>
  <si>
    <t>16.97%</t>
  </si>
  <si>
    <t>16.00%</t>
  </si>
  <si>
    <t>4.37%</t>
  </si>
  <si>
    <t>13.90%</t>
  </si>
  <si>
    <t>14.54%</t>
  </si>
  <si>
    <t>32.00%</t>
  </si>
  <si>
    <t>2.63%</t>
  </si>
  <si>
    <t>2.37%</t>
  </si>
  <si>
    <t>1.86%</t>
  </si>
  <si>
    <t>1.58%</t>
  </si>
  <si>
    <t>78</t>
  </si>
  <si>
    <t>5.13%</t>
  </si>
  <si>
    <t>5.08%</t>
  </si>
  <si>
    <t>3.73%</t>
  </si>
  <si>
    <t>3.49%</t>
  </si>
  <si>
    <t>6.82%</t>
  </si>
  <si>
    <t>73</t>
  </si>
  <si>
    <t>4.80%</t>
  </si>
  <si>
    <t>40</t>
  </si>
  <si>
    <t>3.03%</t>
  </si>
  <si>
    <t>8.00%</t>
  </si>
  <si>
    <t>2.50%</t>
  </si>
  <si>
    <t>4.07%</t>
  </si>
  <si>
    <t>56</t>
  </si>
  <si>
    <t>3.68%</t>
  </si>
  <si>
    <t>1.53%</t>
  </si>
  <si>
    <t>78.95%</t>
  </si>
  <si>
    <t>3.81%</t>
  </si>
  <si>
    <t>95.08%</t>
  </si>
  <si>
    <t>3.31%</t>
  </si>
  <si>
    <t>2.56%</t>
  </si>
  <si>
    <t>1.27%</t>
  </si>
  <si>
    <t>2.24%</t>
  </si>
  <si>
    <t>6.67%</t>
  </si>
  <si>
    <t>229</t>
  </si>
  <si>
    <t>18.65%</t>
  </si>
  <si>
    <t>322</t>
  </si>
  <si>
    <t>20.76%</t>
  </si>
  <si>
    <t>15.72%</t>
  </si>
  <si>
    <t>234</t>
  </si>
  <si>
    <t>19.06%</t>
  </si>
  <si>
    <t>36.84%</t>
  </si>
  <si>
    <t>283</t>
  </si>
  <si>
    <t>18.25%</t>
  </si>
  <si>
    <t>109</t>
  </si>
  <si>
    <t>8.88%</t>
  </si>
  <si>
    <t>146</t>
  </si>
  <si>
    <t>9.41%</t>
  </si>
  <si>
    <t>1.74%</t>
  </si>
  <si>
    <t>3.26%</t>
  </si>
  <si>
    <t>3.16%</t>
  </si>
  <si>
    <t>17.50%</t>
  </si>
  <si>
    <t>10.53%</t>
  </si>
  <si>
    <t>116</t>
  </si>
  <si>
    <t>7.48%</t>
  </si>
  <si>
    <t>97.30%</t>
  </si>
  <si>
    <t>3.42%</t>
  </si>
  <si>
    <t>4.26%</t>
  </si>
  <si>
    <t>9.52%</t>
  </si>
  <si>
    <t>5.54%</t>
  </si>
  <si>
    <t>80</t>
  </si>
  <si>
    <t>5.16%</t>
  </si>
  <si>
    <t>52</t>
  </si>
  <si>
    <t>2.12%</t>
  </si>
  <si>
    <t>2.13%</t>
  </si>
  <si>
    <t>11.54%</t>
  </si>
  <si>
    <t>3.91%</t>
  </si>
  <si>
    <t>3.22%</t>
  </si>
  <si>
    <t>2.28%</t>
  </si>
  <si>
    <t>2.19%</t>
  </si>
  <si>
    <t>97.06%</t>
  </si>
  <si>
    <t>3.58%</t>
  </si>
  <si>
    <t>2.97%</t>
  </si>
  <si>
    <t>2.27%</t>
  </si>
  <si>
    <t>4.97%</t>
  </si>
  <si>
    <t>4.45%</t>
  </si>
  <si>
    <t>1.79%</t>
  </si>
  <si>
    <t>1.68%</t>
  </si>
  <si>
    <t>96.15%</t>
  </si>
  <si>
    <t>3.34%</t>
  </si>
  <si>
    <t>2.44%</t>
  </si>
  <si>
    <t>30</t>
  </si>
  <si>
    <t>2.45%</t>
  </si>
  <si>
    <t>3.33%</t>
  </si>
  <si>
    <t>179</t>
  </si>
  <si>
    <t>21.62%</t>
  </si>
  <si>
    <t>244</t>
  </si>
  <si>
    <t>22.49%</t>
  </si>
  <si>
    <t>8.94%</t>
  </si>
  <si>
    <t>95</t>
  </si>
  <si>
    <t>11.47%</t>
  </si>
  <si>
    <t>30.00%</t>
  </si>
  <si>
    <t>126</t>
  </si>
  <si>
    <t>11.61%</t>
  </si>
  <si>
    <t>8.42%</t>
  </si>
  <si>
    <t>10.51%</t>
  </si>
  <si>
    <t>115</t>
  </si>
  <si>
    <t>10.60%</t>
  </si>
  <si>
    <t>8.05%</t>
  </si>
  <si>
    <t>22.46%</t>
  </si>
  <si>
    <t>240</t>
  </si>
  <si>
    <t>22.12%</t>
  </si>
  <si>
    <t>3.32%</t>
  </si>
  <si>
    <t>10.71%</t>
  </si>
  <si>
    <t>5.68%</t>
  </si>
  <si>
    <t>3.50%</t>
  </si>
  <si>
    <t>6.90%</t>
  </si>
  <si>
    <t>20.00%</t>
  </si>
  <si>
    <t>21.43%</t>
  </si>
  <si>
    <t>50.00%</t>
  </si>
  <si>
    <t>1.93%</t>
  </si>
  <si>
    <t>2.90%</t>
  </si>
  <si>
    <t>94.44%</t>
  </si>
  <si>
    <t>6.52%</t>
  </si>
  <si>
    <t>63</t>
  </si>
  <si>
    <t>5.81%</t>
  </si>
  <si>
    <t>195</t>
  </si>
  <si>
    <t>34.76%</t>
  </si>
  <si>
    <t>35.73%</t>
  </si>
  <si>
    <t>10.52%</t>
  </si>
  <si>
    <t>11.91%</t>
  </si>
  <si>
    <t>65</t>
  </si>
  <si>
    <t>11.59%</t>
  </si>
  <si>
    <t>33.33%</t>
  </si>
  <si>
    <t>81</t>
  </si>
  <si>
    <t>11.22%</t>
  </si>
  <si>
    <t>95.06%</t>
  </si>
  <si>
    <t>6.15%</t>
  </si>
  <si>
    <t>6.95%</t>
  </si>
  <si>
    <t>6.65%</t>
  </si>
  <si>
    <t>7.31%</t>
  </si>
  <si>
    <t>6.79%</t>
  </si>
  <si>
    <t>5.70%</t>
  </si>
  <si>
    <t>5.12%</t>
  </si>
  <si>
    <t>10.70%</t>
  </si>
  <si>
    <t>67</t>
  </si>
  <si>
    <t>9.28%</t>
  </si>
  <si>
    <t>4.99%</t>
  </si>
  <si>
    <t>6.51%</t>
  </si>
  <si>
    <t>4.81%</t>
  </si>
  <si>
    <t>4.43%</t>
  </si>
  <si>
    <t>96.67%</t>
  </si>
  <si>
    <t>0.18%</t>
  </si>
  <si>
    <t>0.14%</t>
  </si>
  <si>
    <t>213</t>
  </si>
  <si>
    <t>28.55%</t>
  </si>
  <si>
    <t>46.15%</t>
  </si>
  <si>
    <t>296</t>
  </si>
  <si>
    <t>30.55%</t>
  </si>
  <si>
    <t>96.25%</t>
  </si>
  <si>
    <t>7.51%</t>
  </si>
  <si>
    <t>9.92%</t>
  </si>
  <si>
    <t>101</t>
  </si>
  <si>
    <t>10.42%</t>
  </si>
  <si>
    <t>22.22%</t>
  </si>
  <si>
    <t>96.88%</t>
  </si>
  <si>
    <t>8.11%</t>
  </si>
  <si>
    <t>5.90%</t>
  </si>
  <si>
    <t>6.50%</t>
  </si>
  <si>
    <t>95.24%</t>
  </si>
  <si>
    <t>9.38%</t>
  </si>
  <si>
    <t>88</t>
  </si>
  <si>
    <t>9.08%</t>
  </si>
  <si>
    <t>90.91%</t>
  </si>
  <si>
    <t>8.71%</t>
  </si>
  <si>
    <t>87.50%</t>
  </si>
  <si>
    <t>7.12%</t>
  </si>
  <si>
    <t>97.10%</t>
  </si>
  <si>
    <t>5.36%</t>
  </si>
  <si>
    <t>4.42%</t>
  </si>
  <si>
    <t>4.75%</t>
  </si>
  <si>
    <t>91.30%</t>
  </si>
  <si>
    <t>14.21%</t>
  </si>
  <si>
    <t>127</t>
  </si>
  <si>
    <t>13.11%</t>
  </si>
  <si>
    <t>95.20%</t>
  </si>
  <si>
    <t>1.89%</t>
  </si>
  <si>
    <t>6.70%</t>
  </si>
  <si>
    <t>5.37%</t>
  </si>
  <si>
    <t>95.92%</t>
  </si>
  <si>
    <t>1.21%</t>
  </si>
  <si>
    <t>0.93%</t>
  </si>
  <si>
    <t>2.55%</t>
  </si>
  <si>
    <t>0.94%</t>
  </si>
  <si>
    <t>190</t>
  </si>
  <si>
    <t>28.11%</t>
  </si>
  <si>
    <t>261</t>
  </si>
  <si>
    <t>28.43%</t>
  </si>
  <si>
    <t>12.11%</t>
  </si>
  <si>
    <t>7.40%</t>
  </si>
  <si>
    <t>7.30%</t>
  </si>
  <si>
    <t>14.00%</t>
  </si>
  <si>
    <t>7.10%</t>
  </si>
  <si>
    <t>7.52%</t>
  </si>
  <si>
    <t>9.47%</t>
  </si>
  <si>
    <t>11.33%</t>
  </si>
  <si>
    <t>96.00%</t>
  </si>
  <si>
    <t>9.76%</t>
  </si>
  <si>
    <t>10.02%</t>
  </si>
  <si>
    <t>98.91%</t>
  </si>
  <si>
    <t>7.58%</t>
  </si>
  <si>
    <t>9.32%</t>
  </si>
  <si>
    <t>95.89%</t>
  </si>
  <si>
    <t>6.35%</t>
  </si>
  <si>
    <t>3.85%</t>
  </si>
  <si>
    <t>4.68%</t>
  </si>
  <si>
    <t>97.67%</t>
  </si>
  <si>
    <t>18.64%</t>
  </si>
  <si>
    <t>156</t>
  </si>
  <si>
    <t>16.99%</t>
  </si>
  <si>
    <t>98.67%</t>
  </si>
  <si>
    <t>3.11%</t>
  </si>
  <si>
    <t>2.83%</t>
  </si>
  <si>
    <t>91.67%</t>
  </si>
  <si>
    <t>3.25%</t>
  </si>
  <si>
    <t>2.40%</t>
  </si>
  <si>
    <t>806</t>
  </si>
  <si>
    <t>1,121</t>
  </si>
  <si>
    <t>9.55%</t>
  </si>
  <si>
    <t>99.82%</t>
  </si>
  <si>
    <t>167</t>
  </si>
  <si>
    <t>20.72%</t>
  </si>
  <si>
    <t>139</t>
  </si>
  <si>
    <t>859</t>
  </si>
  <si>
    <t>9.30%</t>
  </si>
  <si>
    <t>1,119</t>
  </si>
  <si>
    <t>9.53%</t>
  </si>
  <si>
    <t>145</t>
  </si>
  <si>
    <t>16.88%</t>
  </si>
  <si>
    <t>345</t>
  </si>
  <si>
    <t>3.74%</t>
  </si>
  <si>
    <t>437</t>
  </si>
  <si>
    <t>3.72%</t>
  </si>
  <si>
    <t>99.54%</t>
  </si>
  <si>
    <t>103</t>
  </si>
  <si>
    <t>29.86%</t>
  </si>
  <si>
    <t>102</t>
  </si>
  <si>
    <t>515</t>
  </si>
  <si>
    <t>5.58%</t>
  </si>
  <si>
    <t>688</t>
  </si>
  <si>
    <t>5.86%</t>
  </si>
  <si>
    <t>14.17%</t>
  </si>
  <si>
    <t>66.67%</t>
  </si>
  <si>
    <t>824</t>
  </si>
  <si>
    <t>8.93%</t>
  </si>
  <si>
    <t>1,055</t>
  </si>
  <si>
    <t>10.77%</t>
  </si>
  <si>
    <t>85.71%</t>
  </si>
  <si>
    <t>9.59%</t>
  </si>
  <si>
    <t>621</t>
  </si>
  <si>
    <t>6.73%</t>
  </si>
  <si>
    <t>801</t>
  </si>
  <si>
    <t>10.14%</t>
  </si>
  <si>
    <t>493</t>
  </si>
  <si>
    <t>582</t>
  </si>
  <si>
    <t>4.96%</t>
  </si>
  <si>
    <t>99.83%</t>
  </si>
  <si>
    <t>10.55%</t>
  </si>
  <si>
    <t>6.00%</t>
  </si>
  <si>
    <t>425</t>
  </si>
  <si>
    <t>13.45%</t>
  </si>
  <si>
    <t>446</t>
  </si>
  <si>
    <t>4.83%</t>
  </si>
  <si>
    <t>531</t>
  </si>
  <si>
    <t>12.33%</t>
  </si>
  <si>
    <t>369</t>
  </si>
  <si>
    <t>1.00%</t>
  </si>
  <si>
    <t>456</t>
  </si>
  <si>
    <t>3.88%</t>
  </si>
  <si>
    <t>1.54%</t>
  </si>
  <si>
    <t>10.57%</t>
  </si>
  <si>
    <t>585</t>
  </si>
  <si>
    <t>6.34%</t>
  </si>
  <si>
    <t>11.00%</t>
  </si>
  <si>
    <t>744</t>
  </si>
  <si>
    <t>7.01%</t>
  </si>
  <si>
    <t>413</t>
  </si>
  <si>
    <t>4.47%</t>
  </si>
  <si>
    <t>4.38%</t>
  </si>
  <si>
    <t>4.62%</t>
  </si>
  <si>
    <t>99.80%</t>
  </si>
  <si>
    <t>6.78%</t>
  </si>
  <si>
    <t>484</t>
  </si>
  <si>
    <t>5.24%</t>
  </si>
  <si>
    <t>9.00%</t>
  </si>
  <si>
    <t>6.92%</t>
  </si>
  <si>
    <t>366</t>
  </si>
  <si>
    <t>3.96%</t>
  </si>
  <si>
    <t>5.38%</t>
  </si>
  <si>
    <t>330</t>
  </si>
  <si>
    <t>447</t>
  </si>
  <si>
    <t>0.77%</t>
  </si>
  <si>
    <t>2.60%</t>
  </si>
  <si>
    <t>309</t>
  </si>
  <si>
    <t>12.92%</t>
  </si>
  <si>
    <t>263</t>
  </si>
  <si>
    <t>2.85%</t>
  </si>
  <si>
    <t>2.91%</t>
  </si>
  <si>
    <t>182</t>
  </si>
  <si>
    <t>1.97%</t>
  </si>
  <si>
    <t>230</t>
  </si>
  <si>
    <t>8.24%</t>
  </si>
  <si>
    <t>0.66%</t>
  </si>
  <si>
    <t>0.60%</t>
  </si>
  <si>
    <t>98.57%</t>
  </si>
  <si>
    <t>16.39%</t>
  </si>
  <si>
    <t>237</t>
  </si>
  <si>
    <t>2.57%</t>
  </si>
  <si>
    <t>2.00%</t>
  </si>
  <si>
    <t>271</t>
  </si>
  <si>
    <t>4.22%</t>
  </si>
  <si>
    <t>0.80%</t>
  </si>
  <si>
    <t>83</t>
  </si>
  <si>
    <t>0.71%</t>
  </si>
  <si>
    <t>4.05%</t>
  </si>
  <si>
    <t>4.08%</t>
  </si>
  <si>
    <t>420</t>
  </si>
  <si>
    <t>1.06%</t>
  </si>
  <si>
    <t>26.01%</t>
  </si>
  <si>
    <t>284</t>
  </si>
  <si>
    <t>26.94%</t>
  </si>
  <si>
    <t>99.65%</t>
  </si>
  <si>
    <t>10.33%</t>
  </si>
  <si>
    <t>147</t>
  </si>
  <si>
    <t>17.95%</t>
  </si>
  <si>
    <t>18.79%</t>
  </si>
  <si>
    <t>99.49%</t>
  </si>
  <si>
    <t>5.62%</t>
  </si>
  <si>
    <t>5.69%</t>
  </si>
  <si>
    <t>17.39%</t>
  </si>
  <si>
    <t>11.60%</t>
  </si>
  <si>
    <t>123</t>
  </si>
  <si>
    <t>11.67%</t>
  </si>
  <si>
    <t>6.23%</t>
  </si>
  <si>
    <t>6.45%</t>
  </si>
  <si>
    <t>9.80%</t>
  </si>
  <si>
    <t>7.02%</t>
  </si>
  <si>
    <t>2.20%</t>
  </si>
  <si>
    <t>1.90%</t>
  </si>
  <si>
    <t>95.00%</t>
  </si>
  <si>
    <t>6.11%</t>
  </si>
  <si>
    <t>5.98%</t>
  </si>
  <si>
    <t>5.79%</t>
  </si>
  <si>
    <t>98.31%</t>
  </si>
  <si>
    <t>3.79%</t>
  </si>
  <si>
    <t>3.04%</t>
  </si>
  <si>
    <t>3.23%</t>
  </si>
  <si>
    <t>1.10%</t>
  </si>
  <si>
    <t>0.85%</t>
  </si>
  <si>
    <t>166</t>
  </si>
  <si>
    <t>25.34%</t>
  </si>
  <si>
    <t>207</t>
  </si>
  <si>
    <t>25.59%</t>
  </si>
  <si>
    <t>7.83%</t>
  </si>
  <si>
    <t>9.77%</t>
  </si>
  <si>
    <t>10.26%</t>
  </si>
  <si>
    <t>97.59%</t>
  </si>
  <si>
    <t>15.63%</t>
  </si>
  <si>
    <t>24.73%</t>
  </si>
  <si>
    <t>30.77%</t>
  </si>
  <si>
    <t>210</t>
  </si>
  <si>
    <t>25.96%</t>
  </si>
  <si>
    <t>9.31%</t>
  </si>
  <si>
    <t>71</t>
  </si>
  <si>
    <t>8.78%</t>
  </si>
  <si>
    <t>3.66%</t>
  </si>
  <si>
    <t>20.83%</t>
  </si>
  <si>
    <t>5.19%</t>
  </si>
  <si>
    <t>4.82%</t>
  </si>
  <si>
    <t>93.33%</t>
  </si>
  <si>
    <t>4.73%</t>
  </si>
  <si>
    <t>1.07%</t>
  </si>
  <si>
    <t>0.87%</t>
  </si>
  <si>
    <t>86.67%</t>
  </si>
  <si>
    <t>3.82%</t>
  </si>
  <si>
    <t>8.55%</t>
  </si>
  <si>
    <t>8.41%</t>
  </si>
  <si>
    <t>500.00%</t>
  </si>
  <si>
    <t>193</t>
  </si>
  <si>
    <t>26.12%</t>
  </si>
  <si>
    <t>36.36%</t>
  </si>
  <si>
    <t>241</t>
  </si>
  <si>
    <t>26.08%</t>
  </si>
  <si>
    <t>53.33%</t>
  </si>
  <si>
    <t>7.77%</t>
  </si>
  <si>
    <t>184</t>
  </si>
  <si>
    <t>24.90%</t>
  </si>
  <si>
    <t>26.52%</t>
  </si>
  <si>
    <t>9.61%</t>
  </si>
  <si>
    <t>9.96%</t>
  </si>
  <si>
    <t>13.33%</t>
  </si>
  <si>
    <t>12.68%</t>
  </si>
  <si>
    <t>8.53%</t>
  </si>
  <si>
    <t>7.68%</t>
  </si>
  <si>
    <t>98.59%</t>
  </si>
  <si>
    <t>76</t>
  </si>
  <si>
    <t>10.28%</t>
  </si>
  <si>
    <t>9.74%</t>
  </si>
  <si>
    <t>98.89%</t>
  </si>
  <si>
    <t>6.58%</t>
  </si>
  <si>
    <t>2.71%</t>
  </si>
  <si>
    <t>89.29%</t>
  </si>
  <si>
    <t>15.00%</t>
  </si>
  <si>
    <t>6.22%</t>
  </si>
  <si>
    <t>17.35%</t>
  </si>
  <si>
    <t>15.42%</t>
  </si>
  <si>
    <t>99.13%</t>
  </si>
  <si>
    <t>10.89%</t>
  </si>
  <si>
    <t>8.76%</t>
  </si>
  <si>
    <t>91</t>
  </si>
  <si>
    <t>12.20%</t>
  </si>
  <si>
    <t>8.58%</t>
  </si>
  <si>
    <t>159</t>
  </si>
  <si>
    <t>27.32%</t>
  </si>
  <si>
    <t>212</t>
  </si>
  <si>
    <t>28.42%</t>
  </si>
  <si>
    <t>99.53%</t>
  </si>
  <si>
    <t>3.14%</t>
  </si>
  <si>
    <t>2.75%</t>
  </si>
  <si>
    <t>4.12%</t>
  </si>
  <si>
    <t>7.04%</t>
  </si>
  <si>
    <t>1.47%</t>
  </si>
  <si>
    <t>1.03%</t>
  </si>
  <si>
    <t>4.02%</t>
  </si>
  <si>
    <t>7.56%</t>
  </si>
  <si>
    <t>6.53%</t>
  </si>
  <si>
    <t>6.30%</t>
  </si>
  <si>
    <t>22.48%</t>
  </si>
  <si>
    <t>343</t>
  </si>
  <si>
    <t>23.74%</t>
  </si>
  <si>
    <t>11.84%</t>
  </si>
  <si>
    <t>132</t>
  </si>
  <si>
    <t>9.13%</t>
  </si>
  <si>
    <t>99.24%</t>
  </si>
  <si>
    <t>9.20%</t>
  </si>
  <si>
    <t>8.90%</t>
  </si>
  <si>
    <t>9.27%</t>
  </si>
  <si>
    <t>8.25%</t>
  </si>
  <si>
    <t>4.29%</t>
  </si>
  <si>
    <t>98.36%</t>
  </si>
  <si>
    <t>122</t>
  </si>
  <si>
    <t>11.19%</t>
  </si>
  <si>
    <t>41.67%</t>
  </si>
  <si>
    <t>158</t>
  </si>
  <si>
    <t>10.93%</t>
  </si>
  <si>
    <t>4.92%</t>
  </si>
  <si>
    <t>22.02%</t>
  </si>
  <si>
    <t>317</t>
  </si>
  <si>
    <t>21.94%</t>
  </si>
  <si>
    <t>2.92%</t>
  </si>
  <si>
    <t>3.67%</t>
  </si>
  <si>
    <t>5.60%</t>
  </si>
  <si>
    <t>4.64%</t>
  </si>
  <si>
    <t>0.73%</t>
  </si>
  <si>
    <t>0.55%</t>
  </si>
  <si>
    <t>1.38%</t>
  </si>
  <si>
    <t>1.04%</t>
  </si>
  <si>
    <t>4.40%</t>
  </si>
  <si>
    <t>1.35%</t>
  </si>
  <si>
    <t>0.28%</t>
  </si>
  <si>
    <t>0.21%</t>
  </si>
  <si>
    <t>290</t>
  </si>
  <si>
    <t>26.51%</t>
  </si>
  <si>
    <t>386</t>
  </si>
  <si>
    <t>27.24%</t>
  </si>
  <si>
    <t>15.17%</t>
  </si>
  <si>
    <t>6.49%</t>
  </si>
  <si>
    <t>7.20%</t>
  </si>
  <si>
    <t>11.27%</t>
  </si>
  <si>
    <t>248</t>
  </si>
  <si>
    <t>22.67%</t>
  </si>
  <si>
    <t>318</t>
  </si>
  <si>
    <t>22.44%</t>
  </si>
  <si>
    <t>99</t>
  </si>
  <si>
    <t>9.05%</t>
  </si>
  <si>
    <t>124</t>
  </si>
  <si>
    <t>8.75%</t>
  </si>
  <si>
    <t>13.16%</t>
  </si>
  <si>
    <t>3.75%</t>
  </si>
  <si>
    <t>90.24%</t>
  </si>
  <si>
    <t>7.32%</t>
  </si>
  <si>
    <t>9.51%</t>
  </si>
  <si>
    <t>161</t>
  </si>
  <si>
    <t>2.88%</t>
  </si>
  <si>
    <t>6.03%</t>
  </si>
  <si>
    <t>5.72%</t>
  </si>
  <si>
    <t>5.17%</t>
  </si>
  <si>
    <t>2.94%</t>
  </si>
  <si>
    <t>276</t>
  </si>
  <si>
    <t>21.10%</t>
  </si>
  <si>
    <t>356</t>
  </si>
  <si>
    <t>21.12%</t>
  </si>
  <si>
    <t>9.78%</t>
  </si>
  <si>
    <t>282</t>
  </si>
  <si>
    <t>21.56%</t>
  </si>
  <si>
    <t>379</t>
  </si>
  <si>
    <t>7.09%</t>
  </si>
  <si>
    <t>84</t>
  </si>
  <si>
    <t>6.42%</t>
  </si>
  <si>
    <t>82</t>
  </si>
  <si>
    <t>12.70%</t>
  </si>
  <si>
    <t>4.74%</t>
  </si>
  <si>
    <t>11.29%</t>
  </si>
  <si>
    <t>9.02%</t>
  </si>
  <si>
    <t>9.37%</t>
  </si>
  <si>
    <t>6.04%</t>
  </si>
  <si>
    <t>5.99%</t>
  </si>
  <si>
    <t>7.59%</t>
  </si>
  <si>
    <t>8.10%</t>
  </si>
  <si>
    <t>130</t>
  </si>
  <si>
    <t>7.71%</t>
  </si>
  <si>
    <t>4.51%</t>
  </si>
  <si>
    <t>12.90%</t>
  </si>
  <si>
    <t>400.00%</t>
  </si>
  <si>
    <t>4.20%</t>
  </si>
  <si>
    <t>3.86%</t>
  </si>
  <si>
    <t>7.27%</t>
  </si>
  <si>
    <t>1.61%</t>
  </si>
  <si>
    <t>1.36%</t>
  </si>
  <si>
    <t>1.01%</t>
  </si>
  <si>
    <t>5.96%</t>
  </si>
  <si>
    <t>0.46%</t>
  </si>
  <si>
    <t>0.47%</t>
  </si>
  <si>
    <t>288</t>
  </si>
  <si>
    <t>22.78%</t>
  </si>
  <si>
    <t>385</t>
  </si>
  <si>
    <t>24.49%</t>
  </si>
  <si>
    <t>38.46%</t>
  </si>
  <si>
    <t>90.00%</t>
  </si>
  <si>
    <t>9.97%</t>
  </si>
  <si>
    <t>10.11%</t>
  </si>
  <si>
    <t>297</t>
  </si>
  <si>
    <t>23.50%</t>
  </si>
  <si>
    <t>361</t>
  </si>
  <si>
    <t>22.96%</t>
  </si>
  <si>
    <t>4.58%</t>
  </si>
  <si>
    <t>3.01%</t>
  </si>
  <si>
    <t>66.04%</t>
  </si>
  <si>
    <t>5.85%</t>
  </si>
  <si>
    <t>96</t>
  </si>
  <si>
    <t>93</t>
  </si>
  <si>
    <t>7.36%</t>
  </si>
  <si>
    <t>99.03%</t>
  </si>
  <si>
    <t>2.29%</t>
  </si>
  <si>
    <t>4.35%</t>
  </si>
  <si>
    <t>0.83%</t>
  </si>
  <si>
    <t>280</t>
  </si>
  <si>
    <t>23.16%</t>
  </si>
  <si>
    <t>364</t>
  </si>
  <si>
    <t>11.07%</t>
  </si>
  <si>
    <t>7.29%</t>
  </si>
  <si>
    <t>16.05%</t>
  </si>
  <si>
    <t>254</t>
  </si>
  <si>
    <t>21.01%</t>
  </si>
  <si>
    <t>349</t>
  </si>
  <si>
    <t>22.13%</t>
  </si>
  <si>
    <t>4.33%</t>
  </si>
  <si>
    <t>14.06%</t>
  </si>
  <si>
    <t>5.01%</t>
  </si>
  <si>
    <t>15.69%</t>
  </si>
  <si>
    <t>3.97%</t>
  </si>
  <si>
    <t>98.28%</t>
  </si>
  <si>
    <t>14.58%</t>
  </si>
  <si>
    <t>7.28%</t>
  </si>
  <si>
    <t>7.74%</t>
  </si>
  <si>
    <t>6.12%</t>
  </si>
  <si>
    <t>5.20%</t>
  </si>
  <si>
    <t>144</t>
  </si>
  <si>
    <t>0.58%</t>
  </si>
  <si>
    <t>0.76%</t>
  </si>
  <si>
    <t>83.33%</t>
  </si>
  <si>
    <t>1.24%</t>
  </si>
  <si>
    <t>2.16%</t>
  </si>
  <si>
    <t>332</t>
  </si>
  <si>
    <t>24.54%</t>
  </si>
  <si>
    <t>438</t>
  </si>
  <si>
    <t>24.15%</t>
  </si>
  <si>
    <t>14.16%</t>
  </si>
  <si>
    <t>279</t>
  </si>
  <si>
    <t>20.62%</t>
  </si>
  <si>
    <t>406</t>
  </si>
  <si>
    <t>22.38%</t>
  </si>
  <si>
    <t>30.43%</t>
  </si>
  <si>
    <t>6.09%</t>
  </si>
  <si>
    <t>5.07%</t>
  </si>
  <si>
    <t>23.33%</t>
  </si>
  <si>
    <t>5.95%</t>
  </si>
  <si>
    <t>105</t>
  </si>
  <si>
    <t>152</t>
  </si>
  <si>
    <t>8.38%</t>
  </si>
  <si>
    <t>7.62%</t>
  </si>
  <si>
    <t>4.14%</t>
  </si>
  <si>
    <t>9.39%</t>
  </si>
  <si>
    <t>163</t>
  </si>
  <si>
    <t>2.76%</t>
  </si>
  <si>
    <t>5.41%</t>
  </si>
  <si>
    <t>1.77%</t>
  </si>
  <si>
    <t>97.14%</t>
  </si>
  <si>
    <t>13.04%</t>
  </si>
  <si>
    <t>2.67%</t>
  </si>
  <si>
    <t>5.32%</t>
  </si>
  <si>
    <t>0.37%</t>
  </si>
  <si>
    <t>630</t>
  </si>
  <si>
    <t>11.44%</t>
  </si>
  <si>
    <t>797</t>
  </si>
  <si>
    <t>11.01%</t>
  </si>
  <si>
    <t>6.76%</t>
  </si>
  <si>
    <t>99.87%</t>
  </si>
  <si>
    <t>13.17%</t>
  </si>
  <si>
    <t>336</t>
  </si>
  <si>
    <t>6.10%</t>
  </si>
  <si>
    <t>8.62%</t>
  </si>
  <si>
    <t>6.68%</t>
  </si>
  <si>
    <t>14.86%</t>
  </si>
  <si>
    <t>99.37%</t>
  </si>
  <si>
    <t>125</t>
  </si>
  <si>
    <t>37.20%</t>
  </si>
  <si>
    <t>620.00%</t>
  </si>
  <si>
    <t>135</t>
  </si>
  <si>
    <t>6.88%</t>
  </si>
  <si>
    <t>500</t>
  </si>
  <si>
    <t>6.91%</t>
  </si>
  <si>
    <t>12.40%</t>
  </si>
  <si>
    <t>376</t>
  </si>
  <si>
    <t>6.83%</t>
  </si>
  <si>
    <t>509</t>
  </si>
  <si>
    <t>7.03%</t>
  </si>
  <si>
    <t>10.64%</t>
  </si>
  <si>
    <t>355</t>
  </si>
  <si>
    <t>501</t>
  </si>
  <si>
    <t>402</t>
  </si>
  <si>
    <t>516</t>
  </si>
  <si>
    <t>7.13%</t>
  </si>
  <si>
    <t>10.34%</t>
  </si>
  <si>
    <t>9.07%</t>
  </si>
  <si>
    <t>238</t>
  </si>
  <si>
    <t>4.32%</t>
  </si>
  <si>
    <t>99.62%</t>
  </si>
  <si>
    <t>13.03%</t>
  </si>
  <si>
    <t>4.10%</t>
  </si>
  <si>
    <t>277</t>
  </si>
  <si>
    <t>368</t>
  </si>
  <si>
    <t>7.94%</t>
  </si>
  <si>
    <t>157</t>
  </si>
  <si>
    <t>10.83%</t>
  </si>
  <si>
    <t>251</t>
  </si>
  <si>
    <t>12.14%</t>
  </si>
  <si>
    <t>173</t>
  </si>
  <si>
    <t>9.83%</t>
  </si>
  <si>
    <t>204</t>
  </si>
  <si>
    <t>8.02%</t>
  </si>
  <si>
    <t>191</t>
  </si>
  <si>
    <t>5.76%</t>
  </si>
  <si>
    <t>428</t>
  </si>
  <si>
    <t>5.91%</t>
  </si>
  <si>
    <t>289</t>
  </si>
  <si>
    <t>5.25%</t>
  </si>
  <si>
    <t>3.46%</t>
  </si>
  <si>
    <t>172</t>
  </si>
  <si>
    <t>224</t>
  </si>
  <si>
    <t>6.40%</t>
  </si>
  <si>
    <t>1.02%</t>
  </si>
  <si>
    <t>10.17%</t>
  </si>
  <si>
    <t>0.64%</t>
  </si>
  <si>
    <t>388</t>
  </si>
  <si>
    <t>21.45%</t>
  </si>
  <si>
    <t>16.22%</t>
  </si>
  <si>
    <t>512</t>
  </si>
  <si>
    <t>21.98%</t>
  </si>
  <si>
    <t>20.45%</t>
  </si>
  <si>
    <t>12.89%</t>
  </si>
  <si>
    <t>18.08%</t>
  </si>
  <si>
    <t>27.03%</t>
  </si>
  <si>
    <t>451</t>
  </si>
  <si>
    <t>19.36%</t>
  </si>
  <si>
    <t>31.82%</t>
  </si>
  <si>
    <t>99.78%</t>
  </si>
  <si>
    <t>8.79%</t>
  </si>
  <si>
    <t>202</t>
  </si>
  <si>
    <t>8.67%</t>
  </si>
  <si>
    <t>8.18%</t>
  </si>
  <si>
    <t>8.84%</t>
  </si>
  <si>
    <t>9.35%</t>
  </si>
  <si>
    <t>17.91%</t>
  </si>
  <si>
    <t>2.96%</t>
  </si>
  <si>
    <t>13.46%</t>
  </si>
  <si>
    <t>99.34%</t>
  </si>
  <si>
    <t>5.53%</t>
  </si>
  <si>
    <t>138</t>
  </si>
  <si>
    <t>5.93%</t>
  </si>
  <si>
    <t>3.20%</t>
  </si>
  <si>
    <t>4.04%</t>
  </si>
  <si>
    <t>3.56%</t>
  </si>
  <si>
    <t>3.59%</t>
  </si>
  <si>
    <t>1.71%</t>
  </si>
  <si>
    <t>0.50%</t>
  </si>
  <si>
    <t>0.43%</t>
  </si>
  <si>
    <t>4.77%</t>
  </si>
  <si>
    <t>92.86%</t>
  </si>
  <si>
    <t>639</t>
  </si>
  <si>
    <t>10.87%</t>
  </si>
  <si>
    <t>16.49%</t>
  </si>
  <si>
    <t>849</t>
  </si>
  <si>
    <t>10.91%</t>
  </si>
  <si>
    <t>19.20%</t>
  </si>
  <si>
    <t>99.88%</t>
  </si>
  <si>
    <t>13.93%</t>
  </si>
  <si>
    <t>18.75%</t>
  </si>
  <si>
    <t>1,203</t>
  </si>
  <si>
    <t>20.46%</t>
  </si>
  <si>
    <t>31.96%</t>
  </si>
  <si>
    <t>1,676</t>
  </si>
  <si>
    <t>21.53%</t>
  </si>
  <si>
    <t>30.40%</t>
  </si>
  <si>
    <t>95.58%</t>
  </si>
  <si>
    <t>97.37%</t>
  </si>
  <si>
    <t>7.07%</t>
  </si>
  <si>
    <t>374</t>
  </si>
  <si>
    <t>6.36%</t>
  </si>
  <si>
    <t>21.93%</t>
  </si>
  <si>
    <t>8.16%</t>
  </si>
  <si>
    <t>6.19%</t>
  </si>
  <si>
    <t>656</t>
  </si>
  <si>
    <t>99.85%</t>
  </si>
  <si>
    <t>228</t>
  </si>
  <si>
    <t>14.04%</t>
  </si>
  <si>
    <t>2.65%</t>
  </si>
  <si>
    <t>226</t>
  </si>
  <si>
    <t>1.60%</t>
  </si>
  <si>
    <t>17.31%</t>
  </si>
  <si>
    <t>6.84%</t>
  </si>
  <si>
    <t>610</t>
  </si>
  <si>
    <t>7.84%</t>
  </si>
  <si>
    <t>99.67%</t>
  </si>
  <si>
    <t>5.97%</t>
  </si>
  <si>
    <t>3.84%</t>
  </si>
  <si>
    <t>293</t>
  </si>
  <si>
    <t>94.08%</t>
  </si>
  <si>
    <t>10.18%</t>
  </si>
  <si>
    <t>286</t>
  </si>
  <si>
    <t>10.85%</t>
  </si>
  <si>
    <t>189</t>
  </si>
  <si>
    <t>3.21%</t>
  </si>
  <si>
    <t>3.29%</t>
  </si>
  <si>
    <t>13.23%</t>
  </si>
  <si>
    <t>7.47%</t>
  </si>
  <si>
    <t>524</t>
  </si>
  <si>
    <t>98.85%</t>
  </si>
  <si>
    <t>155</t>
  </si>
  <si>
    <t>1.99%</t>
  </si>
  <si>
    <t>11.48%</t>
  </si>
  <si>
    <t>188</t>
  </si>
  <si>
    <t>99.44%</t>
  </si>
  <si>
    <t>9.21%</t>
  </si>
  <si>
    <t>1.14%</t>
  </si>
  <si>
    <t>12.12%</t>
  </si>
  <si>
    <t>242</t>
  </si>
  <si>
    <t>274</t>
  </si>
  <si>
    <t>3.52%</t>
  </si>
  <si>
    <t>1.16%</t>
  </si>
  <si>
    <t>98.84%</t>
  </si>
  <si>
    <t>8.82%</t>
  </si>
  <si>
    <t>142</t>
  </si>
  <si>
    <t>223</t>
  </si>
  <si>
    <t>23.32%</t>
  </si>
  <si>
    <t>1.57%</t>
  </si>
  <si>
    <t>1.70%</t>
  </si>
  <si>
    <t>0.84%</t>
  </si>
  <si>
    <t>0.99%</t>
  </si>
  <si>
    <t>0.82%</t>
  </si>
  <si>
    <t>0.31%</t>
  </si>
  <si>
    <t>0.24%</t>
  </si>
  <si>
    <t>97.50%</t>
  </si>
  <si>
    <t>2,621</t>
  </si>
  <si>
    <t>40.17%</t>
  </si>
  <si>
    <t>40.82%</t>
  </si>
  <si>
    <t>3,698</t>
  </si>
  <si>
    <t>42.49%</t>
  </si>
  <si>
    <t>45.19%</t>
  </si>
  <si>
    <t>96.27%</t>
  </si>
  <si>
    <t>339</t>
  </si>
  <si>
    <t>12.93%</t>
  </si>
  <si>
    <t>7.50%</t>
  </si>
  <si>
    <t>1,004</t>
  </si>
  <si>
    <t>15.39%</t>
  </si>
  <si>
    <t>25.51%</t>
  </si>
  <si>
    <t>1,359</t>
  </si>
  <si>
    <t>15.62%</t>
  </si>
  <si>
    <t>28.15%</t>
  </si>
  <si>
    <t>6.71%</t>
  </si>
  <si>
    <t>5.10%</t>
  </si>
  <si>
    <t>580</t>
  </si>
  <si>
    <t>6.66%</t>
  </si>
  <si>
    <t>3.06%</t>
  </si>
  <si>
    <t>316</t>
  </si>
  <si>
    <t>3.63%</t>
  </si>
  <si>
    <t>2.04%</t>
  </si>
  <si>
    <t>3.15%</t>
  </si>
  <si>
    <t>1.48%</t>
  </si>
  <si>
    <t>14.55%</t>
  </si>
  <si>
    <t>337</t>
  </si>
  <si>
    <t>3.87%</t>
  </si>
  <si>
    <t>7.57%</t>
  </si>
  <si>
    <t>168</t>
  </si>
  <si>
    <t>0.74%</t>
  </si>
  <si>
    <t>98.99%</t>
  </si>
  <si>
    <t>1.66%</t>
  </si>
  <si>
    <t>99.21%</t>
  </si>
  <si>
    <t>63.89%</t>
  </si>
  <si>
    <t>194</t>
  </si>
  <si>
    <t>215</t>
  </si>
  <si>
    <t>84.83%</t>
  </si>
  <si>
    <t>1.30%</t>
  </si>
  <si>
    <t>217</t>
  </si>
  <si>
    <t>252</t>
  </si>
  <si>
    <t>92.40%</t>
  </si>
  <si>
    <t>1.15%</t>
  </si>
  <si>
    <t>1.17%</t>
  </si>
  <si>
    <t>93.14%</t>
  </si>
  <si>
    <t>98.52%</t>
  </si>
  <si>
    <t>53.78%</t>
  </si>
  <si>
    <t>187</t>
  </si>
  <si>
    <t>2.54%</t>
  </si>
  <si>
    <t>0.98%</t>
  </si>
  <si>
    <t>98.72%</t>
  </si>
  <si>
    <t>0.63%</t>
  </si>
  <si>
    <t>0.67%</t>
  </si>
  <si>
    <t>0.54%</t>
  </si>
  <si>
    <t>0.72%</t>
  </si>
  <si>
    <t>0.57%</t>
  </si>
  <si>
    <t>97.56%</t>
  </si>
  <si>
    <t>1,223</t>
  </si>
  <si>
    <t>34.11%</t>
  </si>
  <si>
    <t>28.81%</t>
  </si>
  <si>
    <t>1,589</t>
  </si>
  <si>
    <t>33.99%</t>
  </si>
  <si>
    <t>26.03%</t>
  </si>
  <si>
    <t>99.81%</t>
  </si>
  <si>
    <t>10.63%</t>
  </si>
  <si>
    <t>5.94%</t>
  </si>
  <si>
    <t>268</t>
  </si>
  <si>
    <t>5.73%</t>
  </si>
  <si>
    <t>5.48%</t>
  </si>
  <si>
    <t>12.21%</t>
  </si>
  <si>
    <t>393</t>
  </si>
  <si>
    <t>99.74%</t>
  </si>
  <si>
    <t>181</t>
  </si>
  <si>
    <t>97.71%</t>
  </si>
  <si>
    <t>12.41%</t>
  </si>
  <si>
    <t>320</t>
  </si>
  <si>
    <t>414</t>
  </si>
  <si>
    <t>8.22%</t>
  </si>
  <si>
    <t>2.93%</t>
  </si>
  <si>
    <t>3.10%</t>
  </si>
  <si>
    <t>99.40%</t>
  </si>
  <si>
    <t>1.37%</t>
  </si>
  <si>
    <t>99.20%</t>
  </si>
  <si>
    <t>7.22%</t>
  </si>
  <si>
    <t>176</t>
  </si>
  <si>
    <t>4.91%</t>
  </si>
  <si>
    <t>250</t>
  </si>
  <si>
    <t>5.35%</t>
  </si>
  <si>
    <t>7.55%</t>
  </si>
  <si>
    <t>2.15%</t>
  </si>
  <si>
    <t>1.31%</t>
  </si>
  <si>
    <t>1.52%</t>
  </si>
  <si>
    <t>80.28%</t>
  </si>
  <si>
    <t>1.51%</t>
  </si>
  <si>
    <t>2.25%</t>
  </si>
  <si>
    <t>93.65%</t>
  </si>
  <si>
    <t>76.00%</t>
  </si>
  <si>
    <t>1.87%</t>
  </si>
  <si>
    <t>2.99%</t>
  </si>
  <si>
    <t>725</t>
  </si>
  <si>
    <t>26.65%</t>
  </si>
  <si>
    <t>22.45%</t>
  </si>
  <si>
    <t>925</t>
  </si>
  <si>
    <t>26.77%</t>
  </si>
  <si>
    <t>28.33%</t>
  </si>
  <si>
    <t>6.07%</t>
  </si>
  <si>
    <t>11.98%</t>
  </si>
  <si>
    <t>99.51%</t>
  </si>
  <si>
    <t>7.45%</t>
  </si>
  <si>
    <t>97.85%</t>
  </si>
  <si>
    <t>269</t>
  </si>
  <si>
    <t>9.89%</t>
  </si>
  <si>
    <t>20.41%</t>
  </si>
  <si>
    <t>9.75%</t>
  </si>
  <si>
    <t>99.41%</t>
  </si>
  <si>
    <t>94</t>
  </si>
  <si>
    <t>13.89%</t>
  </si>
  <si>
    <t>143</t>
  </si>
  <si>
    <t>4.90%</t>
  </si>
  <si>
    <t>6.18%</t>
  </si>
  <si>
    <t>10.20%</t>
  </si>
  <si>
    <t>205</t>
  </si>
  <si>
    <t>3.65%</t>
  </si>
  <si>
    <t>1.56%</t>
  </si>
  <si>
    <t>1.41%</t>
  </si>
  <si>
    <t>3.05%</t>
  </si>
  <si>
    <t>0.29%</t>
  </si>
  <si>
    <t>0.35%</t>
  </si>
  <si>
    <t>3.07%</t>
  </si>
  <si>
    <t>2.35%</t>
  </si>
  <si>
    <t>79.17%</t>
  </si>
  <si>
    <t>22.69%</t>
  </si>
  <si>
    <t>470</t>
  </si>
  <si>
    <t>22.71%</t>
  </si>
  <si>
    <t>7.86%</t>
  </si>
  <si>
    <t>6.64%</t>
  </si>
  <si>
    <t>6.47%</t>
  </si>
  <si>
    <t>358</t>
  </si>
  <si>
    <t>26.67%</t>
  </si>
  <si>
    <t>466</t>
  </si>
  <si>
    <t>22.51%</t>
  </si>
  <si>
    <t>29.41%</t>
  </si>
  <si>
    <t>7.75%</t>
  </si>
  <si>
    <t>7.54%</t>
  </si>
  <si>
    <t>98.06%</t>
  </si>
  <si>
    <t>5.84%</t>
  </si>
  <si>
    <t>4.21%</t>
  </si>
  <si>
    <t>8.30%</t>
  </si>
  <si>
    <t>8.74%</t>
  </si>
  <si>
    <t>98.32%</t>
  </si>
  <si>
    <t>1.23%</t>
  </si>
  <si>
    <t>1.29%</t>
  </si>
  <si>
    <t>1.11%</t>
  </si>
  <si>
    <t>7.39%</t>
  </si>
  <si>
    <t>0.79%</t>
  </si>
  <si>
    <t>2.64%</t>
  </si>
  <si>
    <t>367</t>
  </si>
  <si>
    <t>24.02%</t>
  </si>
  <si>
    <t>12.00%</t>
  </si>
  <si>
    <t>474</t>
  </si>
  <si>
    <t>10.35%</t>
  </si>
  <si>
    <t>18.98%</t>
  </si>
  <si>
    <t>371</t>
  </si>
  <si>
    <t>99.02%</t>
  </si>
  <si>
    <t>13.41%</t>
  </si>
  <si>
    <t>5.82%</t>
  </si>
  <si>
    <t>10.86%</t>
  </si>
  <si>
    <t>11.51%</t>
  </si>
  <si>
    <t>7.72%</t>
  </si>
  <si>
    <t>140</t>
  </si>
  <si>
    <t>9.16%</t>
  </si>
  <si>
    <t>3.99%</t>
  </si>
  <si>
    <t>32.61%</t>
  </si>
  <si>
    <t>32.77%</t>
  </si>
  <si>
    <t>98.60%</t>
  </si>
  <si>
    <t>10.94%</t>
  </si>
  <si>
    <t>13.20%</t>
  </si>
  <si>
    <t>14.15%</t>
  </si>
  <si>
    <t>98.61%</t>
  </si>
  <si>
    <t>98.10%</t>
  </si>
  <si>
    <t>99.12%</t>
  </si>
  <si>
    <t>112</t>
  </si>
  <si>
    <t>9.29%</t>
  </si>
  <si>
    <t>2.68%</t>
  </si>
  <si>
    <t>9.17%</t>
  </si>
  <si>
    <t>44.44%</t>
  </si>
  <si>
    <t>99.29%</t>
  </si>
  <si>
    <t>96.30%</t>
  </si>
  <si>
    <t>15.79%</t>
  </si>
  <si>
    <t>1.83%</t>
  </si>
  <si>
    <t>0.92%</t>
  </si>
  <si>
    <t>1.08%</t>
  </si>
  <si>
    <t>84.62%</t>
  </si>
  <si>
    <t>4.23%</t>
  </si>
  <si>
    <t>3.93%</t>
  </si>
  <si>
    <t>2.66%</t>
  </si>
  <si>
    <t>95.45%</t>
  </si>
  <si>
    <t>2.41%</t>
  </si>
  <si>
    <t>335</t>
  </si>
  <si>
    <t>39.41%</t>
  </si>
  <si>
    <t>38.89%</t>
  </si>
  <si>
    <t>424</t>
  </si>
  <si>
    <t>39.08%</t>
  </si>
  <si>
    <t>39.13%</t>
  </si>
  <si>
    <t>8.06%</t>
  </si>
  <si>
    <t>10.47%</t>
  </si>
  <si>
    <t>6.74%</t>
  </si>
  <si>
    <t>10.23%</t>
  </si>
  <si>
    <t>9.86%</t>
  </si>
  <si>
    <t>26.09%</t>
  </si>
  <si>
    <t>2.03%</t>
  </si>
  <si>
    <t>3.18%</t>
  </si>
  <si>
    <t>2.49%</t>
  </si>
  <si>
    <t>98.97%</t>
  </si>
  <si>
    <t>178</t>
  </si>
  <si>
    <t>24.38%</t>
  </si>
  <si>
    <t>231</t>
  </si>
  <si>
    <t>23.81%</t>
  </si>
  <si>
    <t>55.00%</t>
  </si>
  <si>
    <t>10.41%</t>
  </si>
  <si>
    <t>14.93%</t>
  </si>
  <si>
    <t>14.43%</t>
  </si>
  <si>
    <t>12.19%</t>
  </si>
  <si>
    <t>131</t>
  </si>
  <si>
    <t>13.51%</t>
  </si>
  <si>
    <t>96.18%</t>
  </si>
  <si>
    <t>85.19%</t>
  </si>
  <si>
    <t>3.30%</t>
  </si>
  <si>
    <t>11.23%</t>
  </si>
  <si>
    <t>12.16%</t>
  </si>
  <si>
    <t>1.65%</t>
  </si>
  <si>
    <t>94.29%</t>
  </si>
  <si>
    <t>6.85%</t>
  </si>
  <si>
    <t>2.58%</t>
  </si>
  <si>
    <t>88.00%</t>
  </si>
  <si>
    <t>526</t>
  </si>
  <si>
    <t>10.68%</t>
  </si>
  <si>
    <t>704</t>
  </si>
  <si>
    <t>10.92%</t>
  </si>
  <si>
    <t>99.86%</t>
  </si>
  <si>
    <t>11.03%</t>
  </si>
  <si>
    <t>521</t>
  </si>
  <si>
    <t>14.10%</t>
  </si>
  <si>
    <t>734</t>
  </si>
  <si>
    <t>20.39%</t>
  </si>
  <si>
    <t>551</t>
  </si>
  <si>
    <t>11.18%</t>
  </si>
  <si>
    <t>714</t>
  </si>
  <si>
    <t>11.08%</t>
  </si>
  <si>
    <t>5.44%</t>
  </si>
  <si>
    <t>8.63%</t>
  </si>
  <si>
    <t>11.65%</t>
  </si>
  <si>
    <t>20.32%</t>
  </si>
  <si>
    <t>454.55%</t>
  </si>
  <si>
    <t>239</t>
  </si>
  <si>
    <t>4.85%</t>
  </si>
  <si>
    <t>359</t>
  </si>
  <si>
    <t>5.57%</t>
  </si>
  <si>
    <t>12.13%</t>
  </si>
  <si>
    <t>350</t>
  </si>
  <si>
    <t>5.43%</t>
  </si>
  <si>
    <t>5.83%</t>
  </si>
  <si>
    <t>4.89%</t>
  </si>
  <si>
    <t>315</t>
  </si>
  <si>
    <t>6.80%</t>
  </si>
  <si>
    <t>7.05%</t>
  </si>
  <si>
    <t>128</t>
  </si>
  <si>
    <t>257</t>
  </si>
  <si>
    <t>99.70%</t>
  </si>
  <si>
    <t>4.28%</t>
  </si>
  <si>
    <t>0.97%</t>
  </si>
  <si>
    <t>8.97%</t>
  </si>
  <si>
    <t>243</t>
  </si>
  <si>
    <t>4.93%</t>
  </si>
  <si>
    <t>331</t>
  </si>
  <si>
    <t>1.95%</t>
  </si>
  <si>
    <t>2.89%</t>
  </si>
  <si>
    <t>0.59%</t>
  </si>
  <si>
    <t>0.62%</t>
  </si>
  <si>
    <t>92.50%</t>
  </si>
  <si>
    <t>17.24%</t>
  </si>
  <si>
    <t>12.82%</t>
  </si>
  <si>
    <t>3.36%</t>
  </si>
  <si>
    <t>235</t>
  </si>
  <si>
    <t>273</t>
  </si>
  <si>
    <t>1.84%</t>
  </si>
  <si>
    <t>0.70%</t>
  </si>
  <si>
    <t>1.50%</t>
  </si>
  <si>
    <t>98.51%</t>
  </si>
  <si>
    <t>10.58%</t>
  </si>
  <si>
    <t>10.98%</t>
  </si>
  <si>
    <t>14.74%</t>
  </si>
  <si>
    <t>14.27%</t>
  </si>
  <si>
    <t>14.34%</t>
  </si>
  <si>
    <t>24.44%</t>
  </si>
  <si>
    <t>233</t>
  </si>
  <si>
    <t>22.62%</t>
  </si>
  <si>
    <t>97.42%</t>
  </si>
  <si>
    <t>12.35%</t>
  </si>
  <si>
    <t>14.56%</t>
  </si>
  <si>
    <t>4.30%</t>
  </si>
  <si>
    <t>14.81%</t>
  </si>
  <si>
    <t>9.56%</t>
  </si>
  <si>
    <t>2.62%</t>
  </si>
  <si>
    <t>3.19%</t>
  </si>
  <si>
    <t>2.52%</t>
  </si>
  <si>
    <t>219</t>
  </si>
  <si>
    <t>16.36%</t>
  </si>
  <si>
    <t>15.57%</t>
  </si>
  <si>
    <t>94.01%</t>
  </si>
  <si>
    <t>13.29%</t>
  </si>
  <si>
    <t>18.15%</t>
  </si>
  <si>
    <t>95.65%</t>
  </si>
  <si>
    <t>6.05%</t>
  </si>
  <si>
    <t>4.94%</t>
  </si>
  <si>
    <t>99.05%</t>
  </si>
  <si>
    <t>5.33%</t>
  </si>
  <si>
    <t>2.46%</t>
  </si>
  <si>
    <t>4.71%</t>
  </si>
  <si>
    <t>1.26%</t>
  </si>
  <si>
    <t>2.84%</t>
  </si>
  <si>
    <t>0.22%</t>
  </si>
  <si>
    <t>2.32%</t>
  </si>
  <si>
    <t>0.45%</t>
  </si>
  <si>
    <t>0.44%</t>
  </si>
  <si>
    <t>1.49%</t>
  </si>
  <si>
    <t>1.32%</t>
  </si>
  <si>
    <t>1.42%</t>
  </si>
  <si>
    <t>9.04%</t>
  </si>
  <si>
    <t>199</t>
  </si>
  <si>
    <t>12.73%</t>
  </si>
  <si>
    <t>91.46%</t>
  </si>
  <si>
    <t>7.93%</t>
  </si>
  <si>
    <t>95.86%</t>
  </si>
  <si>
    <t>11.21%</t>
  </si>
  <si>
    <t>11.26%</t>
  </si>
  <si>
    <t>96.84%</t>
  </si>
  <si>
    <t>5.63%</t>
  </si>
  <si>
    <t>98.86%</t>
  </si>
  <si>
    <t>7.23%</t>
  </si>
  <si>
    <t>7.37%</t>
  </si>
  <si>
    <t>2.11%</t>
  </si>
  <si>
    <t>0.38%</t>
  </si>
  <si>
    <t>1.20%</t>
  </si>
  <si>
    <t>9.85%</t>
  </si>
  <si>
    <t>14.95%</t>
  </si>
  <si>
    <t>98.33%</t>
  </si>
  <si>
    <t>17.02%</t>
  </si>
  <si>
    <t>96.97%</t>
  </si>
  <si>
    <t>15.91%</t>
  </si>
  <si>
    <t>7.35%</t>
  </si>
  <si>
    <t>98.11%</t>
  </si>
  <si>
    <t>8.77%</t>
  </si>
  <si>
    <t>9.34%</t>
  </si>
  <si>
    <t>99.22%</t>
  </si>
  <si>
    <t>6.97%</t>
  </si>
  <si>
    <t>91.57%</t>
  </si>
  <si>
    <t>4.41%</t>
  </si>
  <si>
    <t>5.28%</t>
  </si>
  <si>
    <t>5.55%</t>
  </si>
  <si>
    <t>45.83%</t>
  </si>
  <si>
    <t>98.68%</t>
  </si>
  <si>
    <t>12.06%</t>
  </si>
  <si>
    <t>165</t>
  </si>
  <si>
    <t>12.04%</t>
  </si>
  <si>
    <t>2.77%</t>
  </si>
  <si>
    <t>1.98%</t>
  </si>
  <si>
    <t>4.34%</t>
  </si>
  <si>
    <t>10.67%</t>
  </si>
  <si>
    <t>10.74%</t>
  </si>
  <si>
    <t>98.39%</t>
  </si>
  <si>
    <t>10.39%</t>
  </si>
  <si>
    <t>129</t>
  </si>
  <si>
    <t>5.47%</t>
  </si>
  <si>
    <t>95.12%</t>
  </si>
  <si>
    <t>6.24%</t>
  </si>
  <si>
    <t>5.49%</t>
  </si>
  <si>
    <t>99.19%</t>
  </si>
  <si>
    <t>4.49%</t>
  </si>
  <si>
    <t>4.50%</t>
  </si>
  <si>
    <t>6.62%</t>
  </si>
  <si>
    <t>94.37%</t>
  </si>
  <si>
    <t>2.02%</t>
  </si>
  <si>
    <t>3.90%</t>
  </si>
  <si>
    <t>1.33%</t>
  </si>
  <si>
    <t>1.73%</t>
  </si>
  <si>
    <t>82.50%</t>
  </si>
  <si>
    <t>1.91%</t>
  </si>
  <si>
    <t>95.38%</t>
  </si>
  <si>
    <t>2.81%</t>
  </si>
  <si>
    <t>98.48%</t>
  </si>
  <si>
    <t>4.09%</t>
  </si>
  <si>
    <t>246</t>
  </si>
  <si>
    <t>10.48%</t>
  </si>
  <si>
    <t>211</t>
  </si>
  <si>
    <t>236</t>
  </si>
  <si>
    <t>10.06%</t>
  </si>
  <si>
    <t>93.64%</t>
  </si>
  <si>
    <t>149</t>
  </si>
  <si>
    <t>5.67%</t>
  </si>
  <si>
    <t>6.39%</t>
  </si>
  <si>
    <t>80.92%</t>
  </si>
  <si>
    <t>99.00%</t>
  </si>
  <si>
    <t>148</t>
  </si>
  <si>
    <t>192</t>
  </si>
  <si>
    <t>98.08%</t>
  </si>
  <si>
    <t>4.44%</t>
  </si>
  <si>
    <t>78.13%</t>
  </si>
  <si>
    <t>94.12%</t>
  </si>
  <si>
    <t>1.45%</t>
  </si>
  <si>
    <t>2.09%</t>
  </si>
  <si>
    <t>15.94%</t>
  </si>
  <si>
    <t>170</t>
  </si>
  <si>
    <t>10.38%</t>
  </si>
  <si>
    <t>220</t>
  </si>
  <si>
    <t>10.49%</t>
  </si>
  <si>
    <t>99.09%</t>
  </si>
  <si>
    <t>110</t>
  </si>
  <si>
    <t>5.87%</t>
  </si>
  <si>
    <t>9.64%</t>
  </si>
  <si>
    <t>8.49%</t>
  </si>
  <si>
    <t>7.82%</t>
  </si>
  <si>
    <t>93.90%</t>
  </si>
  <si>
    <t>98</t>
  </si>
  <si>
    <t>8.44%</t>
  </si>
  <si>
    <t>96.19%</t>
  </si>
  <si>
    <t>10.30%</t>
  </si>
  <si>
    <t>1.80%</t>
  </si>
  <si>
    <t>4.67%</t>
  </si>
  <si>
    <t>98.98%</t>
  </si>
  <si>
    <t>93.10%</t>
  </si>
  <si>
    <t>95.83%</t>
  </si>
  <si>
    <t>89.66%</t>
  </si>
  <si>
    <t>85.51%</t>
  </si>
  <si>
    <t>5.78%</t>
  </si>
  <si>
    <t>98.71%</t>
  </si>
  <si>
    <t>10.59%</t>
  </si>
  <si>
    <t>7.60%</t>
  </si>
  <si>
    <t>93.02%</t>
  </si>
  <si>
    <t>5.52%</t>
  </si>
  <si>
    <t>291</t>
  </si>
  <si>
    <t>4.57%</t>
  </si>
  <si>
    <t>13.27%</t>
  </si>
  <si>
    <t>8.51%</t>
  </si>
  <si>
    <t>2.39%</t>
  </si>
  <si>
    <t>2.01%</t>
  </si>
  <si>
    <t>75.00%</t>
  </si>
  <si>
    <t>3.43%</t>
  </si>
  <si>
    <t>1.19%</t>
  </si>
  <si>
    <t>98.15%</t>
  </si>
  <si>
    <t>8.66%</t>
  </si>
  <si>
    <t>98.21%</t>
  </si>
  <si>
    <t>9.42%</t>
  </si>
  <si>
    <t>11.15%</t>
  </si>
  <si>
    <t>383</t>
  </si>
  <si>
    <t>80.00%</t>
  </si>
  <si>
    <t>8.15%</t>
  </si>
  <si>
    <t>4.25%</t>
  </si>
  <si>
    <t>98.73%</t>
  </si>
  <si>
    <t>151</t>
  </si>
  <si>
    <t>93.38%</t>
  </si>
  <si>
    <t>227</t>
  </si>
  <si>
    <t>95.59%</t>
  </si>
  <si>
    <t>98.80%</t>
  </si>
  <si>
    <t>96.32%</t>
  </si>
  <si>
    <t>5.45%</t>
  </si>
  <si>
    <t>90.74%</t>
  </si>
  <si>
    <t>0.90%</t>
  </si>
  <si>
    <t>96.55%</t>
  </si>
  <si>
    <t>96.59%</t>
  </si>
  <si>
    <t>5.77%</t>
  </si>
  <si>
    <t>201</t>
  </si>
  <si>
    <t>95.02%</t>
  </si>
  <si>
    <t>1.92%</t>
  </si>
  <si>
    <t>1.81%</t>
  </si>
  <si>
    <t>86.00%</t>
  </si>
  <si>
    <t>90.54%</t>
  </si>
  <si>
    <t>275</t>
  </si>
  <si>
    <t>351</t>
  </si>
  <si>
    <t>93.16%</t>
  </si>
  <si>
    <t>304</t>
  </si>
  <si>
    <t>4.53%</t>
  </si>
  <si>
    <t>4.66%</t>
  </si>
  <si>
    <t>15.15%</t>
  </si>
  <si>
    <t>12.36%</t>
  </si>
  <si>
    <t>341</t>
  </si>
  <si>
    <t>9.57%</t>
  </si>
  <si>
    <t>98.53%</t>
  </si>
  <si>
    <t>93.42%</t>
  </si>
  <si>
    <t>3.77%</t>
  </si>
  <si>
    <t>174</t>
  </si>
  <si>
    <t>95.37%</t>
  </si>
  <si>
    <t>97.62%</t>
  </si>
  <si>
    <t>98.82%</t>
  </si>
  <si>
    <t>94.67%</t>
  </si>
  <si>
    <t>94.62%</t>
  </si>
  <si>
    <t>92.94%</t>
  </si>
  <si>
    <t>408</t>
  </si>
  <si>
    <t>6.86%</t>
  </si>
  <si>
    <t>387</t>
  </si>
  <si>
    <t>6.46%</t>
  </si>
  <si>
    <t>23.64%</t>
  </si>
  <si>
    <t>319</t>
  </si>
  <si>
    <t>441</t>
  </si>
  <si>
    <t>7.21%</t>
  </si>
  <si>
    <t>8.12%</t>
  </si>
  <si>
    <t>587</t>
  </si>
  <si>
    <t>12.84%</t>
  </si>
  <si>
    <t>13.31%</t>
  </si>
  <si>
    <t>398</t>
  </si>
  <si>
    <t>564</t>
  </si>
  <si>
    <t>99.71%</t>
  </si>
  <si>
    <t>5.80%</t>
  </si>
  <si>
    <t>225</t>
  </si>
  <si>
    <t>4.61%</t>
  </si>
  <si>
    <t>4.48%</t>
  </si>
  <si>
    <t>99.25%</t>
  </si>
  <si>
    <t>8.65%</t>
  </si>
  <si>
    <t>99.43%</t>
  </si>
  <si>
    <t>197</t>
  </si>
  <si>
    <t>183</t>
  </si>
  <si>
    <t>3.83%</t>
  </si>
  <si>
    <t>0.68%</t>
  </si>
  <si>
    <t>305</t>
  </si>
  <si>
    <t>396</t>
  </si>
  <si>
    <t>8.91%</t>
  </si>
  <si>
    <t>97.22%</t>
  </si>
  <si>
    <t>8.69%</t>
  </si>
  <si>
    <t>99.48%</t>
  </si>
  <si>
    <t>3.24%</t>
  </si>
  <si>
    <t>12.62%</t>
  </si>
  <si>
    <t>98.74%</t>
  </si>
  <si>
    <t>232</t>
  </si>
  <si>
    <t>99.14%</t>
  </si>
  <si>
    <t>2.43%</t>
  </si>
  <si>
    <t>7.79%</t>
  </si>
  <si>
    <t>3.48%</t>
  </si>
  <si>
    <t>2.48%</t>
  </si>
  <si>
    <t>96.93%</t>
  </si>
  <si>
    <t>91.84%</t>
  </si>
  <si>
    <t>3.69%</t>
  </si>
  <si>
    <t>2.51%</t>
  </si>
  <si>
    <t>2,426</t>
  </si>
  <si>
    <t>3,507</t>
  </si>
  <si>
    <t>14.47%</t>
  </si>
  <si>
    <t>97.43%</t>
  </si>
  <si>
    <t>98.25%</t>
  </si>
  <si>
    <t>357</t>
  </si>
  <si>
    <t>14.72%</t>
  </si>
  <si>
    <t>2,487</t>
  </si>
  <si>
    <t>12.72%</t>
  </si>
  <si>
    <t>3,344</t>
  </si>
  <si>
    <t>13.12%</t>
  </si>
  <si>
    <t>99.91%</t>
  </si>
  <si>
    <t>306</t>
  </si>
  <si>
    <t>12.30%</t>
  </si>
  <si>
    <t>1,190</t>
  </si>
  <si>
    <t>8.14%</t>
  </si>
  <si>
    <t>1,650</t>
  </si>
  <si>
    <t>10.50%</t>
  </si>
  <si>
    <t>1,930</t>
  </si>
  <si>
    <t>14.24%</t>
  </si>
  <si>
    <t>2,515</t>
  </si>
  <si>
    <t>15.48%</t>
  </si>
  <si>
    <t>99.84%</t>
  </si>
  <si>
    <t>6.27%</t>
  </si>
  <si>
    <t>120</t>
  </si>
  <si>
    <t>1,570</t>
  </si>
  <si>
    <t>2,094</t>
  </si>
  <si>
    <t>8.21%</t>
  </si>
  <si>
    <t>11.93%</t>
  </si>
  <si>
    <t>6.31%</t>
  </si>
  <si>
    <t>1,067</t>
  </si>
  <si>
    <t>7.46%</t>
  </si>
  <si>
    <t>1,300</t>
  </si>
  <si>
    <t>7.11%</t>
  </si>
  <si>
    <t>99.77%</t>
  </si>
  <si>
    <t>851</t>
  </si>
  <si>
    <t>1,058</t>
  </si>
  <si>
    <t>96.31%</t>
  </si>
  <si>
    <t>8.81%</t>
  </si>
  <si>
    <t>662</t>
  </si>
  <si>
    <t>875</t>
  </si>
  <si>
    <t>757</t>
  </si>
  <si>
    <t>960</t>
  </si>
  <si>
    <t>99.90%</t>
  </si>
  <si>
    <t>9.25%</t>
  </si>
  <si>
    <t>575</t>
  </si>
  <si>
    <t>766</t>
  </si>
  <si>
    <t>99.61%</t>
  </si>
  <si>
    <t>423</t>
  </si>
  <si>
    <t>0.51%</t>
  </si>
  <si>
    <t>11.37%</t>
  </si>
  <si>
    <t>559</t>
  </si>
  <si>
    <t>685</t>
  </si>
  <si>
    <t>473</t>
  </si>
  <si>
    <t>596</t>
  </si>
  <si>
    <t>2.34%</t>
  </si>
  <si>
    <t>99.66%</t>
  </si>
  <si>
    <t>411</t>
  </si>
  <si>
    <t>2.10%</t>
  </si>
  <si>
    <t>543</t>
  </si>
  <si>
    <t>352</t>
  </si>
  <si>
    <t>457</t>
  </si>
  <si>
    <t>17.71%</t>
  </si>
  <si>
    <t>614</t>
  </si>
  <si>
    <t>737</t>
  </si>
  <si>
    <t>5.21%</t>
  </si>
  <si>
    <t>0.34%</t>
  </si>
  <si>
    <t>99.46%</t>
  </si>
  <si>
    <t>12.99%</t>
  </si>
  <si>
    <t>0.96%</t>
  </si>
  <si>
    <t>0.89%</t>
  </si>
  <si>
    <t>444</t>
  </si>
  <si>
    <t>99.55%</t>
  </si>
  <si>
    <t>433</t>
  </si>
  <si>
    <t>323</t>
  </si>
  <si>
    <t>380</t>
  </si>
  <si>
    <t>0.25%</t>
  </si>
  <si>
    <t>94.21%</t>
  </si>
  <si>
    <t>0.88%</t>
  </si>
  <si>
    <t>259</t>
  </si>
  <si>
    <t>0.30%</t>
  </si>
  <si>
    <t>0.27%</t>
  </si>
  <si>
    <t>0.61%</t>
  </si>
  <si>
    <t>2,329</t>
  </si>
  <si>
    <t>9.44%</t>
  </si>
  <si>
    <t>9.54%</t>
  </si>
  <si>
    <t>2,952</t>
  </si>
  <si>
    <t>9.49%</t>
  </si>
  <si>
    <t>99.97%</t>
  </si>
  <si>
    <t>95.74%</t>
  </si>
  <si>
    <t>2,360</t>
  </si>
  <si>
    <t>3,165</t>
  </si>
  <si>
    <t>8.35%</t>
  </si>
  <si>
    <t>1,211</t>
  </si>
  <si>
    <t>1,532</t>
  </si>
  <si>
    <t>13.13%</t>
  </si>
  <si>
    <t>1,178</t>
  </si>
  <si>
    <t>1,579</t>
  </si>
  <si>
    <t>95.88%</t>
  </si>
  <si>
    <t>89.47%</t>
  </si>
  <si>
    <t>11.63%</t>
  </si>
  <si>
    <t>1,065</t>
  </si>
  <si>
    <t>1,386</t>
  </si>
  <si>
    <t>6.14%</t>
  </si>
  <si>
    <t>98.34%</t>
  </si>
  <si>
    <t>11.83%</t>
  </si>
  <si>
    <t>854</t>
  </si>
  <si>
    <t>1,138</t>
  </si>
  <si>
    <t>99.56%</t>
  </si>
  <si>
    <t>13.82%</t>
  </si>
  <si>
    <t>1,299</t>
  </si>
  <si>
    <t>1,598</t>
  </si>
  <si>
    <t>99.94%</t>
  </si>
  <si>
    <t>8.31%</t>
  </si>
  <si>
    <t>1,408</t>
  </si>
  <si>
    <t>1,832</t>
  </si>
  <si>
    <t>5.89%</t>
  </si>
  <si>
    <t>732</t>
  </si>
  <si>
    <t>923</t>
  </si>
  <si>
    <t>13.80%</t>
  </si>
  <si>
    <t>949</t>
  </si>
  <si>
    <t>617</t>
  </si>
  <si>
    <t>12.97%</t>
  </si>
  <si>
    <t>1,260</t>
  </si>
  <si>
    <t>98.02%</t>
  </si>
  <si>
    <t>947</t>
  </si>
  <si>
    <t>1,247</t>
  </si>
  <si>
    <t>99.76%</t>
  </si>
  <si>
    <t>540</t>
  </si>
  <si>
    <t>669</t>
  </si>
  <si>
    <t>768</t>
  </si>
  <si>
    <t>57.14%</t>
  </si>
  <si>
    <t>773</t>
  </si>
  <si>
    <t>953</t>
  </si>
  <si>
    <t>6.99%</t>
  </si>
  <si>
    <t>600</t>
  </si>
  <si>
    <t>796</t>
  </si>
  <si>
    <t>0.91%</t>
  </si>
  <si>
    <t>8.17%</t>
  </si>
  <si>
    <t>477</t>
  </si>
  <si>
    <t>562</t>
  </si>
  <si>
    <t>10.27%</t>
  </si>
  <si>
    <t>370</t>
  </si>
  <si>
    <t>98.65%</t>
  </si>
  <si>
    <t>14.96%</t>
  </si>
  <si>
    <t>1,118</t>
  </si>
  <si>
    <t>1,342</t>
  </si>
  <si>
    <t>96.80%</t>
  </si>
  <si>
    <t>381</t>
  </si>
  <si>
    <t>11.80%</t>
  </si>
  <si>
    <t>365</t>
  </si>
  <si>
    <t>247</t>
  </si>
  <si>
    <t>303</t>
  </si>
  <si>
    <t>624</t>
  </si>
  <si>
    <t>390</t>
  </si>
  <si>
    <t>445</t>
  </si>
  <si>
    <t>0.81%</t>
  </si>
  <si>
    <t>9.14%</t>
  </si>
  <si>
    <t>432</t>
  </si>
  <si>
    <t>472</t>
  </si>
  <si>
    <t>298</t>
  </si>
  <si>
    <t>395</t>
  </si>
  <si>
    <t>534</t>
  </si>
  <si>
    <t>606</t>
  </si>
  <si>
    <t>91.91%</t>
  </si>
  <si>
    <t>0.39%</t>
  </si>
  <si>
    <t>99.18%</t>
  </si>
  <si>
    <t>214</t>
  </si>
  <si>
    <t>0.23%</t>
  </si>
  <si>
    <t>95.33%</t>
  </si>
  <si>
    <t>0.32%</t>
  </si>
  <si>
    <t>0.09%</t>
  </si>
  <si>
    <t>0.10%</t>
  </si>
  <si>
    <t>0.33%</t>
  </si>
  <si>
    <t>0.20%</t>
  </si>
  <si>
    <t>1,105</t>
  </si>
  <si>
    <t>1,461</t>
  </si>
  <si>
    <t>7.18%</t>
  </si>
  <si>
    <t>4.03%</t>
  </si>
  <si>
    <t>97.81%</t>
  </si>
  <si>
    <t>1,336</t>
  </si>
  <si>
    <t>1,697</t>
  </si>
  <si>
    <t>8.34%</t>
  </si>
  <si>
    <t>1,046</t>
  </si>
  <si>
    <t>1,313</t>
  </si>
  <si>
    <t>4.19%</t>
  </si>
  <si>
    <t>917</t>
  </si>
  <si>
    <t>99.35%</t>
  </si>
  <si>
    <t>15.33%</t>
  </si>
  <si>
    <t>1,089</t>
  </si>
  <si>
    <t>1,499</t>
  </si>
  <si>
    <t>12.10%</t>
  </si>
  <si>
    <t>14.73%</t>
  </si>
  <si>
    <t>576</t>
  </si>
  <si>
    <t>699</t>
  </si>
  <si>
    <t>3.44%</t>
  </si>
  <si>
    <t>783</t>
  </si>
  <si>
    <t>553</t>
  </si>
  <si>
    <t>666</t>
  </si>
  <si>
    <t>8.32%</t>
  </si>
  <si>
    <t>1,209</t>
  </si>
  <si>
    <t>1,418</t>
  </si>
  <si>
    <t>97.88%</t>
  </si>
  <si>
    <t>382</t>
  </si>
  <si>
    <t>492</t>
  </si>
  <si>
    <t>14.66%</t>
  </si>
  <si>
    <t>42.86%</t>
  </si>
  <si>
    <t>464</t>
  </si>
  <si>
    <t>523</t>
  </si>
  <si>
    <t>613</t>
  </si>
  <si>
    <t>761</t>
  </si>
  <si>
    <t>98.03%</t>
  </si>
  <si>
    <t>518</t>
  </si>
  <si>
    <t>3.17%</t>
  </si>
  <si>
    <t>655</t>
  </si>
  <si>
    <t>6.37%</t>
  </si>
  <si>
    <t>7.65%</t>
  </si>
  <si>
    <t>292</t>
  </si>
  <si>
    <t>460</t>
  </si>
  <si>
    <t>462</t>
  </si>
  <si>
    <t>557</t>
  </si>
  <si>
    <t>98.38%</t>
  </si>
  <si>
    <t>401</t>
  </si>
  <si>
    <t>6.56%</t>
  </si>
  <si>
    <t>489</t>
  </si>
  <si>
    <t>7.66%</t>
  </si>
  <si>
    <t>265</t>
  </si>
  <si>
    <t>9.90%</t>
  </si>
  <si>
    <t>14.62%</t>
  </si>
  <si>
    <t>0.40%</t>
  </si>
  <si>
    <t>95.52%</t>
  </si>
  <si>
    <t>0.86%</t>
  </si>
  <si>
    <t>9.22%</t>
  </si>
  <si>
    <t>546</t>
  </si>
  <si>
    <t>0.75%</t>
  </si>
  <si>
    <t>5.31%</t>
  </si>
  <si>
    <t>440</t>
  </si>
  <si>
    <t>92.03%</t>
  </si>
  <si>
    <t>1,303</t>
  </si>
  <si>
    <t>1,638</t>
  </si>
  <si>
    <t>716</t>
  </si>
  <si>
    <t>5.09%</t>
  </si>
  <si>
    <t>1.13%</t>
  </si>
  <si>
    <t>1,061</t>
  </si>
  <si>
    <t>1,415</t>
  </si>
  <si>
    <t>8.13%</t>
  </si>
  <si>
    <t>807</t>
  </si>
  <si>
    <t>1,002</t>
  </si>
  <si>
    <t>11.87%</t>
  </si>
  <si>
    <t>665</t>
  </si>
  <si>
    <t>8.45%</t>
  </si>
  <si>
    <t>7.44%</t>
  </si>
  <si>
    <t>1,213</t>
  </si>
  <si>
    <t>99.75%</t>
  </si>
  <si>
    <t>583</t>
  </si>
  <si>
    <t>756</t>
  </si>
  <si>
    <t>98.94%</t>
  </si>
  <si>
    <t>510</t>
  </si>
  <si>
    <t>611</t>
  </si>
  <si>
    <t>329</t>
  </si>
  <si>
    <t>426</t>
  </si>
  <si>
    <t>9.12%</t>
  </si>
  <si>
    <t>416</t>
  </si>
  <si>
    <t>180</t>
  </si>
  <si>
    <t>19.74%</t>
  </si>
  <si>
    <t>200</t>
  </si>
  <si>
    <t>19.53%</t>
  </si>
  <si>
    <t>570</t>
  </si>
  <si>
    <t>722</t>
  </si>
  <si>
    <t>404</t>
  </si>
  <si>
    <t>94.02%</t>
  </si>
  <si>
    <t>22.34%</t>
  </si>
  <si>
    <t>12.42%</t>
  </si>
  <si>
    <t>300</t>
  </si>
  <si>
    <t>449</t>
  </si>
  <si>
    <t>97.33%</t>
  </si>
  <si>
    <t>7.85%</t>
  </si>
  <si>
    <t>8.23%</t>
  </si>
  <si>
    <t>405</t>
  </si>
  <si>
    <t>10.13%</t>
  </si>
  <si>
    <t>0.52%</t>
  </si>
  <si>
    <t>23.91%</t>
  </si>
  <si>
    <t>99.57%</t>
  </si>
  <si>
    <t>0.36%</t>
  </si>
  <si>
    <t>22.00%</t>
  </si>
  <si>
    <t>6.16%</t>
  </si>
  <si>
    <t>12.77%</t>
  </si>
  <si>
    <t>98.83%</t>
  </si>
  <si>
    <t>0.26%</t>
  </si>
  <si>
    <t>450</t>
  </si>
  <si>
    <t>99.28%</t>
  </si>
  <si>
    <t>0.16%</t>
  </si>
  <si>
    <t>0.17%</t>
  </si>
  <si>
    <t>0.04%</t>
  </si>
  <si>
    <t>1,189</t>
  </si>
  <si>
    <t>14.32%</t>
  </si>
  <si>
    <t>1,516</t>
  </si>
  <si>
    <t>14.05%</t>
  </si>
  <si>
    <t>675</t>
  </si>
  <si>
    <t>12.03%</t>
  </si>
  <si>
    <t>415</t>
  </si>
  <si>
    <t>533</t>
  </si>
  <si>
    <t>5.11%</t>
  </si>
  <si>
    <t>14.90%</t>
  </si>
  <si>
    <t>373</t>
  </si>
  <si>
    <t>4.95%</t>
  </si>
  <si>
    <t>71.43%</t>
  </si>
  <si>
    <t>6.63%</t>
  </si>
  <si>
    <t>12.63%</t>
  </si>
  <si>
    <t>255</t>
  </si>
  <si>
    <t>99.63%</t>
  </si>
  <si>
    <t>11.31%</t>
  </si>
  <si>
    <t>3.40%</t>
  </si>
  <si>
    <t>218</t>
  </si>
  <si>
    <t>7.80%</t>
  </si>
  <si>
    <t>10.80%</t>
  </si>
  <si>
    <t>99.01%</t>
  </si>
  <si>
    <t>97.97%</t>
  </si>
  <si>
    <t>1.18%</t>
  </si>
  <si>
    <t>99.06%</t>
  </si>
  <si>
    <t>5.39%</t>
  </si>
  <si>
    <t>169</t>
  </si>
  <si>
    <t>1.76%</t>
  </si>
  <si>
    <t>9.93%</t>
  </si>
  <si>
    <t>9.06%</t>
  </si>
  <si>
    <t>597</t>
  </si>
  <si>
    <t>740</t>
  </si>
  <si>
    <t>8.36%</t>
  </si>
  <si>
    <t>81.37%</t>
  </si>
  <si>
    <t>13.24%</t>
  </si>
  <si>
    <t>294</t>
  </si>
  <si>
    <t>11.35%</t>
  </si>
  <si>
    <t>458</t>
  </si>
  <si>
    <t>508</t>
  </si>
  <si>
    <t>7.49%</t>
  </si>
  <si>
    <t>354</t>
  </si>
  <si>
    <t>266</t>
  </si>
  <si>
    <t>326</t>
  </si>
  <si>
    <t>5.64%</t>
  </si>
  <si>
    <t>372</t>
  </si>
  <si>
    <t>4.60%</t>
  </si>
  <si>
    <t>1.62%</t>
  </si>
  <si>
    <t>0.53%</t>
  </si>
  <si>
    <t>98.47%</t>
  </si>
  <si>
    <t>1.46%</t>
  </si>
  <si>
    <t>0.65%</t>
  </si>
  <si>
    <t>0.78%</t>
  </si>
  <si>
    <t>98.41%</t>
  </si>
  <si>
    <t>627</t>
  </si>
  <si>
    <t>10.78%</t>
  </si>
  <si>
    <t>822</t>
  </si>
  <si>
    <t>8.26%</t>
  </si>
  <si>
    <t>4.78%</t>
  </si>
  <si>
    <t>98.63%</t>
  </si>
  <si>
    <t>98.18%</t>
  </si>
  <si>
    <t>3.54%</t>
  </si>
  <si>
    <t>97.39%</t>
  </si>
  <si>
    <t>25.41%</t>
  </si>
  <si>
    <t>13.91%</t>
  </si>
  <si>
    <t>482</t>
  </si>
  <si>
    <t>12.24%</t>
  </si>
  <si>
    <t>590</t>
  </si>
  <si>
    <t>94.41%</t>
  </si>
  <si>
    <t>10.29%</t>
  </si>
  <si>
    <t>8.20%</t>
  </si>
  <si>
    <t>96.76%</t>
  </si>
  <si>
    <t>160</t>
  </si>
  <si>
    <t>99.45%</t>
  </si>
  <si>
    <t>97.32%</t>
  </si>
  <si>
    <t>6.48%</t>
  </si>
  <si>
    <t>99.47%</t>
  </si>
  <si>
    <t>98.55%</t>
  </si>
  <si>
    <t>99.38%</t>
  </si>
  <si>
    <t>99.32%</t>
  </si>
  <si>
    <t>96.86%</t>
  </si>
  <si>
    <t>97.65%</t>
  </si>
  <si>
    <t>95.70%</t>
  </si>
  <si>
    <t>97.80%</t>
  </si>
  <si>
    <t>683</t>
  </si>
  <si>
    <t>11.77%</t>
  </si>
  <si>
    <t>13.74%</t>
  </si>
  <si>
    <t>975</t>
  </si>
  <si>
    <t>14.94%</t>
  </si>
  <si>
    <t>98.26%</t>
  </si>
  <si>
    <t>6.32%</t>
  </si>
  <si>
    <t>92.32%</t>
  </si>
  <si>
    <t>6.93%</t>
  </si>
  <si>
    <t>11.04%</t>
  </si>
  <si>
    <t>11.17%</t>
  </si>
  <si>
    <t>499</t>
  </si>
  <si>
    <t>8.60%</t>
  </si>
  <si>
    <t>589</t>
  </si>
  <si>
    <t>96.94%</t>
  </si>
  <si>
    <t>17.07%</t>
  </si>
  <si>
    <t>98.40%</t>
  </si>
  <si>
    <t>328</t>
  </si>
  <si>
    <t>310</t>
  </si>
  <si>
    <t>7.38%</t>
  </si>
  <si>
    <t>99.11%</t>
  </si>
  <si>
    <t>77.32%</t>
  </si>
  <si>
    <t>85.80%</t>
  </si>
  <si>
    <t>99.07%</t>
  </si>
  <si>
    <t>8.64%</t>
  </si>
  <si>
    <t>555</t>
  </si>
  <si>
    <t>9.63%</t>
  </si>
  <si>
    <t>9.36%</t>
  </si>
  <si>
    <t>98.75%</t>
  </si>
  <si>
    <t>14.63%</t>
  </si>
  <si>
    <t>10.95%</t>
  </si>
  <si>
    <t>208</t>
  </si>
  <si>
    <t>97.96%</t>
  </si>
  <si>
    <t>6.59%</t>
  </si>
  <si>
    <t>83.19%</t>
  </si>
  <si>
    <t>89.58%</t>
  </si>
  <si>
    <t>89.80%</t>
  </si>
  <si>
    <t>6.17%</t>
  </si>
  <si>
    <t>98.46%</t>
  </si>
  <si>
    <t>313</t>
  </si>
  <si>
    <t>7.99%</t>
  </si>
  <si>
    <t>7.25%</t>
  </si>
  <si>
    <t>427</t>
  </si>
  <si>
    <t>10.03%</t>
  </si>
  <si>
    <t>12.05%</t>
  </si>
  <si>
    <t>485</t>
  </si>
  <si>
    <t>99.79%</t>
  </si>
  <si>
    <t>4.79%</t>
  </si>
  <si>
    <t>5.75%</t>
  </si>
  <si>
    <t>10.16%</t>
  </si>
  <si>
    <t>529</t>
  </si>
  <si>
    <t>692</t>
  </si>
  <si>
    <t>13.54%</t>
  </si>
  <si>
    <t>6.02%</t>
  </si>
  <si>
    <t>6.20%</t>
  </si>
  <si>
    <t>13.25%</t>
  </si>
  <si>
    <t>7.16%</t>
  </si>
  <si>
    <t>6.75%</t>
  </si>
  <si>
    <t>15.87%</t>
  </si>
  <si>
    <t>6.43%</t>
  </si>
  <si>
    <t>9.23%</t>
  </si>
  <si>
    <t>11.32%</t>
  </si>
  <si>
    <t>86.59%</t>
  </si>
  <si>
    <t>88.75%</t>
  </si>
  <si>
    <t>86.36%</t>
  </si>
  <si>
    <t>86.84%</t>
  </si>
  <si>
    <t>0.42%</t>
  </si>
  <si>
    <t>11.97%</t>
  </si>
  <si>
    <t>11.96%</t>
  </si>
  <si>
    <t>7.97%</t>
  </si>
  <si>
    <t>13.56%</t>
  </si>
  <si>
    <t>9.91%</t>
  </si>
  <si>
    <t>98.44%</t>
  </si>
  <si>
    <t>10.99%</t>
  </si>
  <si>
    <t>95.96%</t>
  </si>
  <si>
    <t>15.85%</t>
  </si>
  <si>
    <t>14.49%</t>
  </si>
  <si>
    <t>5.42%</t>
  </si>
  <si>
    <t>25.64%</t>
  </si>
  <si>
    <t>222</t>
  </si>
  <si>
    <t>14.91%</t>
  </si>
  <si>
    <t>9.01%</t>
  </si>
  <si>
    <t>8.80%</t>
  </si>
  <si>
    <t>97.87%</t>
  </si>
  <si>
    <t>97.00%</t>
  </si>
  <si>
    <t>96.43%</t>
  </si>
  <si>
    <t>9.69%</t>
  </si>
  <si>
    <t>7.26%</t>
  </si>
  <si>
    <t>7.19%</t>
  </si>
  <si>
    <t>7.90%</t>
  </si>
  <si>
    <t>13.28%</t>
  </si>
  <si>
    <t>13.44%</t>
  </si>
  <si>
    <t>65.22%</t>
  </si>
  <si>
    <t>98.78%</t>
  </si>
  <si>
    <t>80.95%</t>
  </si>
  <si>
    <t>93.88%</t>
  </si>
  <si>
    <t>17.82%</t>
  </si>
  <si>
    <t>9.50%</t>
  </si>
  <si>
    <t>9.71%</t>
  </si>
  <si>
    <t>12.17%</t>
  </si>
  <si>
    <t>4.87%</t>
  </si>
  <si>
    <t>11.86%</t>
  </si>
  <si>
    <t>9.66%</t>
  </si>
  <si>
    <t>31.58%</t>
  </si>
  <si>
    <t>34.62%</t>
  </si>
  <si>
    <t>77.78%</t>
  </si>
  <si>
    <t>14.71%</t>
  </si>
  <si>
    <t>11.75%</t>
  </si>
  <si>
    <t>11.70%</t>
  </si>
  <si>
    <t>7.96%</t>
  </si>
  <si>
    <t>7.06%</t>
  </si>
  <si>
    <t>98.88%</t>
  </si>
  <si>
    <t>7.73%</t>
  </si>
  <si>
    <t>89.74%</t>
  </si>
  <si>
    <t>6.69%</t>
  </si>
  <si>
    <t>4.16%</t>
  </si>
  <si>
    <t>10.43%</t>
  </si>
  <si>
    <t>11.42%</t>
  </si>
  <si>
    <t>15.43%</t>
  </si>
  <si>
    <t>11.05%</t>
  </si>
  <si>
    <t>21.67%</t>
  </si>
  <si>
    <t>8.37%</t>
  </si>
  <si>
    <t>34.48%</t>
  </si>
  <si>
    <t>18.37%</t>
  </si>
  <si>
    <t>90.48%</t>
  </si>
  <si>
    <t>92.31%</t>
  </si>
  <si>
    <t>19.23%</t>
  </si>
  <si>
    <t>8.09%</t>
  </si>
  <si>
    <t>203</t>
  </si>
  <si>
    <t>12.56%</t>
  </si>
  <si>
    <t>99.58%</t>
  </si>
  <si>
    <t>19.61%</t>
  </si>
  <si>
    <t>6.29%</t>
  </si>
  <si>
    <t>7.88%</t>
  </si>
  <si>
    <t>403</t>
  </si>
  <si>
    <t>20.19%</t>
  </si>
  <si>
    <t>26.32%</t>
  </si>
  <si>
    <t>10.46%</t>
  </si>
  <si>
    <t>11.12%</t>
  </si>
  <si>
    <t>10.07%</t>
  </si>
  <si>
    <t>11.82%</t>
  </si>
  <si>
    <t>171</t>
  </si>
  <si>
    <t>11.99%</t>
  </si>
  <si>
    <t>12.51%</t>
  </si>
  <si>
    <t>15.20%</t>
  </si>
  <si>
    <t>14.88%</t>
  </si>
  <si>
    <t>209</t>
  </si>
  <si>
    <t>11.68%</t>
  </si>
  <si>
    <t>10.22%</t>
  </si>
  <si>
    <t>10.10%</t>
  </si>
  <si>
    <t>5.40%</t>
  </si>
  <si>
    <t>8.87%</t>
  </si>
  <si>
    <t>8.08%</t>
  </si>
  <si>
    <t>419</t>
  </si>
  <si>
    <t>8.96%</t>
  </si>
  <si>
    <t>15.09%</t>
  </si>
  <si>
    <t>11.94%</t>
  </si>
  <si>
    <t>264</t>
  </si>
  <si>
    <t>10.45%</t>
  </si>
  <si>
    <t>8.61%</t>
  </si>
  <si>
    <t>16.59%</t>
  </si>
  <si>
    <t>12.26%</t>
  </si>
  <si>
    <t>185</t>
  </si>
  <si>
    <t>14.02%</t>
  </si>
  <si>
    <t>9.19%</t>
  </si>
  <si>
    <t>11.89%</t>
  </si>
  <si>
    <t>11.10%</t>
  </si>
  <si>
    <t>99.36%</t>
  </si>
  <si>
    <t>262</t>
  </si>
  <si>
    <t>13.43%</t>
  </si>
  <si>
    <t>13.98%</t>
  </si>
  <si>
    <t>13.15%</t>
  </si>
  <si>
    <t>11.92%</t>
  </si>
  <si>
    <t>14.12%</t>
  </si>
  <si>
    <t>12.22%</t>
  </si>
  <si>
    <t>13.67%</t>
  </si>
  <si>
    <t>12.75%</t>
  </si>
  <si>
    <t>11.46%</t>
  </si>
  <si>
    <t>11.28%</t>
  </si>
  <si>
    <t>33.58%</t>
  </si>
  <si>
    <t>785</t>
  </si>
  <si>
    <t>33.68%</t>
  </si>
  <si>
    <t>10.32%</t>
  </si>
  <si>
    <t>15.32%</t>
  </si>
  <si>
    <t>13.10%</t>
  </si>
  <si>
    <t>12.47%</t>
  </si>
  <si>
    <t>15.95%</t>
  </si>
  <si>
    <t>13.73%</t>
  </si>
  <si>
    <t>15.18%</t>
  </si>
  <si>
    <t>12.54%</t>
  </si>
  <si>
    <t>98.77%</t>
  </si>
  <si>
    <t>16.92%</t>
  </si>
  <si>
    <t>17.30%</t>
  </si>
  <si>
    <t>17.55%</t>
  </si>
  <si>
    <t>16.06%</t>
  </si>
  <si>
    <t>17.10%</t>
  </si>
  <si>
    <t>10.65%</t>
  </si>
  <si>
    <t>18.16%</t>
  </si>
  <si>
    <t>16.95%</t>
  </si>
  <si>
    <t>6.81%</t>
  </si>
  <si>
    <t>11.88%</t>
  </si>
  <si>
    <t>17.49%</t>
  </si>
  <si>
    <t>98.00%</t>
  </si>
  <si>
    <t>278</t>
  </si>
  <si>
    <t>19.98%</t>
  </si>
  <si>
    <t>19.29%</t>
  </si>
  <si>
    <t>10.88%</t>
  </si>
  <si>
    <t>16.14%</t>
  </si>
  <si>
    <t>16.41%</t>
  </si>
  <si>
    <t>11.71%</t>
  </si>
  <si>
    <t>16.07%</t>
  </si>
  <si>
    <t>97.03%</t>
  </si>
  <si>
    <t>22.70%</t>
  </si>
  <si>
    <t>12.23%</t>
  </si>
  <si>
    <t>14.84%</t>
  </si>
  <si>
    <t>15.65%</t>
  </si>
  <si>
    <t>17.21%</t>
  </si>
  <si>
    <t>11.79%</t>
  </si>
  <si>
    <t>12.08%</t>
  </si>
  <si>
    <t>12.80%</t>
  </si>
  <si>
    <t>7.15%</t>
  </si>
  <si>
    <t>17.57%</t>
  </si>
  <si>
    <t>31.25%</t>
  </si>
  <si>
    <t>32.10%</t>
  </si>
  <si>
    <t>18.11%</t>
  </si>
  <si>
    <t>21.11%</t>
  </si>
  <si>
    <t>20.14%</t>
  </si>
  <si>
    <t>17.88%</t>
  </si>
  <si>
    <t>14.03%</t>
  </si>
  <si>
    <t>16.81%</t>
  </si>
  <si>
    <t>47.83%</t>
  </si>
  <si>
    <t>21.15%</t>
  </si>
  <si>
    <t>97.44%</t>
  </si>
  <si>
    <t>92.19%</t>
  </si>
  <si>
    <t>31.37%</t>
  </si>
  <si>
    <t>21.79%</t>
  </si>
  <si>
    <t>20.59%</t>
  </si>
  <si>
    <t>11.02%</t>
  </si>
  <si>
    <t>13.00%</t>
  </si>
  <si>
    <t>97.40%</t>
  </si>
  <si>
    <t>267</t>
  </si>
  <si>
    <t>26.92%</t>
  </si>
  <si>
    <t>312</t>
  </si>
  <si>
    <t>17.38%</t>
  </si>
  <si>
    <t>17.28%</t>
  </si>
  <si>
    <t>11.45%</t>
  </si>
  <si>
    <t>17.78%</t>
  </si>
  <si>
    <t>18.27%</t>
  </si>
  <si>
    <t>18.68%</t>
  </si>
  <si>
    <t>98.90%</t>
  </si>
  <si>
    <t>18.60%</t>
  </si>
  <si>
    <t>8.19%</t>
  </si>
  <si>
    <t>461</t>
  </si>
  <si>
    <t>568</t>
  </si>
  <si>
    <t>32.75%</t>
  </si>
  <si>
    <t>661</t>
  </si>
  <si>
    <t>897</t>
  </si>
  <si>
    <t>19.52%</t>
  </si>
  <si>
    <t>1,436</t>
  </si>
  <si>
    <t>6.60%</t>
  </si>
  <si>
    <t>1,805</t>
  </si>
  <si>
    <t>548</t>
  </si>
  <si>
    <t>21.72%</t>
  </si>
  <si>
    <t>1,149</t>
  </si>
  <si>
    <t>1,494</t>
  </si>
  <si>
    <t>10.62%</t>
  </si>
  <si>
    <t>1,322</t>
  </si>
  <si>
    <t>1,689</t>
  </si>
  <si>
    <t>7.42%</t>
  </si>
  <si>
    <t>1,280</t>
  </si>
  <si>
    <t>1,644</t>
  </si>
  <si>
    <t>9.45%</t>
  </si>
  <si>
    <t>2,167</t>
  </si>
  <si>
    <t>6.01%</t>
  </si>
  <si>
    <t>1,326</t>
  </si>
  <si>
    <t>938</t>
  </si>
  <si>
    <t>1,214</t>
  </si>
  <si>
    <t>654</t>
  </si>
  <si>
    <t>17.80%</t>
  </si>
  <si>
    <t>987</t>
  </si>
  <si>
    <t>700</t>
  </si>
  <si>
    <t>1,000</t>
  </si>
  <si>
    <t>11.24%</t>
  </si>
  <si>
    <t>792</t>
  </si>
  <si>
    <t>1,096</t>
  </si>
  <si>
    <t>743</t>
  </si>
  <si>
    <t>19.11%</t>
  </si>
  <si>
    <t>220.00%</t>
  </si>
  <si>
    <t>689</t>
  </si>
  <si>
    <t>983</t>
  </si>
  <si>
    <t>693</t>
  </si>
  <si>
    <t>914</t>
  </si>
  <si>
    <t>111.11%</t>
  </si>
  <si>
    <t>488</t>
  </si>
  <si>
    <t>Week</t>
  </si>
  <si>
    <t>Date from</t>
  </si>
  <si>
    <t>Date to</t>
  </si>
  <si>
    <t>(blank)</t>
  </si>
  <si>
    <t>Column Labels</t>
  </si>
  <si>
    <t>Stdev</t>
  </si>
  <si>
    <t>Average</t>
  </si>
  <si>
    <t>2022-W23</t>
  </si>
  <si>
    <t>2022-W24</t>
  </si>
  <si>
    <t>2022-W25</t>
  </si>
  <si>
    <t>2022-W26</t>
  </si>
  <si>
    <t>2022-W27</t>
  </si>
  <si>
    <t>2022-W28</t>
  </si>
  <si>
    <t>2022-W29</t>
  </si>
  <si>
    <t>2022-W30</t>
  </si>
  <si>
    <t>2022-W31</t>
  </si>
  <si>
    <t>2022-W32</t>
  </si>
  <si>
    <t>2022-W33</t>
  </si>
  <si>
    <t>2022-W34</t>
  </si>
  <si>
    <t>2022-W35</t>
  </si>
  <si>
    <t>2022-W36</t>
  </si>
  <si>
    <t>2022-W37</t>
  </si>
  <si>
    <t>2022-W38</t>
  </si>
  <si>
    <t>2022-W39</t>
  </si>
  <si>
    <t>2022-W40</t>
  </si>
  <si>
    <t>2022-W41</t>
  </si>
  <si>
    <t>2022-W42</t>
  </si>
  <si>
    <t>2022-W43</t>
  </si>
  <si>
    <t>2022-W44</t>
  </si>
  <si>
    <t>2022-W45</t>
  </si>
  <si>
    <t>2022-W46</t>
  </si>
  <si>
    <t>2022-W47</t>
  </si>
  <si>
    <t>2022-W48</t>
  </si>
  <si>
    <t>2022-W49</t>
  </si>
  <si>
    <t>2022-W50</t>
  </si>
  <si>
    <t>2022-W51</t>
  </si>
  <si>
    <t>2022-W52</t>
  </si>
  <si>
    <t>2022-W53</t>
  </si>
  <si>
    <t>2023-W01</t>
  </si>
  <si>
    <t>2023-W02</t>
  </si>
  <si>
    <t>2023-W03</t>
  </si>
  <si>
    <t>2023-W04</t>
  </si>
  <si>
    <t>2023-W05</t>
  </si>
  <si>
    <t>2023-W06</t>
  </si>
  <si>
    <t>2023-W07</t>
  </si>
  <si>
    <t>2023-W08</t>
  </si>
  <si>
    <t>2023-W09</t>
  </si>
  <si>
    <t>2023-W10</t>
  </si>
  <si>
    <t>2023-W11</t>
  </si>
  <si>
    <t>2023-W12</t>
  </si>
  <si>
    <t>2023-W13</t>
  </si>
  <si>
    <t>2023-W14</t>
  </si>
  <si>
    <t>2023-W15</t>
  </si>
  <si>
    <t>2023-W16</t>
  </si>
  <si>
    <t>2023-W17</t>
  </si>
  <si>
    <t>2023-W18</t>
  </si>
  <si>
    <t>2023-W19</t>
  </si>
  <si>
    <t>2023-W20</t>
  </si>
  <si>
    <t>2023-W21</t>
  </si>
  <si>
    <t>2023-W22</t>
  </si>
  <si>
    <t>2023-W23</t>
  </si>
  <si>
    <t>2023-W24</t>
  </si>
  <si>
    <t>2023-W25</t>
  </si>
  <si>
    <t>2023-W26</t>
  </si>
  <si>
    <t>2023-W27</t>
  </si>
  <si>
    <t>2023-W28</t>
  </si>
  <si>
    <t>2023-W29</t>
  </si>
  <si>
    <t>2023-W30</t>
  </si>
  <si>
    <t>2023-W31</t>
  </si>
  <si>
    <t>2023-W32</t>
  </si>
  <si>
    <t>2023-W33</t>
  </si>
  <si>
    <t>2023-W34</t>
  </si>
  <si>
    <t>2023-W35</t>
  </si>
  <si>
    <t>2023-W36</t>
  </si>
  <si>
    <t>2023-W37</t>
  </si>
  <si>
    <t>2023-W38</t>
  </si>
  <si>
    <t>2023-W39</t>
  </si>
  <si>
    <t>2023-W40</t>
  </si>
  <si>
    <t>2023-W41</t>
  </si>
  <si>
    <t>2023-W42</t>
  </si>
  <si>
    <t>2023-W43</t>
  </si>
  <si>
    <t>2023-W44</t>
  </si>
  <si>
    <t>2023-W45</t>
  </si>
  <si>
    <t>2023-W46</t>
  </si>
  <si>
    <t>2023-W47</t>
  </si>
  <si>
    <t>2023-W48</t>
  </si>
  <si>
    <t>2023-W49</t>
  </si>
  <si>
    <t>2023-W50</t>
  </si>
  <si>
    <t>Max</t>
  </si>
  <si>
    <t>Min</t>
  </si>
  <si>
    <t>Month</t>
  </si>
  <si>
    <t>Year</t>
  </si>
  <si>
    <t>2022</t>
  </si>
  <si>
    <t>2023</t>
  </si>
  <si>
    <t>Qtr2</t>
  </si>
  <si>
    <t>Qtr3</t>
  </si>
  <si>
    <t>Qtr4</t>
  </si>
  <si>
    <t>Qtr1</t>
  </si>
  <si>
    <t>Coeffi</t>
  </si>
  <si>
    <t>Uncertaincy</t>
  </si>
  <si>
    <t>Coff.D</t>
  </si>
  <si>
    <t>Z</t>
  </si>
  <si>
    <t>High Certain</t>
  </si>
  <si>
    <t>Medium Certain</t>
  </si>
  <si>
    <t>Low Certain</t>
  </si>
  <si>
    <t>Days</t>
  </si>
  <si>
    <t>Forecast</t>
  </si>
  <si>
    <t>Sales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</si>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</sst>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USD]"/>
    <numFmt numFmtId="165" formatCode="mm\-dd\-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9" fontId="0" fillId="0" borderId="0" xfId="1" applyFont="1"/>
    <xf numFmtId="9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2" fillId="0" borderId="0" xfId="1" applyFont="1" applyBorder="1"/>
    <xf numFmtId="9" fontId="2" fillId="0" borderId="0" xfId="0" applyNumberFormat="1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0" borderId="0" xfId="1" applyFont="1" applyBorder="1"/>
    <xf numFmtId="165" fontId="0" fillId="0" borderId="0" xfId="0" applyNumberFormat="1"/>
    <xf numFmtId="9" fontId="0" fillId="0" borderId="1" xfId="1" applyFont="1" applyBorder="1"/>
    <xf numFmtId="0" fontId="0" fillId="2" borderId="0" xfId="0" applyFill="1"/>
    <xf numFmtId="0" fontId="0" fillId="0" borderId="0" xfId="0" applyAlignment="1">
      <alignment horizontal="left" vertical="top" wrapText="1"/>
    </xf>
  </cellXfs>
  <cellStyles count="2">
    <cellStyle name="Normal" xfId="0" builtinId="0"/>
    <cellStyle name="Percent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ffe6a5e2bec42294/Documents/TEECOM/Data/Book1.xlsx" TargetMode="External"/><Relationship Id="rId1" Type="http://schemas.openxmlformats.org/officeDocument/2006/relationships/externalLinkPath" Target="https://d.docs.live.net/ffe6a5e2bec42294/Documents/TEECOM/Data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001_SalesDashboard-12-19-23"/>
      <sheetName val="002_BusinessReport-12-19-23"/>
      <sheetName val="003_BusinessReport-12-19-23"/>
      <sheetName val="004_BusinessReport-12-19-23"/>
      <sheetName val="006_143243019710"/>
      <sheetName val="007_143247019710"/>
      <sheetName val="008_143238019710"/>
      <sheetName val="009_143239019710"/>
      <sheetName val="010_143307019711"/>
      <sheetName val="Dict"/>
      <sheetName val="Sheet2"/>
      <sheetName val="011_inventory-report_12-20-2023"/>
      <sheetName val="Sales Data"/>
      <sheetName val="Sheet3"/>
    </sheetNames>
    <sheetDataSet>
      <sheetData sheetId="0">
        <row r="4">
          <cell r="K4" t="str">
            <v xml:space="preserve">Provide the general information of sales </v>
          </cell>
        </row>
        <row r="5">
          <cell r="K5" t="str">
            <v>But not by SKU Items, Max 1 year</v>
          </cell>
        </row>
        <row r="6">
          <cell r="K6" t="str">
            <v>We can learn about general store sales history in Qty and Revenue</v>
          </cell>
        </row>
        <row r="7">
          <cell r="K7" t="str">
            <v>Provide the general information of sales by channel</v>
          </cell>
        </row>
        <row r="8">
          <cell r="K8" t="str">
            <v>But not by SKU Items, Max 2 year</v>
          </cell>
        </row>
        <row r="9">
          <cell r="K9" t="str">
            <v>We can learn about Seasonal volume and revenue</v>
          </cell>
        </row>
        <row r="10">
          <cell r="K10" t="str">
            <v xml:space="preserve">Season Versus sales </v>
          </cell>
        </row>
        <row r="11">
          <cell r="K11" t="str">
            <v>Order Item Session Percentage</v>
          </cell>
        </row>
        <row r="12">
          <cell r="K12" t="str">
            <v>Order Item Session Percentage - B2B</v>
          </cell>
        </row>
        <row r="13">
          <cell r="K13" t="str">
            <v xml:space="preserve">Page View and sales </v>
          </cell>
        </row>
        <row r="16">
          <cell r="K16" t="str">
            <v>Sales Orders</v>
          </cell>
        </row>
        <row r="17">
          <cell r="K17" t="str">
            <v>Refund rate</v>
          </cell>
        </row>
        <row r="18">
          <cell r="K18" t="str">
            <v>Feedback</v>
          </cell>
        </row>
        <row r="20">
          <cell r="K20" t="str">
            <v>By SKU - Sum up by Periods &gt;&gt;&gt;</v>
          </cell>
        </row>
        <row r="21">
          <cell r="D21">
            <v>2</v>
          </cell>
          <cell r="E21">
            <v>1</v>
          </cell>
        </row>
        <row r="22">
          <cell r="D22">
            <v>45271</v>
          </cell>
          <cell r="E22">
            <v>45277</v>
          </cell>
          <cell r="K22" t="str">
            <v>BusinessReport-12-19-23</v>
          </cell>
          <cell r="N22" t="str">
            <v>2023-W50</v>
          </cell>
        </row>
        <row r="23">
          <cell r="D23">
            <v>45264</v>
          </cell>
          <cell r="E23">
            <v>45270</v>
          </cell>
          <cell r="K23" t="str">
            <v>BusinessReport-12-19-23 (1)</v>
          </cell>
          <cell r="N23" t="str">
            <v>2023-W49</v>
          </cell>
        </row>
        <row r="24">
          <cell r="D24">
            <v>45257</v>
          </cell>
          <cell r="E24">
            <v>45263</v>
          </cell>
          <cell r="K24" t="str">
            <v>BusinessReport-12-19-23 (2)</v>
          </cell>
          <cell r="N24" t="str">
            <v>2023-W48</v>
          </cell>
        </row>
        <row r="25">
          <cell r="D25">
            <v>45250</v>
          </cell>
          <cell r="E25">
            <v>45256</v>
          </cell>
          <cell r="K25" t="str">
            <v>BusinessReport-12-19-23 (3)</v>
          </cell>
          <cell r="N25" t="str">
            <v>2023-W47</v>
          </cell>
        </row>
        <row r="26">
          <cell r="D26">
            <v>45243</v>
          </cell>
          <cell r="E26">
            <v>45249</v>
          </cell>
          <cell r="K26" t="str">
            <v>BusinessReport-12-19-23 (4)</v>
          </cell>
          <cell r="N26" t="str">
            <v>2023-W46</v>
          </cell>
        </row>
        <row r="27">
          <cell r="D27">
            <v>45236</v>
          </cell>
          <cell r="E27">
            <v>45242</v>
          </cell>
          <cell r="K27" t="str">
            <v>BusinessReport-12-19-23 (5)</v>
          </cell>
          <cell r="N27" t="str">
            <v>2023-W45</v>
          </cell>
        </row>
        <row r="28">
          <cell r="D28">
            <v>45229</v>
          </cell>
          <cell r="E28">
            <v>45235</v>
          </cell>
          <cell r="K28" t="str">
            <v>BusinessReport-12-19-23 (6)</v>
          </cell>
          <cell r="N28" t="str">
            <v>2023-W44</v>
          </cell>
        </row>
        <row r="29">
          <cell r="D29">
            <v>45222</v>
          </cell>
          <cell r="E29">
            <v>45228</v>
          </cell>
          <cell r="K29" t="str">
            <v>BusinessReport-12-19-23 (7)</v>
          </cell>
          <cell r="N29" t="str">
            <v>2023-W43</v>
          </cell>
        </row>
        <row r="30">
          <cell r="D30">
            <v>45215</v>
          </cell>
          <cell r="E30">
            <v>45221</v>
          </cell>
          <cell r="K30" t="str">
            <v>BusinessReport-12-19-23 (8)</v>
          </cell>
          <cell r="N30" t="str">
            <v>2023-W42</v>
          </cell>
        </row>
        <row r="31">
          <cell r="D31">
            <v>45208</v>
          </cell>
          <cell r="E31">
            <v>45214</v>
          </cell>
          <cell r="K31" t="str">
            <v>BusinessReport-12-19-23 (9)</v>
          </cell>
          <cell r="N31" t="str">
            <v>2023-W41</v>
          </cell>
        </row>
        <row r="32">
          <cell r="D32">
            <v>45201</v>
          </cell>
          <cell r="E32">
            <v>45207</v>
          </cell>
          <cell r="K32" t="str">
            <v>BusinessReport-12-19-23 (10)</v>
          </cell>
          <cell r="N32" t="str">
            <v>2023-W40</v>
          </cell>
        </row>
        <row r="33">
          <cell r="D33">
            <v>45194</v>
          </cell>
          <cell r="E33">
            <v>45200</v>
          </cell>
          <cell r="K33" t="str">
            <v>BusinessReport-12-19-23 (11)</v>
          </cell>
          <cell r="N33" t="str">
            <v>2023-W39</v>
          </cell>
        </row>
        <row r="34">
          <cell r="D34">
            <v>45187</v>
          </cell>
          <cell r="E34">
            <v>45193</v>
          </cell>
          <cell r="K34" t="str">
            <v>BusinessReport-12-19-23 (12)</v>
          </cell>
          <cell r="N34" t="str">
            <v>2023-W38</v>
          </cell>
        </row>
        <row r="35">
          <cell r="D35">
            <v>45180</v>
          </cell>
          <cell r="E35">
            <v>45186</v>
          </cell>
          <cell r="K35" t="str">
            <v>BusinessReport-12-19-23 (13)</v>
          </cell>
          <cell r="N35" t="str">
            <v>2023-W37</v>
          </cell>
        </row>
        <row r="36">
          <cell r="D36">
            <v>45173</v>
          </cell>
          <cell r="E36">
            <v>45179</v>
          </cell>
          <cell r="K36" t="str">
            <v>BusinessReport-12-19-23 (14)</v>
          </cell>
          <cell r="N36" t="str">
            <v>2023-W36</v>
          </cell>
        </row>
        <row r="37">
          <cell r="D37">
            <v>45166</v>
          </cell>
          <cell r="E37">
            <v>45172</v>
          </cell>
          <cell r="K37" t="str">
            <v>BusinessReport-12-19-23 (15)</v>
          </cell>
          <cell r="N37" t="str">
            <v>2023-W35</v>
          </cell>
        </row>
        <row r="38">
          <cell r="D38">
            <v>45159</v>
          </cell>
          <cell r="E38">
            <v>45165</v>
          </cell>
          <cell r="K38" t="str">
            <v>BusinessReport-12-19-23 (16)</v>
          </cell>
          <cell r="N38" t="str">
            <v>2023-W34</v>
          </cell>
        </row>
        <row r="39">
          <cell r="D39">
            <v>45152</v>
          </cell>
          <cell r="E39">
            <v>45158</v>
          </cell>
          <cell r="K39" t="str">
            <v>BusinessReport-12-19-23 (17)</v>
          </cell>
          <cell r="N39" t="str">
            <v>2023-W33</v>
          </cell>
        </row>
        <row r="40">
          <cell r="D40">
            <v>45145</v>
          </cell>
          <cell r="E40">
            <v>45151</v>
          </cell>
          <cell r="K40" t="str">
            <v>BusinessReport-12-19-23 (18)</v>
          </cell>
          <cell r="N40" t="str">
            <v>2023-W32</v>
          </cell>
        </row>
        <row r="41">
          <cell r="D41">
            <v>45138</v>
          </cell>
          <cell r="E41">
            <v>45144</v>
          </cell>
          <cell r="K41" t="str">
            <v>BusinessReport-12-19-23 (19)</v>
          </cell>
          <cell r="N41" t="str">
            <v>2023-W31</v>
          </cell>
        </row>
        <row r="42">
          <cell r="D42">
            <v>45131</v>
          </cell>
          <cell r="E42">
            <v>45137</v>
          </cell>
          <cell r="K42" t="str">
            <v>BusinessReport-12-19-23 (20)</v>
          </cell>
          <cell r="N42" t="str">
            <v>2023-W30</v>
          </cell>
        </row>
        <row r="43">
          <cell r="D43">
            <v>45124</v>
          </cell>
          <cell r="E43">
            <v>45130</v>
          </cell>
          <cell r="K43" t="str">
            <v>BusinessReport-12-19-23 (21)</v>
          </cell>
          <cell r="N43" t="str">
            <v>2023-W29</v>
          </cell>
        </row>
        <row r="44">
          <cell r="D44">
            <v>45117</v>
          </cell>
          <cell r="E44">
            <v>45123</v>
          </cell>
          <cell r="K44" t="str">
            <v>BusinessReport-12-19-23 (22)</v>
          </cell>
          <cell r="N44" t="str">
            <v>2023-W28</v>
          </cell>
        </row>
        <row r="45">
          <cell r="D45">
            <v>45110</v>
          </cell>
          <cell r="E45">
            <v>45116</v>
          </cell>
          <cell r="K45" t="str">
            <v>BusinessReport-12-19-23 (23)</v>
          </cell>
          <cell r="N45" t="str">
            <v>2023-W27</v>
          </cell>
        </row>
        <row r="46">
          <cell r="D46">
            <v>45103</v>
          </cell>
          <cell r="E46">
            <v>45109</v>
          </cell>
          <cell r="K46" t="str">
            <v>BusinessReport-12-19-23 (24)</v>
          </cell>
          <cell r="N46" t="str">
            <v>2023-W26</v>
          </cell>
        </row>
        <row r="47">
          <cell r="D47">
            <v>45096</v>
          </cell>
          <cell r="E47">
            <v>45102</v>
          </cell>
          <cell r="K47" t="str">
            <v>BusinessReport-12-19-23 (25)</v>
          </cell>
          <cell r="N47" t="str">
            <v>2023-W25</v>
          </cell>
        </row>
        <row r="48">
          <cell r="D48">
            <v>45089</v>
          </cell>
          <cell r="E48">
            <v>45095</v>
          </cell>
          <cell r="K48" t="str">
            <v>BusinessReport-12-19-23 (26)</v>
          </cell>
          <cell r="N48" t="str">
            <v>2023-W24</v>
          </cell>
        </row>
        <row r="49">
          <cell r="D49">
            <v>45082</v>
          </cell>
          <cell r="E49">
            <v>45088</v>
          </cell>
          <cell r="K49" t="str">
            <v>BusinessReport-12-19-23 (27)</v>
          </cell>
          <cell r="N49" t="str">
            <v>2023-W23</v>
          </cell>
        </row>
        <row r="50">
          <cell r="D50">
            <v>45075</v>
          </cell>
          <cell r="E50">
            <v>45081</v>
          </cell>
          <cell r="K50" t="str">
            <v>BusinessReport-12-19-23 (28)</v>
          </cell>
          <cell r="N50" t="str">
            <v>2023-W22</v>
          </cell>
        </row>
        <row r="51">
          <cell r="D51">
            <v>45068</v>
          </cell>
          <cell r="E51">
            <v>45074</v>
          </cell>
          <cell r="K51" t="str">
            <v>BusinessReport-12-19-23 (29)</v>
          </cell>
          <cell r="N51" t="str">
            <v>2023-W21</v>
          </cell>
        </row>
        <row r="52">
          <cell r="D52">
            <v>45061</v>
          </cell>
          <cell r="E52">
            <v>45067</v>
          </cell>
          <cell r="K52" t="str">
            <v>BusinessReport-12-19-23 (30)</v>
          </cell>
          <cell r="N52" t="str">
            <v>2023-W20</v>
          </cell>
        </row>
        <row r="53">
          <cell r="D53">
            <v>45054</v>
          </cell>
          <cell r="E53">
            <v>45060</v>
          </cell>
          <cell r="K53" t="str">
            <v>BusinessReport-12-19-23 (31)</v>
          </cell>
          <cell r="N53" t="str">
            <v>2023-W19</v>
          </cell>
        </row>
        <row r="54">
          <cell r="D54">
            <v>45047</v>
          </cell>
          <cell r="E54">
            <v>45053</v>
          </cell>
          <cell r="K54" t="str">
            <v>BusinessReport-12-19-23 (32)</v>
          </cell>
          <cell r="N54" t="str">
            <v>2023-W18</v>
          </cell>
        </row>
        <row r="55">
          <cell r="D55">
            <v>45040</v>
          </cell>
          <cell r="E55">
            <v>45046</v>
          </cell>
          <cell r="K55" t="str">
            <v>BusinessReport-12-19-23 (33)</v>
          </cell>
          <cell r="N55" t="str">
            <v>2023-W17</v>
          </cell>
        </row>
        <row r="56">
          <cell r="D56">
            <v>45033</v>
          </cell>
          <cell r="E56">
            <v>45039</v>
          </cell>
          <cell r="K56" t="str">
            <v>BusinessReport-12-19-23 (34)</v>
          </cell>
          <cell r="N56" t="str">
            <v>2023-W16</v>
          </cell>
        </row>
        <row r="57">
          <cell r="D57">
            <v>45026</v>
          </cell>
          <cell r="E57">
            <v>45032</v>
          </cell>
          <cell r="K57" t="str">
            <v>BusinessReport-12-19-23 (35)</v>
          </cell>
          <cell r="N57" t="str">
            <v>2023-W15</v>
          </cell>
        </row>
        <row r="58">
          <cell r="D58">
            <v>45019</v>
          </cell>
          <cell r="E58">
            <v>45025</v>
          </cell>
          <cell r="K58" t="str">
            <v>BusinessReport-12-19-23 (36)</v>
          </cell>
          <cell r="N58" t="str">
            <v>2023-W14</v>
          </cell>
        </row>
        <row r="59">
          <cell r="D59">
            <v>45012</v>
          </cell>
          <cell r="E59">
            <v>45018</v>
          </cell>
          <cell r="K59" t="str">
            <v>BusinessReport-12-19-23 (37)</v>
          </cell>
          <cell r="N59" t="str">
            <v>2023-W13</v>
          </cell>
        </row>
        <row r="60">
          <cell r="D60">
            <v>45005</v>
          </cell>
          <cell r="E60">
            <v>45011</v>
          </cell>
          <cell r="K60" t="str">
            <v>BusinessReport-12-19-23 (38)</v>
          </cell>
          <cell r="N60" t="str">
            <v>2023-W12</v>
          </cell>
        </row>
        <row r="61">
          <cell r="D61">
            <v>44998</v>
          </cell>
          <cell r="E61">
            <v>45004</v>
          </cell>
          <cell r="K61" t="str">
            <v>BusinessReport-12-19-23 (39)</v>
          </cell>
          <cell r="N61" t="str">
            <v>2023-W11</v>
          </cell>
        </row>
        <row r="62">
          <cell r="D62">
            <v>44991</v>
          </cell>
          <cell r="E62">
            <v>44997</v>
          </cell>
          <cell r="K62" t="str">
            <v>BusinessReport-12-19-23 (40)</v>
          </cell>
          <cell r="N62" t="str">
            <v>2023-W10</v>
          </cell>
        </row>
        <row r="63">
          <cell r="D63">
            <v>44984</v>
          </cell>
          <cell r="E63">
            <v>44990</v>
          </cell>
          <cell r="K63" t="str">
            <v>BusinessReport-12-19-23 (41)</v>
          </cell>
          <cell r="N63" t="str">
            <v>2023-W09</v>
          </cell>
        </row>
        <row r="64">
          <cell r="D64">
            <v>44977</v>
          </cell>
          <cell r="E64">
            <v>44983</v>
          </cell>
          <cell r="K64" t="str">
            <v>BusinessReport-12-19-23 (42)</v>
          </cell>
          <cell r="N64" t="str">
            <v>2023-W08</v>
          </cell>
        </row>
        <row r="65">
          <cell r="D65">
            <v>44970</v>
          </cell>
          <cell r="E65">
            <v>44976</v>
          </cell>
          <cell r="K65" t="str">
            <v>BusinessReport-12-19-23 (43)</v>
          </cell>
          <cell r="N65" t="str">
            <v>2023-W07</v>
          </cell>
        </row>
        <row r="66">
          <cell r="D66">
            <v>44963</v>
          </cell>
          <cell r="E66">
            <v>44969</v>
          </cell>
          <cell r="K66" t="str">
            <v>BusinessReport-12-19-23 (44)</v>
          </cell>
          <cell r="N66" t="str">
            <v>2023-W06</v>
          </cell>
        </row>
        <row r="67">
          <cell r="D67">
            <v>44956</v>
          </cell>
          <cell r="E67">
            <v>44962</v>
          </cell>
          <cell r="K67" t="str">
            <v>BusinessReport-12-19-23 (45)</v>
          </cell>
          <cell r="N67" t="str">
            <v>2023-W05</v>
          </cell>
        </row>
        <row r="68">
          <cell r="D68">
            <v>44949</v>
          </cell>
          <cell r="E68">
            <v>44955</v>
          </cell>
          <cell r="K68" t="str">
            <v>BusinessReport-12-19-23 (46)</v>
          </cell>
          <cell r="N68" t="str">
            <v>2023-W04</v>
          </cell>
        </row>
        <row r="69">
          <cell r="D69">
            <v>44942</v>
          </cell>
          <cell r="E69">
            <v>44948</v>
          </cell>
          <cell r="K69" t="str">
            <v>BusinessReport-12-19-23 (47)</v>
          </cell>
          <cell r="N69" t="str">
            <v>2023-W03</v>
          </cell>
        </row>
        <row r="70">
          <cell r="D70">
            <v>44935</v>
          </cell>
          <cell r="E70">
            <v>44941</v>
          </cell>
          <cell r="K70" t="str">
            <v>BusinessReport-12-19-23 (48)</v>
          </cell>
          <cell r="N70" t="str">
            <v>2023-W02</v>
          </cell>
        </row>
        <row r="71">
          <cell r="D71">
            <v>44928</v>
          </cell>
          <cell r="E71">
            <v>44934</v>
          </cell>
          <cell r="K71" t="str">
            <v>BusinessReport-12-19-23 (49)</v>
          </cell>
          <cell r="N71" t="str">
            <v>2023-W01</v>
          </cell>
        </row>
        <row r="72">
          <cell r="D72">
            <v>44921</v>
          </cell>
          <cell r="E72">
            <v>44927</v>
          </cell>
          <cell r="K72" t="str">
            <v>BusinessReport-12-19-23 (50)</v>
          </cell>
          <cell r="N72" t="str">
            <v>2022-W53</v>
          </cell>
        </row>
        <row r="73">
          <cell r="D73">
            <v>44914</v>
          </cell>
          <cell r="E73">
            <v>44920</v>
          </cell>
          <cell r="K73" t="str">
            <v>BusinessReport-12-19-23 (51)</v>
          </cell>
          <cell r="N73" t="str">
            <v>2022-W52</v>
          </cell>
        </row>
        <row r="74">
          <cell r="D74">
            <v>44907</v>
          </cell>
          <cell r="E74">
            <v>44913</v>
          </cell>
          <cell r="K74" t="str">
            <v>BusinessReport-12-19-23 (52)</v>
          </cell>
          <cell r="N74" t="str">
            <v>2022-W51</v>
          </cell>
        </row>
        <row r="75">
          <cell r="D75">
            <v>44900</v>
          </cell>
          <cell r="E75">
            <v>44906</v>
          </cell>
          <cell r="K75" t="str">
            <v>BusinessReport-12-19-23 (53)</v>
          </cell>
          <cell r="N75" t="str">
            <v>2022-W50</v>
          </cell>
        </row>
        <row r="76">
          <cell r="D76">
            <v>44893</v>
          </cell>
          <cell r="E76">
            <v>44899</v>
          </cell>
          <cell r="K76" t="str">
            <v>BusinessReport-12-19-23 (54)</v>
          </cell>
          <cell r="N76" t="str">
            <v>2022-W49</v>
          </cell>
        </row>
        <row r="77">
          <cell r="D77">
            <v>44886</v>
          </cell>
          <cell r="E77">
            <v>44892</v>
          </cell>
          <cell r="K77" t="str">
            <v>BusinessReport-12-19-23 (55)</v>
          </cell>
          <cell r="N77" t="str">
            <v>2022-W48</v>
          </cell>
        </row>
        <row r="78">
          <cell r="D78">
            <v>44879</v>
          </cell>
          <cell r="E78">
            <v>44885</v>
          </cell>
          <cell r="K78" t="str">
            <v>BusinessReport-12-19-23 (56)</v>
          </cell>
          <cell r="N78" t="str">
            <v>2022-W47</v>
          </cell>
        </row>
        <row r="79">
          <cell r="D79">
            <v>44872</v>
          </cell>
          <cell r="E79">
            <v>44878</v>
          </cell>
          <cell r="K79" t="str">
            <v>BusinessReport-12-19-23 (57)</v>
          </cell>
          <cell r="N79" t="str">
            <v>2022-W46</v>
          </cell>
        </row>
        <row r="80">
          <cell r="D80">
            <v>44865</v>
          </cell>
          <cell r="E80">
            <v>44871</v>
          </cell>
          <cell r="K80" t="str">
            <v>BusinessReport-12-19-23 (58)</v>
          </cell>
          <cell r="N80" t="str">
            <v>2022-W45</v>
          </cell>
        </row>
        <row r="81">
          <cell r="D81">
            <v>44858</v>
          </cell>
          <cell r="E81">
            <v>44864</v>
          </cell>
          <cell r="K81" t="str">
            <v>BusinessReport-12-19-23 (59)</v>
          </cell>
          <cell r="N81" t="str">
            <v>2022-W44</v>
          </cell>
        </row>
        <row r="82">
          <cell r="D82">
            <v>44851</v>
          </cell>
          <cell r="E82">
            <v>44857</v>
          </cell>
          <cell r="K82" t="str">
            <v>BusinessReport-12-19-23 (60)</v>
          </cell>
          <cell r="N82" t="str">
            <v>2022-W43</v>
          </cell>
        </row>
        <row r="83">
          <cell r="D83">
            <v>44844</v>
          </cell>
          <cell r="E83">
            <v>44850</v>
          </cell>
          <cell r="K83" t="str">
            <v>BusinessReport-12-19-23 (61)</v>
          </cell>
          <cell r="N83" t="str">
            <v>2022-W42</v>
          </cell>
        </row>
        <row r="84">
          <cell r="D84">
            <v>44837</v>
          </cell>
          <cell r="E84">
            <v>44843</v>
          </cell>
          <cell r="K84" t="str">
            <v>BusinessReport-12-19-23 (62)</v>
          </cell>
          <cell r="N84" t="str">
            <v>2022-W41</v>
          </cell>
        </row>
        <row r="85">
          <cell r="D85">
            <v>44830</v>
          </cell>
          <cell r="E85">
            <v>44836</v>
          </cell>
          <cell r="K85" t="str">
            <v>BusinessReport-12-19-23 (63)</v>
          </cell>
          <cell r="N85" t="str">
            <v>2022-W40</v>
          </cell>
        </row>
        <row r="86">
          <cell r="D86">
            <v>44823</v>
          </cell>
          <cell r="E86">
            <v>44829</v>
          </cell>
          <cell r="K86" t="str">
            <v>BusinessReport-12-19-23 (64)</v>
          </cell>
          <cell r="N86" t="str">
            <v>2022-W39</v>
          </cell>
        </row>
        <row r="87">
          <cell r="D87">
            <v>44816</v>
          </cell>
          <cell r="E87">
            <v>44822</v>
          </cell>
          <cell r="K87" t="str">
            <v>BusinessReport-12-19-23 (65)</v>
          </cell>
          <cell r="N87" t="str">
            <v>2022-W38</v>
          </cell>
        </row>
        <row r="88">
          <cell r="D88">
            <v>44809</v>
          </cell>
          <cell r="E88">
            <v>44815</v>
          </cell>
          <cell r="K88" t="str">
            <v>BusinessReport-12-19-23 (66)</v>
          </cell>
          <cell r="N88" t="str">
            <v>2022-W37</v>
          </cell>
        </row>
        <row r="89">
          <cell r="D89">
            <v>44802</v>
          </cell>
          <cell r="E89">
            <v>44808</v>
          </cell>
          <cell r="K89" t="str">
            <v>BusinessReport-12-19-23 (67)</v>
          </cell>
          <cell r="N89" t="str">
            <v>2022-W36</v>
          </cell>
        </row>
        <row r="90">
          <cell r="D90">
            <v>44795</v>
          </cell>
          <cell r="E90">
            <v>44801</v>
          </cell>
          <cell r="K90" t="str">
            <v>BusinessReport-12-19-23 (68)</v>
          </cell>
          <cell r="N90" t="str">
            <v>2022-W35</v>
          </cell>
        </row>
        <row r="91">
          <cell r="D91">
            <v>44788</v>
          </cell>
          <cell r="E91">
            <v>44794</v>
          </cell>
          <cell r="K91" t="str">
            <v>BusinessReport-12-19-23 (69)</v>
          </cell>
          <cell r="N91" t="str">
            <v>2022-W34</v>
          </cell>
        </row>
        <row r="92">
          <cell r="D92">
            <v>44781</v>
          </cell>
          <cell r="E92">
            <v>44787</v>
          </cell>
          <cell r="K92" t="str">
            <v>BusinessReport-12-19-23 (70)</v>
          </cell>
          <cell r="N92" t="str">
            <v>2022-W33</v>
          </cell>
        </row>
        <row r="93">
          <cell r="D93">
            <v>44774</v>
          </cell>
          <cell r="E93">
            <v>44780</v>
          </cell>
          <cell r="K93" t="str">
            <v>BusinessReport-12-19-23 (71)</v>
          </cell>
          <cell r="N93" t="str">
            <v>2022-W32</v>
          </cell>
        </row>
        <row r="94">
          <cell r="D94">
            <v>44767</v>
          </cell>
          <cell r="E94">
            <v>44773</v>
          </cell>
          <cell r="K94" t="str">
            <v>BusinessReport-12-19-23 (72)</v>
          </cell>
          <cell r="N94" t="str">
            <v>2022-W31</v>
          </cell>
        </row>
        <row r="95">
          <cell r="D95">
            <v>44760</v>
          </cell>
          <cell r="E95">
            <v>44766</v>
          </cell>
          <cell r="K95" t="str">
            <v>BusinessReport-12-19-23 (73)</v>
          </cell>
          <cell r="N95" t="str">
            <v>2022-W30</v>
          </cell>
        </row>
        <row r="96">
          <cell r="D96">
            <v>44753</v>
          </cell>
          <cell r="E96">
            <v>44759</v>
          </cell>
          <cell r="K96" t="str">
            <v>BusinessReport-12-19-23 (74)</v>
          </cell>
          <cell r="N96" t="str">
            <v>2022-W29</v>
          </cell>
        </row>
        <row r="97">
          <cell r="D97">
            <v>44746</v>
          </cell>
          <cell r="E97">
            <v>44752</v>
          </cell>
          <cell r="K97" t="str">
            <v>BusinessReport-12-19-23 (75)</v>
          </cell>
          <cell r="N97" t="str">
            <v>2022-W28</v>
          </cell>
        </row>
        <row r="98">
          <cell r="D98">
            <v>44739</v>
          </cell>
          <cell r="E98">
            <v>44745</v>
          </cell>
          <cell r="K98" t="str">
            <v>BusinessReport-12-19-23 (76)</v>
          </cell>
          <cell r="N98" t="str">
            <v>2022-W27</v>
          </cell>
        </row>
        <row r="99">
          <cell r="D99">
            <v>44732</v>
          </cell>
          <cell r="E99">
            <v>44738</v>
          </cell>
          <cell r="K99" t="str">
            <v>BusinessReport-12-19-23 (77)</v>
          </cell>
          <cell r="N99" t="str">
            <v>2022-W26</v>
          </cell>
        </row>
        <row r="100">
          <cell r="D100">
            <v>44725</v>
          </cell>
          <cell r="E100">
            <v>44731</v>
          </cell>
          <cell r="K100" t="str">
            <v>BusinessReport-12-19-23 (78)</v>
          </cell>
          <cell r="N100" t="str">
            <v>2022-W25</v>
          </cell>
        </row>
        <row r="101">
          <cell r="D101">
            <v>44718</v>
          </cell>
          <cell r="E101">
            <v>44724</v>
          </cell>
          <cell r="K101" t="str">
            <v>BusinessReport-12-19-23 (79)</v>
          </cell>
          <cell r="N101" t="str">
            <v>2022-W24</v>
          </cell>
        </row>
        <row r="102">
          <cell r="D102">
            <v>44711</v>
          </cell>
          <cell r="E102">
            <v>44717</v>
          </cell>
          <cell r="K102" t="str">
            <v>BusinessReport-12-19-23 (80)</v>
          </cell>
          <cell r="N102" t="str">
            <v>2022-W23</v>
          </cell>
        </row>
        <row r="104">
          <cell r="K104" t="str">
            <v>014_YearSum PerBusinessReport-12-20-23</v>
          </cell>
        </row>
        <row r="109">
          <cell r="K109" t="str">
            <v>Provide transaction of inventory by SKU and Event</v>
          </cell>
        </row>
        <row r="112">
          <cell r="K112" t="str">
            <v>Available stock</v>
          </cell>
        </row>
        <row r="115">
          <cell r="K115" t="str">
            <v>Restock these products to prevent lost sales</v>
          </cell>
        </row>
        <row r="116">
          <cell r="K116" t="str">
            <v>Compliances of stocking policies</v>
          </cell>
        </row>
        <row r="122">
          <cell r="K122" t="str">
            <v xml:space="preserve">Model of supply </v>
          </cell>
        </row>
        <row r="123">
          <cell r="K123" t="str">
            <v>Lead time</v>
          </cell>
        </row>
        <row r="124">
          <cell r="K124" t="str">
            <v>SKU Master data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ynh Tan Phat" refreshedDate="45281.441464930555" createdVersion="8" refreshedVersion="8" minRefreshableVersion="3" recordCount="65" xr:uid="{A278B1C6-E64F-4213-81F5-2107A8C4BCDC}">
  <cacheSource type="worksheet">
    <worksheetSource ref="B1:Y66" sheet="014_YearSum PerBusinessReport-1"/>
  </cacheSource>
  <cacheFields count="24">
    <cacheField name="(Child) ASIN" numFmtId="0">
      <sharedItems count="32">
        <s v="B09Q82WCBL"/>
        <s v="B0B38969VC"/>
        <s v="B0B38B778J"/>
        <s v="B09Q7TZ6VW"/>
        <s v="B0B389JBJ2"/>
        <s v="B0B38BT6Z6"/>
        <s v="B09Q8CZZQM"/>
        <s v="B0B389ZHPP"/>
        <s v="B09Q85ZMX8"/>
        <s v="B0B389WMMN"/>
        <s v="B09Q8BDR3J"/>
        <s v="B09Q8BGB69"/>
        <s v="B0B389QV1H"/>
        <s v="B09Q867JDT"/>
        <s v="B09Q839M44"/>
        <s v="B0B38B7PN1"/>
        <s v="B09Q7T2W3V"/>
        <s v="B0B389Y6T6"/>
        <s v="B09Q7PGRSD"/>
        <s v="B09Q8922JF"/>
        <s v="B0B38B19CF"/>
        <s v="B0B389HDL5"/>
        <s v="B0B389Y873"/>
        <s v="B09Q8LDCJX"/>
        <s v="B09Q837MF6"/>
        <s v="B09Q7VVYTF"/>
        <s v="B09Q86K46P"/>
        <s v="B09Q86KT1Y"/>
        <s v="B09Q7R3JLZ"/>
        <s v="B09Q821VMF"/>
        <s v="B09Q8H4HKF"/>
        <s v="B09Q8F788D"/>
      </sharedItems>
    </cacheField>
    <cacheField name="Title" numFmtId="0">
      <sharedItems/>
    </cacheField>
    <cacheField name="SKU" numFmtId="0">
      <sharedItems/>
    </cacheField>
    <cacheField name="Sessions - Total" numFmtId="0">
      <sharedItems containsSemiMixedTypes="0" containsString="0" containsNumber="1" minValue="1.0589999999999999" maxValue="929"/>
    </cacheField>
    <cacheField name="Sessions - Total - B2B" numFmtId="0">
      <sharedItems containsSemiMixedTypes="0" containsString="0" containsNumber="1" containsInteger="1" minValue="0" maxValue="313"/>
    </cacheField>
    <cacheField name="Session Percentage - Total" numFmtId="0">
      <sharedItems containsSemiMixedTypes="0" containsString="0" containsNumber="1" minValue="0" maxValue="7.69"/>
    </cacheField>
    <cacheField name="Session Percentage - Total - B2B" numFmtId="0">
      <sharedItems containsSemiMixedTypes="0" containsString="0" containsNumber="1" minValue="0" maxValue="9.01"/>
    </cacheField>
    <cacheField name="Page Views - Total" numFmtId="0">
      <sharedItems containsSemiMixedTypes="0" containsString="0" containsNumber="1" minValue="1.1419999999999999" maxValue="794"/>
    </cacheField>
    <cacheField name="Page Views - Total - B2B" numFmtId="0">
      <sharedItems containsSemiMixedTypes="0" containsString="0" containsNumber="1" containsInteger="1" minValue="0" maxValue="415"/>
    </cacheField>
    <cacheField name="Page Views Percentage - Total" numFmtId="0">
      <sharedItems containsSemiMixedTypes="0" containsString="0" containsNumber="1" minValue="0" maxValue="8.11"/>
    </cacheField>
    <cacheField name="Page Views Percentage - Total - B2B" numFmtId="0">
      <sharedItems containsSemiMixedTypes="0" containsString="0" containsNumber="1" minValue="0" maxValue="9.4600000000000009"/>
    </cacheField>
    <cacheField name="Featured Offer (Buy Box) Percentage" numFmtId="0">
      <sharedItems containsSemiMixedTypes="0" containsString="0" containsNumber="1" minValue="93.1" maxValue="100"/>
    </cacheField>
    <cacheField name="Featured Offer (Buy Box) Percentage - B2B" numFmtId="0">
      <sharedItems containsSemiMixedTypes="0" containsString="0" containsNumber="1" minValue="0" maxValue="100"/>
    </cacheField>
    <cacheField name="Units Ordered" numFmtId="0">
      <sharedItems containsSemiMixedTypes="0" containsString="0" containsNumber="1" minValue="1" maxValue="962"/>
    </cacheField>
    <cacheField name="Units Ordered - B2B" numFmtId="0">
      <sharedItems containsSemiMixedTypes="0" containsString="0" containsNumber="1" containsInteger="1" minValue="0" maxValue="80"/>
    </cacheField>
    <cacheField name="Unit Session Percentage" numFmtId="0">
      <sharedItems containsSemiMixedTypes="0" containsString="0" containsNumber="1" minValue="0.99" maxValue="95.65"/>
    </cacheField>
    <cacheField name="Unit Session Percentage - B2B" numFmtId="0">
      <sharedItems containsSemiMixedTypes="0" containsString="0" containsNumber="1" minValue="0" maxValue="40.31"/>
    </cacheField>
    <cacheField name="Ordered Product Sales" numFmtId="0">
      <sharedItems/>
    </cacheField>
    <cacheField name="Ordered Product Sales - B2B" numFmtId="0">
      <sharedItems/>
    </cacheField>
    <cacheField name="Total Order Items" numFmtId="0">
      <sharedItems containsSemiMixedTypes="0" containsString="0" containsNumber="1" minValue="1" maxValue="1523"/>
    </cacheField>
    <cacheField name="Total Order Items - B2B" numFmtId="0">
      <sharedItems containsSemiMixedTypes="0" containsString="0" containsNumber="1" containsInteger="1" minValue="0" maxValue="20"/>
    </cacheField>
    <cacheField name="Prices Master" numFmtId="164">
      <sharedItems containsSemiMixedTypes="0" containsString="0" containsNumber="1" minValue="13.99" maxValue="30.99"/>
    </cacheField>
    <cacheField name="Volume Master" numFmtId="0">
      <sharedItems containsSemiMixedTypes="0" containsString="0" containsNumber="1" minValue="1" maxValue="1539"/>
    </cacheField>
    <cacheField name="Amt Master" numFmtId="164">
      <sharedItems containsSemiMixedTypes="0" containsString="0" containsNumber="1" minValue="19.989999999999998" maxValue="33842.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ynh Tan Phat" refreshedDate="45281.543213310186" createdVersion="8" refreshedVersion="8" minRefreshableVersion="3" recordCount="1549" xr:uid="{F0EEDA5F-B9CB-4CD8-922A-0C12188C7283}">
  <cacheSource type="worksheet">
    <worksheetSource ref="D2:AC1551" sheet="003_Sales"/>
  </cacheSource>
  <cacheFields count="29">
    <cacheField name="Date from" numFmtId="165">
      <sharedItems containsSemiMixedTypes="0" containsNonDate="0" containsDate="1" containsString="0" minDate="2022-05-30T00:00:00" maxDate="2023-12-12T00:00:00"/>
    </cacheField>
    <cacheField name="Date to" numFmtId="165">
      <sharedItems containsSemiMixedTypes="0" containsNonDate="0" containsDate="1" containsString="0" minDate="2022-06-05T00:00:00" maxDate="2023-12-18T00:00:00" count="81">
        <d v="2023-12-10T00:00:00"/>
        <d v="2023-10-08T00:00:00"/>
        <d v="2023-10-01T00:00:00"/>
        <d v="2023-09-24T00:00:00"/>
        <d v="2023-09-17T00:00:00"/>
        <d v="2023-09-10T00:00:00"/>
        <d v="2023-09-03T00:00:00"/>
        <d v="2023-08-27T00:00:00"/>
        <d v="2023-08-20T00:00:00"/>
        <d v="2023-08-13T00:00:00"/>
        <d v="2023-08-06T00:00:00"/>
        <d v="2023-12-03T00:00:00"/>
        <d v="2023-07-30T00:00:00"/>
        <d v="2023-07-23T00:00:00"/>
        <d v="2023-07-16T00:00:00"/>
        <d v="2023-07-09T00:00:00"/>
        <d v="2023-07-02T00:00:00"/>
        <d v="2023-06-25T00:00:00"/>
        <d v="2023-06-18T00:00:00"/>
        <d v="2023-06-11T00:00:00"/>
        <d v="2023-06-04T00:00:00"/>
        <d v="2023-05-28T00:00:00"/>
        <d v="2023-11-26T00:00:00"/>
        <d v="2023-05-21T00:00:00"/>
        <d v="2023-05-14T00:00:00"/>
        <d v="2023-05-07T00:00:00"/>
        <d v="2023-04-30T00:00:00"/>
        <d v="2023-04-23T00:00:00"/>
        <d v="2023-04-16T00:00:00"/>
        <d v="2023-04-09T00:00:00"/>
        <d v="2023-04-02T00:00:00"/>
        <d v="2023-03-26T00:00:00"/>
        <d v="2023-03-19T00:00:00"/>
        <d v="2023-11-19T00:00:00"/>
        <d v="2023-03-12T00:00:00"/>
        <d v="2023-03-05T00:00:00"/>
        <d v="2023-02-26T00:00:00"/>
        <d v="2023-02-19T00:00:00"/>
        <d v="2023-02-12T00:00:00"/>
        <d v="2023-02-05T00:00:00"/>
        <d v="2023-01-29T00:00:00"/>
        <d v="2023-01-22T00:00:00"/>
        <d v="2023-01-15T00:00:00"/>
        <d v="2023-01-08T00:00:00"/>
        <d v="2023-11-12T00:00:00"/>
        <d v="2023-01-01T00:00:00"/>
        <d v="2022-12-25T00:00:00"/>
        <d v="2022-12-18T00:00:00"/>
        <d v="2022-12-11T00:00:00"/>
        <d v="2022-12-04T00:00:00"/>
        <d v="2022-11-27T00:00:00"/>
        <d v="2022-11-20T00:00:00"/>
        <d v="2022-11-13T00:00:00"/>
        <d v="2022-11-06T00:00:00"/>
        <d v="2022-10-30T00:00:00"/>
        <d v="2023-11-05T00:00:00"/>
        <d v="2022-10-23T00:00:00"/>
        <d v="2022-10-16T00:00:00"/>
        <d v="2022-10-09T00:00:00"/>
        <d v="2022-10-02T00:00:00"/>
        <d v="2022-09-25T00:00:00"/>
        <d v="2022-09-18T00:00:00"/>
        <d v="2022-09-11T00:00:00"/>
        <d v="2022-09-04T00:00:00"/>
        <d v="2022-08-28T00:00:00"/>
        <d v="2022-08-21T00:00:00"/>
        <d v="2023-10-29T00:00:00"/>
        <d v="2022-08-14T00:00:00"/>
        <d v="2022-08-07T00:00:00"/>
        <d v="2022-07-31T00:00:00"/>
        <d v="2022-07-24T00:00:00"/>
        <d v="2022-07-17T00:00:00"/>
        <d v="2022-07-10T00:00:00"/>
        <d v="2022-07-03T00:00:00"/>
        <d v="2022-06-26T00:00:00"/>
        <d v="2022-06-19T00:00:00"/>
        <d v="2022-06-12T00:00:00"/>
        <d v="2023-10-22T00:00:00"/>
        <d v="2022-06-05T00:00:00"/>
        <d v="2023-10-15T00:00:00"/>
        <d v="2023-12-17T00:00:00"/>
      </sharedItems>
      <fieldGroup par="28"/>
    </cacheField>
    <cacheField name="Week" numFmtId="0">
      <sharedItems/>
    </cacheField>
    <cacheField name="Source.Name" numFmtId="0">
      <sharedItems/>
    </cacheField>
    <cacheField name="(Parent) ASIN" numFmtId="0">
      <sharedItems containsBlank="1"/>
    </cacheField>
    <cacheField name="(Child) ASIN" numFmtId="0">
      <sharedItems containsBlank="1" count="33">
        <s v="B09Q8CZZQM"/>
        <s v="B0B38969VC"/>
        <s v="B09Q8BGB69"/>
        <s v="B09Q867JDT"/>
        <s v="B09Q8BDR3J"/>
        <s v="B09Q7TZ6VW"/>
        <s v="B0B389QV1H"/>
        <s v="B09Q82WCBL"/>
        <s v="B09Q85ZMX8"/>
        <s v="B0B38BT6Z6"/>
        <s v="B0B38B19CF"/>
        <s v="B0B389ZHPP"/>
        <s v="B0B389Y873"/>
        <s v="B0B389JBJ2"/>
        <s v="B09Q7PGRSD"/>
        <s v="B0B38B7PN1"/>
        <s v="B0B389WMMN"/>
        <s v="B0B38B778J"/>
        <s v="B09Q8922JF"/>
        <s v="B0B389Y6T6"/>
        <s v="B09Q839M44"/>
        <s v="B0B389HDL5"/>
        <s v="B09Q837MF6"/>
        <s v="B09Q8LDCJX"/>
        <s v="B09Q7R3JLZ"/>
        <s v="B09Q821VMF"/>
        <s v="B09Q86K46P"/>
        <s v="B09Q7T2W3V"/>
        <s v="B09Q7VVYTF"/>
        <s v="B09Q8F788D"/>
        <s v="B09Q8H4HKF"/>
        <s v="B09Q86KT1Y"/>
        <m/>
      </sharedItems>
    </cacheField>
    <cacheField name="Title" numFmtId="0">
      <sharedItems containsBlank="1"/>
    </cacheField>
    <cacheField name="SKU" numFmtId="0">
      <sharedItems containsBlank="1"/>
    </cacheField>
    <cacheField name="Sessions - Total" numFmtId="0">
      <sharedItems containsBlank="1"/>
    </cacheField>
    <cacheField name="Sessions - Total - B2B" numFmtId="0">
      <sharedItems containsBlank="1"/>
    </cacheField>
    <cacheField name="Session Percentage - Total" numFmtId="0">
      <sharedItems containsBlank="1"/>
    </cacheField>
    <cacheField name="Session Percentage - Total - B2B" numFmtId="0">
      <sharedItems containsBlank="1"/>
    </cacheField>
    <cacheField name="Page Views - Total" numFmtId="0">
      <sharedItems containsBlank="1"/>
    </cacheField>
    <cacheField name="Page Views - Total - B2B" numFmtId="0">
      <sharedItems containsBlank="1"/>
    </cacheField>
    <cacheField name="Page Views Percentage - Total" numFmtId="0">
      <sharedItems containsBlank="1"/>
    </cacheField>
    <cacheField name="Page Views Percentage - Total - B2B" numFmtId="0">
      <sharedItems containsBlank="1"/>
    </cacheField>
    <cacheField name="Featured Offer (Buy Box) Percentage" numFmtId="0">
      <sharedItems containsBlank="1"/>
    </cacheField>
    <cacheField name="Featured Offer (Buy Box) Percentage - B2B" numFmtId="0">
      <sharedItems containsBlank="1"/>
    </cacheField>
    <cacheField name="Units Ordered" numFmtId="0">
      <sharedItems containsBlank="1"/>
    </cacheField>
    <cacheField name="Units Ordered - B2B" numFmtId="0">
      <sharedItems containsBlank="1"/>
    </cacheField>
    <cacheField name="Unit Session Percentage" numFmtId="0">
      <sharedItems containsBlank="1"/>
    </cacheField>
    <cacheField name="Unit Session Percentage - B2B" numFmtId="0">
      <sharedItems containsBlank="1"/>
    </cacheField>
    <cacheField name="Ordered Product Sales" numFmtId="0">
      <sharedItems containsBlank="1"/>
    </cacheField>
    <cacheField name="Ordered Product Sales - B2B" numFmtId="0">
      <sharedItems containsBlank="1"/>
    </cacheField>
    <cacheField name="Total Order Items" numFmtId="0">
      <sharedItems containsString="0" containsBlank="1" containsNumber="1" containsInteger="1" minValue="1" maxValue="358"/>
    </cacheField>
    <cacheField name="Total Order Items - B2B" numFmtId="0">
      <sharedItems containsString="0" containsBlank="1" containsNumber="1" containsInteger="1" minValue="0" maxValue="4"/>
    </cacheField>
    <cacheField name="Months (Date to)" numFmtId="0" databaseField="0">
      <fieldGroup base="1">
        <rangePr groupBy="months" startDate="2022-06-05T00:00:00" endDate="2023-12-18T00:00:00"/>
        <groupItems count="14">
          <s v="&lt;05/06/2022"/>
          <s v="Thg1"/>
          <s v="Thg2"/>
          <s v="Thg3"/>
          <s v="Thg4"/>
          <s v="Thg5"/>
          <s v="Thg6"/>
          <s v="Thg7"/>
          <s v="Thg8"/>
          <s v="Thg9"/>
          <s v="Thg10"/>
          <s v="Thg11"/>
          <s v="Thg12"/>
          <s v="&gt;18/12/2023"/>
        </groupItems>
      </fieldGroup>
    </cacheField>
    <cacheField name="Quarters (Date to)" numFmtId="0" databaseField="0">
      <fieldGroup base="1">
        <rangePr groupBy="quarters" startDate="2022-06-05T00:00:00" endDate="2023-12-18T00:00:00"/>
        <groupItems count="6">
          <s v="&lt;05/06/2022"/>
          <s v="Qtr1"/>
          <s v="Qtr2"/>
          <s v="Qtr3"/>
          <s v="Qtr4"/>
          <s v="&gt;18/12/2023"/>
        </groupItems>
      </fieldGroup>
    </cacheField>
    <cacheField name="Years (Date to)" numFmtId="0" databaseField="0">
      <fieldGroup base="1">
        <rangePr groupBy="years" startDate="2022-06-05T00:00:00" endDate="2023-12-18T00:00:00"/>
        <groupItems count="4">
          <s v="&lt;05/06/2022"/>
          <s v="2022"/>
          <s v="2023"/>
          <s v="&gt;18/1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x v="0"/>
    <s v="SIMORAS Best Friend Candle with Snuffer - Our Friendship is Like This Candle - Friend Gifts for Women, Men on Graduation - Going Away Gifts for Friends - Friendship Gifts for Women Friends"/>
    <s v="SIMFBA10005"/>
    <n v="17.417000000000002"/>
    <n v="218"/>
    <n v="6.93"/>
    <n v="6.28"/>
    <n v="22.827000000000002"/>
    <n v="292"/>
    <n v="7.14"/>
    <n v="6.66"/>
    <n v="99.39"/>
    <n v="98.24"/>
    <n v="1.619"/>
    <n v="16"/>
    <n v="9.3000000000000007"/>
    <n v="7.34"/>
    <s v="$30,497.88"/>
    <s v="$300.84"/>
    <n v="1523"/>
    <n v="16"/>
    <n v="21.99"/>
    <n v="1539"/>
    <n v="33842.61"/>
  </r>
  <r>
    <x v="1"/>
    <s v="SIMORAS Mom Blanket - Blanket for Mom on Mothers Day, Christmas, Valentines - Birthday Gifts for Mom from Daughter, Son - Letter to Mom Blanket - Blanket 60&quot; x 50&quot;"/>
    <s v="SIMFBA20001"/>
    <n v="11.75"/>
    <n v="153"/>
    <n v="4.67"/>
    <n v="4.41"/>
    <n v="15.926"/>
    <n v="205"/>
    <n v="4.9800000000000004"/>
    <n v="4.67"/>
    <n v="97.85"/>
    <n v="97.07"/>
    <n v="1.329"/>
    <n v="11"/>
    <n v="11.31"/>
    <n v="7.19"/>
    <s v="$35,723.75"/>
    <s v="$300.89"/>
    <n v="1.3169999999999999"/>
    <n v="11"/>
    <n v="24.99"/>
    <n v="12.317"/>
    <n v="307.80183"/>
  </r>
  <r>
    <x v="2"/>
    <s v="SIMORAS Positive Words Blanket - 'Love Peace Joy' Comfort Blanket Gift Set for Christmas, Birthday - Positive Energy Throw Blankets for Women - Teal 60&quot; x 50&quot;"/>
    <s v="SIMFBA20006TE"/>
    <n v="19.337"/>
    <n v="313"/>
    <n v="7.69"/>
    <n v="9.01"/>
    <n v="25.952000000000002"/>
    <n v="415"/>
    <n v="8.11"/>
    <n v="9.4600000000000009"/>
    <n v="99.77"/>
    <n v="99.01"/>
    <n v="1.2030000000000001"/>
    <n v="80"/>
    <n v="6.22"/>
    <n v="25.56"/>
    <s v="$32,724.11"/>
    <s v="$1,718.20"/>
    <n v="1.07"/>
    <n v="20"/>
    <n v="20.99"/>
    <n v="21.07"/>
    <n v="442.2593"/>
  </r>
  <r>
    <x v="3"/>
    <s v="SIMORAS Inspirational Candles for Women, Men - You're Awesome Candles with Candle Snuffer - Lavender Candles Gifts for Women, Friends, Coworkers, Sisters, Teachers - Boss Day Candle with Saying"/>
    <s v="SIMFBA10012"/>
    <n v="8.8689999999999998"/>
    <n v="129"/>
    <n v="3.53"/>
    <n v="3.71"/>
    <n v="11.717000000000001"/>
    <n v="180"/>
    <n v="3.66"/>
    <n v="4.0999999999999996"/>
    <n v="98.65"/>
    <n v="98.31"/>
    <n v="1.2090000000000001"/>
    <n v="52"/>
    <n v="13.63"/>
    <n v="40.31"/>
    <s v="$20,594.51"/>
    <s v="$635.98"/>
    <n v="995"/>
    <n v="13"/>
    <n v="18.989999999999998"/>
    <n v="1008"/>
    <n v="19141.919999999998"/>
  </r>
  <r>
    <x v="4"/>
    <s v="SIMORAS Grandma Blanket - Grandma Throw Blanket for Christmas, Mothers Day - Grandma Gifts for Grandmother Birthday - Fleece Blanket, Purple 60&quot; x 50&quot;"/>
    <s v="SIMFBA20008PU"/>
    <n v="9.1229999999999993"/>
    <n v="104"/>
    <n v="3.63"/>
    <n v="2.99"/>
    <n v="11.629"/>
    <n v="116"/>
    <n v="3.64"/>
    <n v="2.64"/>
    <n v="98.99"/>
    <n v="98.25"/>
    <n v="962"/>
    <n v="5"/>
    <n v="10.54"/>
    <n v="4.8099999999999996"/>
    <s v="$28,212.41"/>
    <s v="$166.95"/>
    <n v="935"/>
    <n v="5"/>
    <n v="22.99"/>
    <n v="940"/>
    <n v="21610.6"/>
  </r>
  <r>
    <x v="5"/>
    <s v="SIMORAS Grandma Blanket - Grandma Throw Blanket for Christmas, Mothers Day - Grandma Gifts for Grandmother Birthday - Fleece Blanket, Teal 60&quot; x 50&quot;"/>
    <s v="SIMFBA20008TE"/>
    <n v="9.9550000000000001"/>
    <n v="126"/>
    <n v="3.96"/>
    <n v="3.63"/>
    <n v="12.423999999999999"/>
    <n v="160"/>
    <n v="3.88"/>
    <n v="3.65"/>
    <n v="99.63"/>
    <n v="98.13"/>
    <n v="774"/>
    <n v="7"/>
    <n v="7.77"/>
    <n v="5.56"/>
    <s v="$20,391.48"/>
    <s v="$194.93"/>
    <n v="755"/>
    <n v="7"/>
    <n v="22.99"/>
    <n v="762"/>
    <n v="17518.379999999997"/>
  </r>
  <r>
    <x v="6"/>
    <s v="SIMORAS Love Candle Gifts for Girlfriend, Boyfriend - I Love You Gifts for Her, Him on Birthday - Funny Gift for Your Wife, Husband - Romantic Gifts for Her, Him on Valentines Day - Lavender Scent"/>
    <s v="SIMFBA10010"/>
    <n v="4.1609999999999996"/>
    <n v="56"/>
    <n v="1.65"/>
    <n v="1.61"/>
    <n v="5.18"/>
    <n v="69"/>
    <n v="1.62"/>
    <n v="1.57"/>
    <n v="99.5"/>
    <n v="92.75"/>
    <n v="754"/>
    <n v="7"/>
    <n v="18.12"/>
    <n v="12.5"/>
    <s v="$12,129.51"/>
    <s v="$107.93"/>
    <n v="740"/>
    <n v="7"/>
    <n v="16.989999999999998"/>
    <n v="747"/>
    <n v="12691.529999999999"/>
  </r>
  <r>
    <x v="7"/>
    <s v="SIMORAS Wife Blanket - to My Wife Blanket from Husband for Christmas, Birthday, Valentines for Wife from Husband - Fleece Blanket, 60&quot; x 50&quot;"/>
    <s v="SIMFBA20003"/>
    <n v="8.5579999999999998"/>
    <n v="120"/>
    <n v="3.4"/>
    <n v="3.46"/>
    <n v="11.191000000000001"/>
    <n v="163"/>
    <n v="3.5"/>
    <n v="3.72"/>
    <n v="99.75"/>
    <n v="97.55"/>
    <n v="697"/>
    <n v="15"/>
    <n v="8.14"/>
    <n v="12.5"/>
    <s v="$16,572.14"/>
    <s v="$357.85"/>
    <n v="696"/>
    <n v="15"/>
    <n v="20.99"/>
    <n v="711"/>
    <n v="14923.89"/>
  </r>
  <r>
    <x v="8"/>
    <s v="SIMORAS Mom Candle with Candlesnuffer - Lavender Scented Candles for Mom - My Favorite Child Gave Me This Candle - Gifts for Mom from Son on Birthday - Mothers Day Candles from Daughter"/>
    <s v="SIMFBA10016"/>
    <n v="5.8520000000000003"/>
    <n v="79"/>
    <n v="2.33"/>
    <n v="2.27"/>
    <n v="7.0389999999999997"/>
    <n v="91"/>
    <n v="2.2000000000000002"/>
    <n v="2.0699999999999998"/>
    <n v="99.51"/>
    <n v="98.89"/>
    <n v="662"/>
    <n v="6"/>
    <n v="11.31"/>
    <n v="7.59"/>
    <s v="$11,422.41"/>
    <s v="$105.94"/>
    <n v="654"/>
    <n v="6"/>
    <n v="13.99"/>
    <n v="660"/>
    <n v="9233.4"/>
  </r>
  <r>
    <x v="9"/>
    <s v="SIMORAS Positive Words Blanket with Sleep Mask, Socks and Gift Box - 'Love Peace Joy' Comfort Blanket Gift Set for Christmas, Birthday - Positive Energy Throw Blankets for Women - Purple 50&quot; x 60&quot;"/>
    <s v="SIMFBA20006PU"/>
    <n v="8.4290000000000003"/>
    <n v="114"/>
    <n v="3.35"/>
    <n v="3.28"/>
    <n v="11.051"/>
    <n v="146"/>
    <n v="3.45"/>
    <n v="3.33"/>
    <n v="99.63"/>
    <n v="96.95"/>
    <n v="780"/>
    <n v="22"/>
    <n v="9.25"/>
    <n v="19.3"/>
    <s v="$21,882.27"/>
    <s v="$555.78"/>
    <n v="650"/>
    <n v="11"/>
    <n v="30.99"/>
    <n v="661"/>
    <n v="20484.39"/>
  </r>
  <r>
    <x v="10"/>
    <s v="SIMORAS Mom Candle with Candlesnuffer - Lavender Scented Candles for Mom - You Don't Have Ugly Children Candles for Mom - Mom Candle Gifts for Mom from Son - Mothers Day Candles from Daughter"/>
    <s v="SIMFBA10013"/>
    <n v="6.4779999999999998"/>
    <n v="85"/>
    <n v="2.58"/>
    <n v="2.4500000000000002"/>
    <n v="8.0020000000000007"/>
    <n v="109"/>
    <n v="2.5"/>
    <n v="2.4900000000000002"/>
    <n v="99.81"/>
    <n v="100"/>
    <n v="641"/>
    <n v="3"/>
    <n v="9.9"/>
    <n v="3.53"/>
    <s v="$11,030.63"/>
    <s v="$32.97"/>
    <n v="621"/>
    <n v="3"/>
    <n v="14.99"/>
    <n v="624"/>
    <n v="9353.76"/>
  </r>
  <r>
    <x v="11"/>
    <s v="SIMORAS Sister Candle with Candlesnuffer, Gift Box - Lavender Scented Candle Gift for Sister on Birthday, Christmas - Cool Sister Gifts from Sisters, Brothers"/>
    <s v="SIMFBA10020"/>
    <n v="8.9730000000000008"/>
    <n v="102"/>
    <n v="3.57"/>
    <n v="2.94"/>
    <n v="11.288"/>
    <n v="125"/>
    <n v="3.53"/>
    <n v="2.85"/>
    <n v="99.8"/>
    <n v="96.77"/>
    <n v="661"/>
    <n v="7"/>
    <n v="7.37"/>
    <n v="6.86"/>
    <s v="$11,388.46"/>
    <s v="$120.93"/>
    <n v="621"/>
    <n v="6"/>
    <n v="18.989999999999998"/>
    <n v="627"/>
    <n v="11906.73"/>
  </r>
  <r>
    <x v="12"/>
    <s v="SIMORAS Mom Blanket - Blanket for Mom on Mothers Day, Christmas, Valentines - Birthday Gifts for Mom from Daughter, Son - Letter to Mom Blanket - Blanket 60&quot; x 50&quot;"/>
    <s v="SIMFBA20002"/>
    <n v="8.6489999999999991"/>
    <n v="166"/>
    <n v="3.44"/>
    <n v="4.78"/>
    <n v="11.993"/>
    <n v="217"/>
    <n v="3.75"/>
    <n v="4.95"/>
    <n v="99.08"/>
    <n v="98.16"/>
    <n v="584"/>
    <n v="10"/>
    <n v="6.75"/>
    <n v="6.02"/>
    <s v="$13,973.96"/>
    <s v="$234.90"/>
    <n v="584"/>
    <n v="10"/>
    <n v="22.99"/>
    <n v="594"/>
    <n v="13656.06"/>
  </r>
  <r>
    <x v="1"/>
    <s v="SIMORAS Mom Blanket - Blanket for Mom on Mothers Day, Christmas, Valentines - Birthday Gifts for Mom from Daughter, Son - Letter to Mom Blanket - Blanket 60&quot; x 50&quot;"/>
    <s v="SIMFBA20001"/>
    <n v="4.6260000000000003"/>
    <n v="65"/>
    <n v="1.84"/>
    <n v="1.87"/>
    <n v="6.4059999999999997"/>
    <n v="88"/>
    <n v="2"/>
    <n v="2.0099999999999998"/>
    <n v="96.25"/>
    <n v="95.45"/>
    <n v="559"/>
    <n v="7"/>
    <n v="12.08"/>
    <n v="10.77"/>
    <s v="$21,263.43"/>
    <s v="$282.93"/>
    <n v="559"/>
    <n v="7"/>
    <n v="24.99"/>
    <n v="566"/>
    <n v="14144.339999999998"/>
  </r>
  <r>
    <x v="13"/>
    <s v="SIMORAS Best Friend Candle with Candle Snuffer - A True Friend Candle - Friend Gifts for Women, Men on Graduation - Best Friend Birthday Gifts for Women - Friendship Gifts for Women Friends"/>
    <s v="SIMFBA10006"/>
    <n v="8.2789999999999999"/>
    <n v="108"/>
    <n v="3.29"/>
    <n v="3.11"/>
    <n v="10.068"/>
    <n v="132"/>
    <n v="3.15"/>
    <n v="3.01"/>
    <n v="99.55"/>
    <n v="97.44"/>
    <n v="639"/>
    <n v="3"/>
    <n v="7.72"/>
    <n v="2.78"/>
    <s v="$9,940.62"/>
    <s v="$60.97"/>
    <n v="548"/>
    <n v="3"/>
    <n v="18.989999999999998"/>
    <n v="551"/>
    <n v="10463.49"/>
  </r>
  <r>
    <x v="14"/>
    <s v="SIMORAS Housewarming Gifts for New House - Can't Wait to Poo in Your New Toilet Candles for House Warming - Funny Housewarming Gifts for Women, Men, Friends - New Apartment, New Home Candle, Lavender"/>
    <s v="SIMFBA10008"/>
    <n v="4.2880000000000003"/>
    <n v="56"/>
    <n v="1.71"/>
    <n v="1.61"/>
    <n v="5.6669999999999998"/>
    <n v="63"/>
    <n v="1.77"/>
    <n v="1.44"/>
    <n v="99.04"/>
    <n v="100"/>
    <n v="487"/>
    <n v="5"/>
    <n v="11.36"/>
    <n v="8.93"/>
    <s v="$10,102.16"/>
    <s v="$102.95"/>
    <n v="482"/>
    <n v="5"/>
    <n v="20.99"/>
    <n v="487"/>
    <n v="10222.129999999999"/>
  </r>
  <r>
    <x v="15"/>
    <s v="SIMORAS Positive Words Blanket with Sleep Mask, Socks and Gift Box - Family Home Trust Comfort Blanket Gift Set for Christmas, Birthday - Positive Energy Throw Blankets for Women - Teal 50&quot; x 60&quot;"/>
    <s v="SIMFBA20005TE"/>
    <n v="7.1879999999999997"/>
    <n v="101"/>
    <n v="2.86"/>
    <n v="2.91"/>
    <n v="8.9890000000000008"/>
    <n v="135"/>
    <n v="2.81"/>
    <n v="3.08"/>
    <n v="99.77"/>
    <n v="97.56"/>
    <n v="517"/>
    <n v="8"/>
    <n v="7.19"/>
    <n v="7.92"/>
    <s v="$13,163.86"/>
    <s v="$210.92"/>
    <n v="409"/>
    <n v="5"/>
    <n v="20.99"/>
    <n v="414"/>
    <n v="8689.8599999999988"/>
  </r>
  <r>
    <x v="16"/>
    <s v="SIMORAS Housewarming Gifts for New House - You Should Have Moved Closer Scented Candles for House Warming - Funny Housewarming Gifts for Women, Men, Friends - New Apartment, New Home Candle (Lavender)"/>
    <s v="SIMFBA10002"/>
    <n v="4.681"/>
    <n v="55"/>
    <n v="1.86"/>
    <n v="1.58"/>
    <n v="5.8659999999999997"/>
    <n v="71"/>
    <n v="1.83"/>
    <n v="1.62"/>
    <n v="99.06"/>
    <n v="100"/>
    <n v="404"/>
    <n v="4"/>
    <n v="8.6300000000000008"/>
    <n v="7.27"/>
    <s v="$8,398.98"/>
    <s v="$82.96"/>
    <n v="401"/>
    <n v="4"/>
    <n v="20.99"/>
    <n v="405"/>
    <n v="8500.9499999999989"/>
  </r>
  <r>
    <x v="17"/>
    <s v="SIMORAS Positive Words Blanket with Sleep Mask, Socks and Gift Box - Family Home Trust Comfort Blanket Gift Set for Christmas, Birthday - Positive Energy Throw Blankets for Women - Purple, 60&quot;x50&quot;"/>
    <s v="SIMFBA20005PU"/>
    <n v="8.2769999999999992"/>
    <n v="119"/>
    <n v="3.29"/>
    <n v="3.43"/>
    <n v="10.032"/>
    <n v="146"/>
    <n v="3.14"/>
    <n v="3.33"/>
    <n v="98.07"/>
    <n v="98.48"/>
    <n v="426"/>
    <n v="19"/>
    <n v="5.15"/>
    <n v="15.97"/>
    <s v="$11,901.34"/>
    <s v="$445.81"/>
    <n v="398"/>
    <n v="6"/>
    <n v="21.99"/>
    <n v="404"/>
    <n v="8883.9599999999991"/>
  </r>
  <r>
    <x v="18"/>
    <s v="SIMORAS Best Friend Candle with Snuffer - We'll be Friends Until We are Old - Friend Gifts for Women, Men on Graduation - Best Friend Birthday Gifts for Women - Friendship Gifts for Women Friends"/>
    <s v="SIMFBA10007"/>
    <n v="6.4669999999999996"/>
    <n v="76"/>
    <n v="2.57"/>
    <n v="2.19"/>
    <n v="7.8090000000000002"/>
    <n v="91"/>
    <n v="2.44"/>
    <n v="2.0699999999999998"/>
    <n v="99.79"/>
    <n v="97.53"/>
    <n v="461"/>
    <n v="5"/>
    <n v="7.13"/>
    <n v="6.58"/>
    <s v="$8,743.80"/>
    <s v="$92.95"/>
    <n v="390"/>
    <n v="5"/>
    <n v="18.989999999999998"/>
    <n v="395"/>
    <n v="7501.0499999999993"/>
  </r>
  <r>
    <x v="5"/>
    <s v="SIMORAS Grandma Blanket - Grandma Throw Blanket for Christmas, Mothers Day - Grandma Gifts for Grandmother Birthday - Fleece Blanket, Teal 60&quot; x 50&quot;"/>
    <s v="SIMFBA20008TE"/>
    <n v="5.1870000000000003"/>
    <n v="64"/>
    <n v="2.06"/>
    <n v="1.84"/>
    <n v="6.569"/>
    <n v="75"/>
    <n v="2.0499999999999998"/>
    <n v="1.71"/>
    <n v="99.8"/>
    <n v="100"/>
    <n v="347"/>
    <n v="2"/>
    <n v="6.69"/>
    <n v="3.13"/>
    <s v="$10,207.54"/>
    <s v="$63.98"/>
    <n v="343"/>
    <n v="2"/>
    <n v="22.99"/>
    <n v="345"/>
    <n v="7931.5499999999993"/>
  </r>
  <r>
    <x v="19"/>
    <s v="SIMORAS Coworker Candle with Candlesnuffer, Gift Box - A Candle for Coworkers' Birthday, Promotion - Candles for Coworkers Leaving Work - Coworker Gifts for Women, Men - Work Bestie Candle"/>
    <s v="SIMFBA10001"/>
    <n v="10.409000000000001"/>
    <n v="133"/>
    <n v="4.1399999999999997"/>
    <n v="3.83"/>
    <n v="12.239000000000001"/>
    <n v="156"/>
    <n v="3.83"/>
    <n v="3.56"/>
    <n v="98.48"/>
    <n v="96.75"/>
    <n v="383"/>
    <n v="5"/>
    <n v="3.68"/>
    <n v="3.76"/>
    <s v="$7,904.72"/>
    <s v="$104.45"/>
    <n v="321"/>
    <n v="5"/>
    <n v="20.99"/>
    <n v="326"/>
    <n v="6842.74"/>
  </r>
  <r>
    <x v="20"/>
    <s v="SIMORAS Sister Blanket - Sister Blankets from Sister for Christmas, Valentines - Blanket Gifts for Sisters from Sisters, Brothers - Purple 60&quot; x 50&quot;"/>
    <s v="SIMFBA20007PU"/>
    <n v="5.4160000000000004"/>
    <n v="61"/>
    <n v="2.15"/>
    <n v="1.76"/>
    <n v="7.1479999999999997"/>
    <n v="70"/>
    <n v="2.23"/>
    <n v="1.6"/>
    <n v="99.97"/>
    <n v="100"/>
    <n v="295"/>
    <n v="2"/>
    <n v="5.45"/>
    <n v="3.28"/>
    <s v="$6,054.46"/>
    <s v="$37.98"/>
    <n v="280"/>
    <n v="2"/>
    <n v="24.99"/>
    <n v="282"/>
    <n v="7047.1799999999994"/>
  </r>
  <r>
    <x v="21"/>
    <s v="SIMORAS Wife Blanket with Sleep Mask, Socks and Gift Box - to My Wife Blanket from Husband for Christmas, Birthday, Valentines for Wife from Husband - Fleece Blanket, 60&quot; x 50&quot;"/>
    <s v="SIMFBA20004"/>
    <n v="2.1429999999999998"/>
    <n v="29"/>
    <n v="0.85"/>
    <n v="0.84"/>
    <n v="2.8650000000000002"/>
    <n v="34"/>
    <n v="0.9"/>
    <n v="0.78"/>
    <n v="99.3"/>
    <n v="100"/>
    <n v="250"/>
    <n v="2"/>
    <n v="11.67"/>
    <n v="6.9"/>
    <s v="$6,462.50"/>
    <s v="$67.98"/>
    <n v="250"/>
    <n v="2"/>
    <n v="18.989999999999998"/>
    <n v="252"/>
    <n v="4785.4799999999996"/>
  </r>
  <r>
    <x v="12"/>
    <s v="SIMORAS Mom Blanket - Blanket for Mom on Mothers Day, Christmas, Valentines - Birthday Gifts for Mom from Daughter, Son - Letter to Mom Blanket - Blanket 60&quot; x 50&quot;"/>
    <s v="SIMFBA20002"/>
    <n v="4.0350000000000001"/>
    <n v="73"/>
    <n v="1.6"/>
    <n v="2.1"/>
    <n v="5.2210000000000001"/>
    <n v="100"/>
    <n v="1.63"/>
    <n v="2.2799999999999998"/>
    <n v="99.62"/>
    <n v="100"/>
    <n v="250"/>
    <n v="5"/>
    <n v="6.2"/>
    <n v="6.85"/>
    <s v="$8,883.52"/>
    <s v="$178.95"/>
    <n v="248"/>
    <n v="5"/>
    <n v="22.99"/>
    <n v="253"/>
    <n v="5816.4699999999993"/>
  </r>
  <r>
    <x v="22"/>
    <s v="SIMORAS Sister Blanket - Sister Blankets from Sister for Christmas, Valentines - Blanket Gifts for Sisters from Sisters, Brothers - Fleece Blanket, Teal 60&quot; x 50&quot;"/>
    <s v="SIMFBA20007TE"/>
    <n v="2.57"/>
    <n v="23"/>
    <n v="1.02"/>
    <n v="0.66"/>
    <n v="3.4420000000000002"/>
    <n v="31"/>
    <n v="1.08"/>
    <n v="0.71"/>
    <n v="99.94"/>
    <n v="100"/>
    <n v="221"/>
    <n v="1"/>
    <n v="8.6"/>
    <n v="4.3499999999999996"/>
    <s v="$4,409.19"/>
    <s v="$18.99"/>
    <n v="208"/>
    <n v="1"/>
    <n v="22.99"/>
    <n v="209"/>
    <n v="4804.91"/>
  </r>
  <r>
    <x v="20"/>
    <s v="SIMORAS Sister Blanket - Sister Blankets from Sister for Christmas, Valentines - Blanket Gifts for Sisters from Sisters, Brothers - Purple 60&quot; x 50&quot;"/>
    <s v="SIMFBA20007PU"/>
    <n v="2.2930000000000001"/>
    <n v="32"/>
    <n v="0.91"/>
    <n v="0.92"/>
    <n v="3.0920000000000001"/>
    <n v="49"/>
    <n v="0.97"/>
    <n v="1.1200000000000001"/>
    <n v="99.84"/>
    <n v="100"/>
    <n v="194"/>
    <n v="4"/>
    <n v="8.4600000000000009"/>
    <n v="12.5"/>
    <s v="$7,019.06"/>
    <s v="$145.96"/>
    <n v="191"/>
    <n v="4"/>
    <n v="24.99"/>
    <n v="195"/>
    <n v="4873.0499999999993"/>
  </r>
  <r>
    <x v="23"/>
    <s v="SIMORAS Memorial Candles for Deceased - Sympathy Gift, Condolence Gifts, Remembrance Gifts, Bereavement Gift for Loss of Mother, Father, Sister, Loved Ones - Lavender Scented Candles"/>
    <s v="SIMFBA10018"/>
    <n v="3.536"/>
    <n v="46"/>
    <n v="1.41"/>
    <n v="1.32"/>
    <n v="4.6100000000000003"/>
    <n v="56"/>
    <n v="1.44"/>
    <n v="1.28"/>
    <n v="99.09"/>
    <n v="94.64"/>
    <n v="203"/>
    <n v="5"/>
    <n v="5.74"/>
    <n v="10.87"/>
    <s v="$3,989.98"/>
    <s v="$99.95"/>
    <n v="185"/>
    <n v="5"/>
    <n v="19.989999999999998"/>
    <n v="190"/>
    <n v="3798.1"/>
  </r>
  <r>
    <x v="22"/>
    <s v="SIMORAS Sister Blanket - Sister Blankets from Sister for Christmas, Valentines - Blanket Gifts for Sisters from Sisters, Brothers - Fleece Blanket, Teal 60&quot; x 50&quot;"/>
    <s v="SIMFBA20007TE"/>
    <n v="3.1549999999999998"/>
    <n v="59"/>
    <n v="1.25"/>
    <n v="1.7"/>
    <n v="4.1379999999999999"/>
    <n v="77"/>
    <n v="1.29"/>
    <n v="1.76"/>
    <n v="99.37"/>
    <n v="100"/>
    <n v="192"/>
    <n v="3"/>
    <n v="6.09"/>
    <n v="5.08"/>
    <s v="$5,918.08"/>
    <s v="$95.97"/>
    <n v="182"/>
    <n v="3"/>
    <n v="22.99"/>
    <n v="185"/>
    <n v="4253.1499999999996"/>
  </r>
  <r>
    <x v="4"/>
    <s v="SIMORAS Grandma Blanket - Grandma Throw Blanket for Christmas, Mothers Day - Grandma Gifts for Grandmother Birthday - Fleece Blanket, Purple 60&quot; x 50&quot;"/>
    <s v="SIMFBA20008PU"/>
    <n v="2.4340000000000002"/>
    <n v="38"/>
    <n v="0.97"/>
    <n v="1.0900000000000001"/>
    <n v="2.8959999999999999"/>
    <n v="48"/>
    <n v="0.91"/>
    <n v="1.0900000000000001"/>
    <n v="97.38"/>
    <n v="89.58"/>
    <n v="161"/>
    <n v="1"/>
    <n v="6.61"/>
    <n v="2.63"/>
    <s v="$4,532.39"/>
    <s v="$29.99"/>
    <n v="157"/>
    <n v="1"/>
    <n v="22.99"/>
    <n v="158"/>
    <n v="3632.4199999999996"/>
  </r>
  <r>
    <x v="7"/>
    <s v="SIMORAS Wife Blanket - to My Wife Blanket from Husband for Christmas, Birthday, Valentines for Wife from Husband - Fleece Blanket, 60&quot; x 50&quot;"/>
    <s v="SIMFBA20003"/>
    <n v="2.2090000000000001"/>
    <n v="42"/>
    <n v="0.88"/>
    <n v="1.21"/>
    <n v="2.867"/>
    <n v="49"/>
    <n v="0.9"/>
    <n v="1.1200000000000001"/>
    <n v="99.58"/>
    <n v="100"/>
    <n v="154"/>
    <n v="0"/>
    <n v="6.97"/>
    <n v="0"/>
    <s v="$5,288.47"/>
    <s v="$0.00"/>
    <n v="154"/>
    <n v="0"/>
    <n v="20.99"/>
    <n v="154"/>
    <n v="3232.4599999999996"/>
  </r>
  <r>
    <x v="1"/>
    <s v="SIMORAS Mom Blanket - Blanket for Mom on Mothers Day, Christmas, Valentines - Birthday Gifts for Mom from Daughter, Son - Letter to Mom Blanket - Blanket 60&quot; x 50&quot;"/>
    <s v="SIMFBA20001"/>
    <n v="1.5129999999999999"/>
    <n v="28"/>
    <n v="0.6"/>
    <n v="0.81"/>
    <n v="1.9930000000000001"/>
    <n v="38"/>
    <n v="0.62"/>
    <n v="0.87"/>
    <n v="99.75"/>
    <n v="100"/>
    <n v="145"/>
    <n v="1"/>
    <n v="9.58"/>
    <n v="3.57"/>
    <s v="$4,333.56"/>
    <s v="$29.99"/>
    <n v="144"/>
    <n v="1"/>
    <n v="24.99"/>
    <n v="145"/>
    <n v="3623.5499999999997"/>
  </r>
  <r>
    <x v="0"/>
    <s v="SIMORAS Best Friend Candle with Snuffer - Our Friendship is Like This Candle - Friend Gifts for Women, Men on Graduation - Going Away Gifts for Friends - Friendship Gifts for Women Friends"/>
    <s v="SIMFBA10005"/>
    <n v="1.3440000000000001"/>
    <n v="11"/>
    <n v="0.53"/>
    <n v="0.32"/>
    <n v="1.7430000000000001"/>
    <n v="13"/>
    <n v="0.54"/>
    <n v="0.3"/>
    <n v="99.66"/>
    <n v="100"/>
    <n v="153"/>
    <n v="1"/>
    <n v="11.38"/>
    <n v="9.09"/>
    <s v="$2,779.48"/>
    <s v="$19.99"/>
    <n v="139"/>
    <n v="1"/>
    <n v="21.99"/>
    <n v="140"/>
    <n v="3078.6"/>
  </r>
  <r>
    <x v="24"/>
    <s v="SIMORAS Get Well Soon Candle with Candlesnuffer - Cheer Candle for Women, Men, Friends After Surgery, Getting Sick - Recovery Candle as Comforting Gifts for Cancer Patients, Miscarriage, Grieving"/>
    <s v="SIMFBA10003"/>
    <n v="3.2589999999999999"/>
    <n v="52"/>
    <n v="1.3"/>
    <n v="1.5"/>
    <n v="3.7170000000000001"/>
    <n v="69"/>
    <n v="1.1599999999999999"/>
    <n v="1.57"/>
    <n v="99.14"/>
    <n v="98.55"/>
    <n v="115"/>
    <n v="1"/>
    <n v="3.53"/>
    <n v="1.92"/>
    <s v="$2,172.87"/>
    <s v="$19.99"/>
    <n v="111"/>
    <n v="1"/>
    <n v="22.99"/>
    <n v="112"/>
    <n v="2574.8799999999997"/>
  </r>
  <r>
    <x v="20"/>
    <s v="SIMORAS Sister Blanket - Sister Blankets from Sister for Christmas, Valentines - Blanket Gifts for Sisters from Sisters, Brothers - Purple 60&quot; x 50&quot;"/>
    <s v="SIMFBA20007PU"/>
    <n v="1.6850000000000001"/>
    <n v="25"/>
    <n v="0.67"/>
    <n v="0.72"/>
    <n v="2.2530000000000001"/>
    <n v="34"/>
    <n v="0.7"/>
    <n v="0.78"/>
    <n v="99.51"/>
    <n v="97.06"/>
    <n v="118"/>
    <n v="2"/>
    <n v="7"/>
    <n v="8"/>
    <s v="$3,569.82"/>
    <s v="$47.98"/>
    <n v="111"/>
    <n v="1"/>
    <n v="24.99"/>
    <n v="112"/>
    <n v="2798.8799999999997"/>
  </r>
  <r>
    <x v="12"/>
    <s v="SIMORAS Mom Blanket - Blanket for Mom on Mothers Day, Christmas, Valentines - Birthday Gifts for Mom from Daughter, Son - Letter to Mom Blanket - Blanket 60&quot; x 50&quot;"/>
    <s v="SIMFBA20002"/>
    <n v="2.7349999999999999"/>
    <n v="52"/>
    <n v="1.0900000000000001"/>
    <n v="1.5"/>
    <n v="3.3879999999999999"/>
    <n v="63"/>
    <n v="1.06"/>
    <n v="1.44"/>
    <n v="97.82"/>
    <n v="98.41"/>
    <n v="109"/>
    <n v="0"/>
    <n v="3.99"/>
    <n v="0"/>
    <s v="$3,226.91"/>
    <s v="$0.00"/>
    <n v="108"/>
    <n v="0"/>
    <n v="22.99"/>
    <n v="108"/>
    <n v="2482.9199999999996"/>
  </r>
  <r>
    <x v="25"/>
    <s v="SIMORAS Lavender Scented Candles Gifts for Women - Don't Let Anyone Treat You Like Free Salsa You are Guac - Inspirational Gifts for Women, Men - Best Friend Candle for Bestie's Birthday"/>
    <s v="SIMFBA10014"/>
    <n v="1.0589999999999999"/>
    <n v="17"/>
    <n v="0.42"/>
    <n v="0.49"/>
    <n v="1.2949999999999999"/>
    <n v="21"/>
    <n v="0.4"/>
    <n v="0.48"/>
    <n v="99.31"/>
    <n v="100"/>
    <n v="130"/>
    <n v="2"/>
    <n v="12.28"/>
    <n v="11.76"/>
    <s v="$2,354.70"/>
    <s v="$35.98"/>
    <n v="104"/>
    <n v="2"/>
    <n v="19.989999999999998"/>
    <n v="106"/>
    <n v="2118.94"/>
  </r>
  <r>
    <x v="22"/>
    <s v="SIMORAS Sister Blanket - Sister Blankets from Sister for Christmas, Valentines - Blanket Gifts for Sisters from Sisters, Brothers - Fleece Blanket, Teal 60&quot; x 50&quot;"/>
    <s v="SIMFBA20007TE"/>
    <n v="1.5089999999999999"/>
    <n v="22"/>
    <n v="0.6"/>
    <n v="0.63"/>
    <n v="1.9059999999999999"/>
    <n v="29"/>
    <n v="0.6"/>
    <n v="0.66"/>
    <n v="99.9"/>
    <n v="100"/>
    <n v="105"/>
    <n v="3"/>
    <n v="6.96"/>
    <n v="13.64"/>
    <s v="$3,873.95"/>
    <s v="$110.97"/>
    <n v="103"/>
    <n v="3"/>
    <n v="22.99"/>
    <n v="106"/>
    <n v="2436.94"/>
  </r>
  <r>
    <x v="26"/>
    <s v="SIMORAS Get Well Soon Candle with Candlesnuffer - Cheer Candle for Women, Men, Friends After Surgery, Getting Sick - Recovery Candle as Comforting Gifts for Cancer Patients, Miscarriage, Grieving"/>
    <s v="SIMFBA10004"/>
    <n v="4.7759999999999998"/>
    <n v="57"/>
    <n v="1.9"/>
    <n v="1.64"/>
    <n v="5.2249999999999996"/>
    <n v="62"/>
    <n v="1.63"/>
    <n v="1.41"/>
    <n v="99.15"/>
    <n v="96.72"/>
    <n v="102"/>
    <n v="3"/>
    <n v="2.14"/>
    <n v="5.26"/>
    <s v="$1,897.98"/>
    <s v="$55.97"/>
    <n v="102"/>
    <n v="3"/>
    <n v="22.99"/>
    <n v="105"/>
    <n v="2413.9499999999998"/>
  </r>
  <r>
    <x v="27"/>
    <s v=" "/>
    <s v="SIMFBA10015"/>
    <n v="1.7010000000000001"/>
    <n v="18"/>
    <n v="0.68"/>
    <n v="0.52"/>
    <n v="1.9139999999999999"/>
    <n v="19"/>
    <n v="0.6"/>
    <n v="0.43"/>
    <n v="99.74"/>
    <n v="100"/>
    <n v="99"/>
    <n v="0"/>
    <n v="5.82"/>
    <n v="0"/>
    <s v="$1,639.01"/>
    <s v="$0.00"/>
    <n v="99"/>
    <n v="0"/>
    <n v="19.989999999999998"/>
    <n v="99"/>
    <n v="1979.0099999999998"/>
  </r>
  <r>
    <x v="18"/>
    <s v="SIMORAS Best Friend Candle with Snuffer - We'll be Friends Until We are Old - Friend Gifts for Women, Men on Graduation - Best Friend Birthday Gifts for Women - Friendship Gifts for Women Friends"/>
    <s v="SIMFBA10007"/>
    <n v="650"/>
    <n v="15"/>
    <n v="0.26"/>
    <n v="0.43"/>
    <n v="794"/>
    <n v="16"/>
    <n v="0.25"/>
    <n v="0.36"/>
    <n v="99.37"/>
    <n v="100"/>
    <n v="72"/>
    <n v="3"/>
    <n v="11.08"/>
    <n v="20"/>
    <s v="$1,343.29"/>
    <s v="$62.97"/>
    <n v="67"/>
    <n v="3"/>
    <n v="18.989999999999998"/>
    <n v="70"/>
    <n v="1329.3"/>
  </r>
  <r>
    <x v="7"/>
    <s v="SIMORAS Wife Blanket - to My Wife Blanket from Husband for Christmas, Birthday, Valentines for Wife from Husband - Fleece Blanket, 60&quot; x 50&quot;"/>
    <s v="SIMFBA20003"/>
    <n v="1.139"/>
    <n v="28"/>
    <n v="0.45"/>
    <n v="0.81"/>
    <n v="1.4079999999999999"/>
    <n v="37"/>
    <n v="0.44"/>
    <n v="0.84"/>
    <n v="99.79"/>
    <n v="97.3"/>
    <n v="66"/>
    <n v="0"/>
    <n v="5.79"/>
    <n v="0"/>
    <s v="$1,643.45"/>
    <s v="$0.00"/>
    <n v="66"/>
    <n v="0"/>
    <n v="20.99"/>
    <n v="66"/>
    <n v="1385.34"/>
  </r>
  <r>
    <x v="21"/>
    <s v="SIMORAS Wife Blanket with Sleep Mask, Socks and Gift Box - to My Wife Blanket from Husband for Christmas, Birthday, Valentines for Wife from Husband - Fleece Blanket, 60&quot; x 50&quot;"/>
    <s v="SIMFBA20004"/>
    <n v="929"/>
    <n v="21"/>
    <n v="0.37"/>
    <n v="0.6"/>
    <n v="1.1419999999999999"/>
    <n v="25"/>
    <n v="0.36"/>
    <n v="0.56999999999999995"/>
    <n v="99.74"/>
    <n v="100"/>
    <n v="60"/>
    <n v="1"/>
    <n v="6.46"/>
    <n v="4.76"/>
    <s v="$1,992.40"/>
    <s v="$33.99"/>
    <n v="60"/>
    <n v="1"/>
    <n v="18.989999999999998"/>
    <n v="61"/>
    <n v="1158.3899999999999"/>
  </r>
  <r>
    <x v="28"/>
    <s v="SIMORAS Boss Lady Candle with Candlesnuffer - A Candle for Coworkers on Birthday, Promotion - Boss Candle for Women on Boss Day - Coworker Candle as Leaving Work Gifts, New Job Gifts"/>
    <s v="SIMFBA10009"/>
    <n v="2.1469999999999998"/>
    <n v="31"/>
    <n v="0.85"/>
    <n v="0.89"/>
    <n v="2.33"/>
    <n v="31"/>
    <n v="0.73"/>
    <n v="0.71"/>
    <n v="99.48"/>
    <n v="93.55"/>
    <n v="52"/>
    <n v="1"/>
    <n v="2.42"/>
    <n v="3.23"/>
    <s v="$743.54"/>
    <s v="$12.99"/>
    <n v="51"/>
    <n v="1"/>
    <n v="19.989999999999998"/>
    <n v="52"/>
    <n v="1039.48"/>
  </r>
  <r>
    <x v="29"/>
    <s v="SIMORAS Get Well Soon Candle with Candlesnuffer - Cheer Candle for Women, Men, Friends After Surgery, Getting Sick - Recovery Candle as Comforting Gifts for Cancer Patients, Miscarriage, Grieving"/>
    <s v="SIMFBA10011"/>
    <n v="3.7389999999999999"/>
    <n v="50"/>
    <n v="1.49"/>
    <n v="1.44"/>
    <n v="4.0529999999999999"/>
    <n v="50"/>
    <n v="1.27"/>
    <n v="1.1399999999999999"/>
    <n v="95.54"/>
    <n v="90"/>
    <n v="54"/>
    <n v="0"/>
    <n v="1.44"/>
    <n v="0"/>
    <s v="$902.49"/>
    <s v="$0.00"/>
    <n v="51"/>
    <n v="0"/>
    <n v="20.99"/>
    <n v="51"/>
    <n v="1070.49"/>
  </r>
  <r>
    <x v="11"/>
    <s v="SIMORAS Sister Candle with Candlesnuffer, Gift Box - Lavender Scented Candle Gift for Sister on Birthday, Christmas - Cool Sister Gifts from Sisters, Brothers"/>
    <s v="SIMFBA10020"/>
    <n v="603"/>
    <n v="4"/>
    <n v="0.24"/>
    <n v="0.12"/>
    <n v="735"/>
    <n v="5"/>
    <n v="0.23"/>
    <n v="0.11"/>
    <n v="99.73"/>
    <n v="100"/>
    <n v="55"/>
    <n v="0"/>
    <n v="9.1199999999999992"/>
    <n v="0"/>
    <s v="$1,023.45"/>
    <s v="$0.00"/>
    <n v="51"/>
    <n v="0"/>
    <n v="18.989999999999998"/>
    <n v="51"/>
    <n v="968.4899999999999"/>
  </r>
  <r>
    <x v="30"/>
    <s v="SIMORAS Memorial Candles for Deceased - Sympathy Gift, Condolence Gifts, Remembrance Gifts, Bereavement Gift for Loss of Mother, Father, Sister, Loved Ones - Cat, Dog Memorial Gifts - Pet Loss Gifts"/>
    <s v="SIMFBA10017"/>
    <n v="1.272"/>
    <n v="17"/>
    <n v="0.51"/>
    <n v="0.49"/>
    <n v="1.57"/>
    <n v="21"/>
    <n v="0.49"/>
    <n v="0.48"/>
    <n v="98.15"/>
    <n v="85.71"/>
    <n v="60"/>
    <n v="0"/>
    <n v="4.72"/>
    <n v="0"/>
    <s v="$1,163.40"/>
    <s v="$0.00"/>
    <n v="51"/>
    <n v="0"/>
    <n v="19.989999999999998"/>
    <n v="51"/>
    <n v="1019.4899999999999"/>
  </r>
  <r>
    <x v="13"/>
    <s v="SIMORAS Best Friend Candle with Candle Snuffer - A True Friend Candle - Friend Gifts for Women, Men on Graduation - Best Friend Birthday Gifts for Women - Friendship Gifts for Women Friends"/>
    <s v="SIMFBA10006"/>
    <n v="564"/>
    <n v="9"/>
    <n v="0.22"/>
    <n v="0.26"/>
    <n v="675"/>
    <n v="9"/>
    <n v="0.21"/>
    <n v="0.21"/>
    <n v="99.41"/>
    <n v="100"/>
    <n v="55"/>
    <n v="1"/>
    <n v="9.75"/>
    <n v="11.11"/>
    <s v="$1,011.66"/>
    <s v="$16.79"/>
    <n v="50"/>
    <n v="1"/>
    <n v="18.989999999999998"/>
    <n v="51"/>
    <n v="968.4899999999999"/>
  </r>
  <r>
    <x v="20"/>
    <s v="SIMORAS Sister Blanket - Sister Blankets from Sister for Christmas, Valentines - Blanket Gifts for Sisters from Sisters, Brothers - Purple 60&quot; x 50&quot;"/>
    <s v="SIMFBA20007PU"/>
    <n v="1.325"/>
    <n v="15"/>
    <n v="0.53"/>
    <n v="0.43"/>
    <n v="1.756"/>
    <n v="17"/>
    <n v="0.55000000000000004"/>
    <n v="0.39"/>
    <n v="97.87"/>
    <n v="100"/>
    <n v="49"/>
    <n v="0"/>
    <n v="3.7"/>
    <n v="0"/>
    <s v="$1,522.51"/>
    <s v="$0.00"/>
    <n v="48"/>
    <n v="0"/>
    <n v="24.99"/>
    <n v="48"/>
    <n v="1199.52"/>
  </r>
  <r>
    <x v="14"/>
    <s v="SIMORAS Housewarming Gifts for New House - Can't Wait to Poo in Your New Toilet Candles for House Warming - Funny Housewarming Gifts for Women, Men, Friends - New Apartment, New Home Candle, Lavender"/>
    <s v="SIMFBA10008"/>
    <n v="384"/>
    <n v="6"/>
    <n v="0.15"/>
    <n v="0.17"/>
    <n v="475"/>
    <n v="6"/>
    <n v="0.15"/>
    <n v="0.14000000000000001"/>
    <n v="99.16"/>
    <n v="100"/>
    <n v="46"/>
    <n v="0"/>
    <n v="11.98"/>
    <n v="0"/>
    <s v="$839.54"/>
    <s v="$0.00"/>
    <n v="46"/>
    <n v="0"/>
    <n v="20.99"/>
    <n v="46"/>
    <n v="965.54"/>
  </r>
  <r>
    <x v="31"/>
    <s v="SIMORAS Memorial Candles for Deceased - Sympathy Gift, Condolence Gifts, Remembrance Gifts, Bereavement Gift for Loss of Mother, Father, Sister, Loved Ones - Cat, Dog Memorial Gifts - Pet Loss Gifts"/>
    <s v="SIMFBA10019"/>
    <n v="1.125"/>
    <n v="15"/>
    <n v="0.45"/>
    <n v="0.43"/>
    <n v="1.337"/>
    <n v="22"/>
    <n v="0.42"/>
    <n v="0.5"/>
    <n v="98.95"/>
    <n v="86.36"/>
    <n v="41"/>
    <n v="1"/>
    <n v="3.64"/>
    <n v="6.67"/>
    <s v="$783.59"/>
    <s v="$19.99"/>
    <n v="40"/>
    <n v="1"/>
    <n v="19.989999999999998"/>
    <n v="41"/>
    <n v="819.58999999999992"/>
  </r>
  <r>
    <x v="16"/>
    <s v="SIMORAS Housewarming Gifts for New House - You Should Have Moved Closer Scented Candles for House Warming - Funny Housewarming Gifts for Women, Men, Friends - New Apartment, New Home Candle (Lavender)"/>
    <s v="SIMFBA10002"/>
    <n v="278"/>
    <n v="1"/>
    <n v="0.11"/>
    <n v="0.03"/>
    <n v="350"/>
    <n v="1"/>
    <n v="0.11"/>
    <n v="0.02"/>
    <n v="99.14"/>
    <n v="100"/>
    <n v="32"/>
    <n v="0"/>
    <n v="11.51"/>
    <n v="0"/>
    <s v="$571.69"/>
    <s v="$0.00"/>
    <n v="32"/>
    <n v="0"/>
    <n v="20.99"/>
    <n v="32"/>
    <n v="671.68"/>
  </r>
  <r>
    <x v="22"/>
    <s v="SIMORAS Sister Blanket - Sister Blankets from Sister for Christmas, Valentines - Blanket Gifts for Sisters from Sisters, Brothers - Fleece Blanket, Teal 60&quot; x 50&quot;"/>
    <s v="SIMFBA20007TE"/>
    <n v="373"/>
    <n v="5"/>
    <n v="0.15"/>
    <n v="0.14000000000000001"/>
    <n v="516"/>
    <n v="7"/>
    <n v="0.16"/>
    <n v="0.16"/>
    <n v="100"/>
    <n v="71.430000000000007"/>
    <n v="33"/>
    <n v="0"/>
    <n v="8.85"/>
    <n v="0"/>
    <s v="$989.67"/>
    <s v="$0.00"/>
    <n v="32"/>
    <n v="0"/>
    <n v="22.99"/>
    <n v="32"/>
    <n v="735.68"/>
  </r>
  <r>
    <x v="21"/>
    <s v="SIMORAS Wife Blanket with Sleep Mask, Socks and Gift Box - to My Wife Blanket from Husband for Christmas, Birthday, Valentines for Wife from Husband - Fleece Blanket, 60&quot; x 50&quot;"/>
    <s v="SIMFBA20004"/>
    <n v="521"/>
    <n v="14"/>
    <n v="0.21"/>
    <n v="0.4"/>
    <n v="637"/>
    <n v="16"/>
    <n v="0.2"/>
    <n v="0.36"/>
    <n v="99.69"/>
    <n v="93.75"/>
    <n v="31"/>
    <n v="1"/>
    <n v="5.95"/>
    <n v="7.14"/>
    <s v="$899.70"/>
    <s v="$29.99"/>
    <n v="31"/>
    <n v="1"/>
    <n v="18.989999999999998"/>
    <n v="32"/>
    <n v="607.67999999999995"/>
  </r>
  <r>
    <x v="22"/>
    <s v="SIMORAS Sister Blanket - Sister Blankets from Sister for Christmas, Valentines - Blanket Gifts for Sisters from Sisters, Brothers - Fleece Blanket, Teal 60&quot; x 50&quot;"/>
    <s v="SIMFBA20007TE"/>
    <n v="280"/>
    <n v="3"/>
    <n v="0.11"/>
    <n v="0.09"/>
    <n v="384"/>
    <n v="3"/>
    <n v="0.12"/>
    <n v="7.0000000000000007E-2"/>
    <n v="100"/>
    <n v="100"/>
    <n v="24"/>
    <n v="0"/>
    <n v="8.57"/>
    <n v="0"/>
    <s v="$826.76"/>
    <s v="$0.00"/>
    <n v="24"/>
    <n v="0"/>
    <n v="22.99"/>
    <n v="24"/>
    <n v="551.76"/>
  </r>
  <r>
    <x v="20"/>
    <s v="SIMORAS Sister Blanket - Sister Blankets from Sister for Christmas, Valentines - Blanket Gifts for Sisters from Sisters, Brothers - Purple 60&quot; x 50&quot;"/>
    <s v="SIMFBA20007PU"/>
    <n v="282"/>
    <n v="2"/>
    <n v="0.11"/>
    <n v="0.06"/>
    <n v="364"/>
    <n v="2"/>
    <n v="0.11"/>
    <n v="0.05"/>
    <n v="100"/>
    <n v="100"/>
    <n v="18"/>
    <n v="0"/>
    <n v="6.38"/>
    <n v="0"/>
    <s v="$443.82"/>
    <s v="$0.00"/>
    <n v="18"/>
    <n v="0"/>
    <n v="24.99"/>
    <n v="18"/>
    <n v="449.82"/>
  </r>
  <r>
    <x v="22"/>
    <s v="SIMORAS Sister Blanket - Sister Blankets from Sister for Christmas, Valentines - Blanket Gifts for Sisters from Sisters, Brothers - Fleece Blanket, Teal 60&quot; x 50&quot;"/>
    <s v="SIMFBA20007TE"/>
    <n v="482"/>
    <n v="3"/>
    <n v="0.19"/>
    <n v="0.09"/>
    <n v="572"/>
    <n v="3"/>
    <n v="0.18"/>
    <n v="7.0000000000000007E-2"/>
    <n v="99.28"/>
    <n v="66.67"/>
    <n v="15"/>
    <n v="0"/>
    <n v="3.11"/>
    <n v="0"/>
    <s v="$449.86"/>
    <s v="$0.00"/>
    <n v="15"/>
    <n v="0"/>
    <n v="22.99"/>
    <n v="15"/>
    <n v="344.84999999999997"/>
  </r>
  <r>
    <x v="20"/>
    <s v="SIMORAS Sister Blanket - Sister Blankets from Sister for Christmas, Valentines - Blanket Gifts for Sisters from Sisters, Brothers - Purple 60&quot; x 50&quot;"/>
    <s v="SIMFBA20007PU"/>
    <n v="160"/>
    <n v="1"/>
    <n v="0.06"/>
    <n v="0.03"/>
    <n v="210"/>
    <n v="2"/>
    <n v="7.0000000000000007E-2"/>
    <n v="0.05"/>
    <n v="100"/>
    <n v="100"/>
    <n v="12"/>
    <n v="0"/>
    <n v="7.5"/>
    <n v="0"/>
    <s v="$395.88"/>
    <s v="$0.00"/>
    <n v="12"/>
    <n v="0"/>
    <n v="24.99"/>
    <n v="12"/>
    <n v="299.88"/>
  </r>
  <r>
    <x v="3"/>
    <s v="SIMORAS Inspirational Candles for Women, Men - You're Awesome Candles with Candle Snuffer - Lavender Candles Gifts for Women, Friends, Coworkers, Sisters, Teachers - Boss Day Candle with Saying"/>
    <s v="SIMFBA10012"/>
    <n v="23"/>
    <n v="2"/>
    <n v="0.01"/>
    <n v="0.06"/>
    <n v="28"/>
    <n v="2"/>
    <n v="0.01"/>
    <n v="0.05"/>
    <n v="100"/>
    <n v="100"/>
    <n v="22"/>
    <n v="0"/>
    <n v="95.65"/>
    <n v="0"/>
    <s v="$505.78"/>
    <s v="$0.00"/>
    <n v="5"/>
    <n v="0"/>
    <n v="18.989999999999998"/>
    <n v="5"/>
    <n v="94.949999999999989"/>
  </r>
  <r>
    <x v="25"/>
    <s v="SIMORAS Lavender Scented Candles Gifts for Women - Don't Let Anyone Treat You Like Free Salsa You are Guac - Inspirational Gifts for Women, Men - Best Friend Candle for Bestie's Birthday"/>
    <s v="SIMFBA10014"/>
    <n v="506"/>
    <n v="4"/>
    <n v="0.2"/>
    <n v="0.12"/>
    <n v="557"/>
    <n v="4"/>
    <n v="0.17"/>
    <n v="0.09"/>
    <n v="100"/>
    <n v="100"/>
    <n v="5"/>
    <n v="0"/>
    <n v="0.99"/>
    <n v="0"/>
    <s v="$99.95"/>
    <s v="$0.00"/>
    <n v="5"/>
    <n v="0"/>
    <n v="19.989999999999998"/>
    <n v="5"/>
    <n v="99.949999999999989"/>
  </r>
  <r>
    <x v="22"/>
    <s v="SIMORAS Sister Blanket - Sister Blankets from Sister for Christmas, Valentines - Blanket Gifts for Sisters from Sisters, Brothers - Fleece Blanket, Teal 60&quot; x 50&quot;"/>
    <s v="SIMFBA20007TE"/>
    <n v="111"/>
    <n v="0"/>
    <n v="0.04"/>
    <n v="0"/>
    <n v="139"/>
    <n v="0"/>
    <n v="0.04"/>
    <n v="0"/>
    <n v="99.28"/>
    <n v="0"/>
    <n v="4"/>
    <n v="0"/>
    <n v="3.6"/>
    <n v="0"/>
    <s v="$127.96"/>
    <s v="$0.00"/>
    <n v="4"/>
    <n v="0"/>
    <n v="22.99"/>
    <n v="4"/>
    <n v="91.96"/>
  </r>
  <r>
    <x v="20"/>
    <s v="SIMORAS Sister Blanket - Sister Blankets from Sister for Christmas, Valentines - Blanket Gifts for Sisters from Sisters, Brothers - Purple 60&quot; x 50&quot;"/>
    <s v="SIMFBA20007PU"/>
    <n v="76"/>
    <n v="0"/>
    <n v="0.03"/>
    <n v="0"/>
    <n v="105"/>
    <n v="0"/>
    <n v="0.03"/>
    <n v="0"/>
    <n v="96.19"/>
    <n v="0"/>
    <n v="3"/>
    <n v="0"/>
    <n v="3.95"/>
    <n v="0"/>
    <s v="$104.97"/>
    <s v="$0.00"/>
    <n v="3"/>
    <n v="0"/>
    <n v="24.99"/>
    <n v="3"/>
    <n v="74.97"/>
  </r>
  <r>
    <x v="20"/>
    <s v="SIMORAS Sister Blanket - Sister Blankets from Sister for Christmas, Valentines - Blanket Gifts for Sisters from Sisters, Brothers - Purple 60&quot; x 50&quot;"/>
    <s v="SIMFBA20007PU"/>
    <n v="79"/>
    <n v="0"/>
    <n v="0.03"/>
    <n v="0"/>
    <n v="97"/>
    <n v="0"/>
    <n v="0.03"/>
    <n v="0"/>
    <n v="100"/>
    <n v="0"/>
    <n v="3"/>
    <n v="0"/>
    <n v="3.8"/>
    <n v="0"/>
    <s v="$95.97"/>
    <s v="$0.00"/>
    <n v="3"/>
    <n v="0"/>
    <n v="24.99"/>
    <n v="3"/>
    <n v="74.97"/>
  </r>
  <r>
    <x v="22"/>
    <s v="SIMORAS Sister Blanket - Sister Blankets from Sister for Christmas, Valentines - Blanket Gifts for Sisters from Sisters, Brothers - Fleece Blanket, Teal 60&quot; x 50&quot;"/>
    <s v="SIMFBA20007TE"/>
    <n v="47"/>
    <n v="0"/>
    <n v="0.02"/>
    <n v="0"/>
    <n v="58"/>
    <n v="0"/>
    <n v="0.02"/>
    <n v="0"/>
    <n v="93.1"/>
    <n v="0"/>
    <n v="2"/>
    <n v="0"/>
    <n v="4.26"/>
    <n v="0"/>
    <s v="$71.98"/>
    <s v="$0.00"/>
    <n v="2"/>
    <n v="0"/>
    <n v="22.99"/>
    <n v="2"/>
    <n v="45.98"/>
  </r>
  <r>
    <x v="27"/>
    <s v=" "/>
    <s v="SIMFBA10015"/>
    <n v="6"/>
    <n v="0"/>
    <n v="0"/>
    <n v="0"/>
    <n v="8"/>
    <n v="0"/>
    <n v="0"/>
    <n v="0"/>
    <n v="100"/>
    <n v="0"/>
    <n v="1"/>
    <n v="0"/>
    <n v="16.670000000000002"/>
    <n v="0"/>
    <s v="$19.99"/>
    <s v="$0.00"/>
    <n v="1"/>
    <n v="0"/>
    <n v="19.989999999999998"/>
    <n v="1"/>
    <n v="19.9899999999999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9">
  <r>
    <d v="2023-12-04T00:00:00"/>
    <x v="0"/>
    <s v="2023-W49"/>
    <s v="BusinessReport-12-19-23 (1)"/>
    <s v="B09Q8CZZQM"/>
    <x v="0"/>
    <s v="SIMORAS Love Candle Gifts for Girlfriend, Boyfriend - I Love You Gifts for Her, Him on Birthday - Funny Gift for Your Wife, Husband - Romantic Gifts for Her, Him on Valentines Day - Lavender Scent"/>
    <s v="SIMFBA10010"/>
    <s v="452"/>
    <s v="5"/>
    <s v="3.71%"/>
    <s v="3.47%"/>
    <s v="556"/>
    <s v="7"/>
    <s v="3.55%"/>
    <s v="3.95%"/>
    <s v="100.00%"/>
    <s v="100.00%"/>
    <s v="137"/>
    <s v="2"/>
    <s v="30.31%"/>
    <s v="40.00%"/>
    <s v="$1,819.63"/>
    <s v="$25.98"/>
    <n v="136"/>
    <n v="2"/>
  </r>
  <r>
    <d v="2023-12-04T00:00:00"/>
    <x v="0"/>
    <s v="2023-W49"/>
    <s v="BusinessReport-12-19-23 (1)"/>
    <s v="B0B38969VC"/>
    <x v="1"/>
    <s v="SIMORAS Mom Blanket - Blanket for Mom on Mothers Day, Christmas, Valentines - Birthday Gifts for Mom from Daughter, Son - Letter to Mom Blanket - Blanket 60&quot; x 50&quot;"/>
    <s v="SIMFBA20001"/>
    <s v="646"/>
    <s v="4"/>
    <s v="5.30%"/>
    <s v="2.78%"/>
    <s v="856"/>
    <s v="5"/>
    <s v="5.46%"/>
    <s v="2.82%"/>
    <s v="100.00%"/>
    <s v="100.00%"/>
    <s v="111"/>
    <s v="0"/>
    <s v="17.18%"/>
    <s v="0.00%"/>
    <s v="$2,307.89"/>
    <s v="$0.00"/>
    <n v="111"/>
    <n v="0"/>
  </r>
  <r>
    <d v="2023-12-04T00:00:00"/>
    <x v="0"/>
    <s v="2023-W49"/>
    <s v="BusinessReport-12-19-23 (1)"/>
    <s v="B0BC7YHGYH"/>
    <x v="2"/>
    <s v="SIMORAS Sister Candle with Candlesnuffer, Gift Box - Lavender Scented Candle Gift for Sister on Birthday, Christmas - Cool Sister Gifts from Sisters, Brothers"/>
    <s v="SIMFBA10020"/>
    <s v="864"/>
    <s v="14"/>
    <s v="7.08%"/>
    <s v="9.72%"/>
    <s v="1,151"/>
    <s v="15"/>
    <s v="7.34%"/>
    <s v="8.47%"/>
    <s v="100.00%"/>
    <s v="100.00%"/>
    <s v="114"/>
    <s v="1"/>
    <s v="13.19%"/>
    <s v="7.14%"/>
    <s v="$1,454.88"/>
    <s v="$12.99"/>
    <n v="104"/>
    <n v="1"/>
  </r>
  <r>
    <d v="2023-12-04T00:00:00"/>
    <x v="0"/>
    <s v="2023-W49"/>
    <s v="BusinessReport-12-19-23 (1)"/>
    <s v="B0BNMGXTDZ"/>
    <x v="3"/>
    <s v="SIMORAS Best Friend Candle with Candle Snuffer - A True Friend Candle - Friend Gifts for Women, Men on Graduation - Best Friend Birthday Gifts for Women - Friendship Gifts for Women Friends"/>
    <s v="SIMFBA10006"/>
    <s v="1,039"/>
    <s v="13"/>
    <s v="8.52%"/>
    <s v="9.03%"/>
    <s v="1,327"/>
    <s v="17"/>
    <s v="8.46%"/>
    <s v="9.60%"/>
    <s v="100.00%"/>
    <s v="100.00%"/>
    <s v="92"/>
    <s v="0"/>
    <s v="8.85%"/>
    <s v="0.00%"/>
    <s v="$1,255.08"/>
    <s v="$0.00"/>
    <n v="77"/>
    <n v="0"/>
  </r>
  <r>
    <d v="2023-12-04T00:00:00"/>
    <x v="0"/>
    <s v="2023-W49"/>
    <s v="BusinessReport-12-19-23 (1)"/>
    <s v="B0BC7YHGYH"/>
    <x v="4"/>
    <s v="SIMORAS Mom Candle with Candlesnuffer - Lavender Scented Candles for Mom - You Don't Have Ugly Children Candles for Mom - Mom Candle Gifts for Mom from Son - Mothers Day Candles from Daughter"/>
    <s v="SIMFBA10013"/>
    <s v="517"/>
    <s v="11"/>
    <s v="4.24%"/>
    <s v="7.64%"/>
    <s v="650"/>
    <s v="13"/>
    <s v="4.15%"/>
    <s v="7.34%"/>
    <s v="99.68%"/>
    <s v="100.00%"/>
    <s v="79"/>
    <s v="2"/>
    <s v="15.28%"/>
    <s v="18.18%"/>
    <s v="$822.21"/>
    <s v="$19.98"/>
    <n v="77"/>
    <n v="2"/>
  </r>
  <r>
    <d v="2023-12-04T00:00:00"/>
    <x v="0"/>
    <s v="2023-W49"/>
    <s v="BusinessReport-12-19-23 (1)"/>
    <s v="B0BC7YHGYH"/>
    <x v="5"/>
    <s v="SIMORAS Inspirational Candles for Women, Men - You're Awesome Candles with Candle Snuffer - Lavender Candles Gifts for Women, Friends, Coworkers, Sisters, Teachers - Boss Day Candle with Saying"/>
    <s v="SIMFBA10012"/>
    <s v="495"/>
    <s v="8"/>
    <s v="4.06%"/>
    <s v="5.56%"/>
    <s v="645"/>
    <s v="11"/>
    <s v="4.11%"/>
    <s v="6.21%"/>
    <s v="100.00%"/>
    <s v="100.00%"/>
    <s v="97"/>
    <s v="0"/>
    <s v="19.60%"/>
    <s v="0.00%"/>
    <s v="$1,488.03"/>
    <s v="$0.00"/>
    <n v="72"/>
    <n v="0"/>
  </r>
  <r>
    <d v="2023-12-04T00:00:00"/>
    <x v="0"/>
    <s v="2023-W49"/>
    <s v="BusinessReport-12-19-23 (1)"/>
    <s v="B0B389QV1H"/>
    <x v="6"/>
    <s v="SIMORAS Mom Blanket - Blanket for Mom on Mothers Day, Christmas, Valentines - Birthday Gifts for Mom from Daughter, Son - Letter to Mom Blanket - Blanket 60&quot; x 50&quot;"/>
    <s v="SIMFBA20002"/>
    <s v="643"/>
    <s v="6"/>
    <s v="5.27%"/>
    <s v="4.17%"/>
    <s v="961"/>
    <s v="6"/>
    <s v="6.13%"/>
    <s v="3.39%"/>
    <s v="100.00%"/>
    <s v="100.00%"/>
    <s v="69"/>
    <s v="1"/>
    <s v="10.73%"/>
    <s v="16.67%"/>
    <s v="$1,332.31"/>
    <s v="$18.99"/>
    <n v="69"/>
    <n v="1"/>
  </r>
  <r>
    <d v="2023-12-04T00:00:00"/>
    <x v="0"/>
    <s v="2023-W49"/>
    <s v="BusinessReport-12-19-23 (1)"/>
    <s v="B0BNMGXTDZ"/>
    <x v="7"/>
    <s v="SIMORAS Best Friend Candle with Snuffer - Our Friendship is Like This Candle - Friend Gifts for Women, Men on Graduation - Going Away Gifts for Friends - Friendship Gifts for Women Friends"/>
    <s v="SIMFBA10005"/>
    <s v="973"/>
    <s v="10"/>
    <s v="7.98%"/>
    <s v="6.94%"/>
    <s v="1,237"/>
    <s v="13"/>
    <s v="7.89%"/>
    <s v="7.34%"/>
    <s v="100.00%"/>
    <s v="100.00%"/>
    <s v="74"/>
    <s v="0"/>
    <s v="7.61%"/>
    <s v="0.00%"/>
    <s v="$1,479.26"/>
    <s v="$0.00"/>
    <n v="66"/>
    <n v="0"/>
  </r>
  <r>
    <d v="2023-12-04T00:00:00"/>
    <x v="0"/>
    <s v="2023-W49"/>
    <s v="BusinessReport-12-19-23 (1)"/>
    <s v="B0BC7YHGYH"/>
    <x v="8"/>
    <s v="SIMORAS Mom Candle with Candlesnuffer - Lavender Scented Candles for Mom - My Favorite Child Gave Me This Candle - Gifts for Mom from Son on Birthday - Mothers Day Candles from Daughter"/>
    <s v="SIMFBA10016"/>
    <s v="430"/>
    <s v="5"/>
    <s v="3.53%"/>
    <s v="3.47%"/>
    <s v="514"/>
    <s v="6"/>
    <s v="3.28%"/>
    <s v="3.39%"/>
    <s v="100.00%"/>
    <s v="100.00%"/>
    <s v="61"/>
    <s v="2"/>
    <s v="14.19%"/>
    <s v="40.00%"/>
    <s v="$609.39"/>
    <s v="$19.98"/>
    <n v="60"/>
    <n v="2"/>
  </r>
  <r>
    <d v="2023-12-04T00:00:00"/>
    <x v="0"/>
    <s v="2023-W49"/>
    <s v="BusinessReport-12-19-23 (1)"/>
    <s v="B0BQ26FXG2"/>
    <x v="9"/>
    <s v="SIMORAS Grandma Blanket - Grandma Throw Blanket for Christmas, Mothers Day - Grandma Gifts for Grandmother Birthday - Fleece Blanket, Teal 60&quot; x 50&quot;"/>
    <s v="SIMFBA20008TE"/>
    <s v="671"/>
    <s v="7"/>
    <s v="5.50%"/>
    <s v="4.86%"/>
    <s v="820"/>
    <s v="7"/>
    <s v="5.23%"/>
    <s v="3.95%"/>
    <s v="100.00%"/>
    <s v="100.00%"/>
    <s v="62"/>
    <s v="0"/>
    <s v="9.24%"/>
    <s v="0.00%"/>
    <s v="$929.38"/>
    <s v="$0.00"/>
    <n v="59"/>
    <n v="0"/>
  </r>
  <r>
    <d v="2023-12-04T00:00:00"/>
    <x v="0"/>
    <s v="2023-W49"/>
    <s v="BusinessReport-12-19-23 (1)"/>
    <s v="B0BNXG9FVJ"/>
    <x v="10"/>
    <s v="SIMORAS Sister Blanket - Sister Blankets from Sister for Christmas, Valentines - Blanket Gifts for Sisters from Sisters, Brothers - Purple 60&quot; x 50&quot;"/>
    <s v="SIMFBA20007PU"/>
    <s v="1,037"/>
    <s v="7"/>
    <s v="8.50%"/>
    <s v="4.86%"/>
    <s v="1,398"/>
    <s v="10"/>
    <s v="8.92%"/>
    <s v="5.65%"/>
    <s v="100.00%"/>
    <s v="100.00%"/>
    <s v="58"/>
    <s v="0"/>
    <s v="5.59%"/>
    <s v="0.00%"/>
    <s v="$1,082.43"/>
    <s v="$0.00"/>
    <n v="58"/>
    <n v="0"/>
  </r>
  <r>
    <d v="2023-12-04T00:00:00"/>
    <x v="0"/>
    <s v="2023-W49"/>
    <s v="BusinessReport-12-19-23 (1)"/>
    <s v="B0B389ZHPP"/>
    <x v="11"/>
    <s v="SIMORAS Wife Blanket - to My Wife Blanket from Husband for Christmas, Birthday, Valentines for Wife from Husband - Fleece Blanket, 60&quot; x 50&quot;"/>
    <s v="SIMFBA20003"/>
    <s v="691"/>
    <s v="8"/>
    <s v="5.66%"/>
    <s v="5.56%"/>
    <s v="837"/>
    <s v="8"/>
    <s v="5.34%"/>
    <s v="4.52%"/>
    <s v="100.00%"/>
    <s v="100.00%"/>
    <s v="58"/>
    <s v="1"/>
    <s v="8.39%"/>
    <s v="12.50%"/>
    <s v="$1,101.42"/>
    <s v="$18.99"/>
    <n v="57"/>
    <n v="1"/>
  </r>
  <r>
    <d v="2023-12-04T00:00:00"/>
    <x v="0"/>
    <s v="2023-W49"/>
    <s v="BusinessReport-12-19-23 (1)"/>
    <s v="B0BNXG9FVJ"/>
    <x v="12"/>
    <s v="SIMORAS Sister Blanket - Sister Blankets from Sister for Christmas, Valentines - Blanket Gifts for Sisters from Sisters, Brothers - Fleece Blanket, Teal 60&quot; x 50&quot;"/>
    <s v="SIMFBA20007TE"/>
    <s v="439"/>
    <s v="3"/>
    <s v="3.60%"/>
    <s v="2.08%"/>
    <s v="567"/>
    <s v="3"/>
    <s v="3.62%"/>
    <s v="1.69%"/>
    <s v="100.00%"/>
    <s v="100.00%"/>
    <s v="50"/>
    <s v="0"/>
    <s v="11.39%"/>
    <s v="0.00%"/>
    <s v="$949.50"/>
    <s v="$0.00"/>
    <n v="48"/>
    <n v="0"/>
  </r>
  <r>
    <d v="2023-12-04T00:00:00"/>
    <x v="0"/>
    <s v="2023-W49"/>
    <s v="BusinessReport-12-19-23 (1)"/>
    <s v="B0BQ26FXG2"/>
    <x v="13"/>
    <s v="SIMORAS Grandma Blanket - Grandma Throw Blanket for Christmas, Mothers Day - Grandma Gifts for Grandmother Birthday - Fleece Blanket, Purple 60&quot; x 50&quot;"/>
    <s v="SIMFBA20008PU"/>
    <s v="480"/>
    <s v="7"/>
    <s v="3.94%"/>
    <s v="4.86%"/>
    <s v="593"/>
    <s v="8"/>
    <s v="3.78%"/>
    <s v="4.52%"/>
    <s v="99.64%"/>
    <s v="100.00%"/>
    <s v="49"/>
    <s v="0"/>
    <s v="10.21%"/>
    <s v="0.00%"/>
    <s v="$734.51"/>
    <s v="$0.00"/>
    <n v="47"/>
    <n v="0"/>
  </r>
  <r>
    <d v="2023-12-04T00:00:00"/>
    <x v="0"/>
    <s v="2023-W49"/>
    <s v="BusinessReport-12-19-23 (1)"/>
    <s v="B0BNMGXTDZ"/>
    <x v="14"/>
    <s v="SIMORAS Best Friend Candle with Snuffer - We'll be Friends Until We are Old - Friend Gifts for Women, Men on Graduation - Best Friend Birthday Gifts for Women - Friendship Gifts for Women Friends"/>
    <s v="SIMFBA10007"/>
    <s v="643"/>
    <s v="3"/>
    <s v="5.27%"/>
    <s v="2.08%"/>
    <s v="794"/>
    <s v="6"/>
    <s v="5.06%"/>
    <s v="3.39%"/>
    <s v="100.00%"/>
    <s v="100.00%"/>
    <s v="57"/>
    <s v="0"/>
    <s v="8.86%"/>
    <s v="0.00%"/>
    <s v="$968.43"/>
    <s v="$0.00"/>
    <n v="46"/>
    <n v="0"/>
  </r>
  <r>
    <d v="2023-12-04T00:00:00"/>
    <x v="0"/>
    <s v="2023-W49"/>
    <s v="BusinessReport-12-19-23 (1)"/>
    <s v="B0BJVQ5HWZ"/>
    <x v="15"/>
    <s v="SIMORAS Positive Words Blanket with Sleep Mask, Socks and Gift Box - Family Home Trust Comfort Blanket Gift Set for Christmas, Birthday - Positive Energy Throw Blankets for Women - Teal 50&quot; x 60&quot;"/>
    <s v="SIMFBA20005TE"/>
    <s v="334"/>
    <s v="5"/>
    <s v="2.74%"/>
    <s v="3.47%"/>
    <s v="463"/>
    <s v="7"/>
    <s v="2.95%"/>
    <s v="3.95%"/>
    <s v="100.00%"/>
    <s v="100.00%"/>
    <s v="32"/>
    <s v="0"/>
    <s v="9.58%"/>
    <s v="0.00%"/>
    <s v="$607.68"/>
    <s v="$0.00"/>
    <n v="29"/>
    <n v="0"/>
  </r>
  <r>
    <d v="2023-12-04T00:00:00"/>
    <x v="0"/>
    <s v="2023-W49"/>
    <s v="BusinessReport-12-19-23 (1)"/>
    <s v="B0BJVQ5HWZ"/>
    <x v="16"/>
    <s v="SIMORAS Positive Words Blanket with Sleep Mask, Socks and Gift Box - 'Love Peace Joy' Comfort Blanket Gift Set for Christmas, Birthday - Positive Energy Throw Blankets for Women - Purple 50&quot; x 60&quot;"/>
    <s v="SIMFBA20006PU"/>
    <s v="301"/>
    <s v="9"/>
    <s v="2.47%"/>
    <s v="6.25%"/>
    <s v="397"/>
    <s v="13"/>
    <s v="2.53%"/>
    <s v="7.34%"/>
    <s v="99.73%"/>
    <s v="100.00%"/>
    <s v="34"/>
    <s v="11"/>
    <s v="11.30%"/>
    <s v="122.22%"/>
    <s v="$761.66"/>
    <s v="$241.89"/>
    <n v="23"/>
    <n v="2"/>
  </r>
  <r>
    <d v="2023-12-04T00:00:00"/>
    <x v="0"/>
    <s v="2023-W49"/>
    <s v="BusinessReport-12-19-23 (1)"/>
    <s v="B0BJVQ5HWZ"/>
    <x v="17"/>
    <s v="SIMORAS Positive Words Blanket - 'Love Peace Joy' Comfort Blanket Gift Set for Christmas, Birthday - Positive Energy Throw Blankets for Women - Teal 60&quot; x 50&quot;"/>
    <s v="SIMFBA20006TE"/>
    <s v="436"/>
    <s v="5"/>
    <s v="3.57%"/>
    <s v="3.47%"/>
    <s v="566"/>
    <s v="6"/>
    <s v="3.61%"/>
    <s v="3.39%"/>
    <s v="100.00%"/>
    <s v="100.00%"/>
    <s v="35"/>
    <s v="12"/>
    <s v="8.03%"/>
    <s v="240.00%"/>
    <s v="$713.66"/>
    <s v="$251.88"/>
    <n v="23"/>
    <n v="1"/>
  </r>
  <r>
    <d v="2023-12-04T00:00:00"/>
    <x v="0"/>
    <s v="2023-W49"/>
    <s v="BusinessReport-12-19-23 (1)"/>
    <s v="B0BC7YHGYH"/>
    <x v="18"/>
    <s v="SIMORAS Coworker Candle with Candlesnuffer, Gift Box - A Candle for Coworkers' Birthday, Promotion - Candles for Coworkers Leaving Work - Coworker Gifts for Women, Men - Work Bestie Candle"/>
    <s v="SIMFBA10001"/>
    <s v="572"/>
    <s v="7"/>
    <s v="4.69%"/>
    <s v="4.86%"/>
    <s v="684"/>
    <s v="7"/>
    <s v="4.36%"/>
    <s v="3.95%"/>
    <s v="100.00%"/>
    <s v="100.00%"/>
    <s v="26"/>
    <s v="0"/>
    <s v="4.55%"/>
    <s v="0.00%"/>
    <s v="$474.74"/>
    <s v="$0.00"/>
    <n v="17"/>
    <n v="0"/>
  </r>
  <r>
    <d v="2023-12-04T00:00:00"/>
    <x v="0"/>
    <s v="2023-W49"/>
    <s v="BusinessReport-12-19-23 (1)"/>
    <s v="B0BJVQ5HWZ"/>
    <x v="19"/>
    <s v="SIMORAS Positive Words Blanket with Sleep Mask, Socks and Gift Box - Family Home Trust Comfort Blanket Gift Set for Christmas, Birthday - Positive Energy Throw Blankets for Women - Purple, 60&quot;x50&quot;"/>
    <s v="SIMFBA20005PU"/>
    <s v="342"/>
    <s v="4"/>
    <s v="2.80%"/>
    <s v="2.78%"/>
    <s v="422"/>
    <s v="4"/>
    <s v="2.69%"/>
    <s v="2.26%"/>
    <s v="100.00%"/>
    <s v="100.00%"/>
    <s v="13"/>
    <s v="0"/>
    <s v="3.80%"/>
    <s v="0.00%"/>
    <s v="$285.87"/>
    <s v="$0.00"/>
    <n v="12"/>
    <n v="0"/>
  </r>
  <r>
    <d v="2023-12-04T00:00:00"/>
    <x v="0"/>
    <s v="2023-W49"/>
    <s v="BusinessReport-12-19-23 (1)"/>
    <s v="B0BNMFZBYS"/>
    <x v="20"/>
    <s v="SIMORAS Housewarming Gifts for New House - Can't Wait to Poo in Your New Toilet Candles for House Warming - Funny Housewarming Gifts for Women, Men, Friends - New Apartment, New Home Candle, Lavender"/>
    <s v="SIMFBA10008"/>
    <s v="133"/>
    <s v="1"/>
    <s v="1.09%"/>
    <s v="0.69%"/>
    <s v="164"/>
    <s v="1"/>
    <s v="1.05%"/>
    <s v="0.56%"/>
    <s v="99.39%"/>
    <s v="100.00%"/>
    <s v="9"/>
    <s v="0"/>
    <s v="6.77%"/>
    <s v="0.00%"/>
    <s v="$188.91"/>
    <s v="$0.00"/>
    <n v="9"/>
    <n v="0"/>
  </r>
  <r>
    <d v="2023-12-04T00:00:00"/>
    <x v="0"/>
    <s v="2023-W49"/>
    <s v="BusinessReport-12-19-23 (1)"/>
    <s v="B0B389HDL5"/>
    <x v="21"/>
    <s v="SIMORAS Wife Blanket with Sleep Mask, Socks and Gift Box - to My Wife Blanket from Husband for Christmas, Birthday, Valentines for Wife from Husband - Fleece Blanket, 60&quot; x 50&quot;"/>
    <s v="SIMFBA20004"/>
    <s v="60"/>
    <s v="2"/>
    <s v="0.49%"/>
    <s v="1.39%"/>
    <s v="75"/>
    <s v="4"/>
    <s v="0.48%"/>
    <s v="2.26%"/>
    <s v="100.00%"/>
    <s v="100.00%"/>
    <s v="6"/>
    <s v="0"/>
    <s v="10.00%"/>
    <s v="0.00%"/>
    <s v="$113.94"/>
    <s v="$0.00"/>
    <n v="6"/>
    <n v="0"/>
  </r>
  <r>
    <d v="2023-10-02T00:00:00"/>
    <x v="1"/>
    <s v="2023-W40"/>
    <s v="BusinessReport-12-19-23 (10)"/>
    <s v="B0BNMGXTDZ"/>
    <x v="7"/>
    <s v="SIMORAS Best Friend Candle with Snuffer - Our Friendship is Like This Candle - Friend Gifts for Women, Men on Graduation - Going Away Gifts for Friends - Friendship Gifts for Women Friends"/>
    <s v="SIMFBA10005"/>
    <s v="324"/>
    <s v="4"/>
    <s v="19.05%"/>
    <s v="28.57%"/>
    <s v="452"/>
    <s v="4"/>
    <s v="20.42%"/>
    <s v="25.00%"/>
    <s v="100.00%"/>
    <s v="100.00%"/>
    <s v="32"/>
    <s v="0"/>
    <s v="9.88%"/>
    <s v="0.00%"/>
    <s v="$511.68"/>
    <s v="$0.00"/>
    <n v="32"/>
    <n v="0"/>
  </r>
  <r>
    <d v="2023-10-02T00:00:00"/>
    <x v="1"/>
    <s v="2023-W40"/>
    <s v="BusinessReport-12-19-23 (10)"/>
    <s v="B0B389ZHPP"/>
    <x v="11"/>
    <s v="SIMORAS Wife Blanket - to My Wife Blanket from Husband for Christmas, Birthday, Valentines for Wife from Husband - Fleece Blanket, 60&quot; x 50&quot;"/>
    <s v="SIMFBA20003"/>
    <s v="198"/>
    <s v="5"/>
    <s v="11.64%"/>
    <s v="35.71%"/>
    <s v="285"/>
    <s v="6"/>
    <s v="12.88%"/>
    <s v="37.50%"/>
    <s v="100.00%"/>
    <s v="100.00%"/>
    <s v="13"/>
    <s v="0"/>
    <s v="6.57%"/>
    <s v="0.00%"/>
    <s v="$337.87"/>
    <s v="$0.00"/>
    <n v="13"/>
    <n v="0"/>
  </r>
  <r>
    <d v="2023-10-02T00:00:00"/>
    <x v="1"/>
    <s v="2023-W40"/>
    <s v="BusinessReport-12-19-23 (10)"/>
    <s v="B09Q8CZZQM"/>
    <x v="0"/>
    <s v="SIMORAS Love Candle Gifts for Girlfriend, Boyfriend - I Love You Gifts for Her, Him on Birthday - Funny Gift for Your Wife, Husband - Romantic Gifts for Her, Him on Valentines Day - Lavender Scent"/>
    <s v="SIMFBA10010"/>
    <s v="51"/>
    <s v="0"/>
    <s v="3.00%"/>
    <s v="0.00%"/>
    <s v="66"/>
    <s v="0"/>
    <s v="2.98%"/>
    <s v="0.00%"/>
    <s v="100.00%"/>
    <s v="0.00%"/>
    <s v="14"/>
    <s v="0"/>
    <s v="27.45%"/>
    <s v="0.00%"/>
    <s v="$251.88"/>
    <s v="$0.00"/>
    <n v="12"/>
    <n v="0"/>
  </r>
  <r>
    <d v="2023-10-02T00:00:00"/>
    <x v="1"/>
    <s v="2023-W40"/>
    <s v="BusinessReport-12-19-23 (10)"/>
    <s v="B0BJVQ5HWZ"/>
    <x v="16"/>
    <s v="SIMORAS Positive Words Blanket with Sleep Mask, Socks and Gift Box - 'Love Peace Joy' Comfort Blanket Gift Set for Christmas, Birthday - Positive Energy Throw Blankets for Women - Purple 50&quot; x 60&quot;"/>
    <s v="SIMFBA20006PU"/>
    <s v="141"/>
    <s v="1"/>
    <s v="8.29%"/>
    <s v="7.14%"/>
    <s v="186"/>
    <s v="2"/>
    <s v="8.40%"/>
    <s v="12.50%"/>
    <s v="100.00%"/>
    <s v="100.00%"/>
    <s v="9"/>
    <s v="0"/>
    <s v="6.38%"/>
    <s v="0.00%"/>
    <s v="$233.91"/>
    <s v="$0.00"/>
    <n v="8"/>
    <n v="0"/>
  </r>
  <r>
    <d v="2023-10-02T00:00:00"/>
    <x v="1"/>
    <s v="2023-W40"/>
    <s v="BusinessReport-12-19-23 (10)"/>
    <s v="B0BJVQ5HWZ"/>
    <x v="17"/>
    <s v="SIMORAS Positive Words Blanket - 'Love Peace Joy' Comfort Blanket Gift Set for Christmas, Birthday - Positive Energy Throw Blankets for Women - Teal 60&quot; x 50&quot;"/>
    <s v="SIMFBA20006TE"/>
    <s v="245"/>
    <s v="0"/>
    <s v="14.40%"/>
    <s v="0.00%"/>
    <s v="327"/>
    <s v="0"/>
    <s v="14.78%"/>
    <s v="0.00%"/>
    <s v="100.00%"/>
    <s v="0.00%"/>
    <s v="8"/>
    <s v="0"/>
    <s v="3.27%"/>
    <s v="0.00%"/>
    <s v="$155.94"/>
    <s v="$0.00"/>
    <n v="8"/>
    <n v="0"/>
  </r>
  <r>
    <d v="2023-10-02T00:00:00"/>
    <x v="1"/>
    <s v="2023-W40"/>
    <s v="BusinessReport-12-19-23 (10)"/>
    <s v="B0B38969VC"/>
    <x v="1"/>
    <s v="SIMORAS Mom Blanket - Blanket for Mom on Mothers Day, Christmas, Valentines - Birthday Gifts for Mom from Daughter, Son - Letter to Mom Blanket - Blanket 60&quot; x 50&quot;"/>
    <s v="SIMFBA20001"/>
    <s v="90"/>
    <s v="0"/>
    <s v="5.29%"/>
    <s v="0.00%"/>
    <s v="114"/>
    <s v="0"/>
    <s v="5.15%"/>
    <s v="0.00%"/>
    <s v="100.00%"/>
    <s v="0.00%"/>
    <s v="7"/>
    <s v="0"/>
    <s v="7.78%"/>
    <s v="0.00%"/>
    <s v="$129.95"/>
    <s v="$0.00"/>
    <n v="7"/>
    <n v="0"/>
  </r>
  <r>
    <d v="2023-10-02T00:00:00"/>
    <x v="1"/>
    <s v="2023-W40"/>
    <s v="BusinessReport-12-19-23 (10)"/>
    <s v="B0BC7YHGYH"/>
    <x v="5"/>
    <s v="SIMORAS Inspirational Candles for Women, Men - You're Awesome Candles with Candle Snuffer - Lavender Candles Gifts for Women, Friends, Coworkers, Sisters, Teachers - Boss Day Candle with Saying"/>
    <s v="SIMFBA10012"/>
    <s v="44"/>
    <s v="1"/>
    <s v="2.59%"/>
    <s v="7.14%"/>
    <s v="50"/>
    <s v="1"/>
    <s v="2.26%"/>
    <s v="6.25%"/>
    <s v="100.00%"/>
    <s v="100.00%"/>
    <s v="5"/>
    <s v="0"/>
    <s v="11.36%"/>
    <s v="0.00%"/>
    <s v="$94.95"/>
    <s v="$0.00"/>
    <n v="5"/>
    <n v="0"/>
  </r>
  <r>
    <d v="2023-10-02T00:00:00"/>
    <x v="1"/>
    <s v="2023-W40"/>
    <s v="BusinessReport-12-19-23 (10)"/>
    <s v="B0BNMFZBYS"/>
    <x v="20"/>
    <s v="SIMORAS Housewarming Gifts for New House - Can't Wait to Poo in Your New Toilet Candles for House Warming - Funny Housewarming Gifts for Women, Men, Friends - New Apartment, New Home Candle, Lavender"/>
    <s v="SIMFBA10008"/>
    <s v="27"/>
    <s v="0"/>
    <s v="1.59%"/>
    <s v="0.00%"/>
    <s v="37"/>
    <s v="0"/>
    <s v="1.67%"/>
    <s v="0.00%"/>
    <s v="100.00%"/>
    <s v="0.00%"/>
    <s v="5"/>
    <s v="0"/>
    <s v="18.52%"/>
    <s v="0.00%"/>
    <s v="$83.96"/>
    <s v="$0.00"/>
    <n v="5"/>
    <n v="0"/>
  </r>
  <r>
    <d v="2023-10-02T00:00:00"/>
    <x v="1"/>
    <s v="2023-W40"/>
    <s v="BusinessReport-12-19-23 (10)"/>
    <s v="B0BJVQ5HWZ"/>
    <x v="15"/>
    <s v="SIMORAS Positive Words Blanket with Sleep Mask, Socks and Gift Box - Family Home Trust Comfort Blanket Gift Set for Christmas, Birthday - Positive Energy Throw Blankets for Women - Teal 50&quot; x 60&quot;"/>
    <s v="SIMFBA20005TE"/>
    <s v="119"/>
    <s v="0"/>
    <s v="7.00%"/>
    <s v="0.00%"/>
    <s v="154"/>
    <s v="0"/>
    <s v="6.96%"/>
    <s v="0.00%"/>
    <s v="100.00%"/>
    <s v="0.00%"/>
    <s v="6"/>
    <s v="0"/>
    <s v="5.04%"/>
    <s v="0.00%"/>
    <s v="$155.94"/>
    <s v="$0.00"/>
    <n v="5"/>
    <n v="0"/>
  </r>
  <r>
    <d v="2023-10-02T00:00:00"/>
    <x v="1"/>
    <s v="2023-W40"/>
    <s v="BusinessReport-12-19-23 (10)"/>
    <s v="B0B389HDL5"/>
    <x v="21"/>
    <s v="SIMORAS Wife Blanket with Sleep Mask, Socks and Gift Box - to My Wife Blanket from Husband for Christmas, Birthday, Valentines for Wife from Husband - Fleece Blanket, 60&quot; x 50&quot;"/>
    <s v="SIMFBA20004"/>
    <s v="37"/>
    <s v="0"/>
    <s v="2.18%"/>
    <s v="0.00%"/>
    <s v="46"/>
    <s v="0"/>
    <s v="2.08%"/>
    <s v="0.00%"/>
    <s v="97.83%"/>
    <s v="0.00%"/>
    <s v="4"/>
    <s v="0"/>
    <s v="10.81%"/>
    <s v="0.00%"/>
    <s v="$103.96"/>
    <s v="$0.00"/>
    <n v="4"/>
    <n v="0"/>
  </r>
  <r>
    <d v="2023-10-02T00:00:00"/>
    <x v="1"/>
    <s v="2023-W40"/>
    <s v="BusinessReport-12-19-23 (10)"/>
    <s v="B0BV1RCQV1"/>
    <x v="12"/>
    <s v="SIMORAS Sister Blanket - Sister Blankets from Sister for Christmas, Valentines - Blanket Gifts for Sisters from Sisters, Brothers - Fleece Blanket, Teal 60&quot; x 50&quot;"/>
    <s v="SIMFBA20007TE"/>
    <s v="43"/>
    <s v="0"/>
    <s v="2.53%"/>
    <s v="0.00%"/>
    <s v="50"/>
    <s v="0"/>
    <s v="2.26%"/>
    <s v="0.00%"/>
    <s v="100.00%"/>
    <s v="0.00%"/>
    <s v="3"/>
    <s v="0"/>
    <s v="6.98%"/>
    <s v="0.00%"/>
    <s v="$71.98"/>
    <s v="$0.00"/>
    <n v="3"/>
    <n v="0"/>
  </r>
  <r>
    <d v="2023-10-02T00:00:00"/>
    <x v="1"/>
    <s v="2023-W40"/>
    <s v="BusinessReport-12-19-23 (10)"/>
    <s v="B0BNMGXTDZ"/>
    <x v="14"/>
    <s v="SIMORAS Best Friend Candle with Snuffer - We'll be Friends Until We are Old - Friend Gifts for Women, Men on Graduation - Best Friend Birthday Gifts for Women - Friendship Gifts for Women Friends"/>
    <s v="SIMFBA10007"/>
    <s v="57"/>
    <s v="0"/>
    <s v="3.35%"/>
    <s v="0.00%"/>
    <s v="62"/>
    <s v="0"/>
    <s v="2.80%"/>
    <s v="0.00%"/>
    <s v="100.00%"/>
    <s v="0.00%"/>
    <s v="2"/>
    <s v="0"/>
    <s v="3.51%"/>
    <s v="0.00%"/>
    <s v="$45.98"/>
    <s v="$0.00"/>
    <n v="2"/>
    <n v="0"/>
  </r>
  <r>
    <d v="2023-10-02T00:00:00"/>
    <x v="1"/>
    <s v="2023-W40"/>
    <s v="BusinessReport-12-19-23 (10)"/>
    <s v="B0BC7YHGYH"/>
    <x v="4"/>
    <s v="SIMORAS Mom Candle with Candlesnuffer - Lavender Scented Candles for Mom - You Don't Have Ugly Children Candles for Mom - Mom Candle Gifts for Mom from Son - Mothers Day Candles from Daughter"/>
    <s v="SIMFBA10013"/>
    <s v="33"/>
    <s v="1"/>
    <s v="1.94%"/>
    <s v="7.14%"/>
    <s v="41"/>
    <s v="1"/>
    <s v="1.85%"/>
    <s v="6.25%"/>
    <s v="100.00%"/>
    <s v="100.00%"/>
    <s v="2"/>
    <s v="0"/>
    <s v="6.06%"/>
    <s v="0.00%"/>
    <s v="$45.98"/>
    <s v="$0.00"/>
    <n v="2"/>
    <n v="0"/>
  </r>
  <r>
    <d v="2023-10-02T00:00:00"/>
    <x v="1"/>
    <s v="2023-W40"/>
    <s v="BusinessReport-12-19-23 (10)"/>
    <s v="B0B389QV1H"/>
    <x v="6"/>
    <s v="SIMORAS Mom Blanket - Blanket for Mom on Mothers Day, Christmas, Valentines - Birthday Gifts for Mom from Daughter, Son - Letter to Mom Blanket - Blanket 60&quot; x 50&quot;"/>
    <s v="SIMFBA20002"/>
    <s v="35"/>
    <s v="0"/>
    <s v="2.06%"/>
    <s v="0.00%"/>
    <s v="51"/>
    <s v="0"/>
    <s v="2.30%"/>
    <s v="0.00%"/>
    <s v="98.04%"/>
    <s v="0.00%"/>
    <s v="2"/>
    <s v="0"/>
    <s v="5.71%"/>
    <s v="0.00%"/>
    <s v="$57.98"/>
    <s v="$0.00"/>
    <n v="2"/>
    <n v="0"/>
  </r>
  <r>
    <d v="2023-10-02T00:00:00"/>
    <x v="1"/>
    <s v="2023-W40"/>
    <s v="BusinessReport-12-19-23 (10)"/>
    <s v="B0BJVQ5HWZ"/>
    <x v="19"/>
    <s v="SIMORAS Positive Words Blanket with Sleep Mask, Socks and Gift Box - Family Home Trust Comfort Blanket Gift Set for Christmas, Birthday - Positive Energy Throw Blankets for Women - Purple, 60&quot;x50&quot;"/>
    <s v="SIMFBA20005PU"/>
    <s v="89"/>
    <s v="0"/>
    <s v="5.23%"/>
    <s v="0.00%"/>
    <s v="108"/>
    <s v="0"/>
    <s v="4.88%"/>
    <s v="0.00%"/>
    <s v="100.00%"/>
    <s v="0.00%"/>
    <s v="3"/>
    <s v="0"/>
    <s v="3.37%"/>
    <s v="0.00%"/>
    <s v="$77.97"/>
    <s v="$0.00"/>
    <n v="2"/>
    <n v="0"/>
  </r>
  <r>
    <d v="2023-10-02T00:00:00"/>
    <x v="1"/>
    <s v="2023-W40"/>
    <s v="BusinessReport-12-19-23 (10)"/>
    <s v="B0BQ26FXG2"/>
    <x v="9"/>
    <s v="SIMORAS Grandma Blanket - Grandma Throw Blanket for Christmas, Mothers Day - Grandma Gifts for Grandmother Birthday - Fleece Blanket, Teal 60&quot; x 50&quot;"/>
    <s v="SIMFBA20008TE"/>
    <s v="58"/>
    <s v="0"/>
    <s v="3.41%"/>
    <s v="0.00%"/>
    <s v="66"/>
    <s v="0"/>
    <s v="2.98%"/>
    <s v="0.00%"/>
    <s v="100.00%"/>
    <s v="0.00%"/>
    <s v="2"/>
    <s v="0"/>
    <s v="3.45%"/>
    <s v="0.00%"/>
    <s v="$51.98"/>
    <s v="$0.00"/>
    <n v="2"/>
    <n v="0"/>
  </r>
  <r>
    <d v="2023-10-02T00:00:00"/>
    <x v="1"/>
    <s v="2023-W40"/>
    <s v="BusinessReport-12-19-23 (10)"/>
    <s v="B0BC7YHGYH"/>
    <x v="8"/>
    <s v="SIMORAS Mom Candle with Candlesnuffer - Lavender Scented Candles for Mom - My Favorite Child Gave Me This Candle - Gifts for Mom from Son on Birthday - Mothers Day Candles from Daughter"/>
    <s v="SIMFBA10016"/>
    <s v="19"/>
    <s v="1"/>
    <s v="1.12%"/>
    <s v="7.14%"/>
    <s v="21"/>
    <s v="1"/>
    <s v="0.95%"/>
    <s v="6.25%"/>
    <s v="100.00%"/>
    <s v="100.00%"/>
    <s v="1"/>
    <s v="0"/>
    <s v="5.26%"/>
    <s v="0.00%"/>
    <s v="$22.99"/>
    <s v="$0.00"/>
    <n v="1"/>
    <n v="0"/>
  </r>
  <r>
    <d v="2023-10-02T00:00:00"/>
    <x v="1"/>
    <s v="2023-W40"/>
    <s v="BusinessReport-12-19-23 (10)"/>
    <s v="B0BNMGXTDZ"/>
    <x v="3"/>
    <s v="SIMORAS Best Friend Candle with Candle Snuffer - A True Friend Candle - Friend Gifts for Women, Men on Graduation - Best Friend Birthday Gifts for Women - Friendship Gifts for Women Friends"/>
    <s v="SIMFBA10006"/>
    <s v="48"/>
    <s v="0"/>
    <s v="2.82%"/>
    <s v="0.00%"/>
    <s v="48"/>
    <s v="0"/>
    <s v="2.17%"/>
    <s v="0.00%"/>
    <s v="100.00%"/>
    <s v="0.00%"/>
    <s v="1"/>
    <s v="0"/>
    <s v="2.08%"/>
    <s v="0.00%"/>
    <s v="$22.99"/>
    <s v="$0.00"/>
    <n v="1"/>
    <n v="0"/>
  </r>
  <r>
    <d v="2023-10-02T00:00:00"/>
    <x v="1"/>
    <s v="2023-W40"/>
    <s v="BusinessReport-12-19-23 (10)"/>
    <s v="B0BC7YHGYH"/>
    <x v="2"/>
    <s v="SIMORAS Sister Candle with Candlesnuffer, Gift Box - Lavender Scented Candle Gift for Sister on Birthday, Christmas - Cool Sister Gifts from Sisters, Brothers"/>
    <s v="SIMFBA10020"/>
    <s v="43"/>
    <s v="1"/>
    <s v="2.53%"/>
    <s v="7.14%"/>
    <s v="49"/>
    <s v="1"/>
    <s v="2.21%"/>
    <s v="6.25%"/>
    <s v="100.00%"/>
    <s v="100.00%"/>
    <s v="1"/>
    <s v="0"/>
    <s v="2.33%"/>
    <s v="0.00%"/>
    <s v="$22.99"/>
    <s v="$0.00"/>
    <n v="1"/>
    <n v="0"/>
  </r>
  <r>
    <d v="2023-09-25T00:00:00"/>
    <x v="2"/>
    <s v="2023-W39"/>
    <s v="BusinessReport-12-19-23 (11)"/>
    <s v="B0BNMGXTDZ"/>
    <x v="7"/>
    <s v="SIMORAS Best Friend Candle with Snuffer - Our Friendship is Like This Candle - Friend Gifts for Women, Men on Graduation - Going Away Gifts for Friends - Friendship Gifts for Women Friends"/>
    <s v="SIMFBA10005"/>
    <s v="249"/>
    <s v="2"/>
    <s v="18.34%"/>
    <s v="15.38%"/>
    <s v="353"/>
    <s v="2"/>
    <s v="20.10%"/>
    <s v="11.76%"/>
    <s v="100.00%"/>
    <s v="100.00%"/>
    <s v="21"/>
    <s v="0"/>
    <s v="8.43%"/>
    <s v="0.00%"/>
    <s v="$335.79"/>
    <s v="$0.00"/>
    <n v="21"/>
    <n v="0"/>
  </r>
  <r>
    <d v="2023-09-25T00:00:00"/>
    <x v="2"/>
    <s v="2023-W39"/>
    <s v="BusinessReport-12-19-23 (11)"/>
    <s v="B0BJVQ5HWZ"/>
    <x v="17"/>
    <s v="SIMORAS Positive Words Blanket - 'Love Peace Joy' Comfort Blanket Gift Set for Christmas, Birthday - Positive Energy Throw Blankets for Women - Teal 60&quot; x 50&quot;"/>
    <s v="SIMFBA20006TE"/>
    <s v="221"/>
    <s v="3"/>
    <s v="16.27%"/>
    <s v="23.08%"/>
    <s v="321"/>
    <s v="4"/>
    <s v="18.28%"/>
    <s v="23.53%"/>
    <s v="99.68%"/>
    <s v="100.00%"/>
    <s v="14"/>
    <s v="0"/>
    <s v="6.33%"/>
    <s v="0.00%"/>
    <s v="$363.86"/>
    <s v="$0.00"/>
    <n v="14"/>
    <n v="0"/>
  </r>
  <r>
    <d v="2023-09-25T00:00:00"/>
    <x v="2"/>
    <s v="2023-W39"/>
    <s v="BusinessReport-12-19-23 (11)"/>
    <s v="B0B389ZHPP"/>
    <x v="11"/>
    <s v="SIMORAS Wife Blanket - to My Wife Blanket from Husband for Christmas, Birthday, Valentines for Wife from Husband - Fleece Blanket, 60&quot; x 50&quot;"/>
    <s v="SIMFBA20003"/>
    <s v="134"/>
    <s v="3"/>
    <s v="9.87%"/>
    <s v="23.08%"/>
    <s v="177"/>
    <s v="4"/>
    <s v="10.08%"/>
    <s v="23.53%"/>
    <s v="100.00%"/>
    <s v="100.00%"/>
    <s v="9"/>
    <s v="0"/>
    <s v="6.72%"/>
    <s v="0.00%"/>
    <s v="$233.91"/>
    <s v="$0.00"/>
    <n v="9"/>
    <n v="0"/>
  </r>
  <r>
    <d v="2023-09-25T00:00:00"/>
    <x v="2"/>
    <s v="2023-W39"/>
    <s v="BusinessReport-12-19-23 (11)"/>
    <s v="B0B38969VC"/>
    <x v="1"/>
    <s v="SIMORAS Mom Blanket - Blanket for Mom on Mothers Day, Christmas, Valentines - Birthday Gifts for Mom from Daughter, Son - Letter to Mom Blanket - Blanket 60&quot; x 50&quot;"/>
    <s v="SIMFBA20001"/>
    <s v="89"/>
    <s v="1"/>
    <s v="6.55%"/>
    <s v="7.69%"/>
    <s v="118"/>
    <s v="1"/>
    <s v="6.72%"/>
    <s v="5.88%"/>
    <s v="99.15%"/>
    <s v="100.00%"/>
    <s v="8"/>
    <s v="0"/>
    <s v="8.99%"/>
    <s v="0.00%"/>
    <s v="$207.92"/>
    <s v="$0.00"/>
    <n v="8"/>
    <n v="0"/>
  </r>
  <r>
    <d v="2023-09-25T00:00:00"/>
    <x v="2"/>
    <s v="2023-W39"/>
    <s v="BusinessReport-12-19-23 (11)"/>
    <s v="B09Q8CZZQM"/>
    <x v="0"/>
    <s v="SIMORAS Love Candle Gifts for Girlfriend, Boyfriend - I Love You Gifts for Her, Him on Birthday - Funny Gift for Your Wife, Husband - Romantic Gifts for Her, Him on Valentines Day - Lavender Scent"/>
    <s v="SIMFBA10010"/>
    <s v="51"/>
    <s v="0"/>
    <s v="3.76%"/>
    <s v="0.00%"/>
    <s v="54"/>
    <s v="0"/>
    <s v="3.08%"/>
    <s v="0.00%"/>
    <s v="100.00%"/>
    <s v="0.00%"/>
    <s v="6"/>
    <s v="0"/>
    <s v="11.76%"/>
    <s v="0.00%"/>
    <s v="$125.94"/>
    <s v="$0.00"/>
    <n v="6"/>
    <n v="0"/>
  </r>
  <r>
    <d v="2023-09-25T00:00:00"/>
    <x v="2"/>
    <s v="2023-W39"/>
    <s v="BusinessReport-12-19-23 (11)"/>
    <s v="B0BC7YHGYH"/>
    <x v="5"/>
    <s v="SIMORAS Inspirational Candles for Women, Men - You're Awesome Candles with Candle Snuffer - Lavender Candles Gifts for Women, Friends, Coworkers, Sisters, Teachers - Boss Day Candle with Saying"/>
    <s v="SIMFBA10012"/>
    <s v="42"/>
    <s v="1"/>
    <s v="3.09%"/>
    <s v="7.69%"/>
    <s v="53"/>
    <s v="2"/>
    <s v="3.02%"/>
    <s v="11.76%"/>
    <s v="100.00%"/>
    <s v="100.00%"/>
    <s v="5"/>
    <s v="0"/>
    <s v="11.90%"/>
    <s v="0.00%"/>
    <s v="$94.95"/>
    <s v="$0.00"/>
    <n v="5"/>
    <n v="0"/>
  </r>
  <r>
    <d v="2023-09-25T00:00:00"/>
    <x v="2"/>
    <s v="2023-W39"/>
    <s v="BusinessReport-12-19-23 (11)"/>
    <s v="B0BJVQ5HWZ"/>
    <x v="16"/>
    <s v="SIMORAS Positive Words Blanket with Sleep Mask, Socks and Gift Box - 'Love Peace Joy' Comfort Blanket Gift Set for Christmas, Birthday - Positive Energy Throw Blankets for Women - Purple 50&quot; x 60&quot;"/>
    <s v="SIMFBA20006PU"/>
    <s v="106"/>
    <s v="2"/>
    <s v="7.81%"/>
    <s v="15.38%"/>
    <s v="134"/>
    <s v="3"/>
    <s v="7.63%"/>
    <s v="17.65%"/>
    <s v="100.00%"/>
    <s v="100.00%"/>
    <s v="5"/>
    <s v="0"/>
    <s v="4.72%"/>
    <s v="0.00%"/>
    <s v="$129.95"/>
    <s v="$0.00"/>
    <n v="5"/>
    <n v="0"/>
  </r>
  <r>
    <d v="2023-09-25T00:00:00"/>
    <x v="2"/>
    <s v="2023-W39"/>
    <s v="BusinessReport-12-19-23 (11)"/>
    <s v="B0B389HDL5"/>
    <x v="21"/>
    <s v="SIMORAS Wife Blanket with Sleep Mask, Socks and Gift Box - to My Wife Blanket from Husband for Christmas, Birthday, Valentines for Wife from Husband - Fleece Blanket, 60&quot; x 50&quot;"/>
    <s v="SIMFBA20004"/>
    <s v="29"/>
    <s v="0"/>
    <s v="2.14%"/>
    <s v="0.00%"/>
    <s v="36"/>
    <s v="0"/>
    <s v="2.05%"/>
    <s v="0.00%"/>
    <s v="100.00%"/>
    <s v="0.00%"/>
    <s v="4"/>
    <s v="0"/>
    <s v="13.79%"/>
    <s v="0.00%"/>
    <s v="$103.96"/>
    <s v="$0.00"/>
    <n v="4"/>
    <n v="0"/>
  </r>
  <r>
    <d v="2023-09-25T00:00:00"/>
    <x v="2"/>
    <s v="2023-W39"/>
    <s v="BusinessReport-12-19-23 (11)"/>
    <s v="B0BJVQ5HWZ"/>
    <x v="15"/>
    <s v="SIMORAS Positive Words Blanket with Sleep Mask, Socks and Gift Box - Family Home Trust Comfort Blanket Gift Set for Christmas, Birthday - Positive Energy Throw Blankets for Women - Teal 50&quot; x 60&quot;"/>
    <s v="SIMFBA20005TE"/>
    <s v="87"/>
    <s v="0"/>
    <s v="6.41%"/>
    <s v="0.00%"/>
    <s v="113"/>
    <s v="0"/>
    <s v="6.44%"/>
    <s v="0.00%"/>
    <s v="100.00%"/>
    <s v="0.00%"/>
    <s v="3"/>
    <s v="0"/>
    <s v="3.45%"/>
    <s v="0.00%"/>
    <s v="$77.97"/>
    <s v="$0.00"/>
    <n v="3"/>
    <n v="0"/>
  </r>
  <r>
    <d v="2023-09-25T00:00:00"/>
    <x v="2"/>
    <s v="2023-W39"/>
    <s v="BusinessReport-12-19-23 (11)"/>
    <s v="B0BNMFZBYS"/>
    <x v="20"/>
    <s v="SIMORAS Housewarming Gifts for New House - Can't Wait to Poo in Your New Toilet Candles for House Warming - Funny Housewarming Gifts for Women, Men, Friends - New Apartment, New Home Candle, Lavender"/>
    <s v="SIMFBA10008"/>
    <s v="32"/>
    <s v="0"/>
    <s v="2.36%"/>
    <s v="0.00%"/>
    <s v="36"/>
    <s v="0"/>
    <s v="2.05%"/>
    <s v="0.00%"/>
    <s v="100.00%"/>
    <s v="0.00%"/>
    <s v="2"/>
    <s v="0"/>
    <s v="6.25%"/>
    <s v="0.00%"/>
    <s v="$41.98"/>
    <s v="$0.00"/>
    <n v="2"/>
    <n v="0"/>
  </r>
  <r>
    <d v="2023-09-25T00:00:00"/>
    <x v="2"/>
    <s v="2023-W39"/>
    <s v="BusinessReport-12-19-23 (11)"/>
    <s v="B0BC7YHGYH"/>
    <x v="2"/>
    <s v="SIMORAS Sister Candle with Candlesnuffer, Gift Box - Lavender Scented Candle Gift for Sister on Birthday, Christmas - Cool Sister Gifts from Sisters, Brothers"/>
    <s v="SIMFBA10020"/>
    <s v="54"/>
    <s v="0"/>
    <s v="3.98%"/>
    <s v="0.00%"/>
    <s v="64"/>
    <s v="0"/>
    <s v="3.64%"/>
    <s v="0.00%"/>
    <s v="100.00%"/>
    <s v="0.00%"/>
    <s v="2"/>
    <s v="0"/>
    <s v="3.70%"/>
    <s v="0.00%"/>
    <s v="$45.98"/>
    <s v="$0.00"/>
    <n v="2"/>
    <n v="0"/>
  </r>
  <r>
    <d v="2023-09-25T00:00:00"/>
    <x v="2"/>
    <s v="2023-W39"/>
    <s v="BusinessReport-12-19-23 (11)"/>
    <s v="B0BQ26FXG2"/>
    <x v="9"/>
    <s v="SIMORAS Grandma Blanket - Grandma Throw Blanket for Christmas, Mothers Day - Grandma Gifts for Grandmother Birthday - Fleece Blanket, Teal 60&quot; x 50&quot;"/>
    <s v="SIMFBA20008TE"/>
    <s v="42"/>
    <s v="1"/>
    <s v="3.09%"/>
    <s v="7.69%"/>
    <s v="49"/>
    <s v="1"/>
    <s v="2.79%"/>
    <s v="5.88%"/>
    <s v="100.00%"/>
    <s v="100.00%"/>
    <s v="2"/>
    <s v="0"/>
    <s v="4.76%"/>
    <s v="0.00%"/>
    <s v="$51.98"/>
    <s v="$0.00"/>
    <n v="2"/>
    <n v="0"/>
  </r>
  <r>
    <d v="2023-09-25T00:00:00"/>
    <x v="2"/>
    <s v="2023-W39"/>
    <s v="BusinessReport-12-19-23 (11)"/>
    <s v="B0BNMGXTDZ"/>
    <x v="14"/>
    <s v="SIMORAS Best Friend Candle with Snuffer - We'll be Friends Until We are Old - Friend Gifts for Women, Men on Graduation - Best Friend Birthday Gifts for Women - Friendship Gifts for Women Friends"/>
    <s v="SIMFBA10007"/>
    <s v="48"/>
    <s v="0"/>
    <s v="3.53%"/>
    <s v="0.00%"/>
    <s v="53"/>
    <s v="0"/>
    <s v="3.02%"/>
    <s v="0.00%"/>
    <s v="100.00%"/>
    <s v="0.00%"/>
    <s v="1"/>
    <s v="0"/>
    <s v="2.08%"/>
    <s v="0.00%"/>
    <s v="$22.99"/>
    <s v="$0.00"/>
    <n v="1"/>
    <n v="0"/>
  </r>
  <r>
    <d v="2023-09-25T00:00:00"/>
    <x v="2"/>
    <s v="2023-W39"/>
    <s v="BusinessReport-12-19-23 (11)"/>
    <s v="B0BNMGXTDZ"/>
    <x v="3"/>
    <s v="SIMORAS Best Friend Candle with Candle Snuffer - A True Friend Candle - Friend Gifts for Women, Men on Graduation - Best Friend Birthday Gifts for Women - Friendship Gifts for Women Friends"/>
    <s v="SIMFBA10006"/>
    <s v="46"/>
    <s v="0"/>
    <s v="3.39%"/>
    <s v="0.00%"/>
    <s v="49"/>
    <s v="0"/>
    <s v="2.79%"/>
    <s v="0.00%"/>
    <s v="100.00%"/>
    <s v="0.00%"/>
    <s v="1"/>
    <s v="0"/>
    <s v="2.17%"/>
    <s v="0.00%"/>
    <s v="$22.99"/>
    <s v="$0.00"/>
    <n v="1"/>
    <n v="0"/>
  </r>
  <r>
    <d v="2023-09-25T00:00:00"/>
    <x v="2"/>
    <s v="2023-W39"/>
    <s v="BusinessReport-12-19-23 (11)"/>
    <s v="B0BQ26FXG2"/>
    <x v="13"/>
    <s v="SIMORAS Grandma Blanket - Grandma Throw Blanket for Christmas, Mothers Day - Grandma Gifts for Grandmother Birthday - Fleece Blanket, Purple 60&quot; x 50&quot;"/>
    <s v="SIMFBA20008PU"/>
    <s v="37"/>
    <s v="0"/>
    <s v="2.72%"/>
    <s v="0.00%"/>
    <s v="39"/>
    <s v="0"/>
    <s v="2.22%"/>
    <s v="0.00%"/>
    <s v="100.00%"/>
    <s v="0.00%"/>
    <s v="1"/>
    <s v="0"/>
    <s v="2.70%"/>
    <s v="0.00%"/>
    <s v="$25.99"/>
    <s v="$0.00"/>
    <n v="1"/>
    <n v="0"/>
  </r>
  <r>
    <d v="2023-09-25T00:00:00"/>
    <x v="2"/>
    <s v="2023-W39"/>
    <s v="BusinessReport-12-19-23 (11)"/>
    <s v="B0BJVQ5HWZ"/>
    <x v="19"/>
    <s v="SIMORAS Positive Words Blanket with Sleep Mask, Socks and Gift Box - Family Home Trust Comfort Blanket Gift Set for Christmas, Birthday - Positive Energy Throw Blankets for Women - Purple, 60&quot;x50&quot;"/>
    <s v="SIMFBA20005PU"/>
    <s v="70"/>
    <s v="0"/>
    <s v="5.15%"/>
    <s v="0.00%"/>
    <s v="85"/>
    <s v="0"/>
    <s v="4.84%"/>
    <s v="0.00%"/>
    <s v="100.00%"/>
    <s v="0.00%"/>
    <s v="1"/>
    <s v="0"/>
    <s v="1.43%"/>
    <s v="0.00%"/>
    <s v="$25.99"/>
    <s v="$0.00"/>
    <n v="1"/>
    <n v="0"/>
  </r>
  <r>
    <d v="2023-09-25T00:00:00"/>
    <x v="2"/>
    <s v="2023-W39"/>
    <s v="BusinessReport-12-19-23 (11)"/>
    <s v="B0BV1RCQV1"/>
    <x v="12"/>
    <s v="SIMORAS Sister Blanket - Sister Blankets from Sister for Christmas, Valentines - Blanket Gifts for Sisters from Sisters, Brothers - Fleece Blanket, Teal 60&quot; x 50&quot;"/>
    <s v="SIMFBA20007TE"/>
    <s v="21"/>
    <s v="0"/>
    <s v="1.55%"/>
    <s v="0.00%"/>
    <s v="22"/>
    <s v="0"/>
    <s v="1.25%"/>
    <s v="0.00%"/>
    <s v="100.00%"/>
    <s v="0.00%"/>
    <s v="1"/>
    <s v="0"/>
    <s v="4.76%"/>
    <s v="0.00%"/>
    <s v="$35.99"/>
    <s v="$0.00"/>
    <n v="1"/>
    <n v="0"/>
  </r>
  <r>
    <d v="2023-09-18T00:00:00"/>
    <x v="3"/>
    <s v="2023-W38"/>
    <s v="BusinessReport-12-19-23 (12)"/>
    <s v="B0BNMGXTDZ"/>
    <x v="7"/>
    <s v="SIMORAS Best Friend Candle with Snuffer - Our Friendship is Like This Candle - Friend Gifts for Women, Men on Graduation - Going Away Gifts for Friends - Friendship Gifts for Women Friends"/>
    <s v="SIMFBA10005"/>
    <s v="260"/>
    <s v="1"/>
    <s v="20.73%"/>
    <s v="3.70%"/>
    <s v="363"/>
    <s v="1"/>
    <s v="22.05%"/>
    <s v="2.86%"/>
    <s v="100.00%"/>
    <s v="100.00%"/>
    <s v="25"/>
    <s v="0"/>
    <s v="9.62%"/>
    <s v="0.00%"/>
    <s v="$399.75"/>
    <s v="$0.00"/>
    <n v="25"/>
    <n v="0"/>
  </r>
  <r>
    <d v="2023-09-18T00:00:00"/>
    <x v="3"/>
    <s v="2023-W38"/>
    <s v="BusinessReport-12-19-23 (12)"/>
    <s v="B0B38969VC"/>
    <x v="1"/>
    <s v="SIMORAS Mom Blanket - Blanket for Mom on Mothers Day, Christmas, Valentines - Birthday Gifts for Mom from Daughter, Son - Letter to Mom Blanket - Blanket 60&quot; x 50&quot;"/>
    <s v="SIMFBA20001"/>
    <s v="57"/>
    <s v="7"/>
    <s v="4.55%"/>
    <s v="25.93%"/>
    <s v="100"/>
    <s v="12"/>
    <s v="6.08%"/>
    <s v="34.29%"/>
    <s v="100.00%"/>
    <s v="100.00%"/>
    <s v="12"/>
    <s v="1"/>
    <s v="21.05%"/>
    <s v="14.29%"/>
    <s v="$285.89"/>
    <s v="$25.99"/>
    <n v="12"/>
    <n v="1"/>
  </r>
  <r>
    <d v="2023-09-18T00:00:00"/>
    <x v="3"/>
    <s v="2023-W38"/>
    <s v="BusinessReport-12-19-23 (12)"/>
    <s v="B0BJVQ5HWZ"/>
    <x v="17"/>
    <s v="SIMORAS Positive Words Blanket - 'Love Peace Joy' Comfort Blanket Gift Set for Christmas, Birthday - Positive Energy Throw Blankets for Women - Teal 60&quot; x 50&quot;"/>
    <s v="SIMFBA20006TE"/>
    <s v="206"/>
    <s v="7"/>
    <s v="16.43%"/>
    <s v="25.93%"/>
    <s v="272"/>
    <s v="8"/>
    <s v="16.52%"/>
    <s v="22.86%"/>
    <s v="100.00%"/>
    <s v="100.00%"/>
    <s v="11"/>
    <s v="1"/>
    <s v="5.34%"/>
    <s v="14.29%"/>
    <s v="$285.89"/>
    <s v="$25.99"/>
    <n v="10"/>
    <n v="1"/>
  </r>
  <r>
    <d v="2023-09-18T00:00:00"/>
    <x v="3"/>
    <s v="2023-W38"/>
    <s v="BusinessReport-12-19-23 (12)"/>
    <s v="B0B389ZHPP"/>
    <x v="11"/>
    <s v="SIMORAS Wife Blanket - to My Wife Blanket from Husband for Christmas, Birthday, Valentines for Wife from Husband - Fleece Blanket, 60&quot; x 50&quot;"/>
    <s v="SIMFBA20003"/>
    <s v="121"/>
    <s v="2"/>
    <s v="9.65%"/>
    <s v="7.41%"/>
    <s v="162"/>
    <s v="3"/>
    <s v="9.84%"/>
    <s v="8.57%"/>
    <s v="100.00%"/>
    <s v="100.00%"/>
    <s v="8"/>
    <s v="0"/>
    <s v="6.61%"/>
    <s v="0.00%"/>
    <s v="$181.93"/>
    <s v="$0.00"/>
    <n v="8"/>
    <n v="0"/>
  </r>
  <r>
    <d v="2023-09-18T00:00:00"/>
    <x v="3"/>
    <s v="2023-W38"/>
    <s v="BusinessReport-12-19-23 (12)"/>
    <s v="B0BNMFZBYS"/>
    <x v="20"/>
    <s v="SIMORAS Housewarming Gifts for New House - Can't Wait to Poo in Your New Toilet Candles for House Warming - Funny Housewarming Gifts for Women, Men, Friends - New Apartment, New Home Candle, Lavender"/>
    <s v="SIMFBA10008"/>
    <s v="35"/>
    <s v="0"/>
    <s v="2.79%"/>
    <s v="0.00%"/>
    <s v="46"/>
    <s v="0"/>
    <s v="2.79%"/>
    <s v="0.00%"/>
    <s v="97.83%"/>
    <s v="0.00%"/>
    <s v="6"/>
    <s v="0"/>
    <s v="17.14%"/>
    <s v="0.00%"/>
    <s v="$125.94"/>
    <s v="$0.00"/>
    <n v="6"/>
    <n v="0"/>
  </r>
  <r>
    <d v="2023-09-18T00:00:00"/>
    <x v="3"/>
    <s v="2023-W38"/>
    <s v="BusinessReport-12-19-23 (12)"/>
    <s v="B09Q8CZZQM"/>
    <x v="0"/>
    <s v="SIMORAS Love Candle Gifts for Girlfriend, Boyfriend - I Love You Gifts for Her, Him on Birthday - Funny Gift for Your Wife, Husband - Romantic Gifts for Her, Him on Valentines Day - Lavender Scent"/>
    <s v="SIMFBA10010"/>
    <s v="22"/>
    <s v="0"/>
    <s v="1.75%"/>
    <s v="0.00%"/>
    <s v="31"/>
    <s v="0"/>
    <s v="1.88%"/>
    <s v="0.00%"/>
    <s v="100.00%"/>
    <s v="0.00%"/>
    <s v="5"/>
    <s v="0"/>
    <s v="22.73%"/>
    <s v="0.00%"/>
    <s v="$104.95"/>
    <s v="$0.00"/>
    <n v="5"/>
    <n v="0"/>
  </r>
  <r>
    <d v="2023-09-18T00:00:00"/>
    <x v="3"/>
    <s v="2023-W38"/>
    <s v="BusinessReport-12-19-23 (12)"/>
    <s v="B0B389HDL5"/>
    <x v="21"/>
    <s v="SIMORAS Wife Blanket with Sleep Mask, Socks and Gift Box - to My Wife Blanket from Husband for Christmas, Birthday, Valentines for Wife from Husband - Fleece Blanket, 60&quot; x 50&quot;"/>
    <s v="SIMFBA20004"/>
    <s v="28"/>
    <s v="0"/>
    <s v="2.23%"/>
    <s v="0.00%"/>
    <s v="34"/>
    <s v="0"/>
    <s v="2.07%"/>
    <s v="0.00%"/>
    <s v="100.00%"/>
    <s v="0.00%"/>
    <s v="4"/>
    <s v="0"/>
    <s v="14.29%"/>
    <s v="0.00%"/>
    <s v="$103.96"/>
    <s v="$0.00"/>
    <n v="4"/>
    <n v="0"/>
  </r>
  <r>
    <d v="2023-09-18T00:00:00"/>
    <x v="3"/>
    <s v="2023-W38"/>
    <s v="BusinessReport-12-19-23 (12)"/>
    <s v="B0BJVQ5HWZ"/>
    <x v="16"/>
    <s v="SIMORAS Positive Words Blanket with Sleep Mask, Socks and Gift Box - 'Love Peace Joy' Comfort Blanket Gift Set for Christmas, Birthday - Positive Energy Throw Blankets for Women - Purple 50&quot; x 60&quot;"/>
    <s v="SIMFBA20006PU"/>
    <s v="117"/>
    <s v="1"/>
    <s v="9.33%"/>
    <s v="3.70%"/>
    <s v="150"/>
    <s v="1"/>
    <s v="9.11%"/>
    <s v="2.86%"/>
    <s v="100.00%"/>
    <s v="100.00%"/>
    <s v="5"/>
    <s v="0"/>
    <s v="4.27%"/>
    <s v="0.00%"/>
    <s v="$129.95"/>
    <s v="$0.00"/>
    <n v="4"/>
    <n v="0"/>
  </r>
  <r>
    <d v="2023-09-18T00:00:00"/>
    <x v="3"/>
    <s v="2023-W38"/>
    <s v="BusinessReport-12-19-23 (12)"/>
    <s v="B0BQ26FXG2"/>
    <x v="13"/>
    <s v="SIMORAS Grandma Blanket - Grandma Throw Blanket for Christmas, Mothers Day - Grandma Gifts for Grandmother Birthday - Fleece Blanket, Purple 60&quot; x 50&quot;"/>
    <s v="SIMFBA20008PU"/>
    <s v="21"/>
    <s v="1"/>
    <s v="1.67%"/>
    <s v="3.70%"/>
    <s v="22"/>
    <s v="1"/>
    <s v="1.34%"/>
    <s v="2.86%"/>
    <s v="100.00%"/>
    <s v="100.00%"/>
    <s v="3"/>
    <s v="0"/>
    <s v="14.29%"/>
    <s v="0.00%"/>
    <s v="$77.97"/>
    <s v="$0.00"/>
    <n v="3"/>
    <n v="0"/>
  </r>
  <r>
    <d v="2023-09-18T00:00:00"/>
    <x v="3"/>
    <s v="2023-W38"/>
    <s v="BusinessReport-12-19-23 (12)"/>
    <s v="B0BNMGXTDZ"/>
    <x v="14"/>
    <s v="SIMORAS Best Friend Candle with Snuffer - We'll be Friends Until We are Old - Friend Gifts for Women, Men on Graduation - Best Friend Birthday Gifts for Women - Friendship Gifts for Women Friends"/>
    <s v="SIMFBA10007"/>
    <s v="59"/>
    <s v="0"/>
    <s v="4.70%"/>
    <s v="0.00%"/>
    <s v="66"/>
    <s v="0"/>
    <s v="4.01%"/>
    <s v="0.00%"/>
    <s v="100.00%"/>
    <s v="0.00%"/>
    <s v="2"/>
    <s v="0"/>
    <s v="3.39%"/>
    <s v="0.00%"/>
    <s v="$45.98"/>
    <s v="$0.00"/>
    <n v="2"/>
    <n v="0"/>
  </r>
  <r>
    <d v="2023-09-18T00:00:00"/>
    <x v="3"/>
    <s v="2023-W38"/>
    <s v="BusinessReport-12-19-23 (12)"/>
    <s v="B0BC7YHGYH"/>
    <x v="8"/>
    <s v="SIMORAS Mom Candle with Candlesnuffer - Lavender Scented Candles for Mom - My Favorite Child Gave Me This Candle - Gifts for Mom from Son on Birthday - Mothers Day Candles from Daughter"/>
    <s v="SIMFBA10016"/>
    <s v="18"/>
    <s v="0"/>
    <s v="1.44%"/>
    <s v="0.00%"/>
    <s v="21"/>
    <s v="0"/>
    <s v="1.28%"/>
    <s v="0.00%"/>
    <s v="100.00%"/>
    <s v="0.00%"/>
    <s v="2"/>
    <s v="0"/>
    <s v="11.11%"/>
    <s v="0.00%"/>
    <s v="$45.98"/>
    <s v="$0.00"/>
    <n v="2"/>
    <n v="0"/>
  </r>
  <r>
    <d v="2023-09-18T00:00:00"/>
    <x v="3"/>
    <s v="2023-W38"/>
    <s v="BusinessReport-12-19-23 (12)"/>
    <s v="B0BQ26FXG2"/>
    <x v="9"/>
    <s v="SIMORAS Grandma Blanket - Grandma Throw Blanket for Christmas, Mothers Day - Grandma Gifts for Grandmother Birthday - Fleece Blanket, Teal 60&quot; x 50&quot;"/>
    <s v="SIMFBA20008TE"/>
    <s v="42"/>
    <s v="2"/>
    <s v="3.35%"/>
    <s v="7.41%"/>
    <s v="47"/>
    <s v="2"/>
    <s v="2.86%"/>
    <s v="5.71%"/>
    <s v="100.00%"/>
    <s v="100.00%"/>
    <s v="2"/>
    <s v="0"/>
    <s v="4.76%"/>
    <s v="0.00%"/>
    <s v="$51.98"/>
    <s v="$0.00"/>
    <n v="2"/>
    <n v="0"/>
  </r>
  <r>
    <d v="2023-09-18T00:00:00"/>
    <x v="3"/>
    <s v="2023-W38"/>
    <s v="BusinessReport-12-19-23 (12)"/>
    <s v="B0BNMGXTDZ"/>
    <x v="3"/>
    <s v="SIMORAS Best Friend Candle with Candle Snuffer - A True Friend Candle - Friend Gifts for Women, Men on Graduation - Best Friend Birthday Gifts for Women - Friendship Gifts for Women Friends"/>
    <s v="SIMFBA10006"/>
    <s v="55"/>
    <s v="0"/>
    <s v="4.39%"/>
    <s v="0.00%"/>
    <s v="64"/>
    <s v="0"/>
    <s v="3.89%"/>
    <s v="0.00%"/>
    <s v="100.00%"/>
    <s v="0.00%"/>
    <s v="1"/>
    <s v="0"/>
    <s v="1.82%"/>
    <s v="0.00%"/>
    <s v="$22.99"/>
    <s v="$0.00"/>
    <n v="1"/>
    <n v="0"/>
  </r>
  <r>
    <d v="2023-09-18T00:00:00"/>
    <x v="3"/>
    <s v="2023-W38"/>
    <s v="BusinessReport-12-19-23 (12)"/>
    <s v="B0BC7YHGYH"/>
    <x v="4"/>
    <s v="SIMORAS Mom Candle with Candlesnuffer - Lavender Scented Candles for Mom - You Don't Have Ugly Children Candles for Mom - Mom Candle Gifts for Mom from Son - Mothers Day Candles from Daughter"/>
    <s v="SIMFBA10013"/>
    <s v="16"/>
    <s v="0"/>
    <s v="1.28%"/>
    <s v="0.00%"/>
    <s v="20"/>
    <s v="0"/>
    <s v="1.22%"/>
    <s v="0.00%"/>
    <s v="100.00%"/>
    <s v="0.00%"/>
    <s v="1"/>
    <s v="0"/>
    <s v="6.25%"/>
    <s v="0.00%"/>
    <s v="$22.99"/>
    <s v="$0.00"/>
    <n v="1"/>
    <n v="0"/>
  </r>
  <r>
    <d v="2023-09-18T00:00:00"/>
    <x v="3"/>
    <s v="2023-W38"/>
    <s v="BusinessReport-12-19-23 (12)"/>
    <s v="B0BC7YHGYH"/>
    <x v="2"/>
    <s v="SIMORAS Sister Candle with Candlesnuffer, Gift Box - Lavender Scented Candle Gift for Sister on Birthday, Christmas - Cool Sister Gifts from Sisters, Brothers"/>
    <s v="SIMFBA10020"/>
    <s v="42"/>
    <s v="0"/>
    <s v="3.35%"/>
    <s v="0.00%"/>
    <s v="49"/>
    <s v="0"/>
    <s v="2.98%"/>
    <s v="0.00%"/>
    <s v="100.00%"/>
    <s v="0.00%"/>
    <s v="1"/>
    <s v="0"/>
    <s v="2.38%"/>
    <s v="0.00%"/>
    <s v="$22.99"/>
    <s v="$0.00"/>
    <n v="1"/>
    <n v="0"/>
  </r>
  <r>
    <d v="2023-09-18T00:00:00"/>
    <x v="3"/>
    <s v="2023-W38"/>
    <s v="BusinessReport-12-19-23 (12)"/>
    <s v="B0B389QV1H"/>
    <x v="6"/>
    <s v="SIMORAS Mom Blanket - Blanket for Mom on Mothers Day, Christmas, Valentines - Birthday Gifts for Mom from Daughter, Son - Letter to Mom Blanket - Blanket 60&quot; x 50&quot;"/>
    <s v="SIMFBA20002"/>
    <s v="29"/>
    <s v="3"/>
    <s v="2.31%"/>
    <s v="11.11%"/>
    <s v="45"/>
    <s v="4"/>
    <s v="2.73%"/>
    <s v="11.43%"/>
    <s v="100.00%"/>
    <s v="100.00%"/>
    <s v="1"/>
    <s v="0"/>
    <s v="3.45%"/>
    <s v="0.00%"/>
    <s v="$28.99"/>
    <s v="$0.00"/>
    <n v="1"/>
    <n v="0"/>
  </r>
  <r>
    <d v="2023-09-18T00:00:00"/>
    <x v="3"/>
    <s v="2023-W38"/>
    <s v="BusinessReport-12-19-23 (12)"/>
    <s v="B0BJVQ5HWZ"/>
    <x v="19"/>
    <s v="SIMORAS Positive Words Blanket with Sleep Mask, Socks and Gift Box - Family Home Trust Comfort Blanket Gift Set for Christmas, Birthday - Positive Energy Throw Blankets for Women - Purple, 60&quot;x50&quot;"/>
    <s v="SIMFBA20005PU"/>
    <s v="54"/>
    <s v="1"/>
    <s v="4.31%"/>
    <s v="3.70%"/>
    <s v="68"/>
    <s v="1"/>
    <s v="4.13%"/>
    <s v="2.86%"/>
    <s v="100.00%"/>
    <s v="100.00%"/>
    <s v="1"/>
    <s v="0"/>
    <s v="1.85%"/>
    <s v="0.00%"/>
    <s v="$25.99"/>
    <s v="$0.00"/>
    <n v="1"/>
    <n v="0"/>
  </r>
  <r>
    <d v="2023-09-18T00:00:00"/>
    <x v="3"/>
    <s v="2023-W38"/>
    <s v="BusinessReport-12-19-23 (12)"/>
    <s v="B0BJVQ5HWZ"/>
    <x v="15"/>
    <s v="SIMORAS Positive Words Blanket with Sleep Mask, Socks and Gift Box - Family Home Trust Comfort Blanket Gift Set for Christmas, Birthday - Positive Energy Throw Blankets for Women - Teal 50&quot; x 60&quot;"/>
    <s v="SIMFBA20005TE"/>
    <s v="72"/>
    <s v="2"/>
    <s v="5.74%"/>
    <s v="7.41%"/>
    <s v="86"/>
    <s v="2"/>
    <s v="5.22%"/>
    <s v="5.71%"/>
    <s v="100.00%"/>
    <s v="100.00%"/>
    <s v="1"/>
    <s v="0"/>
    <s v="1.39%"/>
    <s v="0.00%"/>
    <s v="$25.99"/>
    <s v="$0.00"/>
    <n v="1"/>
    <n v="0"/>
  </r>
  <r>
    <d v="2023-09-11T00:00:00"/>
    <x v="4"/>
    <s v="2023-W37"/>
    <s v="BusinessReport-12-19-23 (13)"/>
    <s v="B0BNMGXTDZ"/>
    <x v="7"/>
    <s v="SIMORAS Best Friend Candle with Snuffer - Our Friendship is Like This Candle - Friend Gifts for Women, Men on Graduation - Going Away Gifts for Friends - Friendship Gifts for Women Friends"/>
    <s v="SIMFBA10005"/>
    <s v="270"/>
    <s v="6"/>
    <s v="22.04%"/>
    <s v="27.27%"/>
    <s v="377"/>
    <s v="8"/>
    <s v="24.01%"/>
    <s v="29.63%"/>
    <s v="100.00%"/>
    <s v="100.00%"/>
    <s v="24"/>
    <s v="0"/>
    <s v="8.89%"/>
    <s v="0.00%"/>
    <s v="$383.76"/>
    <s v="$0.00"/>
    <n v="24"/>
    <n v="0"/>
  </r>
  <r>
    <d v="2023-09-11T00:00:00"/>
    <x v="4"/>
    <s v="2023-W37"/>
    <s v="BusinessReport-12-19-23 (13)"/>
    <s v="B0B389ZHPP"/>
    <x v="11"/>
    <s v="SIMORAS Wife Blanket - to My Wife Blanket from Husband for Christmas, Birthday, Valentines for Wife from Husband - Fleece Blanket, 60&quot; x 50&quot;"/>
    <s v="SIMFBA20003"/>
    <s v="153"/>
    <s v="4"/>
    <s v="12.49%"/>
    <s v="18.18%"/>
    <s v="198"/>
    <s v="7"/>
    <s v="12.61%"/>
    <s v="25.93%"/>
    <s v="100.00%"/>
    <s v="100.00%"/>
    <s v="14"/>
    <s v="1"/>
    <s v="9.15%"/>
    <s v="25.00%"/>
    <s v="$337.87"/>
    <s v="$25.99"/>
    <n v="14"/>
    <n v="1"/>
  </r>
  <r>
    <d v="2023-09-11T00:00:00"/>
    <x v="4"/>
    <s v="2023-W37"/>
    <s v="BusinessReport-12-19-23 (13)"/>
    <s v="B0BJVQ5HWZ"/>
    <x v="17"/>
    <s v="SIMORAS Positive Words Blanket - 'Love Peace Joy' Comfort Blanket Gift Set for Christmas, Birthday - Positive Energy Throw Blankets for Women - Teal 60&quot; x 50&quot;"/>
    <s v="SIMFBA20006TE"/>
    <s v="175"/>
    <s v="1"/>
    <s v="14.29%"/>
    <s v="4.55%"/>
    <s v="216"/>
    <s v="1"/>
    <s v="13.76%"/>
    <s v="3.70%"/>
    <s v="99.04%"/>
    <s v="100.00%"/>
    <s v="9"/>
    <s v="0"/>
    <s v="5.14%"/>
    <s v="0.00%"/>
    <s v="$233.91"/>
    <s v="$0.00"/>
    <n v="9"/>
    <n v="0"/>
  </r>
  <r>
    <d v="2023-09-11T00:00:00"/>
    <x v="4"/>
    <s v="2023-W37"/>
    <s v="BusinessReport-12-19-23 (13)"/>
    <s v="B09Q8CZZQM"/>
    <x v="0"/>
    <s v="SIMORAS Love Candle Gifts for Girlfriend, Boyfriend - I Love You Gifts for Her, Him on Birthday - Funny Gift for Your Wife, Husband - Romantic Gifts for Her, Him on Valentines Day - Lavender Scent"/>
    <s v="SIMFBA10010"/>
    <s v="33"/>
    <s v="1"/>
    <s v="2.69%"/>
    <s v="4.55%"/>
    <s v="41"/>
    <s v="1"/>
    <s v="2.61%"/>
    <s v="3.70%"/>
    <s v="100.00%"/>
    <s v="0.00%"/>
    <s v="6"/>
    <s v="0"/>
    <s v="18.18%"/>
    <s v="0.00%"/>
    <s v="$125.94"/>
    <s v="$0.00"/>
    <n v="6"/>
    <n v="0"/>
  </r>
  <r>
    <d v="2023-09-11T00:00:00"/>
    <x v="4"/>
    <s v="2023-W37"/>
    <s v="BusinessReport-12-19-23 (13)"/>
    <s v="B0BC7YHGYH"/>
    <x v="5"/>
    <s v="SIMORAS Inspirational Candles for Women, Men - You're Awesome Candles with Candle Snuffer - Lavender Candles Gifts for Women, Friends, Coworkers, Sisters, Teachers - Boss Day Candle with Saying"/>
    <s v="SIMFBA10012"/>
    <s v="48"/>
    <s v="2"/>
    <s v="3.92%"/>
    <s v="9.09%"/>
    <s v="62"/>
    <s v="2"/>
    <s v="3.95%"/>
    <s v="7.41%"/>
    <s v="96.77%"/>
    <s v="100.00%"/>
    <s v="4"/>
    <s v="0"/>
    <s v="8.33%"/>
    <s v="0.00%"/>
    <s v="$75.96"/>
    <s v="$0.00"/>
    <n v="4"/>
    <n v="0"/>
  </r>
  <r>
    <d v="2023-09-11T00:00:00"/>
    <x v="4"/>
    <s v="2023-W37"/>
    <s v="BusinessReport-12-19-23 (13)"/>
    <s v="B0B389HDL5"/>
    <x v="21"/>
    <s v="SIMORAS Wife Blanket with Sleep Mask, Socks and Gift Box - to My Wife Blanket from Husband for Christmas, Birthday, Valentines for Wife from Husband - Fleece Blanket, 60&quot; x 50&quot;"/>
    <s v="SIMFBA20004"/>
    <s v="31"/>
    <s v="0"/>
    <s v="2.53%"/>
    <s v="0.00%"/>
    <s v="45"/>
    <s v="0"/>
    <s v="2.87%"/>
    <s v="0.00%"/>
    <s v="97.78%"/>
    <s v="0.00%"/>
    <s v="3"/>
    <s v="0"/>
    <s v="9.68%"/>
    <s v="0.00%"/>
    <s v="$77.97"/>
    <s v="$0.00"/>
    <n v="3"/>
    <n v="0"/>
  </r>
  <r>
    <d v="2023-09-11T00:00:00"/>
    <x v="4"/>
    <s v="2023-W37"/>
    <s v="BusinessReport-12-19-23 (13)"/>
    <s v="B0BJVQ5HWZ"/>
    <x v="16"/>
    <s v="SIMORAS Positive Words Blanket with Sleep Mask, Socks and Gift Box - 'Love Peace Joy' Comfort Blanket Gift Set for Christmas, Birthday - Positive Energy Throw Blankets for Women - Purple 50&quot; x 60&quot;"/>
    <s v="SIMFBA20006PU"/>
    <s v="107"/>
    <s v="1"/>
    <s v="8.73%"/>
    <s v="4.55%"/>
    <s v="134"/>
    <s v="1"/>
    <s v="8.54%"/>
    <s v="3.70%"/>
    <s v="100.00%"/>
    <s v="100.00%"/>
    <s v="3"/>
    <s v="1"/>
    <s v="2.80%"/>
    <s v="100.00%"/>
    <s v="$77.97"/>
    <s v="$25.99"/>
    <n v="3"/>
    <n v="1"/>
  </r>
  <r>
    <d v="2023-09-11T00:00:00"/>
    <x v="4"/>
    <s v="2023-W37"/>
    <s v="BusinessReport-12-19-23 (13)"/>
    <s v="B0B389QV1H"/>
    <x v="6"/>
    <s v="SIMORAS Mom Blanket - Blanket for Mom on Mothers Day, Christmas, Valentines - Birthday Gifts for Mom from Daughter, Son - Letter to Mom Blanket - Blanket 60&quot; x 50&quot;"/>
    <s v="SIMFBA20002"/>
    <s v="23"/>
    <s v="0"/>
    <s v="1.88%"/>
    <s v="0.00%"/>
    <s v="28"/>
    <s v="0"/>
    <s v="1.78%"/>
    <s v="0.00%"/>
    <s v="100.00%"/>
    <s v="0.00%"/>
    <s v="2"/>
    <s v="0"/>
    <s v="8.70%"/>
    <s v="0.00%"/>
    <s v="$57.98"/>
    <s v="$0.00"/>
    <n v="2"/>
    <n v="0"/>
  </r>
  <r>
    <d v="2023-09-11T00:00:00"/>
    <x v="4"/>
    <s v="2023-W37"/>
    <s v="BusinessReport-12-19-23 (13)"/>
    <s v="B0BJVQ5HWZ"/>
    <x v="19"/>
    <s v="SIMORAS Positive Words Blanket with Sleep Mask, Socks and Gift Box - Family Home Trust Comfort Blanket Gift Set for Christmas, Birthday - Positive Energy Throw Blankets for Women - Purple, 60&quot;x50&quot;"/>
    <s v="SIMFBA20005PU"/>
    <s v="64"/>
    <s v="0"/>
    <s v="5.22%"/>
    <s v="0.00%"/>
    <s v="79"/>
    <s v="0"/>
    <s v="5.03%"/>
    <s v="0.00%"/>
    <s v="100.00%"/>
    <s v="0.00%"/>
    <s v="2"/>
    <s v="0"/>
    <s v="3.13%"/>
    <s v="0.00%"/>
    <s v="$51.98"/>
    <s v="$0.00"/>
    <n v="2"/>
    <n v="0"/>
  </r>
  <r>
    <d v="2023-09-11T00:00:00"/>
    <x v="4"/>
    <s v="2023-W37"/>
    <s v="BusinessReport-12-19-23 (13)"/>
    <s v="B0BQ26FXG2"/>
    <x v="9"/>
    <s v="SIMORAS Grandma Blanket - Grandma Throw Blanket for Christmas, Mothers Day - Grandma Gifts for Grandmother Birthday - Fleece Blanket, Teal 60&quot; x 50&quot;"/>
    <s v="SIMFBA20008TE"/>
    <s v="32"/>
    <s v="0"/>
    <s v="2.61%"/>
    <s v="0.00%"/>
    <s v="38"/>
    <s v="0"/>
    <s v="2.42%"/>
    <s v="0.00%"/>
    <s v="100.00%"/>
    <s v="0.00%"/>
    <s v="2"/>
    <s v="0"/>
    <s v="6.25%"/>
    <s v="0.00%"/>
    <s v="$51.98"/>
    <s v="$0.00"/>
    <n v="2"/>
    <n v="0"/>
  </r>
  <r>
    <d v="2023-09-11T00:00:00"/>
    <x v="4"/>
    <s v="2023-W37"/>
    <s v="BusinessReport-12-19-23 (13)"/>
    <s v="B0BNMGXTDZ"/>
    <x v="14"/>
    <s v="SIMORAS Best Friend Candle with Snuffer - We'll be Friends Until We are Old - Friend Gifts for Women, Men on Graduation - Best Friend Birthday Gifts for Women - Friendship Gifts for Women Friends"/>
    <s v="SIMFBA10007"/>
    <s v="46"/>
    <s v="3"/>
    <s v="3.76%"/>
    <s v="13.64%"/>
    <s v="53"/>
    <s v="3"/>
    <s v="3.38%"/>
    <s v="11.11%"/>
    <s v="100.00%"/>
    <s v="0.00%"/>
    <s v="1"/>
    <s v="0"/>
    <s v="2.17%"/>
    <s v="0.00%"/>
    <s v="$22.99"/>
    <s v="$0.00"/>
    <n v="1"/>
    <n v="0"/>
  </r>
  <r>
    <d v="2023-09-11T00:00:00"/>
    <x v="4"/>
    <s v="2023-W37"/>
    <s v="BusinessReport-12-19-23 (13)"/>
    <s v="B0BC7YHGYH"/>
    <x v="22"/>
    <s v="SIMORAS Get Well Soon Candle with Candlesnuffer - Cheer Candle for Women, Men, Friends After Surgery, Getting Sick - Recovery Candle as Comforting Gifts for Cancer Patients, Miscarriage, Grieving"/>
    <s v="SIMFBA10003"/>
    <s v="20"/>
    <s v="1"/>
    <s v="1.63%"/>
    <s v="4.55%"/>
    <s v="21"/>
    <s v="1"/>
    <s v="1.34%"/>
    <s v="3.70%"/>
    <s v="100.00%"/>
    <s v="100.00%"/>
    <s v="1"/>
    <s v="0"/>
    <s v="5.00%"/>
    <s v="0.00%"/>
    <s v="$22.99"/>
    <s v="$0.00"/>
    <n v="1"/>
    <n v="0"/>
  </r>
  <r>
    <d v="2023-09-11T00:00:00"/>
    <x v="4"/>
    <s v="2023-W37"/>
    <s v="BusinessReport-12-19-23 (13)"/>
    <s v="B0BNMFZBYS"/>
    <x v="20"/>
    <s v="SIMORAS Housewarming Gifts for New House - Can't Wait to Poo in Your New Toilet Candles for House Warming - Funny Housewarming Gifts for Women, Men, Friends - New Apartment, New Home Candle, Lavender"/>
    <s v="SIMFBA10008"/>
    <s v="24"/>
    <s v="0"/>
    <s v="1.96%"/>
    <s v="0.00%"/>
    <s v="38"/>
    <s v="0"/>
    <s v="2.42%"/>
    <s v="0.00%"/>
    <s v="100.00%"/>
    <s v="0.00%"/>
    <s v="1"/>
    <s v="0"/>
    <s v="4.17%"/>
    <s v="0.00%"/>
    <s v="$20.99"/>
    <s v="$0.00"/>
    <n v="1"/>
    <n v="0"/>
  </r>
  <r>
    <d v="2023-09-11T00:00:00"/>
    <x v="4"/>
    <s v="2023-W37"/>
    <s v="BusinessReport-12-19-23 (13)"/>
    <s v="B0BC7YHGYH"/>
    <x v="8"/>
    <s v="SIMORAS Mom Candle with Candlesnuffer - Lavender Scented Candles for Mom - My Favorite Child Gave Me This Candle - Gifts for Mom from Son on Birthday - Mothers Day Candles from Daughter"/>
    <s v="SIMFBA10016"/>
    <s v="19"/>
    <s v="0"/>
    <s v="1.55%"/>
    <s v="0.00%"/>
    <s v="22"/>
    <s v="0"/>
    <s v="1.40%"/>
    <s v="0.00%"/>
    <s v="100.00%"/>
    <s v="0.00%"/>
    <s v="1"/>
    <s v="0"/>
    <s v="5.26%"/>
    <s v="0.00%"/>
    <s v="$22.99"/>
    <s v="$0.00"/>
    <n v="1"/>
    <n v="0"/>
  </r>
  <r>
    <d v="2023-09-11T00:00:00"/>
    <x v="4"/>
    <s v="2023-W37"/>
    <s v="BusinessReport-12-19-23 (13)"/>
    <s v="B0BC7YHGYH"/>
    <x v="18"/>
    <s v="SIMORAS Coworker Candle with Candlesnuffer, Gift Box - A Candle for Coworkers' Birthday, Promotion - Candles for Coworkers Leaving Work - Coworker Gifts for Women, Men - Work Bestie Candle"/>
    <s v="SIMFBA10001"/>
    <s v="61"/>
    <s v="1"/>
    <s v="4.98%"/>
    <s v="4.55%"/>
    <s v="70"/>
    <s v="1"/>
    <s v="4.46%"/>
    <s v="3.70%"/>
    <s v="100.00%"/>
    <s v="100.00%"/>
    <s v="1"/>
    <s v="0"/>
    <s v="1.64%"/>
    <s v="0.00%"/>
    <s v="$23.99"/>
    <s v="$0.00"/>
    <n v="1"/>
    <n v="0"/>
  </r>
  <r>
    <d v="2023-09-11T00:00:00"/>
    <x v="4"/>
    <s v="2023-W37"/>
    <s v="BusinessReport-12-19-23 (13)"/>
    <s v="B0BJVNB6CB"/>
    <x v="23"/>
    <s v="SIMORAS Memorial Candles for Deceased - Sympathy Gift, Condolence Gifts, Remembrance Gifts, Bereavement Gift for Loss of Mother, Father, Sister, Loved Ones - Lavender Scented Candles"/>
    <s v="SIMFBA10018"/>
    <s v="19"/>
    <s v="0"/>
    <s v="1.55%"/>
    <s v="0.00%"/>
    <s v="27"/>
    <s v="0"/>
    <s v="1.72%"/>
    <s v="0.00%"/>
    <s v="88.89%"/>
    <s v="0.00%"/>
    <s v="1"/>
    <s v="0"/>
    <s v="5.26%"/>
    <s v="0.00%"/>
    <s v="$19.99"/>
    <s v="$0.00"/>
    <n v="1"/>
    <n v="0"/>
  </r>
  <r>
    <d v="2023-09-11T00:00:00"/>
    <x v="4"/>
    <s v="2023-W37"/>
    <s v="BusinessReport-12-19-23 (13)"/>
    <s v="B0B38969VC"/>
    <x v="1"/>
    <s v="SIMORAS Mom Blanket - Blanket for Mom on Mothers Day, Christmas, Valentines - Birthday Gifts for Mom from Daughter, Son - Letter to Mom Blanket - Blanket 60&quot; x 50&quot;"/>
    <s v="SIMFBA20001"/>
    <s v="43"/>
    <s v="2"/>
    <s v="3.51%"/>
    <s v="9.09%"/>
    <s v="49"/>
    <s v="2"/>
    <s v="3.12%"/>
    <s v="7.41%"/>
    <s v="100.00%"/>
    <s v="100.00%"/>
    <s v="1"/>
    <s v="0"/>
    <s v="2.33%"/>
    <s v="0.00%"/>
    <s v="$25.99"/>
    <s v="$0.00"/>
    <n v="1"/>
    <n v="0"/>
  </r>
  <r>
    <d v="2023-09-11T00:00:00"/>
    <x v="4"/>
    <s v="2023-W37"/>
    <s v="BusinessReport-12-19-23 (13)"/>
    <s v="B0BJVQ5HWZ"/>
    <x v="15"/>
    <s v="SIMORAS Positive Words Blanket with Sleep Mask, Socks and Gift Box - Family Home Trust Comfort Blanket Gift Set for Christmas, Birthday - Positive Energy Throw Blankets for Women - Teal 50&quot; x 60&quot;"/>
    <s v="SIMFBA20005TE"/>
    <s v="57"/>
    <s v="0"/>
    <s v="4.65%"/>
    <s v="0.00%"/>
    <s v="72"/>
    <s v="0"/>
    <s v="4.59%"/>
    <s v="0.00%"/>
    <s v="100.00%"/>
    <s v="0.00%"/>
    <s v="1"/>
    <s v="0"/>
    <s v="1.75%"/>
    <s v="0.00%"/>
    <s v="$25.99"/>
    <s v="$0.00"/>
    <n v="1"/>
    <n v="0"/>
  </r>
  <r>
    <d v="2023-09-04T00:00:00"/>
    <x v="5"/>
    <s v="2023-W36"/>
    <s v="BusinessReport-12-19-23 (14)"/>
    <s v="B0BNMGXTDZ"/>
    <x v="7"/>
    <s v="SIMORAS Best Friend Candle with Snuffer - Our Friendship is Like This Candle - Friend Gifts for Women, Men on Graduation - Going Away Gifts for Friends - Friendship Gifts for Women Friends"/>
    <s v="SIMFBA10005"/>
    <s v="256"/>
    <s v="5"/>
    <s v="21.69%"/>
    <s v="27.78%"/>
    <s v="362"/>
    <s v="6"/>
    <s v="23.82%"/>
    <s v="24.00%"/>
    <s v="99.72%"/>
    <s v="100.00%"/>
    <s v="20"/>
    <s v="0"/>
    <s v="7.81%"/>
    <s v="0.00%"/>
    <s v="$319.80"/>
    <s v="$0.00"/>
    <n v="20"/>
    <n v="0"/>
  </r>
  <r>
    <d v="2023-09-04T00:00:00"/>
    <x v="5"/>
    <s v="2023-W36"/>
    <s v="BusinessReport-12-19-23 (14)"/>
    <s v="B0BJVQ5HWZ"/>
    <x v="16"/>
    <s v="SIMORAS Positive Words Blanket with Sleep Mask, Socks and Gift Box - 'Love Peace Joy' Comfort Blanket Gift Set for Christmas, Birthday - Positive Energy Throw Blankets for Women - Purple 50&quot; x 60&quot;"/>
    <s v="SIMFBA20006PU"/>
    <s v="106"/>
    <s v="1"/>
    <s v="8.98%"/>
    <s v="5.56%"/>
    <s v="118"/>
    <s v="1"/>
    <s v="7.76%"/>
    <s v="4.00%"/>
    <s v="100.00%"/>
    <s v="0.00%"/>
    <s v="10"/>
    <s v="0"/>
    <s v="9.43%"/>
    <s v="0.00%"/>
    <s v="$259.90"/>
    <s v="$0.00"/>
    <n v="10"/>
    <n v="0"/>
  </r>
  <r>
    <d v="2023-09-04T00:00:00"/>
    <x v="5"/>
    <s v="2023-W36"/>
    <s v="BusinessReport-12-19-23 (14)"/>
    <s v="B0BJVQ5HWZ"/>
    <x v="17"/>
    <s v="SIMORAS Positive Words Blanket - 'Love Peace Joy' Comfort Blanket Gift Set for Christmas, Birthday - Positive Energy Throw Blankets for Women - Teal 60&quot; x 50&quot;"/>
    <s v="SIMFBA20006TE"/>
    <s v="206"/>
    <s v="3"/>
    <s v="17.46%"/>
    <s v="16.67%"/>
    <s v="258"/>
    <s v="4"/>
    <s v="16.97%"/>
    <s v="16.00%"/>
    <s v="100.00%"/>
    <s v="100.00%"/>
    <s v="9"/>
    <s v="0"/>
    <s v="4.37%"/>
    <s v="0.00%"/>
    <s v="$207.92"/>
    <s v="$0.00"/>
    <n v="9"/>
    <n v="0"/>
  </r>
  <r>
    <d v="2023-09-04T00:00:00"/>
    <x v="5"/>
    <s v="2023-W36"/>
    <s v="BusinessReport-12-19-23 (14)"/>
    <s v="B0B389ZHPP"/>
    <x v="11"/>
    <s v="SIMORAS Wife Blanket - to My Wife Blanket from Husband for Christmas, Birthday, Valentines for Wife from Husband - Fleece Blanket, 60&quot; x 50&quot;"/>
    <s v="SIMFBA20003"/>
    <s v="164"/>
    <s v="3"/>
    <s v="13.90%"/>
    <s v="16.67%"/>
    <s v="221"/>
    <s v="8"/>
    <s v="14.54%"/>
    <s v="32.00%"/>
    <s v="100.00%"/>
    <s v="100.00%"/>
    <s v="8"/>
    <s v="0"/>
    <s v="4.88%"/>
    <s v="0.00%"/>
    <s v="$207.92"/>
    <s v="$0.00"/>
    <n v="8"/>
    <n v="0"/>
  </r>
  <r>
    <d v="2023-09-04T00:00:00"/>
    <x v="5"/>
    <s v="2023-W36"/>
    <s v="BusinessReport-12-19-23 (14)"/>
    <s v="B0BC7YHGYH"/>
    <x v="5"/>
    <s v="SIMORAS Inspirational Candles for Women, Men - You're Awesome Candles with Candle Snuffer - Lavender Candles Gifts for Women, Friends, Coworkers, Sisters, Teachers - Boss Day Candle with Saying"/>
    <s v="SIMFBA10012"/>
    <s v="31"/>
    <s v="0"/>
    <s v="2.63%"/>
    <s v="0.00%"/>
    <s v="36"/>
    <s v="0"/>
    <s v="2.37%"/>
    <s v="0.00%"/>
    <s v="100.00%"/>
    <s v="0.00%"/>
    <s v="3"/>
    <s v="0"/>
    <s v="9.68%"/>
    <s v="0.00%"/>
    <s v="$56.97"/>
    <s v="$0.00"/>
    <n v="3"/>
    <n v="0"/>
  </r>
  <r>
    <d v="2023-09-04T00:00:00"/>
    <x v="5"/>
    <s v="2023-W36"/>
    <s v="BusinessReport-12-19-23 (14)"/>
    <s v="B09Q8CZZQM"/>
    <x v="0"/>
    <s v="SIMORAS Love Candle Gifts for Girlfriend, Boyfriend - I Love You Gifts for Her, Him on Birthday - Funny Gift for Your Wife, Husband - Romantic Gifts for Her, Him on Valentines Day - Lavender Scent"/>
    <s v="SIMFBA10010"/>
    <s v="22"/>
    <s v="1"/>
    <s v="1.86%"/>
    <s v="5.56%"/>
    <s v="24"/>
    <s v="1"/>
    <s v="1.58%"/>
    <s v="4.00%"/>
    <s v="100.00%"/>
    <s v="100.00%"/>
    <s v="3"/>
    <s v="0"/>
    <s v="13.64%"/>
    <s v="0.00%"/>
    <s v="$62.97"/>
    <s v="$0.00"/>
    <n v="3"/>
    <n v="0"/>
  </r>
  <r>
    <d v="2023-09-04T00:00:00"/>
    <x v="5"/>
    <s v="2023-W36"/>
    <s v="BusinessReport-12-19-23 (14)"/>
    <s v="B0BQ26FXG2"/>
    <x v="9"/>
    <s v="SIMORAS Grandma Blanket - Grandma Throw Blanket for Christmas, Mothers Day - Grandma Gifts for Grandmother Birthday - Fleece Blanket, Teal 60&quot; x 50&quot;"/>
    <s v="SIMFBA20008TE"/>
    <s v="59"/>
    <s v="0"/>
    <s v="5.00%"/>
    <s v="0.00%"/>
    <s v="78"/>
    <s v="0"/>
    <s v="5.13%"/>
    <s v="0.00%"/>
    <s v="100.00%"/>
    <s v="0.00%"/>
    <s v="3"/>
    <s v="0"/>
    <s v="5.08%"/>
    <s v="0.00%"/>
    <s v="$77.97"/>
    <s v="$0.00"/>
    <n v="3"/>
    <n v="0"/>
  </r>
  <r>
    <d v="2023-09-04T00:00:00"/>
    <x v="5"/>
    <s v="2023-W36"/>
    <s v="BusinessReport-12-19-23 (14)"/>
    <s v="B0BNMGXTDZ"/>
    <x v="14"/>
    <s v="SIMORAS Best Friend Candle with Snuffer - We'll be Friends Until We are Old - Friend Gifts for Women, Men on Graduation - Best Friend Birthday Gifts for Women - Friendship Gifts for Women Friends"/>
    <s v="SIMFBA10007"/>
    <s v="44"/>
    <s v="1"/>
    <s v="3.73%"/>
    <s v="5.56%"/>
    <s v="53"/>
    <s v="1"/>
    <s v="3.49%"/>
    <s v="4.00%"/>
    <s v="100.00%"/>
    <s v="100.00%"/>
    <s v="3"/>
    <s v="0"/>
    <s v="6.82%"/>
    <s v="0.00%"/>
    <s v="$68.97"/>
    <s v="$0.00"/>
    <n v="2"/>
    <n v="0"/>
  </r>
  <r>
    <d v="2023-09-04T00:00:00"/>
    <x v="5"/>
    <s v="2023-W36"/>
    <s v="BusinessReport-12-19-23 (14)"/>
    <s v="B0BJVQ5HWZ"/>
    <x v="15"/>
    <s v="SIMORAS Positive Words Blanket with Sleep Mask, Socks and Gift Box - Family Home Trust Comfort Blanket Gift Set for Christmas, Birthday - Positive Energy Throw Blankets for Women - Teal 50&quot; x 60&quot;"/>
    <s v="SIMFBA20005TE"/>
    <s v="59"/>
    <s v="1"/>
    <s v="5.00%"/>
    <s v="5.56%"/>
    <s v="73"/>
    <s v="1"/>
    <s v="4.80%"/>
    <s v="4.00%"/>
    <s v="100.00%"/>
    <s v="0.00%"/>
    <s v="2"/>
    <s v="0"/>
    <s v="3.39%"/>
    <s v="0.00%"/>
    <s v="$51.98"/>
    <s v="$0.00"/>
    <n v="2"/>
    <n v="0"/>
  </r>
  <r>
    <d v="2023-09-04T00:00:00"/>
    <x v="5"/>
    <s v="2023-W36"/>
    <s v="BusinessReport-12-19-23 (14)"/>
    <s v="B0BNMGXTDZ"/>
    <x v="3"/>
    <s v="SIMORAS Best Friend Candle with Candle Snuffer - A True Friend Candle - Friend Gifts for Women, Men on Graduation - Best Friend Birthday Gifts for Women - Friendship Gifts for Women Friends"/>
    <s v="SIMFBA10006"/>
    <s v="40"/>
    <s v="2"/>
    <s v="3.39%"/>
    <s v="11.11%"/>
    <s v="46"/>
    <s v="2"/>
    <s v="3.03%"/>
    <s v="8.00%"/>
    <s v="100.00%"/>
    <s v="100.00%"/>
    <s v="1"/>
    <s v="0"/>
    <s v="2.50%"/>
    <s v="0.00%"/>
    <s v="$22.99"/>
    <s v="$0.00"/>
    <n v="1"/>
    <n v="0"/>
  </r>
  <r>
    <d v="2023-09-04T00:00:00"/>
    <x v="5"/>
    <s v="2023-W36"/>
    <s v="BusinessReport-12-19-23 (14)"/>
    <s v="B0BC7YHGYH"/>
    <x v="18"/>
    <s v="SIMORAS Coworker Candle with Candlesnuffer, Gift Box - A Candle for Coworkers' Birthday, Promotion - Candles for Coworkers Leaving Work - Coworker Gifts for Women, Men - Work Bestie Candle"/>
    <s v="SIMFBA10001"/>
    <s v="48"/>
    <s v="0"/>
    <s v="4.07%"/>
    <s v="0.00%"/>
    <s v="56"/>
    <s v="0"/>
    <s v="3.68%"/>
    <s v="0.00%"/>
    <s v="100.00%"/>
    <s v="0.00%"/>
    <s v="1"/>
    <s v="0"/>
    <s v="2.08%"/>
    <s v="0.00%"/>
    <s v="$23.99"/>
    <s v="$0.00"/>
    <n v="1"/>
    <n v="0"/>
  </r>
  <r>
    <d v="2023-09-04T00:00:00"/>
    <x v="5"/>
    <s v="2023-W36"/>
    <s v="BusinessReport-12-19-23 (14)"/>
    <s v="B0BJVNB6CB"/>
    <x v="23"/>
    <s v="SIMORAS Memorial Candles for Deceased - Sympathy Gift, Condolence Gifts, Remembrance Gifts, Bereavement Gift for Loss of Mother, Father, Sister, Loved Ones - Lavender Scented Candles"/>
    <s v="SIMFBA10018"/>
    <s v="18"/>
    <s v="0"/>
    <s v="1.53%"/>
    <s v="0.00%"/>
    <s v="19"/>
    <s v="0"/>
    <s v="1.25%"/>
    <s v="0.00%"/>
    <s v="78.95%"/>
    <s v="0.00%"/>
    <s v="1"/>
    <s v="0"/>
    <s v="5.56%"/>
    <s v="0.00%"/>
    <s v="$19.99"/>
    <s v="$0.00"/>
    <n v="1"/>
    <n v="0"/>
  </r>
  <r>
    <d v="2023-09-04T00:00:00"/>
    <x v="5"/>
    <s v="2023-W36"/>
    <s v="BusinessReport-12-19-23 (14)"/>
    <s v="B0B38969VC"/>
    <x v="1"/>
    <s v="SIMORAS Mom Blanket - Blanket for Mom on Mothers Day, Christmas, Valentines - Birthday Gifts for Mom from Daughter, Son - Letter to Mom Blanket - Blanket 60&quot; x 50&quot;"/>
    <s v="SIMFBA20001"/>
    <s v="28"/>
    <s v="0"/>
    <s v="2.37%"/>
    <s v="0.00%"/>
    <s v="41"/>
    <s v="0"/>
    <s v="2.70%"/>
    <s v="0.00%"/>
    <s v="100.00%"/>
    <s v="0.00%"/>
    <s v="1"/>
    <s v="0"/>
    <s v="3.57%"/>
    <s v="0.00%"/>
    <s v="$25.99"/>
    <s v="$0.00"/>
    <n v="1"/>
    <n v="0"/>
  </r>
  <r>
    <d v="2023-09-04T00:00:00"/>
    <x v="5"/>
    <s v="2023-W36"/>
    <s v="BusinessReport-12-19-23 (14)"/>
    <s v="B0B389HDL5"/>
    <x v="21"/>
    <s v="SIMORAS Wife Blanket with Sleep Mask, Socks and Gift Box - to My Wife Blanket from Husband for Christmas, Birthday, Valentines for Wife from Husband - Fleece Blanket, 60&quot; x 50&quot;"/>
    <s v="SIMFBA20004"/>
    <s v="45"/>
    <s v="1"/>
    <s v="3.81%"/>
    <s v="5.56%"/>
    <s v="61"/>
    <s v="1"/>
    <s v="4.01%"/>
    <s v="4.00%"/>
    <s v="95.08%"/>
    <s v="100.00%"/>
    <s v="1"/>
    <s v="0"/>
    <s v="2.22%"/>
    <s v="0.00%"/>
    <s v="$25.99"/>
    <s v="$0.00"/>
    <n v="1"/>
    <n v="0"/>
  </r>
  <r>
    <d v="2023-09-04T00:00:00"/>
    <x v="5"/>
    <s v="2023-W36"/>
    <s v="BusinessReport-12-19-23 (14)"/>
    <s v="B0BQ26FXG2"/>
    <x v="13"/>
    <s v="SIMORAS Grandma Blanket - Grandma Throw Blanket for Christmas, Mothers Day - Grandma Gifts for Grandmother Birthday - Fleece Blanket, Purple 60&quot; x 50&quot;"/>
    <s v="SIMFBA20008PU"/>
    <s v="39"/>
    <s v="0"/>
    <s v="3.31%"/>
    <s v="0.00%"/>
    <s v="40"/>
    <s v="0"/>
    <s v="2.63%"/>
    <s v="0.00%"/>
    <s v="100.00%"/>
    <s v="0.00%"/>
    <s v="1"/>
    <s v="0"/>
    <s v="2.56%"/>
    <s v="0.00%"/>
    <s v="$25.99"/>
    <s v="$0.00"/>
    <n v="1"/>
    <n v="0"/>
  </r>
  <r>
    <d v="2023-09-04T00:00:00"/>
    <x v="5"/>
    <s v="2023-W36"/>
    <s v="BusinessReport-12-19-23 (14)"/>
    <s v="B0B389QV1H"/>
    <x v="6"/>
    <s v="SIMORAS Mom Blanket - Blanket for Mom on Mothers Day, Christmas, Valentines - Birthday Gifts for Mom from Daughter, Son - Letter to Mom Blanket - Blanket 60&quot; x 50&quot;"/>
    <s v="SIMFBA20002"/>
    <s v="15"/>
    <s v="0"/>
    <s v="1.27%"/>
    <s v="0.00%"/>
    <s v="34"/>
    <s v="0"/>
    <s v="2.24%"/>
    <s v="0.00%"/>
    <s v="100.00%"/>
    <s v="0.00%"/>
    <s v="1"/>
    <s v="0"/>
    <s v="6.67%"/>
    <s v="0.00%"/>
    <s v="$28.99"/>
    <s v="$0.00"/>
    <n v="1"/>
    <n v="0"/>
  </r>
  <r>
    <d v="2023-08-28T00:00:00"/>
    <x v="6"/>
    <s v="2023-W35"/>
    <s v="BusinessReport-12-19-23 (15)"/>
    <s v="B0BNMGXTDZ"/>
    <x v="7"/>
    <s v="SIMORAS Best Friend Candle with Snuffer - Our Friendship is Like This Candle - Friend Gifts for Women, Men on Graduation - Going Away Gifts for Friends - Friendship Gifts for Women Friends"/>
    <s v="SIMFBA10005"/>
    <s v="229"/>
    <s v="1"/>
    <s v="18.65%"/>
    <s v="5.26%"/>
    <s v="322"/>
    <s v="1"/>
    <s v="20.76%"/>
    <s v="3.57%"/>
    <s v="100.00%"/>
    <s v="100.00%"/>
    <s v="36"/>
    <s v="0"/>
    <s v="15.72%"/>
    <s v="0.00%"/>
    <s v="$575.64"/>
    <s v="$0.00"/>
    <n v="27"/>
    <n v="0"/>
  </r>
  <r>
    <d v="2023-08-28T00:00:00"/>
    <x v="6"/>
    <s v="2023-W35"/>
    <s v="BusinessReport-12-19-23 (15)"/>
    <s v="B0BJVQ5HWZ"/>
    <x v="17"/>
    <s v="SIMORAS Positive Words Blanket - 'Love Peace Joy' Comfort Blanket Gift Set for Christmas, Birthday - Positive Energy Throw Blankets for Women - Teal 60&quot; x 50&quot;"/>
    <s v="SIMFBA20006TE"/>
    <s v="234"/>
    <s v="7"/>
    <s v="19.06%"/>
    <s v="36.84%"/>
    <s v="283"/>
    <s v="10"/>
    <s v="18.25%"/>
    <s v="35.71%"/>
    <s v="100.00%"/>
    <s v="100.00%"/>
    <s v="12"/>
    <s v="0"/>
    <s v="5.13%"/>
    <s v="0.00%"/>
    <s v="$311.88"/>
    <s v="$0.00"/>
    <n v="11"/>
    <n v="0"/>
  </r>
  <r>
    <d v="2023-08-28T00:00:00"/>
    <x v="6"/>
    <s v="2023-W35"/>
    <s v="BusinessReport-12-19-23 (15)"/>
    <s v="B0B389ZHPP"/>
    <x v="11"/>
    <s v="SIMORAS Wife Blanket - to My Wife Blanket from Husband for Christmas, Birthday, Valentines for Wife from Husband - Fleece Blanket, 60&quot; x 50&quot;"/>
    <s v="SIMFBA20003"/>
    <s v="109"/>
    <s v="0"/>
    <s v="8.88%"/>
    <s v="0.00%"/>
    <s v="146"/>
    <s v="0"/>
    <s v="9.41%"/>
    <s v="0.00%"/>
    <s v="100.00%"/>
    <s v="0.00%"/>
    <s v="8"/>
    <s v="0"/>
    <s v="7.34%"/>
    <s v="0.00%"/>
    <s v="$181.93"/>
    <s v="$0.00"/>
    <n v="8"/>
    <n v="0"/>
  </r>
  <r>
    <d v="2023-08-28T00:00:00"/>
    <x v="6"/>
    <s v="2023-W35"/>
    <s v="BusinessReport-12-19-23 (15)"/>
    <s v="B09Q8CZZQM"/>
    <x v="0"/>
    <s v="SIMORAS Love Candle Gifts for Girlfriend, Boyfriend - I Love You Gifts for Her, Him on Birthday - Funny Gift for Your Wife, Husband - Romantic Gifts for Her, Him on Valentines Day - Lavender Scent"/>
    <s v="SIMFBA10010"/>
    <s v="19"/>
    <s v="0"/>
    <s v="1.55%"/>
    <s v="0.00%"/>
    <s v="27"/>
    <s v="0"/>
    <s v="1.74%"/>
    <s v="0.00%"/>
    <s v="100.00%"/>
    <s v="0.00%"/>
    <s v="7"/>
    <s v="0"/>
    <s v="36.84%"/>
    <s v="0.00%"/>
    <s v="$146.93"/>
    <s v="$0.00"/>
    <n v="7"/>
    <n v="0"/>
  </r>
  <r>
    <d v="2023-08-28T00:00:00"/>
    <x v="6"/>
    <s v="2023-W35"/>
    <s v="BusinessReport-12-19-23 (15)"/>
    <s v="B0BNMFZBYS"/>
    <x v="20"/>
    <s v="SIMORAS Housewarming Gifts for New House - Can't Wait to Poo in Your New Toilet Candles for House Warming - Funny Housewarming Gifts for Women, Men, Friends - New Apartment, New Home Candle, Lavender"/>
    <s v="SIMFBA10008"/>
    <s v="40"/>
    <s v="1"/>
    <s v="3.26%"/>
    <s v="5.26%"/>
    <s v="49"/>
    <s v="1"/>
    <s v="3.16%"/>
    <s v="3.57%"/>
    <s v="100.00%"/>
    <s v="100.00%"/>
    <s v="7"/>
    <s v="0"/>
    <s v="17.50%"/>
    <s v="0.00%"/>
    <s v="$146.93"/>
    <s v="$0.00"/>
    <n v="6"/>
    <n v="0"/>
  </r>
  <r>
    <d v="2023-08-28T00:00:00"/>
    <x v="6"/>
    <s v="2023-W35"/>
    <s v="BusinessReport-12-19-23 (15)"/>
    <s v="B0BJVQ5HWZ"/>
    <x v="16"/>
    <s v="SIMORAS Positive Words Blanket with Sleep Mask, Socks and Gift Box - 'Love Peace Joy' Comfort Blanket Gift Set for Christmas, Birthday - Positive Energy Throw Blankets for Women - Purple 50&quot; x 60&quot;"/>
    <s v="SIMFBA20006PU"/>
    <s v="86"/>
    <s v="2"/>
    <s v="7.00%"/>
    <s v="10.53%"/>
    <s v="116"/>
    <s v="8"/>
    <s v="7.48%"/>
    <s v="28.57%"/>
    <s v="97.30%"/>
    <s v="100.00%"/>
    <s v="6"/>
    <s v="0"/>
    <s v="6.98%"/>
    <s v="0.00%"/>
    <s v="$155.94"/>
    <s v="$0.00"/>
    <n v="5"/>
    <n v="0"/>
  </r>
  <r>
    <d v="2023-08-28T00:00:00"/>
    <x v="6"/>
    <s v="2023-W35"/>
    <s v="BusinessReport-12-19-23 (15)"/>
    <s v="B0B38969VC"/>
    <x v="1"/>
    <s v="SIMORAS Mom Blanket - Blanket for Mom on Mothers Day, Christmas, Valentines - Birthday Gifts for Mom from Daughter, Son - Letter to Mom Blanket - Blanket 60&quot; x 50&quot;"/>
    <s v="SIMFBA20001"/>
    <s v="42"/>
    <s v="0"/>
    <s v="3.42%"/>
    <s v="0.00%"/>
    <s v="66"/>
    <s v="0"/>
    <s v="4.26%"/>
    <s v="0.00%"/>
    <s v="100.00%"/>
    <s v="0.00%"/>
    <s v="4"/>
    <s v="0"/>
    <s v="9.52%"/>
    <s v="0.00%"/>
    <s v="$103.96"/>
    <s v="$0.00"/>
    <n v="4"/>
    <n v="0"/>
  </r>
  <r>
    <d v="2023-08-28T00:00:00"/>
    <x v="6"/>
    <s v="2023-W35"/>
    <s v="BusinessReport-12-19-23 (15)"/>
    <s v="B0BJVQ5HWZ"/>
    <x v="15"/>
    <s v="SIMORAS Positive Words Blanket with Sleep Mask, Socks and Gift Box - Family Home Trust Comfort Blanket Gift Set for Christmas, Birthday - Positive Energy Throw Blankets for Women - Teal 50&quot; x 60&quot;"/>
    <s v="SIMFBA20005TE"/>
    <s v="68"/>
    <s v="1"/>
    <s v="5.54%"/>
    <s v="5.26%"/>
    <s v="80"/>
    <s v="1"/>
    <s v="5.16%"/>
    <s v="3.57%"/>
    <s v="100.00%"/>
    <s v="0.00%"/>
    <s v="4"/>
    <s v="0"/>
    <s v="5.88%"/>
    <s v="0.00%"/>
    <s v="$103.96"/>
    <s v="$0.00"/>
    <n v="4"/>
    <n v="0"/>
  </r>
  <r>
    <d v="2023-08-28T00:00:00"/>
    <x v="6"/>
    <s v="2023-W35"/>
    <s v="BusinessReport-12-19-23 (15)"/>
    <s v="B0BC7YHGYH"/>
    <x v="5"/>
    <s v="SIMORAS Inspirational Candles for Women, Men - You're Awesome Candles with Candle Snuffer - Lavender Candles Gifts for Women, Friends, Coworkers, Sisters, Teachers - Boss Day Candle with Saying"/>
    <s v="SIMFBA10012"/>
    <s v="42"/>
    <s v="2"/>
    <s v="3.42%"/>
    <s v="10.53%"/>
    <s v="52"/>
    <s v="2"/>
    <s v="3.35%"/>
    <s v="7.14%"/>
    <s v="100.00%"/>
    <s v="100.00%"/>
    <s v="3"/>
    <s v="0"/>
    <s v="7.14%"/>
    <s v="0.00%"/>
    <s v="$56.97"/>
    <s v="$0.00"/>
    <n v="3"/>
    <n v="0"/>
  </r>
  <r>
    <d v="2023-08-28T00:00:00"/>
    <x v="6"/>
    <s v="2023-W35"/>
    <s v="BusinessReport-12-19-23 (15)"/>
    <s v="B0BQ26FXG2"/>
    <x v="13"/>
    <s v="SIMORAS Grandma Blanket - Grandma Throw Blanket for Christmas, Mothers Day - Grandma Gifts for Grandmother Birthday - Fleece Blanket, Purple 60&quot; x 50&quot;"/>
    <s v="SIMFBA20008PU"/>
    <s v="26"/>
    <s v="1"/>
    <s v="2.12%"/>
    <s v="5.26%"/>
    <s v="33"/>
    <s v="1"/>
    <s v="2.13%"/>
    <s v="3.57%"/>
    <s v="100.00%"/>
    <s v="100.00%"/>
    <s v="3"/>
    <s v="0"/>
    <s v="11.54%"/>
    <s v="0.00%"/>
    <s v="$77.97"/>
    <s v="$0.00"/>
    <n v="3"/>
    <n v="0"/>
  </r>
  <r>
    <d v="2023-08-28T00:00:00"/>
    <x v="6"/>
    <s v="2023-W35"/>
    <s v="BusinessReport-12-19-23 (15)"/>
    <s v="B0BJVQ5HWZ"/>
    <x v="19"/>
    <s v="SIMORAS Positive Words Blanket with Sleep Mask, Socks and Gift Box - Family Home Trust Comfort Blanket Gift Set for Christmas, Birthday - Positive Energy Throw Blankets for Women - Purple, 60&quot;x50&quot;"/>
    <s v="SIMFBA20005PU"/>
    <s v="59"/>
    <s v="2"/>
    <s v="4.80%"/>
    <s v="10.53%"/>
    <s v="66"/>
    <s v="2"/>
    <s v="4.26%"/>
    <s v="7.14%"/>
    <s v="100.00%"/>
    <s v="100.00%"/>
    <s v="3"/>
    <s v="0"/>
    <s v="5.08%"/>
    <s v="0.00%"/>
    <s v="$77.97"/>
    <s v="$0.00"/>
    <n v="3"/>
    <n v="0"/>
  </r>
  <r>
    <d v="2023-08-28T00:00:00"/>
    <x v="6"/>
    <s v="2023-W35"/>
    <s v="BusinessReport-12-19-23 (15)"/>
    <s v="B0BNMGXTDZ"/>
    <x v="14"/>
    <s v="SIMORAS Best Friend Candle with Snuffer - We'll be Friends Until We are Old - Friend Gifts for Women, Men on Graduation - Best Friend Birthday Gifts for Women - Friendship Gifts for Women Friends"/>
    <s v="SIMFBA10007"/>
    <s v="48"/>
    <s v="1"/>
    <s v="3.91%"/>
    <s v="5.26%"/>
    <s v="50"/>
    <s v="1"/>
    <s v="3.22%"/>
    <s v="3.57%"/>
    <s v="100.00%"/>
    <s v="100.00%"/>
    <s v="6"/>
    <s v="0"/>
    <s v="12.50%"/>
    <s v="0.00%"/>
    <s v="$137.94"/>
    <s v="$0.00"/>
    <n v="2"/>
    <n v="0"/>
  </r>
  <r>
    <d v="2023-08-28T00:00:00"/>
    <x v="6"/>
    <s v="2023-W35"/>
    <s v="BusinessReport-12-19-23 (15)"/>
    <s v="B0B389HDL5"/>
    <x v="21"/>
    <s v="SIMORAS Wife Blanket with Sleep Mask, Socks and Gift Box - to My Wife Blanket from Husband for Christmas, Birthday, Valentines for Wife from Husband - Fleece Blanket, 60&quot; x 50&quot;"/>
    <s v="SIMFBA20004"/>
    <s v="28"/>
    <s v="0"/>
    <s v="2.28%"/>
    <s v="0.00%"/>
    <s v="34"/>
    <s v="0"/>
    <s v="2.19%"/>
    <s v="0.00%"/>
    <s v="97.06%"/>
    <s v="0.00%"/>
    <s v="2"/>
    <s v="0"/>
    <s v="7.14%"/>
    <s v="0.00%"/>
    <s v="$51.98"/>
    <s v="$0.00"/>
    <n v="2"/>
    <n v="0"/>
  </r>
  <r>
    <d v="2023-08-28T00:00:00"/>
    <x v="6"/>
    <s v="2023-W35"/>
    <s v="BusinessReport-12-19-23 (15)"/>
    <s v="B0BNMGXTDZ"/>
    <x v="3"/>
    <s v="SIMORAS Best Friend Candle with Candle Snuffer - A True Friend Candle - Friend Gifts for Women, Men on Graduation - Best Friend Birthday Gifts for Women - Friendship Gifts for Women Friends"/>
    <s v="SIMFBA10006"/>
    <s v="44"/>
    <s v="0"/>
    <s v="3.58%"/>
    <s v="0.00%"/>
    <s v="46"/>
    <s v="0"/>
    <s v="2.97%"/>
    <s v="0.00%"/>
    <s v="100.00%"/>
    <s v="0.00%"/>
    <s v="1"/>
    <s v="0"/>
    <s v="2.27%"/>
    <s v="0.00%"/>
    <s v="$22.99"/>
    <s v="$0.00"/>
    <n v="1"/>
    <n v="0"/>
  </r>
  <r>
    <d v="2023-08-28T00:00:00"/>
    <x v="6"/>
    <s v="2023-W35"/>
    <s v="BusinessReport-12-19-23 (15)"/>
    <s v="B0BC7YHGYH"/>
    <x v="18"/>
    <s v="SIMORAS Coworker Candle with Candlesnuffer, Gift Box - A Candle for Coworkers' Birthday, Promotion - Candles for Coworkers Leaving Work - Coworker Gifts for Women, Men - Work Bestie Candle"/>
    <s v="SIMFBA10001"/>
    <s v="61"/>
    <s v="0"/>
    <s v="4.97%"/>
    <s v="0.00%"/>
    <s v="69"/>
    <s v="0"/>
    <s v="4.45%"/>
    <s v="0.00%"/>
    <s v="100.00%"/>
    <s v="0.00%"/>
    <s v="1"/>
    <s v="0"/>
    <s v="1.64%"/>
    <s v="0.00%"/>
    <s v="$23.99"/>
    <s v="$0.00"/>
    <n v="1"/>
    <n v="0"/>
  </r>
  <r>
    <d v="2023-08-28T00:00:00"/>
    <x v="6"/>
    <s v="2023-W35"/>
    <s v="BusinessReport-12-19-23 (15)"/>
    <s v="B0BJVNB6CB"/>
    <x v="23"/>
    <s v="SIMORAS Memorial Candles for Deceased - Sympathy Gift, Condolence Gifts, Remembrance Gifts, Bereavement Gift for Loss of Mother, Father, Sister, Loved Ones - Lavender Scented Candles"/>
    <s v="SIMFBA10018"/>
    <s v="22"/>
    <s v="0"/>
    <s v="1.79%"/>
    <s v="0.00%"/>
    <s v="26"/>
    <s v="0"/>
    <s v="1.68%"/>
    <s v="0.00%"/>
    <s v="96.15%"/>
    <s v="0.00%"/>
    <s v="1"/>
    <s v="0"/>
    <s v="4.55%"/>
    <s v="0.00%"/>
    <s v="$19.99"/>
    <s v="$0.00"/>
    <n v="1"/>
    <n v="0"/>
  </r>
  <r>
    <d v="2023-08-28T00:00:00"/>
    <x v="6"/>
    <s v="2023-W35"/>
    <s v="BusinessReport-12-19-23 (15)"/>
    <s v="B0BV1RCQV1"/>
    <x v="10"/>
    <s v="SIMORAS Sister Blanket - Sister Blankets from Sister for Christmas, Valentines - Blanket Gifts for Sisters from Sisters, Brothers - Purple 60&quot; x 50&quot;"/>
    <s v="SIMFBA20007PU"/>
    <s v="41"/>
    <s v="0"/>
    <s v="3.34%"/>
    <s v="0.00%"/>
    <s v="48"/>
    <s v="0"/>
    <s v="3.09%"/>
    <s v="0.00%"/>
    <s v="100.00%"/>
    <s v="0.00%"/>
    <s v="1"/>
    <s v="0"/>
    <s v="2.44%"/>
    <s v="0.00%"/>
    <s v="$34.99"/>
    <s v="$0.00"/>
    <n v="1"/>
    <n v="0"/>
  </r>
  <r>
    <d v="2023-08-28T00:00:00"/>
    <x v="6"/>
    <s v="2023-W35"/>
    <s v="BusinessReport-12-19-23 (15)"/>
    <s v="B0BQ26FXG2"/>
    <x v="9"/>
    <s v="SIMORAS Grandma Blanket - Grandma Throw Blanket for Christmas, Mothers Day - Grandma Gifts for Grandmother Birthday - Fleece Blanket, Teal 60&quot; x 50&quot;"/>
    <s v="SIMFBA20008TE"/>
    <s v="30"/>
    <s v="1"/>
    <s v="2.44%"/>
    <s v="5.26%"/>
    <s v="38"/>
    <s v="1"/>
    <s v="2.45%"/>
    <s v="3.57%"/>
    <s v="100.00%"/>
    <s v="100.00%"/>
    <s v="1"/>
    <s v="0"/>
    <s v="3.33%"/>
    <s v="0.00%"/>
    <s v="$25.99"/>
    <s v="$0.00"/>
    <n v="1"/>
    <n v="0"/>
  </r>
  <r>
    <d v="2023-08-21T00:00:00"/>
    <x v="7"/>
    <s v="2023-W34"/>
    <s v="BusinessReport-12-19-23 (16)"/>
    <s v="B0BNMGXTDZ"/>
    <x v="7"/>
    <s v="SIMORAS Best Friend Candle with Snuffer - Our Friendship is Like This Candle - Friend Gifts for Women, Men on Graduation - Going Away Gifts for Friends - Friendship Gifts for Women Friends"/>
    <s v="SIMFBA10005"/>
    <s v="179"/>
    <s v="1"/>
    <s v="21.62%"/>
    <s v="10.00%"/>
    <s v="244"/>
    <s v="1"/>
    <s v="22.49%"/>
    <s v="7.14%"/>
    <s v="100.00%"/>
    <s v="100.00%"/>
    <s v="16"/>
    <s v="0"/>
    <s v="8.94%"/>
    <s v="0.00%"/>
    <s v="$255.84"/>
    <s v="$0.00"/>
    <n v="16"/>
    <n v="0"/>
  </r>
  <r>
    <d v="2023-08-21T00:00:00"/>
    <x v="7"/>
    <s v="2023-W34"/>
    <s v="BusinessReport-12-19-23 (16)"/>
    <s v="B0B389ZHPP"/>
    <x v="11"/>
    <s v="SIMORAS Wife Blanket - to My Wife Blanket from Husband for Christmas, Birthday, Valentines for Wife from Husband - Fleece Blanket, 60&quot; x 50&quot;"/>
    <s v="SIMFBA20003"/>
    <s v="95"/>
    <s v="3"/>
    <s v="11.47%"/>
    <s v="30.00%"/>
    <s v="126"/>
    <s v="5"/>
    <s v="11.61%"/>
    <s v="35.71%"/>
    <s v="100.00%"/>
    <s v="100.00%"/>
    <s v="8"/>
    <s v="0"/>
    <s v="8.42%"/>
    <s v="0.00%"/>
    <s v="$207.92"/>
    <s v="$0.00"/>
    <n v="8"/>
    <n v="0"/>
  </r>
  <r>
    <d v="2023-08-21T00:00:00"/>
    <x v="7"/>
    <s v="2023-W34"/>
    <s v="BusinessReport-12-19-23 (16)"/>
    <s v="B0BJVQ5HWZ"/>
    <x v="16"/>
    <s v="SIMORAS Positive Words Blanket with Sleep Mask, Socks and Gift Box - 'Love Peace Joy' Comfort Blanket Gift Set for Christmas, Birthday - Positive Energy Throw Blankets for Women - Purple 50&quot; x 60&quot;"/>
    <s v="SIMFBA20006PU"/>
    <s v="87"/>
    <s v="1"/>
    <s v="10.51%"/>
    <s v="10.00%"/>
    <s v="115"/>
    <s v="1"/>
    <s v="10.60%"/>
    <s v="7.14%"/>
    <s v="100.00%"/>
    <s v="100.00%"/>
    <s v="7"/>
    <s v="0"/>
    <s v="8.05%"/>
    <s v="0.00%"/>
    <s v="$181.93"/>
    <s v="$0.00"/>
    <n v="7"/>
    <n v="0"/>
  </r>
  <r>
    <d v="2023-08-21T00:00:00"/>
    <x v="7"/>
    <s v="2023-W34"/>
    <s v="BusinessReport-12-19-23 (16)"/>
    <s v="B0BJVQ5HWZ"/>
    <x v="17"/>
    <s v="SIMORAS Positive Words Blanket - 'Love Peace Joy' Comfort Blanket Gift Set for Christmas, Birthday - Positive Energy Throw Blankets for Women - Teal 60&quot; x 50&quot;"/>
    <s v="SIMFBA20006TE"/>
    <s v="186"/>
    <s v="0"/>
    <s v="22.46%"/>
    <s v="0.00%"/>
    <s v="240"/>
    <s v="0"/>
    <s v="22.12%"/>
    <s v="0.00%"/>
    <s v="100.00%"/>
    <s v="0.00%"/>
    <s v="5"/>
    <s v="0"/>
    <s v="2.69%"/>
    <s v="0.00%"/>
    <s v="$129.95"/>
    <s v="$0.00"/>
    <n v="5"/>
    <n v="0"/>
  </r>
  <r>
    <d v="2023-08-21T00:00:00"/>
    <x v="7"/>
    <s v="2023-W34"/>
    <s v="BusinessReport-12-19-23 (16)"/>
    <s v="B0BNMFZBYS"/>
    <x v="20"/>
    <s v="SIMORAS Housewarming Gifts for New House - Can't Wait to Poo in Your New Toilet Candles for House Warming - Funny Housewarming Gifts for Women, Men, Friends - New Apartment, New Home Candle, Lavender"/>
    <s v="SIMFBA10008"/>
    <s v="27"/>
    <s v="0"/>
    <s v="3.26%"/>
    <s v="0.00%"/>
    <s v="36"/>
    <s v="0"/>
    <s v="3.32%"/>
    <s v="0.00%"/>
    <s v="88.89%"/>
    <s v="0.00%"/>
    <s v="3"/>
    <s v="0"/>
    <s v="11.11%"/>
    <s v="0.00%"/>
    <s v="$62.97"/>
    <s v="$0.00"/>
    <n v="3"/>
    <n v="0"/>
  </r>
  <r>
    <d v="2023-08-21T00:00:00"/>
    <x v="7"/>
    <s v="2023-W34"/>
    <s v="BusinessReport-12-19-23 (16)"/>
    <s v="B0B389HDL5"/>
    <x v="21"/>
    <s v="SIMORAS Wife Blanket with Sleep Mask, Socks and Gift Box - to My Wife Blanket from Husband for Christmas, Birthday, Valentines for Wife from Husband - Fleece Blanket, 60&quot; x 50&quot;"/>
    <s v="SIMFBA20004"/>
    <s v="28"/>
    <s v="1"/>
    <s v="3.38%"/>
    <s v="10.00%"/>
    <s v="36"/>
    <s v="1"/>
    <s v="3.32%"/>
    <s v="7.14%"/>
    <s v="100.00%"/>
    <s v="100.00%"/>
    <s v="3"/>
    <s v="0"/>
    <s v="10.71%"/>
    <s v="0.00%"/>
    <s v="$77.97"/>
    <s v="$0.00"/>
    <n v="3"/>
    <n v="0"/>
  </r>
  <r>
    <d v="2023-08-21T00:00:00"/>
    <x v="7"/>
    <s v="2023-W34"/>
    <s v="BusinessReport-12-19-23 (16)"/>
    <s v="B0BC7YHGYH"/>
    <x v="5"/>
    <s v="SIMORAS Inspirational Candles for Women, Men - You're Awesome Candles with Candle Snuffer - Lavender Candles Gifts for Women, Friends, Coworkers, Sisters, Teachers - Boss Day Candle with Saying"/>
    <s v="SIMFBA10012"/>
    <s v="47"/>
    <s v="0"/>
    <s v="5.68%"/>
    <s v="0.00%"/>
    <s v="74"/>
    <s v="0"/>
    <s v="6.82%"/>
    <s v="0.00%"/>
    <s v="100.00%"/>
    <s v="0.00%"/>
    <s v="2"/>
    <s v="0"/>
    <s v="4.26%"/>
    <s v="0.00%"/>
    <s v="$37.98"/>
    <s v="$0.00"/>
    <n v="2"/>
    <n v="0"/>
  </r>
  <r>
    <d v="2023-08-21T00:00:00"/>
    <x v="7"/>
    <s v="2023-W34"/>
    <s v="BusinessReport-12-19-23 (16)"/>
    <s v="B0B38969VC"/>
    <x v="1"/>
    <s v="SIMORAS Mom Blanket - Blanket for Mom on Mothers Day, Christmas, Valentines - Birthday Gifts for Mom from Daughter, Son - Letter to Mom Blanket - Blanket 60&quot; x 50&quot;"/>
    <s v="SIMFBA20001"/>
    <s v="29"/>
    <s v="0"/>
    <s v="3.50%"/>
    <s v="0.00%"/>
    <s v="34"/>
    <s v="0"/>
    <s v="3.13%"/>
    <s v="0.00%"/>
    <s v="97.06%"/>
    <s v="0.00%"/>
    <s v="2"/>
    <s v="0"/>
    <s v="6.90%"/>
    <s v="0.00%"/>
    <s v="$51.98"/>
    <s v="$0.00"/>
    <n v="2"/>
    <n v="0"/>
  </r>
  <r>
    <d v="2023-08-21T00:00:00"/>
    <x v="7"/>
    <s v="2023-W34"/>
    <s v="BusinessReport-12-19-23 (16)"/>
    <s v="B0BC7YHGYH"/>
    <x v="22"/>
    <s v="SIMORAS Get Well Soon Candle with Candlesnuffer - Cheer Candle for Women, Men, Friends After Surgery, Getting Sick - Recovery Candle as Comforting Gifts for Cancer Patients, Miscarriage, Grieving"/>
    <s v="SIMFBA10003"/>
    <s v="18"/>
    <s v="2"/>
    <s v="2.17%"/>
    <s v="20.00%"/>
    <s v="21"/>
    <s v="3"/>
    <s v="1.94%"/>
    <s v="21.43%"/>
    <s v="100.00%"/>
    <s v="100.00%"/>
    <s v="1"/>
    <s v="1"/>
    <s v="5.56%"/>
    <s v="50.00%"/>
    <s v="$19.99"/>
    <s v="$19.99"/>
    <n v="1"/>
    <n v="1"/>
  </r>
  <r>
    <d v="2023-08-21T00:00:00"/>
    <x v="7"/>
    <s v="2023-W34"/>
    <s v="BusinessReport-12-19-23 (16)"/>
    <s v="B0BC7YHGYH"/>
    <x v="2"/>
    <s v="SIMORAS Sister Candle with Candlesnuffer, Gift Box - Lavender Scented Candle Gift for Sister on Birthday, Christmas - Cool Sister Gifts from Sisters, Brothers"/>
    <s v="SIMFBA10020"/>
    <s v="16"/>
    <s v="0"/>
    <s v="1.93%"/>
    <s v="0.00%"/>
    <s v="21"/>
    <s v="0"/>
    <s v="1.94%"/>
    <s v="0.00%"/>
    <s v="100.00%"/>
    <s v="0.00%"/>
    <s v="2"/>
    <s v="0"/>
    <s v="12.50%"/>
    <s v="0.00%"/>
    <s v="$45.98"/>
    <s v="$0.00"/>
    <n v="1"/>
    <n v="0"/>
  </r>
  <r>
    <d v="2023-08-21T00:00:00"/>
    <x v="7"/>
    <s v="2023-W34"/>
    <s v="BusinessReport-12-19-23 (16)"/>
    <s v="B0BJVNB6CB"/>
    <x v="23"/>
    <s v="SIMORAS Memorial Candles for Deceased - Sympathy Gift, Condolence Gifts, Remembrance Gifts, Bereavement Gift for Loss of Mother, Father, Sister, Loved Ones - Lavender Scented Candles"/>
    <s v="SIMFBA10018"/>
    <s v="24"/>
    <s v="0"/>
    <s v="2.90%"/>
    <s v="0.00%"/>
    <s v="31"/>
    <s v="0"/>
    <s v="2.86%"/>
    <s v="0.00%"/>
    <s v="100.00%"/>
    <s v="0.00%"/>
    <s v="1"/>
    <s v="0"/>
    <s v="4.17%"/>
    <s v="0.00%"/>
    <s v="$19.99"/>
    <s v="$0.00"/>
    <n v="1"/>
    <n v="0"/>
  </r>
  <r>
    <d v="2023-08-21T00:00:00"/>
    <x v="7"/>
    <s v="2023-W34"/>
    <s v="BusinessReport-12-19-23 (16)"/>
    <s v="B0BJVQ5HWZ"/>
    <x v="19"/>
    <s v="SIMORAS Positive Words Blanket with Sleep Mask, Socks and Gift Box - Family Home Trust Comfort Blanket Gift Set for Christmas, Birthday - Positive Energy Throw Blankets for Women - Purple, 60&quot;x50&quot;"/>
    <s v="SIMFBA20005PU"/>
    <s v="38"/>
    <s v="0"/>
    <s v="4.59%"/>
    <s v="0.00%"/>
    <s v="44"/>
    <s v="0"/>
    <s v="4.06%"/>
    <s v="0.00%"/>
    <s v="94.44%"/>
    <s v="0.00%"/>
    <s v="1"/>
    <s v="0"/>
    <s v="2.63%"/>
    <s v="0.00%"/>
    <s v="$25.99"/>
    <s v="$0.00"/>
    <n v="1"/>
    <n v="0"/>
  </r>
  <r>
    <d v="2023-08-21T00:00:00"/>
    <x v="7"/>
    <s v="2023-W34"/>
    <s v="BusinessReport-12-19-23 (16)"/>
    <s v="B0BJVQ5HWZ"/>
    <x v="15"/>
    <s v="SIMORAS Positive Words Blanket with Sleep Mask, Socks and Gift Box - Family Home Trust Comfort Blanket Gift Set for Christmas, Birthday - Positive Energy Throw Blankets for Women - Teal 50&quot; x 60&quot;"/>
    <s v="SIMFBA20005TE"/>
    <s v="54"/>
    <s v="2"/>
    <s v="6.52%"/>
    <s v="20.00%"/>
    <s v="63"/>
    <s v="3"/>
    <s v="5.81%"/>
    <s v="21.43%"/>
    <s v="100.00%"/>
    <s v="100.00%"/>
    <s v="1"/>
    <s v="0"/>
    <s v="1.85%"/>
    <s v="0.00%"/>
    <s v="$25.99"/>
    <s v="$0.00"/>
    <n v="1"/>
    <n v="0"/>
  </r>
  <r>
    <d v="2023-08-14T00:00:00"/>
    <x v="8"/>
    <s v="2023-W33"/>
    <s v="BusinessReport-12-19-23 (17)"/>
    <s v="B0BNMGXTDZ"/>
    <x v="7"/>
    <s v="SIMORAS Best Friend Candle with Snuffer - Our Friendship is Like This Candle - Friend Gifts for Women, Men on Graduation - Going Away Gifts for Friends - Friendship Gifts for Women Friends"/>
    <s v="SIMFBA10005"/>
    <s v="195"/>
    <s v="0"/>
    <s v="34.76%"/>
    <s v="0.00%"/>
    <s v="258"/>
    <s v="0"/>
    <s v="35.73%"/>
    <s v="0.00%"/>
    <s v="100.00%"/>
    <s v="0.00%"/>
    <s v="10"/>
    <s v="0"/>
    <s v="5.13%"/>
    <s v="0.00%"/>
    <s v="$159.90"/>
    <s v="$0.00"/>
    <n v="10"/>
    <n v="0"/>
  </r>
  <r>
    <d v="2023-08-14T00:00:00"/>
    <x v="8"/>
    <s v="2023-W33"/>
    <s v="BusinessReport-12-19-23 (17)"/>
    <s v="B0B389ZHPP"/>
    <x v="11"/>
    <s v="SIMORAS Wife Blanket - to My Wife Blanket from Husband for Christmas, Birthday, Valentines for Wife from Husband - Fleece Blanket, 60&quot; x 50&quot;"/>
    <s v="SIMFBA20003"/>
    <s v="59"/>
    <s v="0"/>
    <s v="10.52%"/>
    <s v="0.00%"/>
    <s v="86"/>
    <s v="0"/>
    <s v="11.91%"/>
    <s v="0.00%"/>
    <s v="100.00%"/>
    <s v="0.00%"/>
    <s v="5"/>
    <s v="0"/>
    <s v="8.47%"/>
    <s v="0.00%"/>
    <s v="$129.95"/>
    <s v="$0.00"/>
    <n v="5"/>
    <n v="0"/>
  </r>
  <r>
    <d v="2023-08-14T00:00:00"/>
    <x v="8"/>
    <s v="2023-W33"/>
    <s v="BusinessReport-12-19-23 (17)"/>
    <s v="B0BJVQ5HWZ"/>
    <x v="16"/>
    <s v="SIMORAS Positive Words Blanket with Sleep Mask, Socks and Gift Box - 'Love Peace Joy' Comfort Blanket Gift Set for Christmas, Birthday - Positive Energy Throw Blankets for Women - Purple 50&quot; x 60&quot;"/>
    <s v="SIMFBA20006PU"/>
    <s v="65"/>
    <s v="2"/>
    <s v="11.59%"/>
    <s v="33.33%"/>
    <s v="81"/>
    <s v="2"/>
    <s v="11.22%"/>
    <s v="33.33%"/>
    <s v="95.06%"/>
    <s v="100.00%"/>
    <s v="4"/>
    <s v="0"/>
    <s v="6.15%"/>
    <s v="0.00%"/>
    <s v="$103.96"/>
    <s v="$0.00"/>
    <n v="4"/>
    <n v="0"/>
  </r>
  <r>
    <d v="2023-08-14T00:00:00"/>
    <x v="8"/>
    <s v="2023-W33"/>
    <s v="BusinessReport-12-19-23 (17)"/>
    <s v="B0BC7YHGYH"/>
    <x v="5"/>
    <s v="SIMORAS Inspirational Candles for Women, Men - You're Awesome Candles with Candle Snuffer - Lavender Candles Gifts for Women, Friends, Coworkers, Sisters, Teachers - Boss Day Candle with Saying"/>
    <s v="SIMFBA10012"/>
    <s v="39"/>
    <s v="0"/>
    <s v="6.95%"/>
    <s v="0.00%"/>
    <s v="48"/>
    <s v="0"/>
    <s v="6.65%"/>
    <s v="0.00%"/>
    <s v="100.00%"/>
    <s v="0.00%"/>
    <s v="2"/>
    <s v="0"/>
    <s v="5.13%"/>
    <s v="0.00%"/>
    <s v="$37.98"/>
    <s v="$0.00"/>
    <n v="2"/>
    <n v="0"/>
  </r>
  <r>
    <d v="2023-08-14T00:00:00"/>
    <x v="8"/>
    <s v="2023-W33"/>
    <s v="BusinessReport-12-19-23 (17)"/>
    <s v="B0BC7YHGYH"/>
    <x v="22"/>
    <s v="SIMORAS Get Well Soon Candle with Candlesnuffer - Cheer Candle for Women, Men, Friends After Surgery, Getting Sick - Recovery Candle as Comforting Gifts for Cancer Patients, Miscarriage, Grieving"/>
    <s v="SIMFBA10003"/>
    <s v="14"/>
    <s v="0"/>
    <s v="2.50%"/>
    <s v="0.00%"/>
    <s v="16"/>
    <s v="0"/>
    <s v="2.22%"/>
    <s v="0.00%"/>
    <s v="100.00%"/>
    <s v="0.00%"/>
    <s v="2"/>
    <s v="0"/>
    <s v="14.29%"/>
    <s v="0.00%"/>
    <s v="$45.98"/>
    <s v="$0.00"/>
    <n v="2"/>
    <n v="0"/>
  </r>
  <r>
    <d v="2023-08-14T00:00:00"/>
    <x v="8"/>
    <s v="2023-W33"/>
    <s v="BusinessReport-12-19-23 (17)"/>
    <s v="B0BJVQ5HWZ"/>
    <x v="15"/>
    <s v="SIMORAS Positive Words Blanket with Sleep Mask, Socks and Gift Box - Family Home Trust Comfort Blanket Gift Set for Christmas, Birthday - Positive Energy Throw Blankets for Women - Teal 50&quot; x 60&quot;"/>
    <s v="SIMFBA20005TE"/>
    <s v="41"/>
    <s v="0"/>
    <s v="7.31%"/>
    <s v="0.00%"/>
    <s v="49"/>
    <s v="0"/>
    <s v="6.79%"/>
    <s v="0.00%"/>
    <s v="100.00%"/>
    <s v="0.00%"/>
    <s v="2"/>
    <s v="0"/>
    <s v="4.88%"/>
    <s v="0.00%"/>
    <s v="$51.98"/>
    <s v="$0.00"/>
    <n v="2"/>
    <n v="0"/>
  </r>
  <r>
    <d v="2023-08-14T00:00:00"/>
    <x v="8"/>
    <s v="2023-W33"/>
    <s v="BusinessReport-12-19-23 (17)"/>
    <s v="B0BNMFZBYS"/>
    <x v="20"/>
    <s v="SIMORAS Housewarming Gifts for New House - Can't Wait to Poo in Your New Toilet Candles for House Warming - Funny Housewarming Gifts for Women, Men, Friends - New Apartment, New Home Candle, Lavender"/>
    <s v="SIMFBA10008"/>
    <s v="32"/>
    <s v="0"/>
    <s v="5.70%"/>
    <s v="0.00%"/>
    <s v="37"/>
    <s v="0"/>
    <s v="5.12%"/>
    <s v="0.00%"/>
    <s v="97.30%"/>
    <s v="0.00%"/>
    <s v="1"/>
    <s v="0"/>
    <s v="3.13%"/>
    <s v="0.00%"/>
    <s v="$20.99"/>
    <s v="$0.00"/>
    <n v="1"/>
    <n v="0"/>
  </r>
  <r>
    <d v="2023-08-14T00:00:00"/>
    <x v="8"/>
    <s v="2023-W33"/>
    <s v="BusinessReport-12-19-23 (17)"/>
    <s v="B0BC7YHGYH"/>
    <x v="18"/>
    <s v="SIMORAS Coworker Candle with Candlesnuffer, Gift Box - A Candle for Coworkers' Birthday, Promotion - Candles for Coworkers Leaving Work - Coworker Gifts for Women, Men - Work Bestie Candle"/>
    <s v="SIMFBA10001"/>
    <s v="60"/>
    <s v="1"/>
    <s v="10.70%"/>
    <s v="16.67%"/>
    <s v="67"/>
    <s v="1"/>
    <s v="9.28%"/>
    <s v="16.67%"/>
    <s v="100.00%"/>
    <s v="100.00%"/>
    <s v="1"/>
    <s v="0"/>
    <s v="1.67%"/>
    <s v="0.00%"/>
    <s v="$23.99"/>
    <s v="$0.00"/>
    <n v="1"/>
    <n v="0"/>
  </r>
  <r>
    <d v="2023-08-14T00:00:00"/>
    <x v="8"/>
    <s v="2023-W33"/>
    <s v="BusinessReport-12-19-23 (17)"/>
    <s v="B0B389HDL5"/>
    <x v="21"/>
    <s v="SIMORAS Wife Blanket with Sleep Mask, Socks and Gift Box - to My Wife Blanket from Husband for Christmas, Birthday, Valentines for Wife from Husband - Fleece Blanket, 60&quot; x 50&quot;"/>
    <s v="SIMFBA20004"/>
    <s v="28"/>
    <s v="0"/>
    <s v="4.99%"/>
    <s v="0.00%"/>
    <s v="47"/>
    <s v="0"/>
    <s v="6.51%"/>
    <s v="0.00%"/>
    <s v="100.00%"/>
    <s v="0.00%"/>
    <s v="1"/>
    <s v="0"/>
    <s v="3.57%"/>
    <s v="0.00%"/>
    <s v="$25.99"/>
    <s v="$0.00"/>
    <n v="1"/>
    <n v="0"/>
  </r>
  <r>
    <d v="2023-08-14T00:00:00"/>
    <x v="8"/>
    <s v="2023-W33"/>
    <s v="BusinessReport-12-19-23 (17)"/>
    <s v="B0BJVQ5HWZ"/>
    <x v="19"/>
    <s v="SIMORAS Positive Words Blanket with Sleep Mask, Socks and Gift Box - Family Home Trust Comfort Blanket Gift Set for Christmas, Birthday - Positive Energy Throw Blankets for Women - Purple, 60&quot;x50&quot;"/>
    <s v="SIMFBA20005PU"/>
    <s v="27"/>
    <s v="3"/>
    <s v="4.81%"/>
    <s v="50.00%"/>
    <s v="32"/>
    <s v="3"/>
    <s v="4.43%"/>
    <s v="50.00%"/>
    <s v="96.67%"/>
    <s v="100.00%"/>
    <s v="1"/>
    <s v="0"/>
    <s v="3.70%"/>
    <s v="0.00%"/>
    <s v="$25.99"/>
    <s v="$0.00"/>
    <n v="1"/>
    <n v="0"/>
  </r>
  <r>
    <d v="2023-08-14T00:00:00"/>
    <x v="8"/>
    <s v="2023-W33"/>
    <s v="BusinessReport-12-19-23 (17)"/>
    <s v="B0BV1RCQV1"/>
    <x v="10"/>
    <s v="SIMORAS Sister Blanket - Sister Blankets from Sister for Christmas, Valentines - Blanket Gifts for Sisters from Sisters, Brothers - Purple 60&quot; x 50&quot;"/>
    <s v="SIMFBA20007PU"/>
    <s v="1"/>
    <s v="0"/>
    <s v="0.18%"/>
    <s v="0.00%"/>
    <s v="1"/>
    <s v="0"/>
    <s v="0.14%"/>
    <s v="0.00%"/>
    <s v="100.00%"/>
    <s v="0.00%"/>
    <s v="1"/>
    <s v="0"/>
    <s v="100.00%"/>
    <s v="0.00%"/>
    <s v="$34.99"/>
    <s v="$0.00"/>
    <n v="1"/>
    <n v="0"/>
  </r>
  <r>
    <d v="2023-08-07T00:00:00"/>
    <x v="9"/>
    <s v="2023-W32"/>
    <s v="BusinessReport-12-19-23 (18)"/>
    <s v="B0BNMGXTDZ"/>
    <x v="7"/>
    <s v="SIMORAS Best Friend Candle with Snuffer - Our Friendship is Like This Candle - Friend Gifts for Women, Men on Graduation - Going Away Gifts for Friends - Friendship Gifts for Women Friends"/>
    <s v="SIMFBA10005"/>
    <s v="213"/>
    <s v="6"/>
    <s v="28.55%"/>
    <s v="46.15%"/>
    <s v="296"/>
    <s v="9"/>
    <s v="30.55%"/>
    <s v="50.00%"/>
    <s v="96.25%"/>
    <s v="100.00%"/>
    <s v="16"/>
    <s v="0"/>
    <s v="7.51%"/>
    <s v="0.00%"/>
    <s v="$255.84"/>
    <s v="$0.00"/>
    <n v="16"/>
    <n v="0"/>
  </r>
  <r>
    <d v="2023-08-07T00:00:00"/>
    <x v="9"/>
    <s v="2023-W32"/>
    <s v="BusinessReport-12-19-23 (18)"/>
    <s v="B0BJVQ5HWZ"/>
    <x v="16"/>
    <s v="SIMORAS Positive Words Blanket with Sleep Mask, Socks and Gift Box - 'Love Peace Joy' Comfort Blanket Gift Set for Christmas, Birthday - Positive Energy Throw Blankets for Women - Purple 50&quot; x 60&quot;"/>
    <s v="SIMFBA20006PU"/>
    <s v="74"/>
    <s v="3"/>
    <s v="9.92%"/>
    <s v="23.08%"/>
    <s v="101"/>
    <s v="4"/>
    <s v="10.42%"/>
    <s v="22.22%"/>
    <s v="96.88%"/>
    <s v="100.00%"/>
    <s v="6"/>
    <s v="0"/>
    <s v="8.11%"/>
    <s v="0.00%"/>
    <s v="$155.94"/>
    <s v="$0.00"/>
    <n v="6"/>
    <n v="0"/>
  </r>
  <r>
    <d v="2023-08-07T00:00:00"/>
    <x v="9"/>
    <s v="2023-W32"/>
    <s v="BusinessReport-12-19-23 (18)"/>
    <s v="B0BNMFZBYS"/>
    <x v="20"/>
    <s v="SIMORAS Housewarming Gifts for New House - Can't Wait to Poo in Your New Toilet Candles for House Warming - Funny Housewarming Gifts for Women, Men, Friends - New Apartment, New Home Candle, Lavender"/>
    <s v="SIMFBA10008"/>
    <s v="44"/>
    <s v="0"/>
    <s v="5.90%"/>
    <s v="0.00%"/>
    <s v="63"/>
    <s v="0"/>
    <s v="6.50%"/>
    <s v="0.00%"/>
    <s v="95.24%"/>
    <s v="0.00%"/>
    <s v="4"/>
    <s v="0"/>
    <s v="9.09%"/>
    <s v="0.00%"/>
    <s v="$83.96"/>
    <s v="$0.00"/>
    <n v="4"/>
    <n v="0"/>
  </r>
  <r>
    <d v="2023-08-07T00:00:00"/>
    <x v="9"/>
    <s v="2023-W32"/>
    <s v="BusinessReport-12-19-23 (18)"/>
    <s v="B0BC7YHGYH"/>
    <x v="18"/>
    <s v="SIMORAS Coworker Candle with Candlesnuffer, Gift Box - A Candle for Coworkers' Birthday, Promotion - Candles for Coworkers Leaving Work - Coworker Gifts for Women, Men - Work Bestie Candle"/>
    <s v="SIMFBA10001"/>
    <s v="70"/>
    <s v="0"/>
    <s v="9.38%"/>
    <s v="0.00%"/>
    <s v="88"/>
    <s v="0"/>
    <s v="9.08%"/>
    <s v="0.00%"/>
    <s v="90.91%"/>
    <s v="0.00%"/>
    <s v="4"/>
    <s v="0"/>
    <s v="5.71%"/>
    <s v="0.00%"/>
    <s v="$95.96"/>
    <s v="$0.00"/>
    <n v="4"/>
    <n v="0"/>
  </r>
  <r>
    <d v="2023-08-07T00:00:00"/>
    <x v="9"/>
    <s v="2023-W32"/>
    <s v="BusinessReport-12-19-23 (18)"/>
    <s v="B0B389ZHPP"/>
    <x v="11"/>
    <s v="SIMORAS Wife Blanket - to My Wife Blanket from Husband for Christmas, Birthday, Valentines for Wife from Husband - Fleece Blanket, 60&quot; x 50&quot;"/>
    <s v="SIMFBA20003"/>
    <s v="65"/>
    <s v="2"/>
    <s v="8.71%"/>
    <s v="15.38%"/>
    <s v="88"/>
    <s v="2"/>
    <s v="9.08%"/>
    <s v="11.11%"/>
    <s v="87.50%"/>
    <s v="100.00%"/>
    <s v="4"/>
    <s v="0"/>
    <s v="6.15%"/>
    <s v="0.00%"/>
    <s v="$103.96"/>
    <s v="$0.00"/>
    <n v="4"/>
    <n v="0"/>
  </r>
  <r>
    <d v="2023-08-07T00:00:00"/>
    <x v="9"/>
    <s v="2023-W32"/>
    <s v="BusinessReport-12-19-23 (18)"/>
    <s v="B0BC7YHGYH"/>
    <x v="5"/>
    <s v="SIMORAS Inspirational Candles for Women, Men - You're Awesome Candles with Candle Snuffer - Lavender Candles Gifts for Women, Friends, Coworkers, Sisters, Teachers - Boss Day Candle with Saying"/>
    <s v="SIMFBA10012"/>
    <s v="56"/>
    <s v="0"/>
    <s v="7.51%"/>
    <s v="0.00%"/>
    <s v="69"/>
    <s v="0"/>
    <s v="7.12%"/>
    <s v="0.00%"/>
    <s v="97.10%"/>
    <s v="0.00%"/>
    <s v="3"/>
    <s v="0"/>
    <s v="5.36%"/>
    <s v="0.00%"/>
    <s v="$56.97"/>
    <s v="$0.00"/>
    <n v="3"/>
    <n v="0"/>
  </r>
  <r>
    <d v="2023-08-07T00:00:00"/>
    <x v="9"/>
    <s v="2023-W32"/>
    <s v="BusinessReport-12-19-23 (18)"/>
    <s v="B0B389HDL5"/>
    <x v="21"/>
    <s v="SIMORAS Wife Blanket with Sleep Mask, Socks and Gift Box - to My Wife Blanket from Husband for Christmas, Birthday, Valentines for Wife from Husband - Fleece Blanket, 60&quot; x 50&quot;"/>
    <s v="SIMFBA20004"/>
    <s v="33"/>
    <s v="1"/>
    <s v="4.42%"/>
    <s v="7.69%"/>
    <s v="46"/>
    <s v="1"/>
    <s v="4.75%"/>
    <s v="5.56%"/>
    <s v="91.30%"/>
    <s v="100.00%"/>
    <s v="2"/>
    <s v="0"/>
    <s v="6.06%"/>
    <s v="0.00%"/>
    <s v="$51.98"/>
    <s v="$0.00"/>
    <n v="2"/>
    <n v="0"/>
  </r>
  <r>
    <d v="2023-08-07T00:00:00"/>
    <x v="9"/>
    <s v="2023-W32"/>
    <s v="BusinessReport-12-19-23 (18)"/>
    <s v="B0BJVQ5HWZ"/>
    <x v="17"/>
    <s v="SIMORAS Positive Words Blanket - 'Love Peace Joy' Comfort Blanket Gift Set for Christmas, Birthday - Positive Energy Throw Blankets for Women - Teal 60&quot; x 50&quot;"/>
    <s v="SIMFBA20006TE"/>
    <s v="106"/>
    <s v="1"/>
    <s v="14.21%"/>
    <s v="7.69%"/>
    <s v="127"/>
    <s v="2"/>
    <s v="13.11%"/>
    <s v="11.11%"/>
    <s v="95.20%"/>
    <s v="100.00%"/>
    <s v="2"/>
    <s v="0"/>
    <s v="1.89%"/>
    <s v="0.00%"/>
    <s v="$51.98"/>
    <s v="$0.00"/>
    <n v="2"/>
    <n v="0"/>
  </r>
  <r>
    <d v="2023-08-07T00:00:00"/>
    <x v="9"/>
    <s v="2023-W32"/>
    <s v="BusinessReport-12-19-23 (18)"/>
    <s v="B0BJVQ5HWZ"/>
    <x v="15"/>
    <s v="SIMORAS Positive Words Blanket with Sleep Mask, Socks and Gift Box - Family Home Trust Comfort Blanket Gift Set for Christmas, Birthday - Positive Energy Throw Blankets for Women - Teal 50&quot; x 60&quot;"/>
    <s v="SIMFBA20005TE"/>
    <s v="50"/>
    <s v="0"/>
    <s v="6.70%"/>
    <s v="0.00%"/>
    <s v="52"/>
    <s v="0"/>
    <s v="5.37%"/>
    <s v="0.00%"/>
    <s v="95.92%"/>
    <s v="0.00%"/>
    <s v="2"/>
    <s v="0"/>
    <s v="4.00%"/>
    <s v="0.00%"/>
    <s v="$51.98"/>
    <s v="$0.00"/>
    <n v="2"/>
    <n v="0"/>
  </r>
  <r>
    <d v="2023-08-07T00:00:00"/>
    <x v="9"/>
    <s v="2023-W32"/>
    <s v="BusinessReport-12-19-23 (18)"/>
    <s v="B0BC7YHGYH"/>
    <x v="24"/>
    <s v="SIMORAS Boss Lady Candle with Candlesnuffer - A Candle for Coworkers on Birthday, Promotion - Boss Candle for Women on Boss Day - Coworker Candle as Leaving Work Gifts, New Job Gifts"/>
    <s v="SIMFBA10009"/>
    <s v="9"/>
    <s v="0"/>
    <s v="1.21%"/>
    <s v="0.00%"/>
    <s v="9"/>
    <s v="0"/>
    <s v="0.93%"/>
    <s v="0.00%"/>
    <s v="88.89%"/>
    <s v="0.00%"/>
    <s v="1"/>
    <s v="0"/>
    <s v="11.11%"/>
    <s v="0.00%"/>
    <s v="$19.99"/>
    <s v="$0.00"/>
    <n v="1"/>
    <n v="0"/>
  </r>
  <r>
    <d v="2023-08-07T00:00:00"/>
    <x v="9"/>
    <s v="2023-W32"/>
    <s v="BusinessReport-12-19-23 (18)"/>
    <s v="B0BC7YHGYH"/>
    <x v="22"/>
    <s v="SIMORAS Get Well Soon Candle with Candlesnuffer - Cheer Candle for Women, Men, Friends After Surgery, Getting Sick - Recovery Candle as Comforting Gifts for Cancer Patients, Miscarriage, Grieving"/>
    <s v="SIMFBA10003"/>
    <s v="19"/>
    <s v="0"/>
    <s v="2.55%"/>
    <s v="0.00%"/>
    <s v="21"/>
    <s v="0"/>
    <s v="2.17%"/>
    <s v="0.00%"/>
    <s v="95.24%"/>
    <s v="0.00%"/>
    <s v="1"/>
    <s v="0"/>
    <s v="5.26%"/>
    <s v="0.00%"/>
    <s v="$22.99"/>
    <s v="$0.00"/>
    <n v="1"/>
    <n v="0"/>
  </r>
  <r>
    <d v="2023-08-07T00:00:00"/>
    <x v="9"/>
    <s v="2023-W32"/>
    <s v="BusinessReport-12-19-23 (18)"/>
    <s v="B0BV1RCQV1"/>
    <x v="10"/>
    <s v="SIMORAS Sister Blanket - Sister Blankets from Sister for Christmas, Valentines - Blanket Gifts for Sisters from Sisters, Brothers - Purple 60&quot; x 50&quot;"/>
    <s v="SIMFBA20007PU"/>
    <s v="7"/>
    <s v="0"/>
    <s v="0.94%"/>
    <s v="0.00%"/>
    <s v="9"/>
    <s v="0"/>
    <s v="0.93%"/>
    <s v="0.00%"/>
    <s v="100.00%"/>
    <s v="0.00%"/>
    <s v="1"/>
    <s v="0"/>
    <s v="14.29%"/>
    <s v="0.00%"/>
    <s v="$34.99"/>
    <s v="$0.00"/>
    <n v="1"/>
    <n v="0"/>
  </r>
  <r>
    <d v="2023-07-31T00:00:00"/>
    <x v="10"/>
    <s v="2023-W31"/>
    <s v="BusinessReport-12-19-23 (19)"/>
    <s v="B0BNMGXTDZ"/>
    <x v="7"/>
    <s v="SIMORAS Best Friend Candle with Snuffer - Our Friendship is Like This Candle - Friend Gifts for Women, Men on Graduation - Going Away Gifts for Friends - Friendship Gifts for Women Friends"/>
    <s v="SIMFBA10005"/>
    <s v="190"/>
    <s v="2"/>
    <s v="28.11%"/>
    <s v="22.22%"/>
    <s v="261"/>
    <s v="2"/>
    <s v="28.43%"/>
    <s v="16.67%"/>
    <s v="97.30%"/>
    <s v="100.00%"/>
    <s v="23"/>
    <s v="0"/>
    <s v="12.11%"/>
    <s v="0.00%"/>
    <s v="$367.77"/>
    <s v="$0.00"/>
    <n v="23"/>
    <n v="0"/>
  </r>
  <r>
    <d v="2023-07-31T00:00:00"/>
    <x v="10"/>
    <s v="2023-W31"/>
    <s v="BusinessReport-12-19-23 (19)"/>
    <s v="B0BNMFZBYS"/>
    <x v="20"/>
    <s v="SIMORAS Housewarming Gifts for New House - Can't Wait to Poo in Your New Toilet Candles for House Warming - Funny Housewarming Gifts for Women, Men, Friends - New Apartment, New Home Candle, Lavender"/>
    <s v="SIMFBA10008"/>
    <s v="50"/>
    <s v="1"/>
    <s v="7.40%"/>
    <s v="11.11%"/>
    <s v="67"/>
    <s v="1"/>
    <s v="7.30%"/>
    <s v="8.33%"/>
    <s v="100.00%"/>
    <s v="100.00%"/>
    <s v="7"/>
    <s v="0"/>
    <s v="14.00%"/>
    <s v="0.00%"/>
    <s v="$146.93"/>
    <s v="$0.00"/>
    <n v="7"/>
    <n v="0"/>
  </r>
  <r>
    <d v="2023-07-31T00:00:00"/>
    <x v="10"/>
    <s v="2023-W31"/>
    <s v="BusinessReport-12-19-23 (19)"/>
    <s v="B0BC7YHGYH"/>
    <x v="5"/>
    <s v="SIMORAS Inspirational Candles for Women, Men - You're Awesome Candles with Candle Snuffer - Lavender Candles Gifts for Women, Friends, Coworkers, Sisters, Teachers - Boss Day Candle with Saying"/>
    <s v="SIMFBA10012"/>
    <s v="48"/>
    <s v="1"/>
    <s v="7.10%"/>
    <s v="11.11%"/>
    <s v="69"/>
    <s v="4"/>
    <s v="7.52%"/>
    <s v="33.33%"/>
    <s v="100.00%"/>
    <s v="100.00%"/>
    <s v="6"/>
    <s v="0"/>
    <s v="12.50%"/>
    <s v="0.00%"/>
    <s v="$113.94"/>
    <s v="$0.00"/>
    <n v="6"/>
    <n v="0"/>
  </r>
  <r>
    <d v="2023-07-31T00:00:00"/>
    <x v="10"/>
    <s v="2023-W31"/>
    <s v="BusinessReport-12-19-23 (19)"/>
    <s v="B0BJVQ5HWZ"/>
    <x v="16"/>
    <s v="SIMORAS Positive Words Blanket with Sleep Mask, Socks and Gift Box - 'Love Peace Joy' Comfort Blanket Gift Set for Christmas, Birthday - Positive Energy Throw Blankets for Women - Purple 50&quot; x 60&quot;"/>
    <s v="SIMFBA20006PU"/>
    <s v="64"/>
    <s v="1"/>
    <s v="9.47%"/>
    <s v="11.11%"/>
    <s v="104"/>
    <s v="1"/>
    <s v="11.33%"/>
    <s v="8.33%"/>
    <s v="96.00%"/>
    <s v="100.00%"/>
    <s v="5"/>
    <s v="0"/>
    <s v="7.81%"/>
    <s v="0.00%"/>
    <s v="$129.95"/>
    <s v="$0.00"/>
    <n v="5"/>
    <n v="0"/>
  </r>
  <r>
    <d v="2023-07-31T00:00:00"/>
    <x v="10"/>
    <s v="2023-W31"/>
    <s v="BusinessReport-12-19-23 (19)"/>
    <s v="B0B389ZHPP"/>
    <x v="11"/>
    <s v="SIMORAS Wife Blanket - to My Wife Blanket from Husband for Christmas, Birthday, Valentines for Wife from Husband - Fleece Blanket, 60&quot; x 50&quot;"/>
    <s v="SIMFBA20003"/>
    <s v="66"/>
    <s v="1"/>
    <s v="9.76%"/>
    <s v="11.11%"/>
    <s v="92"/>
    <s v="1"/>
    <s v="10.02%"/>
    <s v="8.33%"/>
    <s v="98.91%"/>
    <s v="100.00%"/>
    <s v="5"/>
    <s v="0"/>
    <s v="7.58%"/>
    <s v="0.00%"/>
    <s v="$129.95"/>
    <s v="$0.00"/>
    <n v="5"/>
    <n v="0"/>
  </r>
  <r>
    <d v="2023-07-31T00:00:00"/>
    <x v="10"/>
    <s v="2023-W31"/>
    <s v="BusinessReport-12-19-23 (19)"/>
    <s v="B0BJVQ5HWZ"/>
    <x v="15"/>
    <s v="SIMORAS Positive Words Blanket with Sleep Mask, Socks and Gift Box - Family Home Trust Comfort Blanket Gift Set for Christmas, Birthday - Positive Energy Throw Blankets for Women - Teal 50&quot; x 60&quot;"/>
    <s v="SIMFBA20005TE"/>
    <s v="63"/>
    <s v="2"/>
    <s v="9.32%"/>
    <s v="22.22%"/>
    <s v="78"/>
    <s v="2"/>
    <s v="8.50%"/>
    <s v="16.67%"/>
    <s v="95.89%"/>
    <s v="100.00%"/>
    <s v="4"/>
    <s v="0"/>
    <s v="6.35%"/>
    <s v="0.00%"/>
    <s v="$103.96"/>
    <s v="$0.00"/>
    <n v="4"/>
    <n v="0"/>
  </r>
  <r>
    <d v="2023-07-31T00:00:00"/>
    <x v="10"/>
    <s v="2023-W31"/>
    <s v="BusinessReport-12-19-23 (19)"/>
    <s v="B0B389HDL5"/>
    <x v="21"/>
    <s v="SIMORAS Wife Blanket with Sleep Mask, Socks and Gift Box - to My Wife Blanket from Husband for Christmas, Birthday, Valentines for Wife from Husband - Fleece Blanket, 60&quot; x 50&quot;"/>
    <s v="SIMFBA20004"/>
    <s v="26"/>
    <s v="0"/>
    <s v="3.85%"/>
    <s v="0.00%"/>
    <s v="43"/>
    <s v="0"/>
    <s v="4.68%"/>
    <s v="0.00%"/>
    <s v="97.67%"/>
    <s v="0.00%"/>
    <s v="3"/>
    <s v="0"/>
    <s v="11.54%"/>
    <s v="0.00%"/>
    <s v="$77.97"/>
    <s v="$0.00"/>
    <n v="3"/>
    <n v="0"/>
  </r>
  <r>
    <d v="2023-07-31T00:00:00"/>
    <x v="10"/>
    <s v="2023-W31"/>
    <s v="BusinessReport-12-19-23 (19)"/>
    <s v="B0BJVQ5HWZ"/>
    <x v="17"/>
    <s v="SIMORAS Positive Words Blanket - 'Love Peace Joy' Comfort Blanket Gift Set for Christmas, Birthday - Positive Energy Throw Blankets for Women - Teal 60&quot; x 50&quot;"/>
    <s v="SIMFBA20006TE"/>
    <s v="126"/>
    <s v="1"/>
    <s v="18.64%"/>
    <s v="11.11%"/>
    <s v="156"/>
    <s v="1"/>
    <s v="16.99%"/>
    <s v="8.33%"/>
    <s v="98.67%"/>
    <s v="100.00%"/>
    <s v="3"/>
    <s v="0"/>
    <s v="2.38%"/>
    <s v="0.00%"/>
    <s v="$77.97"/>
    <s v="$0.00"/>
    <n v="3"/>
    <n v="0"/>
  </r>
  <r>
    <d v="2023-07-31T00:00:00"/>
    <x v="10"/>
    <s v="2023-W31"/>
    <s v="BusinessReport-12-19-23 (19)"/>
    <s v="B0BC7YHGYH"/>
    <x v="4"/>
    <s v="SIMORAS Mom Candle with Candlesnuffer - Lavender Scented Candles for Mom - You Don't Have Ugly Children Candles for Mom - Mom Candle Gifts for Mom from Son - Mothers Day Candles from Daughter"/>
    <s v="SIMFBA10013"/>
    <s v="21"/>
    <s v="0"/>
    <s v="3.11%"/>
    <s v="0.00%"/>
    <s v="26"/>
    <s v="0"/>
    <s v="2.83%"/>
    <s v="0.00%"/>
    <s v="91.67%"/>
    <s v="0.00%"/>
    <s v="1"/>
    <s v="0"/>
    <s v="4.76%"/>
    <s v="0.00%"/>
    <s v="$22.99"/>
    <s v="$0.00"/>
    <n v="1"/>
    <n v="0"/>
  </r>
  <r>
    <d v="2023-07-31T00:00:00"/>
    <x v="10"/>
    <s v="2023-W31"/>
    <s v="BusinessReport-12-19-23 (19)"/>
    <s v="B0BC7YHGYH"/>
    <x v="2"/>
    <s v="SIMORAS Sister Candle with Candlesnuffer, Gift Box - Lavender Scented Candle Gift for Sister on Birthday, Christmas - Cool Sister Gifts from Sisters, Brothers"/>
    <s v="SIMFBA10020"/>
    <s v="22"/>
    <s v="0"/>
    <s v="3.25%"/>
    <s v="0.00%"/>
    <s v="22"/>
    <s v="0"/>
    <s v="2.40%"/>
    <s v="0.00%"/>
    <s v="100.00%"/>
    <s v="0.00%"/>
    <s v="1"/>
    <s v="0"/>
    <s v="4.55%"/>
    <s v="0.00%"/>
    <s v="$22.99"/>
    <s v="$0.00"/>
    <n v="1"/>
    <n v="0"/>
  </r>
  <r>
    <d v="2023-11-27T00:00:00"/>
    <x v="11"/>
    <s v="2023-W48"/>
    <s v="BusinessReport-12-19-23 (2)"/>
    <s v="B0BC7YHGYH"/>
    <x v="5"/>
    <s v="SIMORAS Inspirational Candles for Women, Men - You're Awesome Candles with Candle Snuffer - Lavender Candles Gifts for Women, Friends, Coworkers, Sisters, Teachers - Boss Day Candle with Saying"/>
    <s v="SIMFBA10012"/>
    <s v="806"/>
    <s v="7"/>
    <s v="8.73%"/>
    <s v="7.00%"/>
    <s v="1,121"/>
    <s v="8"/>
    <s v="9.55%"/>
    <s v="6.15%"/>
    <s v="99.82%"/>
    <s v="100.00%"/>
    <s v="167"/>
    <s v="0"/>
    <s v="20.72%"/>
    <s v="0.00%"/>
    <s v="$1,758.34"/>
    <s v="$0.00"/>
    <n v="139"/>
    <n v="0"/>
  </r>
  <r>
    <d v="2023-11-27T00:00:00"/>
    <x v="11"/>
    <s v="2023-W48"/>
    <s v="BusinessReport-12-19-23 (2)"/>
    <s v="B0BNMGXTDZ"/>
    <x v="3"/>
    <s v="SIMORAS Best Friend Candle with Candle Snuffer - A True Friend Candle - Friend Gifts for Women, Men on Graduation - Best Friend Birthday Gifts for Women - Friendship Gifts for Women Friends"/>
    <s v="SIMFBA10006"/>
    <s v="859"/>
    <s v="8"/>
    <s v="9.30%"/>
    <s v="8.00%"/>
    <s v="1,119"/>
    <s v="10"/>
    <s v="9.53%"/>
    <s v="7.69%"/>
    <s v="100.00%"/>
    <s v="100.00%"/>
    <s v="145"/>
    <s v="0"/>
    <s v="16.88%"/>
    <s v="0.00%"/>
    <s v="$1,428.55"/>
    <s v="$0.00"/>
    <n v="108"/>
    <n v="0"/>
  </r>
  <r>
    <d v="2023-11-27T00:00:00"/>
    <x v="11"/>
    <s v="2023-W48"/>
    <s v="BusinessReport-12-19-23 (2)"/>
    <s v="B09Q8CZZQM"/>
    <x v="0"/>
    <s v="SIMORAS Love Candle Gifts for Girlfriend, Boyfriend - I Love You Gifts for Her, Him on Birthday - Funny Gift for Your Wife, Husband - Romantic Gifts for Her, Him on Valentines Day - Lavender Scent"/>
    <s v="SIMFBA10010"/>
    <s v="345"/>
    <s v="7"/>
    <s v="3.74%"/>
    <s v="7.00%"/>
    <s v="437"/>
    <s v="10"/>
    <s v="3.72%"/>
    <s v="7.69%"/>
    <s v="99.54%"/>
    <s v="100.00%"/>
    <s v="103"/>
    <s v="1"/>
    <s v="29.86%"/>
    <s v="14.29%"/>
    <s v="$1,047.97"/>
    <s v="$9.99"/>
    <n v="102"/>
    <n v="1"/>
  </r>
  <r>
    <d v="2023-11-27T00:00:00"/>
    <x v="11"/>
    <s v="2023-W48"/>
    <s v="BusinessReport-12-19-23 (2)"/>
    <s v="B0B38969VC"/>
    <x v="1"/>
    <s v="SIMORAS Mom Blanket - Blanket for Mom on Mothers Day, Christmas, Valentines - Birthday Gifts for Mom from Daughter, Son - Letter to Mom Blanket - Blanket 60&quot; x 50&quot;"/>
    <s v="SIMFBA20001"/>
    <s v="515"/>
    <s v="3"/>
    <s v="5.58%"/>
    <s v="3.00%"/>
    <s v="688"/>
    <s v="3"/>
    <s v="5.86%"/>
    <s v="2.31%"/>
    <s v="100.00%"/>
    <s v="100.00%"/>
    <s v="73"/>
    <s v="2"/>
    <s v="14.17%"/>
    <s v="66.67%"/>
    <s v="$1,386.27"/>
    <s v="$37.98"/>
    <n v="73"/>
    <n v="2"/>
  </r>
  <r>
    <d v="2023-11-27T00:00:00"/>
    <x v="11"/>
    <s v="2023-W48"/>
    <s v="BusinessReport-12-19-23 (2)"/>
    <s v="B0BC7YHGYH"/>
    <x v="2"/>
    <s v="SIMORAS Sister Candle with Candlesnuffer, Gift Box - Lavender Scented Candle Gift for Sister on Birthday, Christmas - Cool Sister Gifts from Sisters, Brothers"/>
    <s v="SIMFBA10020"/>
    <s v="824"/>
    <s v="10"/>
    <s v="8.93%"/>
    <s v="10.00%"/>
    <s v="1,055"/>
    <s v="14"/>
    <s v="8.98%"/>
    <s v="10.77%"/>
    <s v="100.00%"/>
    <s v="85.71%"/>
    <s v="79"/>
    <s v="0"/>
    <s v="9.59%"/>
    <s v="0.00%"/>
    <s v="$743.21"/>
    <s v="$0.00"/>
    <n v="72"/>
    <n v="0"/>
  </r>
  <r>
    <d v="2023-11-27T00:00:00"/>
    <x v="11"/>
    <s v="2023-W48"/>
    <s v="BusinessReport-12-19-23 (2)"/>
    <s v="B0BQ26FXG2"/>
    <x v="9"/>
    <s v="SIMORAS Grandma Blanket - Grandma Throw Blanket for Christmas, Mothers Day - Grandma Gifts for Grandmother Birthday - Fleece Blanket, Teal 60&quot; x 50&quot;"/>
    <s v="SIMFBA20008TE"/>
    <s v="621"/>
    <s v="4"/>
    <s v="6.73%"/>
    <s v="4.00%"/>
    <s v="801"/>
    <s v="4"/>
    <s v="6.82%"/>
    <s v="3.08%"/>
    <s v="100.00%"/>
    <s v="100.00%"/>
    <s v="63"/>
    <s v="0"/>
    <s v="10.14%"/>
    <s v="0.00%"/>
    <s v="$829.77"/>
    <s v="$0.00"/>
    <n v="61"/>
    <n v="0"/>
  </r>
  <r>
    <d v="2023-11-27T00:00:00"/>
    <x v="11"/>
    <s v="2023-W48"/>
    <s v="BusinessReport-12-19-23 (2)"/>
    <s v="B0B389ZHPP"/>
    <x v="11"/>
    <s v="SIMORAS Wife Blanket - to My Wife Blanket from Husband for Christmas, Birthday, Valentines for Wife from Husband - Fleece Blanket, 60&quot; x 50&quot;"/>
    <s v="SIMFBA20003"/>
    <s v="493"/>
    <s v="4"/>
    <s v="5.34%"/>
    <s v="4.00%"/>
    <s v="582"/>
    <s v="4"/>
    <s v="4.96%"/>
    <s v="3.08%"/>
    <s v="99.83%"/>
    <s v="100.00%"/>
    <s v="52"/>
    <s v="1"/>
    <s v="10.55%"/>
    <s v="25.00%"/>
    <s v="$987.48"/>
    <s v="$18.99"/>
    <n v="52"/>
    <n v="1"/>
  </r>
  <r>
    <d v="2023-11-27T00:00:00"/>
    <x v="11"/>
    <s v="2023-W48"/>
    <s v="BusinessReport-12-19-23 (2)"/>
    <s v="B0BC7YHGYH"/>
    <x v="8"/>
    <s v="SIMORAS Mom Candle with Candlesnuffer - Lavender Scented Candles for Mom - My Favorite Child Gave Me This Candle - Gifts for Mom from Son on Birthday - Mothers Day Candles from Daughter"/>
    <s v="SIMFBA10016"/>
    <s v="342"/>
    <s v="6"/>
    <s v="3.70%"/>
    <s v="6.00%"/>
    <s v="425"/>
    <s v="11"/>
    <s v="3.62%"/>
    <s v="8.46%"/>
    <s v="100.00%"/>
    <s v="100.00%"/>
    <s v="46"/>
    <s v="0"/>
    <s v="13.45%"/>
    <s v="0.00%"/>
    <s v="$421.54"/>
    <s v="$0.00"/>
    <n v="45"/>
    <n v="0"/>
  </r>
  <r>
    <d v="2023-11-27T00:00:00"/>
    <x v="11"/>
    <s v="2023-W48"/>
    <s v="BusinessReport-12-19-23 (2)"/>
    <s v="B0BC7YHGYH"/>
    <x v="4"/>
    <s v="SIMORAS Mom Candle with Candlesnuffer - Lavender Scented Candles for Mom - You Don't Have Ugly Children Candles for Mom - Mom Candle Gifts for Mom from Son - Mothers Day Candles from Daughter"/>
    <s v="SIMFBA10013"/>
    <s v="446"/>
    <s v="4"/>
    <s v="4.83%"/>
    <s v="4.00%"/>
    <s v="531"/>
    <s v="4"/>
    <s v="4.52%"/>
    <s v="3.08%"/>
    <s v="100.00%"/>
    <s v="100.00%"/>
    <s v="55"/>
    <s v="0"/>
    <s v="12.33%"/>
    <s v="0.00%"/>
    <s v="$549.45"/>
    <s v="$0.00"/>
    <n v="44"/>
    <n v="0"/>
  </r>
  <r>
    <d v="2023-11-27T00:00:00"/>
    <x v="11"/>
    <s v="2023-W48"/>
    <s v="BusinessReport-12-19-23 (2)"/>
    <s v="B0BQ26FXG2"/>
    <x v="13"/>
    <s v="SIMORAS Grandma Blanket - Grandma Throw Blanket for Christmas, Mothers Day - Grandma Gifts for Grandmother Birthday - Fleece Blanket, Purple 60&quot; x 50&quot;"/>
    <s v="SIMFBA20008PU"/>
    <s v="369"/>
    <s v="1"/>
    <s v="4.00%"/>
    <s v="1.00%"/>
    <s v="456"/>
    <s v="2"/>
    <s v="3.88%"/>
    <s v="1.54%"/>
    <s v="100.00%"/>
    <s v="100.00%"/>
    <s v="39"/>
    <s v="0"/>
    <s v="10.57%"/>
    <s v="0.00%"/>
    <s v="$554.61"/>
    <s v="$0.00"/>
    <n v="39"/>
    <n v="0"/>
  </r>
  <r>
    <d v="2023-11-27T00:00:00"/>
    <x v="11"/>
    <s v="2023-W48"/>
    <s v="BusinessReport-12-19-23 (2)"/>
    <s v="B0BNXG9FVJ"/>
    <x v="10"/>
    <s v="SIMORAS Sister Blanket - Sister Blankets from Sister for Christmas, Valentines - Blanket Gifts for Sisters from Sisters, Brothers - Purple 60&quot; x 50&quot;"/>
    <s v="SIMFBA20007PU"/>
    <s v="585"/>
    <s v="11"/>
    <s v="6.34%"/>
    <s v="11.00%"/>
    <s v="744"/>
    <s v="14"/>
    <s v="6.34%"/>
    <s v="10.77%"/>
    <s v="100.00%"/>
    <s v="100.00%"/>
    <s v="41"/>
    <s v="1"/>
    <s v="7.01%"/>
    <s v="9.09%"/>
    <s v="$744.39"/>
    <s v="$18.99"/>
    <n v="36"/>
    <n v="1"/>
  </r>
  <r>
    <d v="2023-11-27T00:00:00"/>
    <x v="11"/>
    <s v="2023-W48"/>
    <s v="BusinessReport-12-19-23 (2)"/>
    <s v="B0BNMGXTDZ"/>
    <x v="14"/>
    <s v="SIMORAS Best Friend Candle with Snuffer - We'll be Friends Until We are Old - Friend Gifts for Women, Men on Graduation - Best Friend Birthday Gifts for Women - Friendship Gifts for Women Friends"/>
    <s v="SIMFBA10007"/>
    <s v="413"/>
    <s v="5"/>
    <s v="4.47%"/>
    <s v="5.00%"/>
    <s v="514"/>
    <s v="6"/>
    <s v="4.38%"/>
    <s v="4.62%"/>
    <s v="99.80%"/>
    <s v="100.00%"/>
    <s v="28"/>
    <s v="0"/>
    <s v="6.78%"/>
    <s v="0.00%"/>
    <s v="$441.72"/>
    <s v="$0.00"/>
    <n v="26"/>
    <n v="0"/>
  </r>
  <r>
    <d v="2023-11-27T00:00:00"/>
    <x v="11"/>
    <s v="2023-W48"/>
    <s v="BusinessReport-12-19-23 (2)"/>
    <s v="B0BNMGXTDZ"/>
    <x v="7"/>
    <s v="SIMORAS Best Friend Candle with Snuffer - Our Friendship is Like This Candle - Friend Gifts for Women, Men on Graduation - Going Away Gifts for Friends - Friendship Gifts for Women Friends"/>
    <s v="SIMFBA10005"/>
    <s v="484"/>
    <s v="9"/>
    <s v="5.24%"/>
    <s v="9.00%"/>
    <s v="585"/>
    <s v="9"/>
    <s v="4.98%"/>
    <s v="6.92%"/>
    <s v="99.82%"/>
    <s v="100.00%"/>
    <s v="23"/>
    <s v="0"/>
    <s v="4.75%"/>
    <s v="0.00%"/>
    <s v="$459.77"/>
    <s v="$0.00"/>
    <n v="23"/>
    <n v="0"/>
  </r>
  <r>
    <d v="2023-11-27T00:00:00"/>
    <x v="11"/>
    <s v="2023-W48"/>
    <s v="BusinessReport-12-19-23 (2)"/>
    <s v="B0BJVQ5HWZ"/>
    <x v="17"/>
    <s v="SIMORAS Positive Words Blanket - 'Love Peace Joy' Comfort Blanket Gift Set for Christmas, Birthday - Positive Energy Throw Blankets for Women - Teal 60&quot; x 50&quot;"/>
    <s v="SIMFBA20006TE"/>
    <s v="366"/>
    <s v="7"/>
    <s v="3.96%"/>
    <s v="7.00%"/>
    <s v="514"/>
    <s v="7"/>
    <s v="4.38%"/>
    <s v="5.38%"/>
    <s v="99.80%"/>
    <s v="85.71%"/>
    <s v="52"/>
    <s v="1"/>
    <s v="14.21%"/>
    <s v="14.29%"/>
    <s v="$1,003.48"/>
    <s v="$20.99"/>
    <n v="23"/>
    <n v="1"/>
  </r>
  <r>
    <d v="2023-11-27T00:00:00"/>
    <x v="11"/>
    <s v="2023-W48"/>
    <s v="BusinessReport-12-19-23 (2)"/>
    <s v="B0B389QV1H"/>
    <x v="6"/>
    <s v="SIMORAS Mom Blanket - Blanket for Mom on Mothers Day, Christmas, Valentines - Birthday Gifts for Mom from Daughter, Son - Letter to Mom Blanket - Blanket 60&quot; x 50&quot;"/>
    <s v="SIMFBA20002"/>
    <s v="330"/>
    <s v="1"/>
    <s v="3.57%"/>
    <s v="1.00%"/>
    <s v="447"/>
    <s v="1"/>
    <s v="3.81%"/>
    <s v="0.77%"/>
    <s v="100.00%"/>
    <s v="100.00%"/>
    <s v="22"/>
    <s v="0"/>
    <s v="6.67%"/>
    <s v="0.00%"/>
    <s v="$406.38"/>
    <s v="$0.00"/>
    <n v="22"/>
    <n v="0"/>
  </r>
  <r>
    <d v="2023-11-27T00:00:00"/>
    <x v="11"/>
    <s v="2023-W48"/>
    <s v="BusinessReport-12-19-23 (2)"/>
    <s v="B0BJVQ5HWZ"/>
    <x v="15"/>
    <s v="SIMORAS Positive Words Blanket with Sleep Mask, Socks and Gift Box - Family Home Trust Comfort Blanket Gift Set for Christmas, Birthday - Positive Energy Throw Blankets for Women - Teal 50&quot; x 60&quot;"/>
    <s v="SIMFBA20005TE"/>
    <s v="240"/>
    <s v="1"/>
    <s v="2.60%"/>
    <s v="1.00%"/>
    <s v="309"/>
    <s v="1"/>
    <s v="2.63%"/>
    <s v="0.77%"/>
    <s v="100.00%"/>
    <s v="100.00%"/>
    <s v="31"/>
    <s v="0"/>
    <s v="12.92%"/>
    <s v="0.00%"/>
    <s v="$569.69"/>
    <s v="$0.00"/>
    <n v="17"/>
    <n v="0"/>
  </r>
  <r>
    <d v="2023-11-27T00:00:00"/>
    <x v="11"/>
    <s v="2023-W48"/>
    <s v="BusinessReport-12-19-23 (2)"/>
    <s v="B0BNXG9FVJ"/>
    <x v="12"/>
    <s v="SIMORAS Sister Blanket - Sister Blankets from Sister for Christmas, Valentines - Blanket Gifts for Sisters from Sisters, Brothers - Fleece Blanket, Teal 60&quot; x 50&quot;"/>
    <s v="SIMFBA20007TE"/>
    <s v="263"/>
    <s v="4"/>
    <s v="2.85%"/>
    <s v="4.00%"/>
    <s v="342"/>
    <s v="10"/>
    <s v="2.91%"/>
    <s v="7.69%"/>
    <s v="100.00%"/>
    <s v="100.00%"/>
    <s v="16"/>
    <s v="1"/>
    <s v="6.08%"/>
    <s v="25.00%"/>
    <s v="$277.24"/>
    <s v="$18.99"/>
    <n v="15"/>
    <n v="1"/>
  </r>
  <r>
    <d v="2023-11-27T00:00:00"/>
    <x v="11"/>
    <s v="2023-W48"/>
    <s v="BusinessReport-12-19-23 (2)"/>
    <s v="B0BJVQ5HWZ"/>
    <x v="16"/>
    <s v="SIMORAS Positive Words Blanket with Sleep Mask, Socks and Gift Box - 'Love Peace Joy' Comfort Blanket Gift Set for Christmas, Birthday - Positive Energy Throw Blankets for Women - Purple 50&quot; x 60&quot;"/>
    <s v="SIMFBA20006PU"/>
    <s v="182"/>
    <s v="0"/>
    <s v="1.97%"/>
    <s v="0.00%"/>
    <s v="230"/>
    <s v="0"/>
    <s v="1.96%"/>
    <s v="0.00%"/>
    <s v="100.00%"/>
    <s v="0.00%"/>
    <s v="15"/>
    <s v="0"/>
    <s v="8.24%"/>
    <s v="0.00%"/>
    <s v="$329.85"/>
    <s v="$0.00"/>
    <n v="14"/>
    <n v="0"/>
  </r>
  <r>
    <d v="2023-11-27T00:00:00"/>
    <x v="11"/>
    <s v="2023-W48"/>
    <s v="BusinessReport-12-19-23 (2)"/>
    <s v="B0B389HDL5"/>
    <x v="21"/>
    <s v="SIMORAS Wife Blanket with Sleep Mask, Socks and Gift Box - to My Wife Blanket from Husband for Christmas, Birthday, Valentines for Wife from Husband - Fleece Blanket, 60&quot; x 50&quot;"/>
    <s v="SIMFBA20004"/>
    <s v="61"/>
    <s v="1"/>
    <s v="0.66%"/>
    <s v="1.00%"/>
    <s v="70"/>
    <s v="1"/>
    <s v="0.60%"/>
    <s v="0.77%"/>
    <s v="98.57%"/>
    <s v="100.00%"/>
    <s v="10"/>
    <s v="0"/>
    <s v="16.39%"/>
    <s v="0.00%"/>
    <s v="$178.50"/>
    <s v="$0.00"/>
    <n v="10"/>
    <n v="0"/>
  </r>
  <r>
    <d v="2023-11-27T00:00:00"/>
    <x v="11"/>
    <s v="2023-W48"/>
    <s v="BusinessReport-12-19-23 (2)"/>
    <s v="B0BJVQ5HWZ"/>
    <x v="19"/>
    <s v="SIMORAS Positive Words Blanket with Sleep Mask, Socks and Gift Box - Family Home Trust Comfort Blanket Gift Set for Christmas, Birthday - Positive Energy Throw Blankets for Women - Purple, 60&quot;x50&quot;"/>
    <s v="SIMFBA20005PU"/>
    <s v="237"/>
    <s v="2"/>
    <s v="2.57%"/>
    <s v="2.00%"/>
    <s v="271"/>
    <s v="2"/>
    <s v="2.31%"/>
    <s v="1.54%"/>
    <s v="100.00%"/>
    <s v="100.00%"/>
    <s v="10"/>
    <s v="0"/>
    <s v="4.22%"/>
    <s v="0.00%"/>
    <s v="$206.70"/>
    <s v="$0.00"/>
    <n v="10"/>
    <n v="0"/>
  </r>
  <r>
    <d v="2023-11-27T00:00:00"/>
    <x v="11"/>
    <s v="2023-W48"/>
    <s v="BusinessReport-12-19-23 (2)"/>
    <s v="B0BNMFZBYS"/>
    <x v="20"/>
    <s v="SIMORAS Housewarming Gifts for New House - Can't Wait to Poo in Your New Toilet Candles for House Warming - Funny Housewarming Gifts for Women, Men, Friends - New Apartment, New Home Candle, Lavender"/>
    <s v="SIMFBA10008"/>
    <s v="74"/>
    <s v="1"/>
    <s v="0.80%"/>
    <s v="1.00%"/>
    <s v="83"/>
    <s v="1"/>
    <s v="0.71%"/>
    <s v="0.77%"/>
    <s v="100.00%"/>
    <s v="100.00%"/>
    <s v="3"/>
    <s v="0"/>
    <s v="4.05%"/>
    <s v="0.00%"/>
    <s v="$62.97"/>
    <s v="$0.00"/>
    <n v="3"/>
    <n v="0"/>
  </r>
  <r>
    <d v="2023-11-27T00:00:00"/>
    <x v="11"/>
    <s v="2023-W48"/>
    <s v="BusinessReport-12-19-23 (2)"/>
    <s v="B0BC7YHGYH"/>
    <x v="18"/>
    <s v="SIMORAS Coworker Candle with Candlesnuffer, Gift Box - A Candle for Coworkers' Birthday, Promotion - Candles for Coworkers Leaving Work - Coworker Gifts for Women, Men - Work Bestie Candle"/>
    <s v="SIMFBA10001"/>
    <s v="377"/>
    <s v="4"/>
    <s v="4.08%"/>
    <s v="4.00%"/>
    <s v="420"/>
    <s v="8"/>
    <s v="3.58%"/>
    <s v="6.15%"/>
    <s v="100.00%"/>
    <s v="100.00%"/>
    <s v="4"/>
    <s v="0"/>
    <s v="1.06%"/>
    <s v="0.00%"/>
    <s v="$87.96"/>
    <s v="$0.00"/>
    <n v="3"/>
    <n v="0"/>
  </r>
  <r>
    <d v="2023-07-24T00:00:00"/>
    <x v="12"/>
    <s v="2023-W30"/>
    <s v="BusinessReport-12-19-23 (20)"/>
    <s v="B0BNMGXTDZ"/>
    <x v="7"/>
    <s v="SIMORAS Best Friend Candle with Snuffer - Our Friendship is Like This Candle - Friend Gifts for Women, Men on Graduation - Going Away Gifts for Friends - Friendship Gifts for Women Friends"/>
    <s v="SIMFBA10005"/>
    <s v="213"/>
    <s v="4"/>
    <s v="26.01%"/>
    <s v="28.57%"/>
    <s v="284"/>
    <s v="6"/>
    <s v="26.94%"/>
    <s v="33.33%"/>
    <s v="99.65%"/>
    <s v="100.00%"/>
    <s v="22"/>
    <s v="0"/>
    <s v="10.33%"/>
    <s v="0.00%"/>
    <s v="$351.78"/>
    <s v="$0.00"/>
    <n v="22"/>
    <n v="0"/>
  </r>
  <r>
    <d v="2023-07-24T00:00:00"/>
    <x v="12"/>
    <s v="2023-W30"/>
    <s v="BusinessReport-12-19-23 (20)"/>
    <s v="B0BJVQ5HWZ"/>
    <x v="17"/>
    <s v="SIMORAS Positive Words Blanket - 'Love Peace Joy' Comfort Blanket Gift Set for Christmas, Birthday - Positive Energy Throw Blankets for Women - Teal 60&quot; x 50&quot;"/>
    <s v="SIMFBA20006TE"/>
    <s v="147"/>
    <s v="3"/>
    <s v="17.95%"/>
    <s v="21.43%"/>
    <s v="198"/>
    <s v="3"/>
    <s v="18.79%"/>
    <s v="16.67%"/>
    <s v="99.49%"/>
    <s v="100.00%"/>
    <s v="11"/>
    <s v="0"/>
    <s v="7.48%"/>
    <s v="0.00%"/>
    <s v="$285.89"/>
    <s v="$0.00"/>
    <n v="11"/>
    <n v="0"/>
  </r>
  <r>
    <d v="2023-07-24T00:00:00"/>
    <x v="12"/>
    <s v="2023-W30"/>
    <s v="BusinessReport-12-19-23 (20)"/>
    <s v="B0BC7YHGYH"/>
    <x v="5"/>
    <s v="SIMORAS Inspirational Candles for Women, Men - You're Awesome Candles with Candle Snuffer - Lavender Candles Gifts for Women, Friends, Coworkers, Sisters, Teachers - Boss Day Candle with Saying"/>
    <s v="SIMFBA10012"/>
    <s v="46"/>
    <s v="0"/>
    <s v="5.62%"/>
    <s v="0.00%"/>
    <s v="60"/>
    <s v="0"/>
    <s v="5.69%"/>
    <s v="0.00%"/>
    <s v="100.00%"/>
    <s v="0.00%"/>
    <s v="8"/>
    <s v="0"/>
    <s v="17.39%"/>
    <s v="0.00%"/>
    <s v="$151.92"/>
    <s v="$0.00"/>
    <n v="8"/>
    <n v="0"/>
  </r>
  <r>
    <d v="2023-07-24T00:00:00"/>
    <x v="12"/>
    <s v="2023-W30"/>
    <s v="BusinessReport-12-19-23 (20)"/>
    <s v="B0BJVQ5HWZ"/>
    <x v="16"/>
    <s v="SIMORAS Positive Words Blanket with Sleep Mask, Socks and Gift Box - 'Love Peace Joy' Comfort Blanket Gift Set for Christmas, Birthday - Positive Energy Throw Blankets for Women - Purple 50&quot; x 60&quot;"/>
    <s v="SIMFBA20006PU"/>
    <s v="95"/>
    <s v="2"/>
    <s v="11.60%"/>
    <s v="14.29%"/>
    <s v="123"/>
    <s v="4"/>
    <s v="11.67%"/>
    <s v="22.22%"/>
    <s v="100.00%"/>
    <s v="25.00%"/>
    <s v="9"/>
    <s v="0"/>
    <s v="9.47%"/>
    <s v="0.00%"/>
    <s v="$233.91"/>
    <s v="$0.00"/>
    <n v="8"/>
    <n v="0"/>
  </r>
  <r>
    <d v="2023-07-24T00:00:00"/>
    <x v="12"/>
    <s v="2023-W30"/>
    <s v="BusinessReport-12-19-23 (20)"/>
    <s v="B0BNMFZBYS"/>
    <x v="20"/>
    <s v="SIMORAS Housewarming Gifts for New House - Can't Wait to Poo in Your New Toilet Candles for House Warming - Funny Housewarming Gifts for Women, Men, Friends - New Apartment, New Home Candle, Lavender"/>
    <s v="SIMFBA10008"/>
    <s v="51"/>
    <s v="0"/>
    <s v="6.23%"/>
    <s v="0.00%"/>
    <s v="68"/>
    <s v="0"/>
    <s v="6.45%"/>
    <s v="0.00%"/>
    <s v="100.00%"/>
    <s v="0.00%"/>
    <s v="5"/>
    <s v="0"/>
    <s v="9.80%"/>
    <s v="0.00%"/>
    <s v="$104.95"/>
    <s v="$0.00"/>
    <n v="5"/>
    <n v="0"/>
  </r>
  <r>
    <d v="2023-07-24T00:00:00"/>
    <x v="12"/>
    <s v="2023-W30"/>
    <s v="BusinessReport-12-19-23 (20)"/>
    <s v="B0B389ZHPP"/>
    <x v="11"/>
    <s v="SIMORAS Wife Blanket - to My Wife Blanket from Husband for Christmas, Birthday, Valentines for Wife from Husband - Fleece Blanket, 60&quot; x 50&quot;"/>
    <s v="SIMFBA20003"/>
    <s v="57"/>
    <s v="1"/>
    <s v="6.96%"/>
    <s v="7.14%"/>
    <s v="74"/>
    <s v="1"/>
    <s v="7.02%"/>
    <s v="5.56%"/>
    <s v="100.00%"/>
    <s v="100.00%"/>
    <s v="3"/>
    <s v="0"/>
    <s v="5.26%"/>
    <s v="0.00%"/>
    <s v="$77.97"/>
    <s v="$0.00"/>
    <n v="3"/>
    <n v="0"/>
  </r>
  <r>
    <d v="2023-07-24T00:00:00"/>
    <x v="12"/>
    <s v="2023-W30"/>
    <s v="BusinessReport-12-19-23 (20)"/>
    <s v="B0BC7YHGYH"/>
    <x v="22"/>
    <s v="SIMORAS Get Well Soon Candle with Candlesnuffer - Cheer Candle for Women, Men, Friends After Surgery, Getting Sick - Recovery Candle as Comforting Gifts for Cancer Patients, Miscarriage, Grieving"/>
    <s v="SIMFBA10003"/>
    <s v="18"/>
    <s v="0"/>
    <s v="2.20%"/>
    <s v="0.00%"/>
    <s v="20"/>
    <s v="0"/>
    <s v="1.90%"/>
    <s v="0.00%"/>
    <s v="95.00%"/>
    <s v="0.00%"/>
    <s v="2"/>
    <s v="0"/>
    <s v="11.11%"/>
    <s v="0.00%"/>
    <s v="$45.98"/>
    <s v="$0.00"/>
    <n v="2"/>
    <n v="0"/>
  </r>
  <r>
    <d v="2023-07-24T00:00:00"/>
    <x v="12"/>
    <s v="2023-W30"/>
    <s v="BusinessReport-12-19-23 (20)"/>
    <s v="B0BC7YHGYH"/>
    <x v="18"/>
    <s v="SIMORAS Coworker Candle with Candlesnuffer, Gift Box - A Candle for Coworkers' Birthday, Promotion - Candles for Coworkers Leaving Work - Coworker Gifts for Women, Men - Work Bestie Candle"/>
    <s v="SIMFBA10001"/>
    <s v="55"/>
    <s v="0"/>
    <s v="6.72%"/>
    <s v="0.00%"/>
    <s v="62"/>
    <s v="0"/>
    <s v="5.88%"/>
    <s v="0.00%"/>
    <s v="100.00%"/>
    <s v="0.00%"/>
    <s v="2"/>
    <s v="0"/>
    <s v="3.64%"/>
    <s v="0.00%"/>
    <s v="$47.98"/>
    <s v="$0.00"/>
    <n v="2"/>
    <n v="0"/>
  </r>
  <r>
    <d v="2023-07-24T00:00:00"/>
    <x v="12"/>
    <s v="2023-W30"/>
    <s v="BusinessReport-12-19-23 (20)"/>
    <s v="B0BJVQ5HWZ"/>
    <x v="19"/>
    <s v="SIMORAS Positive Words Blanket with Sleep Mask, Socks and Gift Box - Family Home Trust Comfort Blanket Gift Set for Christmas, Birthday - Positive Energy Throw Blankets for Women - Purple, 60&quot;x50&quot;"/>
    <s v="SIMFBA20005PU"/>
    <s v="50"/>
    <s v="1"/>
    <s v="6.11%"/>
    <s v="7.14%"/>
    <s v="63"/>
    <s v="1"/>
    <s v="5.98%"/>
    <s v="5.56%"/>
    <s v="100.00%"/>
    <s v="0.00%"/>
    <s v="2"/>
    <s v="0"/>
    <s v="4.00%"/>
    <s v="0.00%"/>
    <s v="$51.98"/>
    <s v="$0.00"/>
    <n v="2"/>
    <n v="0"/>
  </r>
  <r>
    <d v="2023-07-24T00:00:00"/>
    <x v="12"/>
    <s v="2023-W30"/>
    <s v="BusinessReport-12-19-23 (20)"/>
    <s v="B0BJVQ5HWZ"/>
    <x v="15"/>
    <s v="SIMORAS Positive Words Blanket with Sleep Mask, Socks and Gift Box - Family Home Trust Comfort Blanket Gift Set for Christmas, Birthday - Positive Energy Throw Blankets for Women - Teal 50&quot; x 60&quot;"/>
    <s v="SIMFBA20005TE"/>
    <s v="47"/>
    <s v="1"/>
    <s v="5.74%"/>
    <s v="7.14%"/>
    <s v="61"/>
    <s v="1"/>
    <s v="5.79%"/>
    <s v="5.56%"/>
    <s v="98.31%"/>
    <s v="100.00%"/>
    <s v="2"/>
    <s v="1"/>
    <s v="4.26%"/>
    <s v="100.00%"/>
    <s v="$51.98"/>
    <s v="$25.99"/>
    <n v="2"/>
    <n v="1"/>
  </r>
  <r>
    <d v="2023-07-24T00:00:00"/>
    <x v="12"/>
    <s v="2023-W30"/>
    <s v="BusinessReport-12-19-23 (20)"/>
    <s v="B0BNMGXTDZ"/>
    <x v="3"/>
    <s v="SIMORAS Best Friend Candle with Candle Snuffer - A True Friend Candle - Friend Gifts for Women, Men on Graduation - Best Friend Birthday Gifts for Women - Friendship Gifts for Women Friends"/>
    <s v="SIMFBA10006"/>
    <s v="31"/>
    <s v="2"/>
    <s v="3.79%"/>
    <s v="14.29%"/>
    <s v="32"/>
    <s v="2"/>
    <s v="3.04%"/>
    <s v="11.11%"/>
    <s v="100.00%"/>
    <s v="100.00%"/>
    <s v="1"/>
    <s v="0"/>
    <s v="3.23%"/>
    <s v="0.00%"/>
    <s v="$22.99"/>
    <s v="$0.00"/>
    <n v="1"/>
    <n v="0"/>
  </r>
  <r>
    <d v="2023-07-24T00:00:00"/>
    <x v="12"/>
    <s v="2023-W30"/>
    <s v="BusinessReport-12-19-23 (20)"/>
    <s v="B0BQ26FXG2"/>
    <x v="9"/>
    <s v="SIMORAS Grandma Blanket - Grandma Throw Blanket for Christmas, Mothers Day - Grandma Gifts for Grandmother Birthday - Fleece Blanket, Teal 60&quot; x 50&quot;"/>
    <s v="SIMFBA20008TE"/>
    <s v="9"/>
    <s v="0"/>
    <s v="1.10%"/>
    <s v="0.00%"/>
    <s v="9"/>
    <s v="0"/>
    <s v="0.85%"/>
    <s v="0.00%"/>
    <s v="100.00%"/>
    <s v="0.00%"/>
    <s v="1"/>
    <s v="0"/>
    <s v="11.11%"/>
    <s v="0.00%"/>
    <s v="$35.99"/>
    <s v="$0.00"/>
    <n v="1"/>
    <n v="0"/>
  </r>
  <r>
    <d v="2023-07-17T00:00:00"/>
    <x v="13"/>
    <s v="2023-W29"/>
    <s v="BusinessReport-12-19-23 (21)"/>
    <s v="B0BNMGXTDZ"/>
    <x v="7"/>
    <s v="SIMORAS Best Friend Candle with Snuffer - Our Friendship is Like This Candle - Friend Gifts for Women, Men on Graduation - Going Away Gifts for Friends - Friendship Gifts for Women Friends"/>
    <s v="SIMFBA10005"/>
    <s v="166"/>
    <s v="2"/>
    <s v="25.34%"/>
    <s v="15.38%"/>
    <s v="207"/>
    <s v="2"/>
    <s v="25.59%"/>
    <s v="15.38%"/>
    <s v="100.00%"/>
    <s v="100.00%"/>
    <s v="13"/>
    <s v="0"/>
    <s v="7.83%"/>
    <s v="0.00%"/>
    <s v="$207.87"/>
    <s v="$0.00"/>
    <n v="13"/>
    <n v="0"/>
  </r>
  <r>
    <d v="2023-07-17T00:00:00"/>
    <x v="13"/>
    <s v="2023-W29"/>
    <s v="BusinessReport-12-19-23 (21)"/>
    <s v="B0BNMFZBYS"/>
    <x v="20"/>
    <s v="SIMORAS Housewarming Gifts for New House - Can't Wait to Poo in Your New Toilet Candles for House Warming - Funny Housewarming Gifts for Women, Men, Friends - New Apartment, New Home Candle, Lavender"/>
    <s v="SIMFBA10008"/>
    <s v="64"/>
    <s v="0"/>
    <s v="9.77%"/>
    <s v="0.00%"/>
    <s v="83"/>
    <s v="0"/>
    <s v="10.26%"/>
    <s v="0.00%"/>
    <s v="97.59%"/>
    <s v="0.00%"/>
    <s v="10"/>
    <s v="0"/>
    <s v="15.63%"/>
    <s v="0.00%"/>
    <s v="$209.90"/>
    <s v="$0.00"/>
    <n v="10"/>
    <n v="0"/>
  </r>
  <r>
    <d v="2023-07-17T00:00:00"/>
    <x v="13"/>
    <s v="2023-W29"/>
    <s v="BusinessReport-12-19-23 (21)"/>
    <s v="B0BJVQ5HWZ"/>
    <x v="17"/>
    <s v="SIMORAS Positive Words Blanket - 'Love Peace Joy' Comfort Blanket Gift Set for Christmas, Birthday - Positive Energy Throw Blankets for Women - Teal 60&quot; x 50&quot;"/>
    <s v="SIMFBA20006TE"/>
    <s v="162"/>
    <s v="4"/>
    <s v="24.73%"/>
    <s v="30.77%"/>
    <s v="210"/>
    <s v="4"/>
    <s v="25.96%"/>
    <s v="30.77%"/>
    <s v="100.00%"/>
    <s v="100.00%"/>
    <s v="9"/>
    <s v="0"/>
    <s v="5.56%"/>
    <s v="0.00%"/>
    <s v="$233.91"/>
    <s v="$0.00"/>
    <n v="9"/>
    <n v="0"/>
  </r>
  <r>
    <d v="2023-07-17T00:00:00"/>
    <x v="13"/>
    <s v="2023-W29"/>
    <s v="BusinessReport-12-19-23 (21)"/>
    <s v="B0BJVQ5HWZ"/>
    <x v="16"/>
    <s v="SIMORAS Positive Words Blanket with Sleep Mask, Socks and Gift Box - 'Love Peace Joy' Comfort Blanket Gift Set for Christmas, Birthday - Positive Energy Throw Blankets for Women - Purple 50&quot; x 60&quot;"/>
    <s v="SIMFBA20006PU"/>
    <s v="61"/>
    <s v="3"/>
    <s v="9.31%"/>
    <s v="23.08%"/>
    <s v="71"/>
    <s v="3"/>
    <s v="8.78%"/>
    <s v="23.08%"/>
    <s v="100.00%"/>
    <s v="66.67%"/>
    <s v="6"/>
    <s v="0"/>
    <s v="9.84%"/>
    <s v="0.00%"/>
    <s v="$155.94"/>
    <s v="$0.00"/>
    <n v="5"/>
    <n v="0"/>
  </r>
  <r>
    <d v="2023-07-17T00:00:00"/>
    <x v="13"/>
    <s v="2023-W29"/>
    <s v="BusinessReport-12-19-23 (21)"/>
    <s v="B0BNMGXTDZ"/>
    <x v="3"/>
    <s v="SIMORAS Best Friend Candle with Candle Snuffer - A True Friend Candle - Friend Gifts for Women, Men on Graduation - Best Friend Birthday Gifts for Women - Friendship Gifts for Women Friends"/>
    <s v="SIMFBA10006"/>
    <s v="24"/>
    <s v="1"/>
    <s v="3.66%"/>
    <s v="7.69%"/>
    <s v="29"/>
    <s v="1"/>
    <s v="3.58%"/>
    <s v="7.69%"/>
    <s v="100.00%"/>
    <s v="0.00%"/>
    <s v="5"/>
    <s v="0"/>
    <s v="20.83%"/>
    <s v="0.00%"/>
    <s v="$114.95"/>
    <s v="$0.00"/>
    <n v="2"/>
    <n v="0"/>
  </r>
  <r>
    <d v="2023-07-17T00:00:00"/>
    <x v="13"/>
    <s v="2023-W29"/>
    <s v="BusinessReport-12-19-23 (21)"/>
    <s v="B0BC7YHGYH"/>
    <x v="18"/>
    <s v="SIMORAS Coworker Candle with Candlesnuffer, Gift Box - A Candle for Coworkers' Birthday, Promotion - Candles for Coworkers Leaving Work - Coworker Gifts for Women, Men - Work Bestie Candle"/>
    <s v="SIMFBA10001"/>
    <s v="34"/>
    <s v="0"/>
    <s v="5.19%"/>
    <s v="0.00%"/>
    <s v="39"/>
    <s v="0"/>
    <s v="4.82%"/>
    <s v="0.00%"/>
    <s v="100.00%"/>
    <s v="0.00%"/>
    <s v="2"/>
    <s v="0"/>
    <s v="5.88%"/>
    <s v="0.00%"/>
    <s v="$47.98"/>
    <s v="$0.00"/>
    <n v="2"/>
    <n v="0"/>
  </r>
  <r>
    <d v="2023-07-17T00:00:00"/>
    <x v="13"/>
    <s v="2023-W29"/>
    <s v="BusinessReport-12-19-23 (21)"/>
    <s v="B0BC7YHGYH"/>
    <x v="2"/>
    <s v="SIMORAS Sister Candle with Candlesnuffer, Gift Box - Lavender Scented Candle Gift for Sister on Birthday, Christmas - Cool Sister Gifts from Sisters, Brothers"/>
    <s v="SIMFBA10020"/>
    <s v="11"/>
    <s v="0"/>
    <s v="1.68%"/>
    <s v="0.00%"/>
    <s v="15"/>
    <s v="0"/>
    <s v="1.85%"/>
    <s v="0.00%"/>
    <s v="93.33%"/>
    <s v="0.00%"/>
    <s v="2"/>
    <s v="0"/>
    <s v="18.18%"/>
    <s v="0.00%"/>
    <s v="$45.98"/>
    <s v="$0.00"/>
    <n v="2"/>
    <n v="0"/>
  </r>
  <r>
    <d v="2023-07-17T00:00:00"/>
    <x v="13"/>
    <s v="2023-W29"/>
    <s v="BusinessReport-12-19-23 (21)"/>
    <s v="B0BC7YHGYH"/>
    <x v="5"/>
    <s v="SIMORAS Inspirational Candles for Women, Men - You're Awesome Candles with Candle Snuffer - Lavender Candles Gifts for Women, Friends, Coworkers, Sisters, Teachers - Boss Day Candle with Saying"/>
    <s v="SIMFBA10012"/>
    <s v="31"/>
    <s v="1"/>
    <s v="4.73%"/>
    <s v="7.69%"/>
    <s v="38"/>
    <s v="1"/>
    <s v="4.70%"/>
    <s v="7.69%"/>
    <s v="100.00%"/>
    <s v="100.00%"/>
    <s v="1"/>
    <s v="0"/>
    <s v="3.23%"/>
    <s v="0.00%"/>
    <s v="$18.99"/>
    <s v="$0.00"/>
    <n v="1"/>
    <n v="0"/>
  </r>
  <r>
    <d v="2023-07-17T00:00:00"/>
    <x v="13"/>
    <s v="2023-W29"/>
    <s v="BusinessReport-12-19-23 (21)"/>
    <s v="B0BC7YHGYH"/>
    <x v="25"/>
    <s v="SIMORAS Get Well Soon Candle with Candlesnuffer - Cheer Candle for Women, Men, Friends After Surgery, Getting Sick - Recovery Candle as Comforting Gifts for Cancer Patients, Miscarriage, Grieving"/>
    <s v="SIMFBA10011"/>
    <s v="7"/>
    <s v="0"/>
    <s v="1.07%"/>
    <s v="0.00%"/>
    <s v="7"/>
    <s v="0"/>
    <s v="0.87%"/>
    <s v="0.00%"/>
    <s v="100.00%"/>
    <s v="0.00%"/>
    <s v="1"/>
    <s v="0"/>
    <s v="14.29%"/>
    <s v="0.00%"/>
    <s v="$20.99"/>
    <s v="$0.00"/>
    <n v="1"/>
    <n v="0"/>
  </r>
  <r>
    <d v="2023-07-17T00:00:00"/>
    <x v="13"/>
    <s v="2023-W29"/>
    <s v="BusinessReport-12-19-23 (21)"/>
    <s v="B0BC7YHGYH"/>
    <x v="26"/>
    <s v="SIMORAS Get Well Soon Candle with Candlesnuffer - Cheer Candle for Women, Men, Friends After Surgery, Getting Sick - Recovery Candle as Comforting Gifts for Cancer Patients, Miscarriage, Grieving"/>
    <s v="SIMFBA10004"/>
    <s v="14"/>
    <s v="0"/>
    <s v="2.14%"/>
    <s v="0.00%"/>
    <s v="15"/>
    <s v="0"/>
    <s v="1.85%"/>
    <s v="0.00%"/>
    <s v="86.67%"/>
    <s v="0.00%"/>
    <s v="1"/>
    <s v="0"/>
    <s v="7.14%"/>
    <s v="0.00%"/>
    <s v="$22.99"/>
    <s v="$0.00"/>
    <n v="1"/>
    <n v="0"/>
  </r>
  <r>
    <d v="2023-07-17T00:00:00"/>
    <x v="13"/>
    <s v="2023-W29"/>
    <s v="BusinessReport-12-19-23 (21)"/>
    <s v="B0BJVNB6CB"/>
    <x v="23"/>
    <s v="SIMORAS Memorial Candles for Deceased - Sympathy Gift, Condolence Gifts, Remembrance Gifts, Bereavement Gift for Loss of Mother, Father, Sister, Loved Ones - Lavender Scented Candles"/>
    <s v="SIMFBA10018"/>
    <s v="25"/>
    <s v="1"/>
    <s v="3.82%"/>
    <s v="7.69%"/>
    <s v="27"/>
    <s v="1"/>
    <s v="3.34%"/>
    <s v="7.69%"/>
    <s v="100.00%"/>
    <s v="100.00%"/>
    <s v="1"/>
    <s v="0"/>
    <s v="4.00%"/>
    <s v="0.00%"/>
    <s v="$19.99"/>
    <s v="$0.00"/>
    <n v="1"/>
    <n v="0"/>
  </r>
  <r>
    <d v="2023-07-17T00:00:00"/>
    <x v="13"/>
    <s v="2023-W29"/>
    <s v="BusinessReport-12-19-23 (21)"/>
    <s v="B0BJVQ5HWZ"/>
    <x v="19"/>
    <s v="SIMORAS Positive Words Blanket with Sleep Mask, Socks and Gift Box - Family Home Trust Comfort Blanket Gift Set for Christmas, Birthday - Positive Energy Throw Blankets for Women - Purple, 60&quot;x50&quot;"/>
    <s v="SIMFBA20005PU"/>
    <s v="56"/>
    <s v="1"/>
    <s v="8.55%"/>
    <s v="7.69%"/>
    <s v="68"/>
    <s v="1"/>
    <s v="8.41%"/>
    <s v="7.69%"/>
    <s v="100.00%"/>
    <s v="100.00%"/>
    <s v="5"/>
    <s v="5"/>
    <s v="8.93%"/>
    <s v="500.00%"/>
    <s v="$129.95"/>
    <s v="$129.95"/>
    <n v="1"/>
    <n v="1"/>
  </r>
  <r>
    <d v="2023-07-10T00:00:00"/>
    <x v="14"/>
    <s v="2023-W28"/>
    <s v="BusinessReport-12-19-23 (22)"/>
    <s v="B0BJVQ5HWZ"/>
    <x v="17"/>
    <s v="SIMORAS Positive Words Blanket - 'Love Peace Joy' Comfort Blanket Gift Set for Christmas, Birthday - Positive Energy Throw Blankets for Women - Teal 60&quot; x 50&quot;"/>
    <s v="SIMFBA20006TE"/>
    <s v="193"/>
    <s v="4"/>
    <s v="26.12%"/>
    <s v="36.36%"/>
    <s v="241"/>
    <s v="8"/>
    <s v="26.08%"/>
    <s v="53.33%"/>
    <s v="100.00%"/>
    <s v="100.00%"/>
    <s v="15"/>
    <s v="0"/>
    <s v="7.77%"/>
    <s v="0.00%"/>
    <s v="$389.85"/>
    <s v="$0.00"/>
    <n v="14"/>
    <n v="0"/>
  </r>
  <r>
    <d v="2023-07-10T00:00:00"/>
    <x v="14"/>
    <s v="2023-W28"/>
    <s v="BusinessReport-12-19-23 (22)"/>
    <s v="B0BNMGXTDZ"/>
    <x v="7"/>
    <s v="SIMORAS Best Friend Candle with Snuffer - Our Friendship is Like This Candle - Friend Gifts for Women, Men on Graduation - Going Away Gifts for Friends - Friendship Gifts for Women Friends"/>
    <s v="SIMFBA10005"/>
    <s v="184"/>
    <s v="1"/>
    <s v="24.90%"/>
    <s v="9.09%"/>
    <s v="245"/>
    <s v="1"/>
    <s v="26.52%"/>
    <s v="6.67%"/>
    <s v="100.00%"/>
    <s v="100.00%"/>
    <s v="14"/>
    <s v="0"/>
    <s v="7.61%"/>
    <s v="0.00%"/>
    <s v="$223.86"/>
    <s v="$0.00"/>
    <n v="13"/>
    <n v="0"/>
  </r>
  <r>
    <d v="2023-07-10T00:00:00"/>
    <x v="14"/>
    <s v="2023-W28"/>
    <s v="BusinessReport-12-19-23 (22)"/>
    <s v="B0BJVQ5HWZ"/>
    <x v="16"/>
    <s v="SIMORAS Positive Words Blanket with Sleep Mask, Socks and Gift Box - 'Love Peace Joy' Comfort Blanket Gift Set for Christmas, Birthday - Positive Energy Throw Blankets for Women - Purple 50&quot; x 60&quot;"/>
    <s v="SIMFBA20006PU"/>
    <s v="71"/>
    <s v="2"/>
    <s v="9.61%"/>
    <s v="18.18%"/>
    <s v="92"/>
    <s v="2"/>
    <s v="9.96%"/>
    <s v="13.33%"/>
    <s v="100.00%"/>
    <s v="100.00%"/>
    <s v="9"/>
    <s v="0"/>
    <s v="12.68%"/>
    <s v="0.00%"/>
    <s v="$233.91"/>
    <s v="$0.00"/>
    <n v="8"/>
    <n v="0"/>
  </r>
  <r>
    <d v="2023-07-10T00:00:00"/>
    <x v="14"/>
    <s v="2023-W28"/>
    <s v="BusinessReport-12-19-23 (22)"/>
    <s v="B0BNMFZBYS"/>
    <x v="20"/>
    <s v="SIMORAS Housewarming Gifts for New House - Can't Wait to Poo in Your New Toilet Candles for House Warming - Funny Housewarming Gifts for Women, Men, Friends - New Apartment, New Home Candle, Lavender"/>
    <s v="SIMFBA10008"/>
    <s v="63"/>
    <s v="2"/>
    <s v="8.53%"/>
    <s v="18.18%"/>
    <s v="71"/>
    <s v="2"/>
    <s v="7.68%"/>
    <s v="13.33%"/>
    <s v="98.59%"/>
    <s v="100.00%"/>
    <s v="6"/>
    <s v="0"/>
    <s v="9.52%"/>
    <s v="0.00%"/>
    <s v="$125.94"/>
    <s v="$0.00"/>
    <n v="6"/>
    <n v="0"/>
  </r>
  <r>
    <d v="2023-07-10T00:00:00"/>
    <x v="14"/>
    <s v="2023-W28"/>
    <s v="BusinessReport-12-19-23 (22)"/>
    <s v="B0B389ZHPP"/>
    <x v="11"/>
    <s v="SIMORAS Wife Blanket - to My Wife Blanket from Husband for Christmas, Birthday, Valentines for Wife from Husband - Fleece Blanket, 60&quot; x 50&quot;"/>
    <s v="SIMFBA20003"/>
    <s v="76"/>
    <s v="0"/>
    <s v="10.28%"/>
    <s v="0.00%"/>
    <s v="90"/>
    <s v="0"/>
    <s v="9.74%"/>
    <s v="0.00%"/>
    <s v="98.89%"/>
    <s v="0.00%"/>
    <s v="5"/>
    <s v="0"/>
    <s v="6.58%"/>
    <s v="0.00%"/>
    <s v="$129.95"/>
    <s v="$0.00"/>
    <n v="5"/>
    <n v="0"/>
  </r>
  <r>
    <d v="2023-07-10T00:00:00"/>
    <x v="14"/>
    <s v="2023-W28"/>
    <s v="BusinessReport-12-19-23 (22)"/>
    <s v="B0B389HDL5"/>
    <x v="21"/>
    <s v="SIMORAS Wife Blanket with Sleep Mask, Socks and Gift Box - to My Wife Blanket from Husband for Christmas, Birthday, Valentines for Wife from Husband - Fleece Blanket, 60&quot; x 50&quot;"/>
    <s v="SIMFBA20004"/>
    <s v="20"/>
    <s v="0"/>
    <s v="2.71%"/>
    <s v="0.00%"/>
    <s v="28"/>
    <s v="0"/>
    <s v="3.03%"/>
    <s v="0.00%"/>
    <s v="89.29%"/>
    <s v="0.00%"/>
    <s v="3"/>
    <s v="0"/>
    <s v="15.00%"/>
    <s v="0.00%"/>
    <s v="$77.97"/>
    <s v="$0.00"/>
    <n v="3"/>
    <n v="0"/>
  </r>
  <r>
    <d v="2023-07-10T00:00:00"/>
    <x v="14"/>
    <s v="2023-W28"/>
    <s v="BusinessReport-12-19-23 (22)"/>
    <s v="B0BJVQ5HWZ"/>
    <x v="15"/>
    <s v="SIMORAS Positive Words Blanket with Sleep Mask, Socks and Gift Box - Family Home Trust Comfort Blanket Gift Set for Christmas, Birthday - Positive Energy Throw Blankets for Women - Teal 50&quot; x 60&quot;"/>
    <s v="SIMFBA20005TE"/>
    <s v="28"/>
    <s v="1"/>
    <s v="3.79%"/>
    <s v="9.09%"/>
    <s v="34"/>
    <s v="1"/>
    <s v="3.68%"/>
    <s v="6.67%"/>
    <s v="100.00%"/>
    <s v="100.00%"/>
    <s v="3"/>
    <s v="0"/>
    <s v="10.71%"/>
    <s v="0.00%"/>
    <s v="$77.97"/>
    <s v="$0.00"/>
    <n v="3"/>
    <n v="0"/>
  </r>
  <r>
    <d v="2023-07-10T00:00:00"/>
    <x v="14"/>
    <s v="2023-W28"/>
    <s v="BusinessReport-12-19-23 (22)"/>
    <s v="B0BC7YHGYH"/>
    <x v="5"/>
    <s v="SIMORAS Inspirational Candles for Women, Men - You're Awesome Candles with Candle Snuffer - Lavender Candles Gifts for Women, Friends, Coworkers, Sisters, Teachers - Boss Day Candle with Saying"/>
    <s v="SIMFBA10012"/>
    <s v="20"/>
    <s v="0"/>
    <s v="2.71%"/>
    <s v="0.00%"/>
    <s v="24"/>
    <s v="0"/>
    <s v="2.60%"/>
    <s v="0.00%"/>
    <s v="100.00%"/>
    <s v="0.00%"/>
    <s v="1"/>
    <s v="0"/>
    <s v="5.00%"/>
    <s v="0.00%"/>
    <s v="$18.99"/>
    <s v="$0.00"/>
    <n v="1"/>
    <n v="0"/>
  </r>
  <r>
    <d v="2023-07-10T00:00:00"/>
    <x v="14"/>
    <s v="2023-W28"/>
    <s v="BusinessReport-12-19-23 (22)"/>
    <s v="B0BNMGXTDZ"/>
    <x v="3"/>
    <s v="SIMORAS Best Friend Candle with Candle Snuffer - A True Friend Candle - Friend Gifts for Women, Men on Graduation - Best Friend Birthday Gifts for Women - Friendship Gifts for Women Friends"/>
    <s v="SIMFBA10006"/>
    <s v="38"/>
    <s v="0"/>
    <s v="5.14%"/>
    <s v="0.00%"/>
    <s v="43"/>
    <s v="0"/>
    <s v="4.65%"/>
    <s v="0.00%"/>
    <s v="100.00%"/>
    <s v="0.00%"/>
    <s v="1"/>
    <s v="0"/>
    <s v="2.63%"/>
    <s v="0.00%"/>
    <s v="$22.99"/>
    <s v="$0.00"/>
    <n v="1"/>
    <n v="0"/>
  </r>
  <r>
    <d v="2023-07-10T00:00:00"/>
    <x v="14"/>
    <s v="2023-W28"/>
    <s v="BusinessReport-12-19-23 (22)"/>
    <s v="B0BJVQ5HWZ"/>
    <x v="19"/>
    <s v="SIMORAS Positive Words Blanket with Sleep Mask, Socks and Gift Box - Family Home Trust Comfort Blanket Gift Set for Christmas, Birthday - Positive Energy Throw Blankets for Women - Purple, 60&quot;x50&quot;"/>
    <s v="SIMFBA20005PU"/>
    <s v="46"/>
    <s v="1"/>
    <s v="6.22%"/>
    <s v="9.09%"/>
    <s v="56"/>
    <s v="1"/>
    <s v="6.06%"/>
    <s v="6.67%"/>
    <s v="100.00%"/>
    <s v="100.00%"/>
    <s v="1"/>
    <s v="0"/>
    <s v="2.17%"/>
    <s v="0.00%"/>
    <s v="$25.99"/>
    <s v="$0.00"/>
    <n v="1"/>
    <n v="0"/>
  </r>
  <r>
    <d v="2023-07-03T00:00:00"/>
    <x v="15"/>
    <s v="2023-W27"/>
    <s v="BusinessReport-12-19-23 (23)"/>
    <s v="B0BNMGXTDZ"/>
    <x v="7"/>
    <s v="SIMORAS Best Friend Candle with Snuffer - Our Friendship is Like This Candle - Friend Gifts for Women, Men on Graduation - Going Away Gifts for Friends - Friendship Gifts for Women Friends"/>
    <s v="SIMFBA10005"/>
    <s v="101"/>
    <s v="0"/>
    <s v="17.35%"/>
    <s v="0.00%"/>
    <s v="115"/>
    <s v="0"/>
    <s v="15.42%"/>
    <s v="0.00%"/>
    <s v="99.13%"/>
    <s v="0.00%"/>
    <s v="11"/>
    <s v="0"/>
    <s v="10.89%"/>
    <s v="0.00%"/>
    <s v="$175.89"/>
    <s v="$0.00"/>
    <n v="11"/>
    <n v="0"/>
  </r>
  <r>
    <d v="2023-07-03T00:00:00"/>
    <x v="15"/>
    <s v="2023-W27"/>
    <s v="BusinessReport-12-19-23 (23)"/>
    <s v="B0BNMFZBYS"/>
    <x v="20"/>
    <s v="SIMORAS Housewarming Gifts for New House - Can't Wait to Poo in Your New Toilet Candles for House Warming - Funny Housewarming Gifts for Women, Men, Friends - New Apartment, New Home Candle, Lavender"/>
    <s v="SIMFBA10008"/>
    <s v="51"/>
    <s v="1"/>
    <s v="8.76%"/>
    <s v="12.50%"/>
    <s v="91"/>
    <s v="1"/>
    <s v="12.20%"/>
    <s v="12.50%"/>
    <s v="98.89%"/>
    <s v="100.00%"/>
    <s v="9"/>
    <s v="1"/>
    <s v="17.65%"/>
    <s v="100.00%"/>
    <s v="$188.91"/>
    <s v="$20.99"/>
    <n v="9"/>
    <n v="1"/>
  </r>
  <r>
    <d v="2023-07-03T00:00:00"/>
    <x v="15"/>
    <s v="2023-W27"/>
    <s v="BusinessReport-12-19-23 (23)"/>
    <s v="B0BJVQ5HWZ"/>
    <x v="16"/>
    <s v="SIMORAS Positive Words Blanket with Sleep Mask, Socks and Gift Box - 'Love Peace Joy' Comfort Blanket Gift Set for Christmas, Birthday - Positive Energy Throw Blankets for Women - Purple 50&quot; x 60&quot;"/>
    <s v="SIMFBA20006PU"/>
    <s v="51"/>
    <s v="0"/>
    <s v="8.76%"/>
    <s v="0.00%"/>
    <s v="64"/>
    <s v="0"/>
    <s v="8.58%"/>
    <s v="0.00%"/>
    <s v="100.00%"/>
    <s v="0.00%"/>
    <s v="5"/>
    <s v="0"/>
    <s v="9.80%"/>
    <s v="0.00%"/>
    <s v="$129.95"/>
    <s v="$0.00"/>
    <n v="5"/>
    <n v="0"/>
  </r>
  <r>
    <d v="2023-07-03T00:00:00"/>
    <x v="15"/>
    <s v="2023-W27"/>
    <s v="BusinessReport-12-19-23 (23)"/>
    <s v="B0BJVQ5HWZ"/>
    <x v="17"/>
    <s v="SIMORAS Positive Words Blanket - 'Love Peace Joy' Comfort Blanket Gift Set for Christmas, Birthday - Positive Energy Throw Blankets for Women - Teal 60&quot; x 50&quot;"/>
    <s v="SIMFBA20006TE"/>
    <s v="159"/>
    <s v="2"/>
    <s v="27.32%"/>
    <s v="25.00%"/>
    <s v="212"/>
    <s v="2"/>
    <s v="28.42%"/>
    <s v="25.00%"/>
    <s v="99.53%"/>
    <s v="100.00%"/>
    <s v="5"/>
    <s v="1"/>
    <s v="3.14%"/>
    <s v="50.00%"/>
    <s v="$129.95"/>
    <s v="$25.99"/>
    <n v="5"/>
    <n v="1"/>
  </r>
  <r>
    <d v="2023-07-03T00:00:00"/>
    <x v="15"/>
    <s v="2023-W27"/>
    <s v="BusinessReport-12-19-23 (23)"/>
    <s v="B0BC7YHGYH"/>
    <x v="5"/>
    <s v="SIMORAS Inspirational Candles for Women, Men - You're Awesome Candles with Candle Snuffer - Lavender Candles Gifts for Women, Friends, Coworkers, Sisters, Teachers - Boss Day Candle with Saying"/>
    <s v="SIMFBA10012"/>
    <s v="16"/>
    <s v="1"/>
    <s v="2.75%"/>
    <s v="12.50%"/>
    <s v="19"/>
    <s v="1"/>
    <s v="2.55%"/>
    <s v="12.50%"/>
    <s v="100.00%"/>
    <s v="100.00%"/>
    <s v="4"/>
    <s v="0"/>
    <s v="25.00%"/>
    <s v="0.00%"/>
    <s v="$56.97"/>
    <s v="$0.00"/>
    <n v="4"/>
    <n v="0"/>
  </r>
  <r>
    <d v="2023-07-03T00:00:00"/>
    <x v="15"/>
    <s v="2023-W27"/>
    <s v="BusinessReport-12-19-23 (23)"/>
    <s v="B0BNMFZBYS"/>
    <x v="27"/>
    <s v="SIMORAS Housewarming Gifts for New House - You Should Have Moved Closer Scented Candles for House Warming - Funny Housewarming Gifts for Women, Men, Friends - New Apartment, New Home Candle (Lavender)"/>
    <s v="SIMFBA10002"/>
    <s v="24"/>
    <s v="0"/>
    <s v="4.12%"/>
    <s v="0.00%"/>
    <s v="29"/>
    <s v="0"/>
    <s v="3.89%"/>
    <s v="0.00%"/>
    <s v="100.00%"/>
    <s v="0.00%"/>
    <s v="2"/>
    <s v="0"/>
    <s v="8.33%"/>
    <s v="0.00%"/>
    <s v="$41.98"/>
    <s v="$0.00"/>
    <n v="2"/>
    <n v="0"/>
  </r>
  <r>
    <d v="2023-07-03T00:00:00"/>
    <x v="15"/>
    <s v="2023-W27"/>
    <s v="BusinessReport-12-19-23 (23)"/>
    <s v="B0BJVQ5HWZ"/>
    <x v="15"/>
    <s v="SIMORAS Positive Words Blanket with Sleep Mask, Socks and Gift Box - Family Home Trust Comfort Blanket Gift Set for Christmas, Birthday - Positive Energy Throw Blankets for Women - Teal 50&quot; x 60&quot;"/>
    <s v="SIMFBA20005TE"/>
    <s v="41"/>
    <s v="0"/>
    <s v="7.04%"/>
    <s v="0.00%"/>
    <s v="49"/>
    <s v="0"/>
    <s v="6.57%"/>
    <s v="0.00%"/>
    <s v="100.00%"/>
    <s v="0.00%"/>
    <s v="2"/>
    <s v="0"/>
    <s v="4.88%"/>
    <s v="0.00%"/>
    <s v="$51.98"/>
    <s v="$0.00"/>
    <n v="2"/>
    <n v="0"/>
  </r>
  <r>
    <d v="2023-07-03T00:00:00"/>
    <x v="15"/>
    <s v="2023-W27"/>
    <s v="BusinessReport-12-19-23 (23)"/>
    <s v="B0BC7YHGYH"/>
    <x v="8"/>
    <s v="SIMORAS Mom Candle with Candlesnuffer - Lavender Scented Candles for Mom - My Favorite Child Gave Me This Candle - Gifts for Mom from Son on Birthday - Mothers Day Candles from Daughter"/>
    <s v="SIMFBA10016"/>
    <s v="10"/>
    <s v="1"/>
    <s v="1.72%"/>
    <s v="12.50%"/>
    <s v="11"/>
    <s v="1"/>
    <s v="1.47%"/>
    <s v="12.50%"/>
    <s v="100.00%"/>
    <s v="100.00%"/>
    <s v="1"/>
    <s v="1"/>
    <s v="10.00%"/>
    <s v="100.00%"/>
    <s v="$22.99"/>
    <s v="$22.99"/>
    <n v="1"/>
    <n v="1"/>
  </r>
  <r>
    <d v="2023-07-03T00:00:00"/>
    <x v="15"/>
    <s v="2023-W27"/>
    <s v="BusinessReport-12-19-23 (23)"/>
    <s v="B0BC7YHGYH"/>
    <x v="18"/>
    <s v="SIMORAS Coworker Candle with Candlesnuffer, Gift Box - A Candle for Coworkers' Birthday, Promotion - Candles for Coworkers Leaving Work - Coworker Gifts for Women, Men - Work Bestie Candle"/>
    <s v="SIMFBA10001"/>
    <s v="19"/>
    <s v="0"/>
    <s v="3.26%"/>
    <s v="0.00%"/>
    <s v="23"/>
    <s v="0"/>
    <s v="3.08%"/>
    <s v="0.00%"/>
    <s v="100.00%"/>
    <s v="0.00%"/>
    <s v="1"/>
    <s v="0"/>
    <s v="5.26%"/>
    <s v="0.00%"/>
    <s v="$23.99"/>
    <s v="$0.00"/>
    <n v="1"/>
    <n v="0"/>
  </r>
  <r>
    <d v="2023-07-03T00:00:00"/>
    <x v="15"/>
    <s v="2023-W27"/>
    <s v="BusinessReport-12-19-23 (23)"/>
    <s v="B0BJVNB6CB"/>
    <x v="23"/>
    <s v="SIMORAS Memorial Candles for Deceased - Sympathy Gift, Condolence Gifts, Remembrance Gifts, Bereavement Gift for Loss of Mother, Father, Sister, Loved Ones - Lavender Scented Candles"/>
    <s v="SIMFBA10018"/>
    <s v="6"/>
    <s v="0"/>
    <s v="1.03%"/>
    <s v="0.00%"/>
    <s v="6"/>
    <s v="0"/>
    <s v="0.80%"/>
    <s v="0.00%"/>
    <s v="66.67%"/>
    <s v="0.00%"/>
    <s v="1"/>
    <s v="0"/>
    <s v="16.67%"/>
    <s v="0.00%"/>
    <s v="$19.99"/>
    <s v="$0.00"/>
    <n v="1"/>
    <n v="0"/>
  </r>
  <r>
    <d v="2023-07-03T00:00:00"/>
    <x v="15"/>
    <s v="2023-W27"/>
    <s v="BusinessReport-12-19-23 (23)"/>
    <s v="B0B389HDL5"/>
    <x v="21"/>
    <s v="SIMORAS Wife Blanket with Sleep Mask, Socks and Gift Box - to My Wife Blanket from Husband for Christmas, Birthday, Valentines for Wife from Husband - Fleece Blanket, 60&quot; x 50&quot;"/>
    <s v="SIMFBA20004"/>
    <s v="22"/>
    <s v="3"/>
    <s v="3.78%"/>
    <s v="37.50%"/>
    <s v="30"/>
    <s v="3"/>
    <s v="4.02%"/>
    <s v="37.50%"/>
    <s v="100.00%"/>
    <s v="100.00%"/>
    <s v="1"/>
    <s v="0"/>
    <s v="4.55%"/>
    <s v="0.00%"/>
    <s v="$25.99"/>
    <s v="$0.00"/>
    <n v="1"/>
    <n v="0"/>
  </r>
  <r>
    <d v="2023-07-03T00:00:00"/>
    <x v="15"/>
    <s v="2023-W27"/>
    <s v="BusinessReport-12-19-23 (23)"/>
    <s v="B0BJVQ5HWZ"/>
    <x v="19"/>
    <s v="SIMORAS Positive Words Blanket with Sleep Mask, Socks and Gift Box - Family Home Trust Comfort Blanket Gift Set for Christmas, Birthday - Positive Energy Throw Blankets for Women - Purple, 60&quot;x50&quot;"/>
    <s v="SIMFBA20005PU"/>
    <s v="44"/>
    <s v="0"/>
    <s v="7.56%"/>
    <s v="0.00%"/>
    <s v="50"/>
    <s v="0"/>
    <s v="6.70%"/>
    <s v="0.00%"/>
    <s v="100.00%"/>
    <s v="0.00%"/>
    <s v="1"/>
    <s v="0"/>
    <s v="2.27%"/>
    <s v="0.00%"/>
    <s v="$25.99"/>
    <s v="$0.00"/>
    <n v="1"/>
    <n v="0"/>
  </r>
  <r>
    <d v="2023-07-03T00:00:00"/>
    <x v="15"/>
    <s v="2023-W27"/>
    <s v="BusinessReport-12-19-23 (23)"/>
    <s v="B0B389ZHPP"/>
    <x v="11"/>
    <s v="SIMORAS Wife Blanket - to My Wife Blanket from Husband for Christmas, Birthday, Valentines for Wife from Husband - Fleece Blanket, 60&quot; x 50&quot;"/>
    <s v="SIMFBA20003"/>
    <s v="38"/>
    <s v="0"/>
    <s v="6.53%"/>
    <s v="0.00%"/>
    <s v="47"/>
    <s v="0"/>
    <s v="6.30%"/>
    <s v="0.00%"/>
    <s v="100.00%"/>
    <s v="0.00%"/>
    <s v="1"/>
    <s v="0"/>
    <s v="2.63%"/>
    <s v="0.00%"/>
    <s v="$25.99"/>
    <s v="$0.00"/>
    <n v="1"/>
    <n v="0"/>
  </r>
  <r>
    <d v="2023-06-26T00:00:00"/>
    <x v="16"/>
    <s v="2023-W26"/>
    <s v="BusinessReport-12-19-23 (24)"/>
    <s v="B0BNMGXTDZ"/>
    <x v="7"/>
    <s v="SIMORAS Best Friend Candle with Snuffer - Our Friendship is Like This Candle - Friend Gifts for Women, Men on Graduation - Going Away Gifts for Friends - Friendship Gifts for Women Friends"/>
    <s v="SIMFBA10005"/>
    <s v="245"/>
    <s v="4"/>
    <s v="22.48%"/>
    <s v="33.33%"/>
    <s v="343"/>
    <s v="6"/>
    <s v="23.74%"/>
    <s v="40.00%"/>
    <s v="100.00%"/>
    <s v="100.00%"/>
    <s v="29"/>
    <s v="1"/>
    <s v="11.84%"/>
    <s v="25.00%"/>
    <s v="$463.71"/>
    <s v="$15.99"/>
    <n v="28"/>
    <n v="1"/>
  </r>
  <r>
    <d v="2023-06-26T00:00:00"/>
    <x v="16"/>
    <s v="2023-W26"/>
    <s v="BusinessReport-12-19-23 (24)"/>
    <s v="B0BNMFZBYS"/>
    <x v="20"/>
    <s v="SIMORAS Housewarming Gifts for New House - Can't Wait to Poo in Your New Toilet Candles for House Warming - Funny Housewarming Gifts for Women, Men, Friends - New Apartment, New Home Candle, Lavender"/>
    <s v="SIMFBA10008"/>
    <s v="87"/>
    <s v="0"/>
    <s v="7.98%"/>
    <s v="0.00%"/>
    <s v="132"/>
    <s v="0"/>
    <s v="9.13%"/>
    <s v="0.00%"/>
    <s v="99.24%"/>
    <s v="0.00%"/>
    <s v="8"/>
    <s v="0"/>
    <s v="9.20%"/>
    <s v="0.00%"/>
    <s v="$167.92"/>
    <s v="$0.00"/>
    <n v="8"/>
    <n v="0"/>
  </r>
  <r>
    <d v="2023-06-26T00:00:00"/>
    <x v="16"/>
    <s v="2023-W26"/>
    <s v="BusinessReport-12-19-23 (24)"/>
    <s v="B0BJVQ5HWZ"/>
    <x v="16"/>
    <s v="SIMORAS Positive Words Blanket with Sleep Mask, Socks and Gift Box - 'Love Peace Joy' Comfort Blanket Gift Set for Christmas, Birthday - Positive Energy Throw Blankets for Women - Purple 50&quot; x 60&quot;"/>
    <s v="SIMFBA20006PU"/>
    <s v="97"/>
    <s v="0"/>
    <s v="8.90%"/>
    <s v="0.00%"/>
    <s v="134"/>
    <s v="0"/>
    <s v="9.27%"/>
    <s v="0.00%"/>
    <s v="100.00%"/>
    <s v="0.00%"/>
    <s v="8"/>
    <s v="0"/>
    <s v="8.25%"/>
    <s v="0.00%"/>
    <s v="$207.92"/>
    <s v="$0.00"/>
    <n v="8"/>
    <n v="0"/>
  </r>
  <r>
    <d v="2023-06-26T00:00:00"/>
    <x v="16"/>
    <s v="2023-W26"/>
    <s v="BusinessReport-12-19-23 (24)"/>
    <s v="B0BNMFZBYS"/>
    <x v="27"/>
    <s v="SIMORAS Housewarming Gifts for New House - You Should Have Moved Closer Scented Candles for House Warming - Funny Housewarming Gifts for Women, Men, Friends - New Apartment, New Home Candle (Lavender)"/>
    <s v="SIMFBA10002"/>
    <s v="50"/>
    <s v="0"/>
    <s v="4.59%"/>
    <s v="0.00%"/>
    <s v="62"/>
    <s v="0"/>
    <s v="4.29%"/>
    <s v="0.00%"/>
    <s v="98.36%"/>
    <s v="0.00%"/>
    <s v="7"/>
    <s v="0"/>
    <s v="14.00%"/>
    <s v="0.00%"/>
    <s v="$146.93"/>
    <s v="$0.00"/>
    <n v="7"/>
    <n v="0"/>
  </r>
  <r>
    <d v="2023-06-26T00:00:00"/>
    <x v="16"/>
    <s v="2023-W26"/>
    <s v="BusinessReport-12-19-23 (24)"/>
    <s v="B0B389ZHPP"/>
    <x v="11"/>
    <s v="SIMORAS Wife Blanket - to My Wife Blanket from Husband for Christmas, Birthday, Valentines for Wife from Husband - Fleece Blanket, 60&quot; x 50&quot;"/>
    <s v="SIMFBA20003"/>
    <s v="122"/>
    <s v="5"/>
    <s v="11.19%"/>
    <s v="41.67%"/>
    <s v="158"/>
    <s v="5"/>
    <s v="10.93%"/>
    <s v="33.33%"/>
    <s v="100.00%"/>
    <s v="100.00%"/>
    <s v="6"/>
    <s v="0"/>
    <s v="4.92%"/>
    <s v="0.00%"/>
    <s v="$155.94"/>
    <s v="$0.00"/>
    <n v="6"/>
    <n v="0"/>
  </r>
  <r>
    <d v="2023-06-26T00:00:00"/>
    <x v="16"/>
    <s v="2023-W26"/>
    <s v="BusinessReport-12-19-23 (24)"/>
    <s v="B0BJVQ5HWZ"/>
    <x v="17"/>
    <s v="SIMORAS Positive Words Blanket - 'Love Peace Joy' Comfort Blanket Gift Set for Christmas, Birthday - Positive Energy Throw Blankets for Women - Teal 60&quot; x 50&quot;"/>
    <s v="SIMFBA20006TE"/>
    <s v="240"/>
    <s v="0"/>
    <s v="22.02%"/>
    <s v="0.00%"/>
    <s v="317"/>
    <s v="0"/>
    <s v="21.94%"/>
    <s v="0.00%"/>
    <s v="100.00%"/>
    <s v="0.00%"/>
    <s v="7"/>
    <s v="0"/>
    <s v="2.92%"/>
    <s v="0.00%"/>
    <s v="$181.93"/>
    <s v="$0.00"/>
    <n v="6"/>
    <n v="0"/>
  </r>
  <r>
    <d v="2023-06-26T00:00:00"/>
    <x v="16"/>
    <s v="2023-W26"/>
    <s v="BusinessReport-12-19-23 (24)"/>
    <s v="B0BC7YHGYH"/>
    <x v="5"/>
    <s v="SIMORAS Inspirational Candles for Women, Men - You're Awesome Candles with Candle Snuffer - Lavender Candles Gifts for Women, Friends, Coworkers, Sisters, Teachers - Boss Day Candle with Saying"/>
    <s v="SIMFBA10012"/>
    <s v="40"/>
    <s v="1"/>
    <s v="3.67%"/>
    <s v="8.33%"/>
    <s v="52"/>
    <s v="2"/>
    <s v="3.60%"/>
    <s v="13.33%"/>
    <s v="100.00%"/>
    <s v="100.00%"/>
    <s v="4"/>
    <s v="0"/>
    <s v="10.00%"/>
    <s v="0.00%"/>
    <s v="$75.96"/>
    <s v="$0.00"/>
    <n v="4"/>
    <n v="0"/>
  </r>
  <r>
    <d v="2023-06-26T00:00:00"/>
    <x v="16"/>
    <s v="2023-W26"/>
    <s v="BusinessReport-12-19-23 (24)"/>
    <s v="B0BJVQ5HWZ"/>
    <x v="19"/>
    <s v="SIMORAS Positive Words Blanket with Sleep Mask, Socks and Gift Box - Family Home Trust Comfort Blanket Gift Set for Christmas, Birthday - Positive Energy Throw Blankets for Women - Purple, 60&quot;x50&quot;"/>
    <s v="SIMFBA20005PU"/>
    <s v="61"/>
    <s v="0"/>
    <s v="5.60%"/>
    <s v="0.00%"/>
    <s v="67"/>
    <s v="0"/>
    <s v="4.64%"/>
    <s v="0.00%"/>
    <s v="100.00%"/>
    <s v="0.00%"/>
    <s v="2"/>
    <s v="0"/>
    <s v="3.28%"/>
    <s v="0.00%"/>
    <s v="$51.98"/>
    <s v="$0.00"/>
    <n v="2"/>
    <n v="0"/>
  </r>
  <r>
    <d v="2023-06-26T00:00:00"/>
    <x v="16"/>
    <s v="2023-W26"/>
    <s v="BusinessReport-12-19-23 (24)"/>
    <s v="B0BC7YHGYH"/>
    <x v="4"/>
    <s v="SIMORAS Mom Candle with Candlesnuffer - Lavender Scented Candles for Mom - You Don't Have Ugly Children Candles for Mom - Mom Candle Gifts for Mom from Son - Mothers Day Candles from Daughter"/>
    <s v="SIMFBA10013"/>
    <s v="8"/>
    <s v="1"/>
    <s v="0.73%"/>
    <s v="8.33%"/>
    <s v="8"/>
    <s v="1"/>
    <s v="0.55%"/>
    <s v="6.67%"/>
    <s v="87.50%"/>
    <s v="100.00%"/>
    <s v="1"/>
    <s v="0"/>
    <s v="12.50%"/>
    <s v="0.00%"/>
    <s v="$22.99"/>
    <s v="$0.00"/>
    <n v="1"/>
    <n v="0"/>
  </r>
  <r>
    <d v="2023-06-26T00:00:00"/>
    <x v="16"/>
    <s v="2023-W26"/>
    <s v="BusinessReport-12-19-23 (24)"/>
    <s v="B0BC7YHGYH"/>
    <x v="2"/>
    <s v="SIMORAS Sister Candle with Candlesnuffer, Gift Box - Lavender Scented Candle Gift for Sister on Birthday, Christmas - Cool Sister Gifts from Sisters, Brothers"/>
    <s v="SIMFBA10020"/>
    <s v="15"/>
    <s v="1"/>
    <s v="1.38%"/>
    <s v="8.33%"/>
    <s v="15"/>
    <s v="1"/>
    <s v="1.04%"/>
    <s v="6.67%"/>
    <s v="100.00%"/>
    <s v="100.00%"/>
    <s v="1"/>
    <s v="0"/>
    <s v="6.67%"/>
    <s v="0.00%"/>
    <s v="$22.99"/>
    <s v="$0.00"/>
    <n v="1"/>
    <n v="0"/>
  </r>
  <r>
    <d v="2023-06-26T00:00:00"/>
    <x v="16"/>
    <s v="2023-W26"/>
    <s v="BusinessReport-12-19-23 (24)"/>
    <s v="B0B389HDL5"/>
    <x v="21"/>
    <s v="SIMORAS Wife Blanket with Sleep Mask, Socks and Gift Box - to My Wife Blanket from Husband for Christmas, Birthday, Valentines for Wife from Husband - Fleece Blanket, 60&quot; x 50&quot;"/>
    <s v="SIMFBA20004"/>
    <s v="48"/>
    <s v="0"/>
    <s v="4.40%"/>
    <s v="0.00%"/>
    <s v="63"/>
    <s v="0"/>
    <s v="4.36%"/>
    <s v="0.00%"/>
    <s v="100.00%"/>
    <s v="0.00%"/>
    <s v="1"/>
    <s v="0"/>
    <s v="2.08%"/>
    <s v="0.00%"/>
    <s v="$25.99"/>
    <s v="$0.00"/>
    <n v="1"/>
    <n v="0"/>
  </r>
  <r>
    <d v="2023-06-26T00:00:00"/>
    <x v="16"/>
    <s v="2023-W26"/>
    <s v="BusinessReport-12-19-23 (24)"/>
    <s v="B0BJVQ5HWZ"/>
    <x v="15"/>
    <s v="SIMORAS Positive Words Blanket with Sleep Mask, Socks and Gift Box - Family Home Trust Comfort Blanket Gift Set for Christmas, Birthday - Positive Energy Throw Blankets for Women - Teal 50&quot; x 60&quot;"/>
    <s v="SIMFBA20005TE"/>
    <s v="74"/>
    <s v="0"/>
    <s v="6.79%"/>
    <s v="0.00%"/>
    <s v="91"/>
    <s v="0"/>
    <s v="6.30%"/>
    <s v="0.00%"/>
    <s v="100.00%"/>
    <s v="0.00%"/>
    <s v="1"/>
    <s v="0"/>
    <s v="1.35%"/>
    <s v="0.00%"/>
    <s v="$25.99"/>
    <s v="$0.00"/>
    <n v="1"/>
    <n v="0"/>
  </r>
  <r>
    <d v="2023-06-26T00:00:00"/>
    <x v="16"/>
    <s v="2023-W26"/>
    <s v="BusinessReport-12-19-23 (24)"/>
    <s v="B0BQ26FXG2"/>
    <x v="9"/>
    <s v="SIMORAS Grandma Blanket - Grandma Throw Blanket for Christmas, Mothers Day - Grandma Gifts for Grandmother Birthday - Fleece Blanket, Teal 60&quot; x 50&quot;"/>
    <s v="SIMFBA20008TE"/>
    <s v="3"/>
    <s v="0"/>
    <s v="0.28%"/>
    <s v="0.00%"/>
    <s v="3"/>
    <s v="0"/>
    <s v="0.21%"/>
    <s v="0.00%"/>
    <s v="66.67%"/>
    <s v="0.00%"/>
    <s v="1"/>
    <s v="0"/>
    <s v="33.33%"/>
    <s v="0.00%"/>
    <s v="$35.99"/>
    <s v="$0.00"/>
    <n v="1"/>
    <n v="0"/>
  </r>
  <r>
    <d v="2023-06-19T00:00:00"/>
    <x v="17"/>
    <s v="2023-W25"/>
    <s v="BusinessReport-12-19-23 (25)"/>
    <s v="B0BNMGXTDZ"/>
    <x v="7"/>
    <s v="SIMORAS Best Friend Candle with Snuffer - Our Friendship is Like This Candle - Friend Gifts for Women, Men on Graduation - Going Away Gifts for Friends - Friendship Gifts for Women Friends"/>
    <s v="SIMFBA10005"/>
    <s v="290"/>
    <s v="4"/>
    <s v="26.51%"/>
    <s v="33.33%"/>
    <s v="386"/>
    <s v="10"/>
    <s v="27.24%"/>
    <s v="50.00%"/>
    <s v="100.00%"/>
    <s v="100.00%"/>
    <s v="44"/>
    <s v="0"/>
    <s v="15.17%"/>
    <s v="0.00%"/>
    <s v="$687.57"/>
    <s v="$0.00"/>
    <n v="36"/>
    <n v="0"/>
  </r>
  <r>
    <d v="2023-06-19T00:00:00"/>
    <x v="17"/>
    <s v="2023-W25"/>
    <s v="BusinessReport-12-19-23 (25)"/>
    <s v="B0BNMFZBYS"/>
    <x v="20"/>
    <s v="SIMORAS Housewarming Gifts for New House - Can't Wait to Poo in Your New Toilet Candles for House Warming - Funny Housewarming Gifts for Women, Men, Friends - New Apartment, New Home Candle, Lavender"/>
    <s v="SIMFBA10008"/>
    <s v="71"/>
    <s v="1"/>
    <s v="6.49%"/>
    <s v="8.33%"/>
    <s v="102"/>
    <s v="2"/>
    <s v="7.20%"/>
    <s v="10.00%"/>
    <s v="100.00%"/>
    <s v="100.00%"/>
    <s v="8"/>
    <s v="0"/>
    <s v="11.27%"/>
    <s v="0.00%"/>
    <s v="$167.92"/>
    <s v="$0.00"/>
    <n v="8"/>
    <n v="0"/>
  </r>
  <r>
    <d v="2023-06-19T00:00:00"/>
    <x v="17"/>
    <s v="2023-W25"/>
    <s v="BusinessReport-12-19-23 (25)"/>
    <s v="B0BJVQ5HWZ"/>
    <x v="17"/>
    <s v="SIMORAS Positive Words Blanket - 'Love Peace Joy' Comfort Blanket Gift Set for Christmas, Birthday - Positive Energy Throw Blankets for Women - Teal 60&quot; x 50&quot;"/>
    <s v="SIMFBA20006TE"/>
    <s v="248"/>
    <s v="3"/>
    <s v="22.67%"/>
    <s v="25.00%"/>
    <s v="318"/>
    <s v="4"/>
    <s v="22.44%"/>
    <s v="20.00%"/>
    <s v="99.68%"/>
    <s v="100.00%"/>
    <s v="8"/>
    <s v="0"/>
    <s v="3.23%"/>
    <s v="0.00%"/>
    <s v="$207.92"/>
    <s v="$0.00"/>
    <n v="8"/>
    <n v="0"/>
  </r>
  <r>
    <d v="2023-06-19T00:00:00"/>
    <x v="17"/>
    <s v="2023-W25"/>
    <s v="BusinessReport-12-19-23 (25)"/>
    <s v="B0B389ZHPP"/>
    <x v="11"/>
    <s v="SIMORAS Wife Blanket - to My Wife Blanket from Husband for Christmas, Birthday, Valentines for Wife from Husband - Fleece Blanket, 60&quot; x 50&quot;"/>
    <s v="SIMFBA20003"/>
    <s v="99"/>
    <s v="1"/>
    <s v="9.05%"/>
    <s v="8.33%"/>
    <s v="124"/>
    <s v="1"/>
    <s v="8.75%"/>
    <s v="5.00%"/>
    <s v="100.00%"/>
    <s v="100.00%"/>
    <s v="6"/>
    <s v="0"/>
    <s v="6.06%"/>
    <s v="0.00%"/>
    <s v="$155.94"/>
    <s v="$0.00"/>
    <n v="6"/>
    <n v="0"/>
  </r>
  <r>
    <d v="2023-06-19T00:00:00"/>
    <x v="17"/>
    <s v="2023-W25"/>
    <s v="BusinessReport-12-19-23 (25)"/>
    <s v="B0BC7YHGYH"/>
    <x v="5"/>
    <s v="SIMORAS Inspirational Candles for Women, Men - You're Awesome Candles with Candle Snuffer - Lavender Candles Gifts for Women, Friends, Coworkers, Sisters, Teachers - Boss Day Candle with Saying"/>
    <s v="SIMFBA10012"/>
    <s v="38"/>
    <s v="0"/>
    <s v="3.47%"/>
    <s v="0.00%"/>
    <s v="43"/>
    <s v="0"/>
    <s v="3.03%"/>
    <s v="0.00%"/>
    <s v="100.00%"/>
    <s v="0.00%"/>
    <s v="5"/>
    <s v="0"/>
    <s v="13.16%"/>
    <s v="0.00%"/>
    <s v="$94.95"/>
    <s v="$0.00"/>
    <n v="5"/>
    <n v="0"/>
  </r>
  <r>
    <d v="2023-06-19T00:00:00"/>
    <x v="17"/>
    <s v="2023-W25"/>
    <s v="BusinessReport-12-19-23 (25)"/>
    <s v="B0BNMGXTDZ"/>
    <x v="14"/>
    <s v="SIMORAS Best Friend Candle with Snuffer - We'll be Friends Until We are Old - Friend Gifts for Women, Men on Graduation - Best Friend Birthday Gifts for Women - Friendship Gifts for Women Friends"/>
    <s v="SIMFBA10007"/>
    <s v="41"/>
    <s v="1"/>
    <s v="3.75%"/>
    <s v="8.33%"/>
    <s v="47"/>
    <s v="1"/>
    <s v="3.32%"/>
    <s v="5.00%"/>
    <s v="90.24%"/>
    <s v="100.00%"/>
    <s v="3"/>
    <s v="0"/>
    <s v="7.32%"/>
    <s v="0.00%"/>
    <s v="$68.97"/>
    <s v="$0.00"/>
    <n v="3"/>
    <n v="0"/>
  </r>
  <r>
    <d v="2023-06-19T00:00:00"/>
    <x v="17"/>
    <s v="2023-W25"/>
    <s v="BusinessReport-12-19-23 (25)"/>
    <s v="B0BNMFZBYS"/>
    <x v="27"/>
    <s v="SIMORAS Housewarming Gifts for New House - You Should Have Moved Closer Scented Candles for House Warming - Funny Housewarming Gifts for Women, Men, Friends - New Apartment, New Home Candle (Lavender)"/>
    <s v="SIMFBA10002"/>
    <s v="45"/>
    <s v="1"/>
    <s v="4.11%"/>
    <s v="8.33%"/>
    <s v="53"/>
    <s v="1"/>
    <s v="3.74%"/>
    <s v="5.00%"/>
    <s v="100.00%"/>
    <s v="100.00%"/>
    <s v="3"/>
    <s v="0"/>
    <s v="6.67%"/>
    <s v="0.00%"/>
    <s v="$62.97"/>
    <s v="$0.00"/>
    <n v="3"/>
    <n v="0"/>
  </r>
  <r>
    <d v="2023-06-19T00:00:00"/>
    <x v="17"/>
    <s v="2023-W25"/>
    <s v="BusinessReport-12-19-23 (25)"/>
    <s v="B0BJVQ5HWZ"/>
    <x v="16"/>
    <s v="SIMORAS Positive Words Blanket with Sleep Mask, Socks and Gift Box - 'Love Peace Joy' Comfort Blanket Gift Set for Christmas, Birthday - Positive Energy Throw Blankets for Women - Purple 50&quot; x 60&quot;"/>
    <s v="SIMFBA20006PU"/>
    <s v="104"/>
    <s v="0"/>
    <s v="9.51%"/>
    <s v="0.00%"/>
    <s v="161"/>
    <s v="0"/>
    <s v="11.36%"/>
    <s v="0.00%"/>
    <s v="100.00%"/>
    <s v="0.00%"/>
    <s v="3"/>
    <s v="0"/>
    <s v="2.88%"/>
    <s v="0.00%"/>
    <s v="$77.97"/>
    <s v="$0.00"/>
    <n v="3"/>
    <n v="0"/>
  </r>
  <r>
    <d v="2023-06-19T00:00:00"/>
    <x v="17"/>
    <s v="2023-W25"/>
    <s v="BusinessReport-12-19-23 (25)"/>
    <s v="B0BJVQ5HWZ"/>
    <x v="19"/>
    <s v="SIMORAS Positive Words Blanket with Sleep Mask, Socks and Gift Box - Family Home Trust Comfort Blanket Gift Set for Christmas, Birthday - Positive Energy Throw Blankets for Women - Purple, 60&quot;x50&quot;"/>
    <s v="SIMFBA20005PU"/>
    <s v="66"/>
    <s v="0"/>
    <s v="6.03%"/>
    <s v="0.00%"/>
    <s v="81"/>
    <s v="0"/>
    <s v="5.72%"/>
    <s v="0.00%"/>
    <s v="100.00%"/>
    <s v="0.00%"/>
    <s v="3"/>
    <s v="0"/>
    <s v="4.55%"/>
    <s v="0.00%"/>
    <s v="$77.97"/>
    <s v="$0.00"/>
    <n v="3"/>
    <n v="0"/>
  </r>
  <r>
    <d v="2023-06-19T00:00:00"/>
    <x v="17"/>
    <s v="2023-W25"/>
    <s v="BusinessReport-12-19-23 (25)"/>
    <s v="B0BJVQ5HWZ"/>
    <x v="15"/>
    <s v="SIMORAS Positive Words Blanket with Sleep Mask, Socks and Gift Box - Family Home Trust Comfort Blanket Gift Set for Christmas, Birthday - Positive Energy Throw Blankets for Women - Teal 50&quot; x 60&quot;"/>
    <s v="SIMFBA20005TE"/>
    <s v="58"/>
    <s v="1"/>
    <s v="5.30%"/>
    <s v="8.33%"/>
    <s v="62"/>
    <s v="1"/>
    <s v="4.38%"/>
    <s v="5.00%"/>
    <s v="100.00%"/>
    <s v="100.00%"/>
    <s v="3"/>
    <s v="0"/>
    <s v="5.17%"/>
    <s v="0.00%"/>
    <s v="$77.97"/>
    <s v="$0.00"/>
    <n v="3"/>
    <n v="0"/>
  </r>
  <r>
    <d v="2023-06-19T00:00:00"/>
    <x v="17"/>
    <s v="2023-W25"/>
    <s v="BusinessReport-12-19-23 (25)"/>
    <s v="B0B389HDL5"/>
    <x v="21"/>
    <s v="SIMORAS Wife Blanket with Sleep Mask, Socks and Gift Box - to My Wife Blanket from Husband for Christmas, Birthday, Valentines for Wife from Husband - Fleece Blanket, 60&quot; x 50&quot;"/>
    <s v="SIMFBA20004"/>
    <s v="34"/>
    <s v="0"/>
    <s v="3.11%"/>
    <s v="0.00%"/>
    <s v="40"/>
    <s v="0"/>
    <s v="2.82%"/>
    <s v="0.00%"/>
    <s v="100.00%"/>
    <s v="0.00%"/>
    <s v="1"/>
    <s v="0"/>
    <s v="2.94%"/>
    <s v="0.00%"/>
    <s v="$25.99"/>
    <s v="$0.00"/>
    <n v="1"/>
    <n v="0"/>
  </r>
  <r>
    <d v="2023-06-12T00:00:00"/>
    <x v="18"/>
    <s v="2023-W24"/>
    <s v="BusinessReport-12-19-23 (26)"/>
    <s v="B0BNMGXTDZ"/>
    <x v="7"/>
    <s v="SIMORAS Best Friend Candle with Snuffer - Our Friendship is Like This Candle - Friend Gifts for Women, Men on Graduation - Going Away Gifts for Friends - Friendship Gifts for Women Friends"/>
    <s v="SIMFBA10005"/>
    <s v="276"/>
    <s v="2"/>
    <s v="21.10%"/>
    <s v="16.67%"/>
    <s v="356"/>
    <s v="5"/>
    <s v="21.12%"/>
    <s v="27.78%"/>
    <s v="99.72%"/>
    <s v="100.00%"/>
    <s v="27"/>
    <s v="1"/>
    <s v="9.78%"/>
    <s v="50.00%"/>
    <s v="$431.73"/>
    <s v="$15.99"/>
    <n v="26"/>
    <n v="1"/>
  </r>
  <r>
    <d v="2023-06-12T00:00:00"/>
    <x v="18"/>
    <s v="2023-W24"/>
    <s v="BusinessReport-12-19-23 (26)"/>
    <s v="B0BJVQ5HWZ"/>
    <x v="17"/>
    <s v="SIMORAS Positive Words Blanket - 'Love Peace Joy' Comfort Blanket Gift Set for Christmas, Birthday - Positive Energy Throw Blankets for Women - Teal 60&quot; x 50&quot;"/>
    <s v="SIMFBA20006TE"/>
    <s v="282"/>
    <s v="3"/>
    <s v="21.56%"/>
    <s v="25.00%"/>
    <s v="379"/>
    <s v="4"/>
    <s v="22.48%"/>
    <s v="22.22%"/>
    <s v="100.00%"/>
    <s v="100.00%"/>
    <s v="20"/>
    <s v="0"/>
    <s v="7.09%"/>
    <s v="0.00%"/>
    <s v="$519.80"/>
    <s v="$0.00"/>
    <n v="20"/>
    <n v="0"/>
  </r>
  <r>
    <d v="2023-06-12T00:00:00"/>
    <x v="18"/>
    <s v="2023-W24"/>
    <s v="BusinessReport-12-19-23 (26)"/>
    <s v="B0BNMFZBYS"/>
    <x v="20"/>
    <s v="SIMORAS Housewarming Gifts for New House - Can't Wait to Poo in Your New Toilet Candles for House Warming - Funny Housewarming Gifts for Women, Men, Friends - New Apartment, New Home Candle, Lavender"/>
    <s v="SIMFBA10008"/>
    <s v="84"/>
    <s v="1"/>
    <s v="6.42%"/>
    <s v="8.33%"/>
    <s v="113"/>
    <s v="1"/>
    <s v="6.70%"/>
    <s v="5.56%"/>
    <s v="100.00%"/>
    <s v="100.00%"/>
    <s v="10"/>
    <s v="1"/>
    <s v="11.90%"/>
    <s v="100.00%"/>
    <s v="$209.90"/>
    <s v="$20.99"/>
    <n v="10"/>
    <n v="1"/>
  </r>
  <r>
    <d v="2023-06-12T00:00:00"/>
    <x v="18"/>
    <s v="2023-W24"/>
    <s v="BusinessReport-12-19-23 (26)"/>
    <s v="B0B389HDL5"/>
    <x v="21"/>
    <s v="SIMORAS Wife Blanket with Sleep Mask, Socks and Gift Box - to My Wife Blanket from Husband for Christmas, Birthday, Valentines for Wife from Husband - Fleece Blanket, 60&quot; x 50&quot;"/>
    <s v="SIMFBA20004"/>
    <s v="63"/>
    <s v="0"/>
    <s v="4.82%"/>
    <s v="0.00%"/>
    <s v="82"/>
    <s v="0"/>
    <s v="4.86%"/>
    <s v="0.00%"/>
    <s v="100.00%"/>
    <s v="0.00%"/>
    <s v="8"/>
    <s v="0"/>
    <s v="12.70%"/>
    <s v="0.00%"/>
    <s v="$207.92"/>
    <s v="$0.00"/>
    <n v="8"/>
    <n v="0"/>
  </r>
  <r>
    <d v="2023-06-12T00:00:00"/>
    <x v="18"/>
    <s v="2023-W24"/>
    <s v="BusinessReport-12-19-23 (26)"/>
    <s v="B0BC7YHGYH"/>
    <x v="5"/>
    <s v="SIMORAS Inspirational Candles for Women, Men - You're Awesome Candles with Candle Snuffer - Lavender Candles Gifts for Women, Friends, Coworkers, Sisters, Teachers - Boss Day Candle with Saying"/>
    <s v="SIMFBA10012"/>
    <s v="62"/>
    <s v="1"/>
    <s v="4.74%"/>
    <s v="8.33%"/>
    <s v="90"/>
    <s v="2"/>
    <s v="5.34%"/>
    <s v="11.11%"/>
    <s v="100.00%"/>
    <s v="100.00%"/>
    <s v="7"/>
    <s v="0"/>
    <s v="11.29%"/>
    <s v="0.00%"/>
    <s v="$132.93"/>
    <s v="$0.00"/>
    <n v="7"/>
    <n v="0"/>
  </r>
  <r>
    <d v="2023-06-12T00:00:00"/>
    <x v="18"/>
    <s v="2023-W24"/>
    <s v="BusinessReport-12-19-23 (26)"/>
    <s v="B0BJVQ5HWZ"/>
    <x v="16"/>
    <s v="SIMORAS Positive Words Blanket with Sleep Mask, Socks and Gift Box - 'Love Peace Joy' Comfort Blanket Gift Set for Christmas, Birthday - Positive Energy Throw Blankets for Women - Purple 50&quot; x 60&quot;"/>
    <s v="SIMFBA20006PU"/>
    <s v="118"/>
    <s v="0"/>
    <s v="9.02%"/>
    <s v="0.00%"/>
    <s v="158"/>
    <s v="0"/>
    <s v="9.37%"/>
    <s v="0.00%"/>
    <s v="100.00%"/>
    <s v="0.00%"/>
    <s v="9"/>
    <s v="0"/>
    <s v="7.63%"/>
    <s v="0.00%"/>
    <s v="$233.91"/>
    <s v="$0.00"/>
    <n v="7"/>
    <n v="0"/>
  </r>
  <r>
    <d v="2023-06-12T00:00:00"/>
    <x v="18"/>
    <s v="2023-W24"/>
    <s v="BusinessReport-12-19-23 (26)"/>
    <s v="B0BC7YHGYH"/>
    <x v="18"/>
    <s v="SIMORAS Coworker Candle with Candlesnuffer, Gift Box - A Candle for Coworkers' Birthday, Promotion - Candles for Coworkers Leaving Work - Coworker Gifts for Women, Men - Work Bestie Candle"/>
    <s v="SIMFBA10001"/>
    <s v="79"/>
    <s v="2"/>
    <s v="6.04%"/>
    <s v="16.67%"/>
    <s v="101"/>
    <s v="2"/>
    <s v="5.99%"/>
    <s v="11.11%"/>
    <s v="100.00%"/>
    <s v="100.00%"/>
    <s v="6"/>
    <s v="0"/>
    <s v="7.59%"/>
    <s v="0.00%"/>
    <s v="$143.94"/>
    <s v="$0.00"/>
    <n v="6"/>
    <n v="0"/>
  </r>
  <r>
    <d v="2023-06-12T00:00:00"/>
    <x v="18"/>
    <s v="2023-W24"/>
    <s v="BusinessReport-12-19-23 (26)"/>
    <s v="B0B389ZHPP"/>
    <x v="11"/>
    <s v="SIMORAS Wife Blanket - to My Wife Blanket from Husband for Christmas, Birthday, Valentines for Wife from Husband - Fleece Blanket, 60&quot; x 50&quot;"/>
    <s v="SIMFBA20003"/>
    <s v="106"/>
    <s v="0"/>
    <s v="8.10%"/>
    <s v="0.00%"/>
    <s v="130"/>
    <s v="0"/>
    <s v="7.71%"/>
    <s v="0.00%"/>
    <s v="100.00%"/>
    <s v="0.00%"/>
    <s v="5"/>
    <s v="0"/>
    <s v="4.72%"/>
    <s v="0.00%"/>
    <s v="$129.95"/>
    <s v="$0.00"/>
    <n v="5"/>
    <n v="0"/>
  </r>
  <r>
    <d v="2023-06-12T00:00:00"/>
    <x v="18"/>
    <s v="2023-W24"/>
    <s v="BusinessReport-12-19-23 (26)"/>
    <s v="B0BJVQ5HWZ"/>
    <x v="15"/>
    <s v="SIMORAS Positive Words Blanket with Sleep Mask, Socks and Gift Box - Family Home Trust Comfort Blanket Gift Set for Christmas, Birthday - Positive Energy Throw Blankets for Women - Teal 50&quot; x 60&quot;"/>
    <s v="SIMFBA20005TE"/>
    <s v="62"/>
    <s v="1"/>
    <s v="4.74%"/>
    <s v="8.33%"/>
    <s v="76"/>
    <s v="1"/>
    <s v="4.51%"/>
    <s v="5.56%"/>
    <s v="100.00%"/>
    <s v="100.00%"/>
    <s v="8"/>
    <s v="4"/>
    <s v="12.90%"/>
    <s v="400.00%"/>
    <s v="$207.92"/>
    <s v="$103.96"/>
    <n v="5"/>
    <n v="1"/>
  </r>
  <r>
    <d v="2023-06-12T00:00:00"/>
    <x v="18"/>
    <s v="2023-W24"/>
    <s v="BusinessReport-12-19-23 (26)"/>
    <s v="B0BNMFZBYS"/>
    <x v="27"/>
    <s v="SIMORAS Housewarming Gifts for New House - You Should Have Moved Closer Scented Candles for House Warming - Funny Housewarming Gifts for Women, Men, Friends - New Apartment, New Home Candle (Lavender)"/>
    <s v="SIMFBA10002"/>
    <s v="55"/>
    <s v="1"/>
    <s v="4.20%"/>
    <s v="8.33%"/>
    <s v="65"/>
    <s v="2"/>
    <s v="3.86%"/>
    <s v="11.11%"/>
    <s v="100.00%"/>
    <s v="100.00%"/>
    <s v="4"/>
    <s v="1"/>
    <s v="7.27%"/>
    <s v="100.00%"/>
    <s v="$83.96"/>
    <s v="$20.99"/>
    <n v="4"/>
    <n v="1"/>
  </r>
  <r>
    <d v="2023-06-12T00:00:00"/>
    <x v="18"/>
    <s v="2023-W24"/>
    <s v="BusinessReport-12-19-23 (26)"/>
    <s v="B0BC7YHGYH"/>
    <x v="8"/>
    <s v="SIMORAS Mom Candle with Candlesnuffer - Lavender Scented Candles for Mom - My Favorite Child Gave Me This Candle - Gifts for Mom from Son on Birthday - Mothers Day Candles from Daughter"/>
    <s v="SIMFBA10016"/>
    <s v="21"/>
    <s v="1"/>
    <s v="1.61%"/>
    <s v="8.33%"/>
    <s v="23"/>
    <s v="1"/>
    <s v="1.36%"/>
    <s v="5.56%"/>
    <s v="100.00%"/>
    <s v="0.00%"/>
    <s v="2"/>
    <s v="0"/>
    <s v="9.52%"/>
    <s v="0.00%"/>
    <s v="$45.98"/>
    <s v="$0.00"/>
    <n v="2"/>
    <n v="0"/>
  </r>
  <r>
    <d v="2023-06-12T00:00:00"/>
    <x v="18"/>
    <s v="2023-W24"/>
    <s v="BusinessReport-12-19-23 (26)"/>
    <s v="B0BC7YHGYH"/>
    <x v="22"/>
    <s v="SIMORAS Get Well Soon Candle with Candlesnuffer - Cheer Candle for Women, Men, Friends After Surgery, Getting Sick - Recovery Candle as Comforting Gifts for Cancer Patients, Miscarriage, Grieving"/>
    <s v="SIMFBA10003"/>
    <s v="16"/>
    <s v="0"/>
    <s v="1.22%"/>
    <s v="0.00%"/>
    <s v="17"/>
    <s v="0"/>
    <s v="1.01%"/>
    <s v="0.00%"/>
    <s v="100.00%"/>
    <s v="0.00%"/>
    <s v="1"/>
    <s v="0"/>
    <s v="6.25%"/>
    <s v="0.00%"/>
    <s v="$22.99"/>
    <s v="$0.00"/>
    <n v="1"/>
    <n v="0"/>
  </r>
  <r>
    <d v="2023-06-12T00:00:00"/>
    <x v="18"/>
    <s v="2023-W24"/>
    <s v="BusinessReport-12-19-23 (26)"/>
    <s v="B0BJVQ5HWZ"/>
    <x v="19"/>
    <s v="SIMORAS Positive Words Blanket with Sleep Mask, Socks and Gift Box - Family Home Trust Comfort Blanket Gift Set for Christmas, Birthday - Positive Energy Throw Blankets for Women - Purple, 60&quot;x50&quot;"/>
    <s v="SIMFBA20005PU"/>
    <s v="78"/>
    <s v="0"/>
    <s v="5.96%"/>
    <s v="0.00%"/>
    <s v="88"/>
    <s v="0"/>
    <s v="5.22%"/>
    <s v="0.00%"/>
    <s v="100.00%"/>
    <s v="0.00%"/>
    <s v="1"/>
    <s v="0"/>
    <s v="1.28%"/>
    <s v="0.00%"/>
    <s v="$25.99"/>
    <s v="$0.00"/>
    <n v="1"/>
    <n v="0"/>
  </r>
  <r>
    <d v="2023-06-12T00:00:00"/>
    <x v="18"/>
    <s v="2023-W24"/>
    <s v="BusinessReport-12-19-23 (26)"/>
    <s v="B0BV1RCQV1"/>
    <x v="10"/>
    <s v="SIMORAS Sister Blanket - Sister Blankets from Sister for Christmas, Valentines - Blanket Gifts for Sisters from Sisters, Brothers - Purple 60&quot; x 50&quot;"/>
    <s v="SIMFBA20007PU"/>
    <s v="6"/>
    <s v="0"/>
    <s v="0.46%"/>
    <s v="0.00%"/>
    <s v="8"/>
    <s v="0"/>
    <s v="0.47%"/>
    <s v="0.00%"/>
    <s v="100.00%"/>
    <s v="0.00%"/>
    <s v="1"/>
    <s v="0"/>
    <s v="16.67%"/>
    <s v="0.00%"/>
    <s v="$34.99"/>
    <s v="$0.00"/>
    <n v="1"/>
    <n v="0"/>
  </r>
  <r>
    <d v="2023-06-05T00:00:00"/>
    <x v="19"/>
    <s v="2023-W23"/>
    <s v="BusinessReport-12-19-23 (27)"/>
    <s v="B0BNMGXTDZ"/>
    <x v="7"/>
    <s v="SIMORAS Best Friend Candle with Snuffer - Our Friendship is Like This Candle - Friend Gifts for Women, Men on Graduation - Going Away Gifts for Friends - Friendship Gifts for Women Friends"/>
    <s v="SIMFBA10005"/>
    <s v="288"/>
    <s v="6"/>
    <s v="22.78%"/>
    <s v="37.50%"/>
    <s v="385"/>
    <s v="10"/>
    <s v="24.49%"/>
    <s v="38.46%"/>
    <s v="100.00%"/>
    <s v="90.00%"/>
    <s v="36"/>
    <s v="0"/>
    <s v="12.50%"/>
    <s v="0.00%"/>
    <s v="$559.65"/>
    <s v="$0.00"/>
    <n v="36"/>
    <n v="0"/>
  </r>
  <r>
    <d v="2023-06-05T00:00:00"/>
    <x v="19"/>
    <s v="2023-W23"/>
    <s v="BusinessReport-12-19-23 (27)"/>
    <s v="B0BJVQ5HWZ"/>
    <x v="16"/>
    <s v="SIMORAS Positive Words Blanket with Sleep Mask, Socks and Gift Box - 'Love Peace Joy' Comfort Blanket Gift Set for Christmas, Birthday - Positive Energy Throw Blankets for Women - Purple 50&quot; x 60&quot;"/>
    <s v="SIMFBA20006PU"/>
    <s v="126"/>
    <s v="2"/>
    <s v="9.97%"/>
    <s v="12.50%"/>
    <s v="159"/>
    <s v="2"/>
    <s v="10.11%"/>
    <s v="7.69%"/>
    <s v="100.00%"/>
    <s v="100.00%"/>
    <s v="11"/>
    <s v="0"/>
    <s v="8.73%"/>
    <s v="0.00%"/>
    <s v="$285.89"/>
    <s v="$0.00"/>
    <n v="11"/>
    <n v="0"/>
  </r>
  <r>
    <d v="2023-06-05T00:00:00"/>
    <x v="19"/>
    <s v="2023-W23"/>
    <s v="BusinessReport-12-19-23 (27)"/>
    <s v="B0BJVQ5HWZ"/>
    <x v="17"/>
    <s v="SIMORAS Positive Words Blanket - 'Love Peace Joy' Comfort Blanket Gift Set for Christmas, Birthday - Positive Energy Throw Blankets for Women - Teal 60&quot; x 50&quot;"/>
    <s v="SIMFBA20006TE"/>
    <s v="297"/>
    <s v="2"/>
    <s v="23.50%"/>
    <s v="12.50%"/>
    <s v="361"/>
    <s v="4"/>
    <s v="22.96%"/>
    <s v="15.38%"/>
    <s v="100.00%"/>
    <s v="100.00%"/>
    <s v="10"/>
    <s v="0"/>
    <s v="3.37%"/>
    <s v="0.00%"/>
    <s v="$259.90"/>
    <s v="$0.00"/>
    <n v="10"/>
    <n v="0"/>
  </r>
  <r>
    <d v="2023-06-05T00:00:00"/>
    <x v="19"/>
    <s v="2023-W23"/>
    <s v="BusinessReport-12-19-23 (27)"/>
    <s v="B0BC7YHGYH"/>
    <x v="5"/>
    <s v="SIMORAS Inspirational Candles for Women, Men - You're Awesome Candles with Candle Snuffer - Lavender Candles Gifts for Women, Friends, Coworkers, Sisters, Teachers - Boss Day Candle with Saying"/>
    <s v="SIMFBA10012"/>
    <s v="70"/>
    <s v="0"/>
    <s v="5.54%"/>
    <s v="0.00%"/>
    <s v="88"/>
    <s v="0"/>
    <s v="5.60%"/>
    <s v="0.00%"/>
    <s v="100.00%"/>
    <s v="0.00%"/>
    <s v="7"/>
    <s v="0"/>
    <s v="10.00%"/>
    <s v="0.00%"/>
    <s v="$132.93"/>
    <s v="$0.00"/>
    <n v="5"/>
    <n v="0"/>
  </r>
  <r>
    <d v="2023-06-05T00:00:00"/>
    <x v="19"/>
    <s v="2023-W23"/>
    <s v="BusinessReport-12-19-23 (27)"/>
    <s v="B0BNMFZBYS"/>
    <x v="20"/>
    <s v="SIMORAS Housewarming Gifts for New House - Can't Wait to Poo in Your New Toilet Candles for House Warming - Funny Housewarming Gifts for Women, Men, Friends - New Apartment, New Home Candle, Lavender"/>
    <s v="SIMFBA10008"/>
    <s v="48"/>
    <s v="1"/>
    <s v="3.80%"/>
    <s v="6.25%"/>
    <s v="72"/>
    <s v="2"/>
    <s v="4.58%"/>
    <s v="7.69%"/>
    <s v="100.00%"/>
    <s v="100.00%"/>
    <s v="5"/>
    <s v="0"/>
    <s v="10.42%"/>
    <s v="0.00%"/>
    <s v="$104.95"/>
    <s v="$0.00"/>
    <n v="5"/>
    <n v="0"/>
  </r>
  <r>
    <d v="2023-06-05T00:00:00"/>
    <x v="19"/>
    <s v="2023-W23"/>
    <s v="BusinessReport-12-19-23 (27)"/>
    <s v="B0BC7YHGYH"/>
    <x v="8"/>
    <s v="SIMORAS Mom Candle with Candlesnuffer - Lavender Scented Candles for Mom - My Favorite Child Gave Me This Candle - Gifts for Mom from Son on Birthday - Mothers Day Candles from Daughter"/>
    <s v="SIMFBA10016"/>
    <s v="38"/>
    <s v="1"/>
    <s v="3.01%"/>
    <s v="6.25%"/>
    <s v="53"/>
    <s v="1"/>
    <s v="3.37%"/>
    <s v="3.85%"/>
    <s v="66.04%"/>
    <s v="100.00%"/>
    <s v="4"/>
    <s v="0"/>
    <s v="10.53%"/>
    <s v="0.00%"/>
    <s v="$91.96"/>
    <s v="$0.00"/>
    <n v="4"/>
    <n v="0"/>
  </r>
  <r>
    <d v="2023-06-05T00:00:00"/>
    <x v="19"/>
    <s v="2023-W23"/>
    <s v="BusinessReport-12-19-23 (27)"/>
    <s v="B0BC7YHGYH"/>
    <x v="18"/>
    <s v="SIMORAS Coworker Candle with Candlesnuffer, Gift Box - A Candle for Coworkers' Birthday, Promotion - Candles for Coworkers Leaving Work - Coworker Gifts for Women, Men - Work Bestie Candle"/>
    <s v="SIMFBA10001"/>
    <s v="79"/>
    <s v="0"/>
    <s v="6.25%"/>
    <s v="0.00%"/>
    <s v="92"/>
    <s v="0"/>
    <s v="5.85%"/>
    <s v="0.00%"/>
    <s v="100.00%"/>
    <s v="0.00%"/>
    <s v="3"/>
    <s v="0"/>
    <s v="3.80%"/>
    <s v="0.00%"/>
    <s v="$71.97"/>
    <s v="$0.00"/>
    <n v="3"/>
    <n v="0"/>
  </r>
  <r>
    <d v="2023-06-05T00:00:00"/>
    <x v="19"/>
    <s v="2023-W23"/>
    <s v="BusinessReport-12-19-23 (27)"/>
    <s v="B0B389HDL5"/>
    <x v="21"/>
    <s v="SIMORAS Wife Blanket with Sleep Mask, Socks and Gift Box - to My Wife Blanket from Husband for Christmas, Birthday, Valentines for Wife from Husband - Fleece Blanket, 60&quot; x 50&quot;"/>
    <s v="SIMFBA20004"/>
    <s v="46"/>
    <s v="1"/>
    <s v="3.64%"/>
    <s v="6.25%"/>
    <s v="52"/>
    <s v="2"/>
    <s v="3.31%"/>
    <s v="7.69%"/>
    <s v="100.00%"/>
    <s v="100.00%"/>
    <s v="3"/>
    <s v="0"/>
    <s v="6.52%"/>
    <s v="0.00%"/>
    <s v="$77.97"/>
    <s v="$0.00"/>
    <n v="3"/>
    <n v="0"/>
  </r>
  <r>
    <d v="2023-06-05T00:00:00"/>
    <x v="19"/>
    <s v="2023-W23"/>
    <s v="BusinessReport-12-19-23 (27)"/>
    <s v="B0BJVQ5HWZ"/>
    <x v="19"/>
    <s v="SIMORAS Positive Words Blanket with Sleep Mask, Socks and Gift Box - Family Home Trust Comfort Blanket Gift Set for Christmas, Birthday - Positive Energy Throw Blankets for Women - Purple, 60&quot;x50&quot;"/>
    <s v="SIMFBA20005PU"/>
    <s v="80"/>
    <s v="1"/>
    <s v="6.33%"/>
    <s v="6.25%"/>
    <s v="96"/>
    <s v="1"/>
    <s v="6.11%"/>
    <s v="3.85%"/>
    <s v="100.00%"/>
    <s v="100.00%"/>
    <s v="3"/>
    <s v="0"/>
    <s v="3.75%"/>
    <s v="0.00%"/>
    <s v="$77.97"/>
    <s v="$0.00"/>
    <n v="3"/>
    <n v="0"/>
  </r>
  <r>
    <d v="2023-06-05T00:00:00"/>
    <x v="19"/>
    <s v="2023-W23"/>
    <s v="BusinessReport-12-19-23 (27)"/>
    <s v="B0B389ZHPP"/>
    <x v="11"/>
    <s v="SIMORAS Wife Blanket - to My Wife Blanket from Husband for Christmas, Birthday, Valentines for Wife from Husband - Fleece Blanket, 60&quot; x 50&quot;"/>
    <s v="SIMFBA20003"/>
    <s v="93"/>
    <s v="1"/>
    <s v="7.36%"/>
    <s v="6.25%"/>
    <s v="103"/>
    <s v="1"/>
    <s v="6.55%"/>
    <s v="3.85%"/>
    <s v="99.03%"/>
    <s v="100.00%"/>
    <s v="3"/>
    <s v="0"/>
    <s v="3.23%"/>
    <s v="0.00%"/>
    <s v="$77.97"/>
    <s v="$0.00"/>
    <n v="3"/>
    <n v="0"/>
  </r>
  <r>
    <d v="2023-06-05T00:00:00"/>
    <x v="19"/>
    <s v="2023-W23"/>
    <s v="BusinessReport-12-19-23 (27)"/>
    <s v="B0BNMFZBYS"/>
    <x v="27"/>
    <s v="SIMORAS Housewarming Gifts for New House - You Should Have Moved Closer Scented Candles for House Warming - Funny Housewarming Gifts for Women, Men, Friends - New Apartment, New Home Candle (Lavender)"/>
    <s v="SIMFBA10002"/>
    <s v="31"/>
    <s v="0"/>
    <s v="2.45%"/>
    <s v="0.00%"/>
    <s v="36"/>
    <s v="0"/>
    <s v="2.29%"/>
    <s v="0.00%"/>
    <s v="100.00%"/>
    <s v="0.00%"/>
    <s v="2"/>
    <s v="0"/>
    <s v="6.45%"/>
    <s v="0.00%"/>
    <s v="$41.98"/>
    <s v="$0.00"/>
    <n v="2"/>
    <n v="0"/>
  </r>
  <r>
    <d v="2023-06-05T00:00:00"/>
    <x v="19"/>
    <s v="2023-W23"/>
    <s v="BusinessReport-12-19-23 (27)"/>
    <s v="B0BNMGXTDZ"/>
    <x v="3"/>
    <s v="SIMORAS Best Friend Candle with Candle Snuffer - A True Friend Candle - Friend Gifts for Women, Men on Graduation - Best Friend Birthday Gifts for Women - Friendship Gifts for Women Friends"/>
    <s v="SIMFBA10006"/>
    <s v="55"/>
    <s v="1"/>
    <s v="4.35%"/>
    <s v="6.25%"/>
    <s v="62"/>
    <s v="3"/>
    <s v="3.94%"/>
    <s v="11.54%"/>
    <s v="100.00%"/>
    <s v="100.00%"/>
    <s v="1"/>
    <s v="0"/>
    <s v="1.82%"/>
    <s v="0.00%"/>
    <s v="$22.99"/>
    <s v="$0.00"/>
    <n v="1"/>
    <n v="0"/>
  </r>
  <r>
    <d v="2023-06-05T00:00:00"/>
    <x v="19"/>
    <s v="2023-W23"/>
    <s v="BusinessReport-12-19-23 (27)"/>
    <s v="B0B389QV1H"/>
    <x v="6"/>
    <s v="SIMORAS Mom Blanket - Blanket for Mom on Mothers Day, Christmas, Valentines - Birthday Gifts for Mom from Daughter, Son - Letter to Mom Blanket - Blanket 60&quot; x 50&quot;"/>
    <s v="SIMFBA20002"/>
    <s v="13"/>
    <s v="0"/>
    <s v="1.03%"/>
    <s v="0.00%"/>
    <s v="13"/>
    <s v="0"/>
    <s v="0.83%"/>
    <s v="0.00%"/>
    <s v="100.00%"/>
    <s v="0.00%"/>
    <s v="1"/>
    <s v="0"/>
    <s v="7.69%"/>
    <s v="0.00%"/>
    <s v="$28.99"/>
    <s v="$0.00"/>
    <n v="1"/>
    <n v="0"/>
  </r>
  <r>
    <d v="2023-05-29T00:00:00"/>
    <x v="20"/>
    <s v="2023-W22"/>
    <s v="BusinessReport-12-19-23 (28)"/>
    <s v="B0BNMGXTDZ"/>
    <x v="7"/>
    <s v="SIMORAS Best Friend Candle with Snuffer - Our Friendship is Like This Candle - Friend Gifts for Women, Men on Graduation - Going Away Gifts for Friends - Friendship Gifts for Women Friends"/>
    <s v="SIMFBA10005"/>
    <s v="280"/>
    <s v="3"/>
    <s v="23.16%"/>
    <s v="25.00%"/>
    <s v="364"/>
    <s v="3"/>
    <s v="23.08%"/>
    <s v="20.00%"/>
    <s v="100.00%"/>
    <s v="100.00%"/>
    <s v="31"/>
    <s v="0"/>
    <s v="11.07%"/>
    <s v="0.00%"/>
    <s v="$495.69"/>
    <s v="$0.00"/>
    <n v="28"/>
    <n v="0"/>
  </r>
  <r>
    <d v="2023-05-29T00:00:00"/>
    <x v="20"/>
    <s v="2023-W22"/>
    <s v="BusinessReport-12-19-23 (28)"/>
    <s v="B0BC7YHGYH"/>
    <x v="5"/>
    <s v="SIMORAS Inspirational Candles for Women, Men - You're Awesome Candles with Candle Snuffer - Lavender Candles Gifts for Women, Friends, Coworkers, Sisters, Teachers - Boss Day Candle with Saying"/>
    <s v="SIMFBA10012"/>
    <s v="81"/>
    <s v="1"/>
    <s v="6.70%"/>
    <s v="8.33%"/>
    <s v="115"/>
    <s v="2"/>
    <s v="7.29%"/>
    <s v="13.33%"/>
    <s v="100.00%"/>
    <s v="100.00%"/>
    <s v="13"/>
    <s v="0"/>
    <s v="16.05%"/>
    <s v="0.00%"/>
    <s v="$246.87"/>
    <s v="$0.00"/>
    <n v="12"/>
    <n v="0"/>
  </r>
  <r>
    <d v="2023-05-29T00:00:00"/>
    <x v="20"/>
    <s v="2023-W22"/>
    <s v="BusinessReport-12-19-23 (28)"/>
    <s v="B0BJVQ5HWZ"/>
    <x v="17"/>
    <s v="SIMORAS Positive Words Blanket - 'Love Peace Joy' Comfort Blanket Gift Set for Christmas, Birthday - Positive Energy Throw Blankets for Women - Teal 60&quot; x 50&quot;"/>
    <s v="SIMFBA20006TE"/>
    <s v="254"/>
    <s v="3"/>
    <s v="21.01%"/>
    <s v="25.00%"/>
    <s v="349"/>
    <s v="5"/>
    <s v="22.13%"/>
    <s v="33.33%"/>
    <s v="100.00%"/>
    <s v="100.00%"/>
    <s v="11"/>
    <s v="0"/>
    <s v="4.33%"/>
    <s v="0.00%"/>
    <s v="$285.89"/>
    <s v="$0.00"/>
    <n v="11"/>
    <n v="0"/>
  </r>
  <r>
    <d v="2023-05-29T00:00:00"/>
    <x v="20"/>
    <s v="2023-W22"/>
    <s v="BusinessReport-12-19-23 (28)"/>
    <s v="B0BNMFZBYS"/>
    <x v="20"/>
    <s v="SIMORAS Housewarming Gifts for New House - Can't Wait to Poo in Your New Toilet Candles for House Warming - Funny Housewarming Gifts for Women, Men, Friends - New Apartment, New Home Candle, Lavender"/>
    <s v="SIMFBA10008"/>
    <s v="64"/>
    <s v="0"/>
    <s v="5.29%"/>
    <s v="0.00%"/>
    <s v="81"/>
    <s v="0"/>
    <s v="5.14%"/>
    <s v="0.00%"/>
    <s v="100.00%"/>
    <s v="0.00%"/>
    <s v="9"/>
    <s v="0"/>
    <s v="14.06%"/>
    <s v="0.00%"/>
    <s v="$188.91"/>
    <s v="$0.00"/>
    <n v="9"/>
    <n v="0"/>
  </r>
  <r>
    <d v="2023-05-29T00:00:00"/>
    <x v="20"/>
    <s v="2023-W22"/>
    <s v="BusinessReport-12-19-23 (28)"/>
    <s v="B0B389HDL5"/>
    <x v="21"/>
    <s v="SIMORAS Wife Blanket with Sleep Mask, Socks and Gift Box - to My Wife Blanket from Husband for Christmas, Birthday, Valentines for Wife from Husband - Fleece Blanket, 60&quot; x 50&quot;"/>
    <s v="SIMFBA20004"/>
    <s v="51"/>
    <s v="0"/>
    <s v="4.22%"/>
    <s v="0.00%"/>
    <s v="79"/>
    <s v="0"/>
    <s v="5.01%"/>
    <s v="0.00%"/>
    <s v="100.00%"/>
    <s v="0.00%"/>
    <s v="8"/>
    <s v="0"/>
    <s v="15.69%"/>
    <s v="0.00%"/>
    <s v="$207.92"/>
    <s v="$0.00"/>
    <n v="8"/>
    <n v="0"/>
  </r>
  <r>
    <d v="2023-05-29T00:00:00"/>
    <x v="20"/>
    <s v="2023-W22"/>
    <s v="BusinessReport-12-19-23 (28)"/>
    <s v="B0BNMFZBYS"/>
    <x v="27"/>
    <s v="SIMORAS Housewarming Gifts for New House - You Should Have Moved Closer Scented Candles for House Warming - Funny Housewarming Gifts for Women, Men, Friends - New Apartment, New Home Candle (Lavender)"/>
    <s v="SIMFBA10002"/>
    <s v="48"/>
    <s v="0"/>
    <s v="3.97%"/>
    <s v="0.00%"/>
    <s v="60"/>
    <s v="0"/>
    <s v="3.80%"/>
    <s v="0.00%"/>
    <s v="98.28%"/>
    <s v="0.00%"/>
    <s v="7"/>
    <s v="0"/>
    <s v="14.58%"/>
    <s v="0.00%"/>
    <s v="$146.93"/>
    <s v="$0.00"/>
    <n v="7"/>
    <n v="0"/>
  </r>
  <r>
    <d v="2023-05-29T00:00:00"/>
    <x v="20"/>
    <s v="2023-W22"/>
    <s v="BusinessReport-12-19-23 (28)"/>
    <s v="B0B389ZHPP"/>
    <x v="11"/>
    <s v="SIMORAS Wife Blanket - to My Wife Blanket from Husband for Christmas, Birthday, Valentines for Wife from Husband - Fleece Blanket, 60&quot; x 50&quot;"/>
    <s v="SIMFBA20003"/>
    <s v="88"/>
    <s v="1"/>
    <s v="7.28%"/>
    <s v="8.33%"/>
    <s v="122"/>
    <s v="1"/>
    <s v="7.74%"/>
    <s v="6.67%"/>
    <s v="100.00%"/>
    <s v="100.00%"/>
    <s v="5"/>
    <s v="0"/>
    <s v="5.68%"/>
    <s v="0.00%"/>
    <s v="$129.95"/>
    <s v="$0.00"/>
    <n v="5"/>
    <n v="0"/>
  </r>
  <r>
    <d v="2023-05-29T00:00:00"/>
    <x v="20"/>
    <s v="2023-W22"/>
    <s v="BusinessReport-12-19-23 (28)"/>
    <s v="B0BC7YHGYH"/>
    <x v="18"/>
    <s v="SIMORAS Coworker Candle with Candlesnuffer, Gift Box - A Candle for Coworkers' Birthday, Promotion - Candles for Coworkers Leaving Work - Coworker Gifts for Women, Men - Work Bestie Candle"/>
    <s v="SIMFBA10001"/>
    <s v="74"/>
    <s v="1"/>
    <s v="6.12%"/>
    <s v="8.33%"/>
    <s v="82"/>
    <s v="1"/>
    <s v="5.20%"/>
    <s v="6.67%"/>
    <s v="100.00%"/>
    <s v="0.00%"/>
    <s v="3"/>
    <s v="0"/>
    <s v="4.05%"/>
    <s v="0.00%"/>
    <s v="$71.97"/>
    <s v="$0.00"/>
    <n v="3"/>
    <n v="0"/>
  </r>
  <r>
    <d v="2023-05-29T00:00:00"/>
    <x v="20"/>
    <s v="2023-W22"/>
    <s v="BusinessReport-12-19-23 (28)"/>
    <s v="B0BJVQ5HWZ"/>
    <x v="16"/>
    <s v="SIMORAS Positive Words Blanket with Sleep Mask, Socks and Gift Box - 'Love Peace Joy' Comfort Blanket Gift Set for Christmas, Birthday - Positive Energy Throw Blankets for Women - Purple 50&quot; x 60&quot;"/>
    <s v="SIMFBA20006PU"/>
    <s v="114"/>
    <s v="1"/>
    <s v="9.43%"/>
    <s v="8.33%"/>
    <s v="144"/>
    <s v="1"/>
    <s v="9.13%"/>
    <s v="6.67%"/>
    <s v="100.00%"/>
    <s v="100.00%"/>
    <s v="3"/>
    <s v="0"/>
    <s v="2.63%"/>
    <s v="0.00%"/>
    <s v="$77.97"/>
    <s v="$0.00"/>
    <n v="3"/>
    <n v="0"/>
  </r>
  <r>
    <d v="2023-05-29T00:00:00"/>
    <x v="20"/>
    <s v="2023-W22"/>
    <s v="BusinessReport-12-19-23 (28)"/>
    <s v="B0BJVQ5HWZ"/>
    <x v="19"/>
    <s v="SIMORAS Positive Words Blanket with Sleep Mask, Socks and Gift Box - Family Home Trust Comfort Blanket Gift Set for Christmas, Birthday - Positive Energy Throw Blankets for Women - Purple, 60&quot;x50&quot;"/>
    <s v="SIMFBA20005PU"/>
    <s v="62"/>
    <s v="0"/>
    <s v="5.13%"/>
    <s v="0.00%"/>
    <s v="74"/>
    <s v="0"/>
    <s v="4.69%"/>
    <s v="0.00%"/>
    <s v="100.00%"/>
    <s v="0.00%"/>
    <s v="3"/>
    <s v="0"/>
    <s v="4.84%"/>
    <s v="0.00%"/>
    <s v="$77.97"/>
    <s v="$0.00"/>
    <n v="3"/>
    <n v="0"/>
  </r>
  <r>
    <d v="2023-05-29T00:00:00"/>
    <x v="20"/>
    <s v="2023-W22"/>
    <s v="BusinessReport-12-19-23 (28)"/>
    <s v="B0B38969VC"/>
    <x v="1"/>
    <s v="SIMORAS Mom Blanket - Blanket for Mom on Mothers Day, Christmas, Valentines - Birthday Gifts for Mom from Daughter, Son - Letter to Mom Blanket - Blanket 60&quot; x 50&quot;"/>
    <s v="SIMFBA20001"/>
    <s v="7"/>
    <s v="0"/>
    <s v="0.58%"/>
    <s v="0.00%"/>
    <s v="12"/>
    <s v="0"/>
    <s v="0.76%"/>
    <s v="0.00%"/>
    <s v="83.33%"/>
    <s v="0.00%"/>
    <s v="2"/>
    <s v="0"/>
    <s v="28.57%"/>
    <s v="0.00%"/>
    <s v="$71.98"/>
    <s v="$0.00"/>
    <n v="2"/>
    <n v="0"/>
  </r>
  <r>
    <d v="2023-05-29T00:00:00"/>
    <x v="20"/>
    <s v="2023-W22"/>
    <s v="BusinessReport-12-19-23 (28)"/>
    <s v="B0BJVQ5HWZ"/>
    <x v="15"/>
    <s v="SIMORAS Positive Words Blanket with Sleep Mask, Socks and Gift Box - Family Home Trust Comfort Blanket Gift Set for Christmas, Birthday - Positive Energy Throw Blankets for Women - Teal 50&quot; x 60&quot;"/>
    <s v="SIMFBA20005TE"/>
    <s v="42"/>
    <s v="0"/>
    <s v="3.47%"/>
    <s v="0.00%"/>
    <s v="46"/>
    <s v="0"/>
    <s v="2.92%"/>
    <s v="0.00%"/>
    <s v="100.00%"/>
    <s v="0.00%"/>
    <s v="2"/>
    <s v="0"/>
    <s v="4.76%"/>
    <s v="0.00%"/>
    <s v="$51.98"/>
    <s v="$0.00"/>
    <n v="2"/>
    <n v="0"/>
  </r>
  <r>
    <d v="2023-05-29T00:00:00"/>
    <x v="20"/>
    <s v="2023-W22"/>
    <s v="BusinessReport-12-19-23 (28)"/>
    <s v="B0BC7YHGYH"/>
    <x v="22"/>
    <s v="SIMORAS Get Well Soon Candle with Candlesnuffer - Cheer Candle for Women, Men, Friends After Surgery, Getting Sick - Recovery Candle as Comforting Gifts for Cancer Patients, Miscarriage, Grieving"/>
    <s v="SIMFBA10003"/>
    <s v="15"/>
    <s v="1"/>
    <s v="1.24%"/>
    <s v="8.33%"/>
    <s v="15"/>
    <s v="1"/>
    <s v="0.95%"/>
    <s v="6.67%"/>
    <s v="100.00%"/>
    <s v="0.00%"/>
    <s v="1"/>
    <s v="0"/>
    <s v="6.67%"/>
    <s v="0.00%"/>
    <s v="$22.99"/>
    <s v="$0.00"/>
    <n v="1"/>
    <n v="0"/>
  </r>
  <r>
    <d v="2023-05-29T00:00:00"/>
    <x v="20"/>
    <s v="2023-W22"/>
    <s v="BusinessReport-12-19-23 (28)"/>
    <s v="B0BC7YHGYH"/>
    <x v="8"/>
    <s v="SIMORAS Mom Candle with Candlesnuffer - Lavender Scented Candles for Mom - My Favorite Child Gave Me This Candle - Gifts for Mom from Son on Birthday - Mothers Day Candles from Daughter"/>
    <s v="SIMFBA10016"/>
    <s v="29"/>
    <s v="1"/>
    <s v="2.40%"/>
    <s v="8.33%"/>
    <s v="34"/>
    <s v="1"/>
    <s v="2.16%"/>
    <s v="6.67%"/>
    <s v="100.00%"/>
    <s v="0.00%"/>
    <s v="1"/>
    <s v="0"/>
    <s v="3.45%"/>
    <s v="0.00%"/>
    <s v="$22.99"/>
    <s v="$0.00"/>
    <n v="1"/>
    <n v="0"/>
  </r>
  <r>
    <d v="2023-05-22T00:00:00"/>
    <x v="21"/>
    <s v="2023-W21"/>
    <s v="BusinessReport-12-19-23 (29)"/>
    <s v="B0BNMGXTDZ"/>
    <x v="7"/>
    <s v="SIMORAS Best Friend Candle with Snuffer - Our Friendship is Like This Candle - Friend Gifts for Women, Men on Graduation - Going Away Gifts for Friends - Friendship Gifts for Women Friends"/>
    <s v="SIMFBA10005"/>
    <s v="332"/>
    <s v="3"/>
    <s v="24.54%"/>
    <s v="17.65%"/>
    <s v="438"/>
    <s v="4"/>
    <s v="24.15%"/>
    <s v="17.39%"/>
    <s v="100.00%"/>
    <s v="100.00%"/>
    <s v="47"/>
    <s v="0"/>
    <s v="14.16%"/>
    <s v="0.00%"/>
    <s v="$751.53"/>
    <s v="$0.00"/>
    <n v="43"/>
    <n v="0"/>
  </r>
  <r>
    <d v="2023-05-22T00:00:00"/>
    <x v="21"/>
    <s v="2023-W21"/>
    <s v="BusinessReport-12-19-23 (29)"/>
    <s v="B0BJVQ5HWZ"/>
    <x v="17"/>
    <s v="SIMORAS Positive Words Blanket - 'Love Peace Joy' Comfort Blanket Gift Set for Christmas, Birthday - Positive Energy Throw Blankets for Women - Teal 60&quot; x 50&quot;"/>
    <s v="SIMFBA20006TE"/>
    <s v="279"/>
    <s v="4"/>
    <s v="20.62%"/>
    <s v="23.53%"/>
    <s v="406"/>
    <s v="7"/>
    <s v="22.38%"/>
    <s v="30.43%"/>
    <s v="100.00%"/>
    <s v="100.00%"/>
    <s v="17"/>
    <s v="1"/>
    <s v="6.09%"/>
    <s v="25.00%"/>
    <s v="$441.83"/>
    <s v="$25.99"/>
    <n v="17"/>
    <n v="1"/>
  </r>
  <r>
    <d v="2023-05-22T00:00:00"/>
    <x v="21"/>
    <s v="2023-W21"/>
    <s v="BusinessReport-12-19-23 (29)"/>
    <s v="B0BNMFZBYS"/>
    <x v="20"/>
    <s v="SIMORAS Housewarming Gifts for New House - Can't Wait to Poo in Your New Toilet Candles for House Warming - Funny Housewarming Gifts for Women, Men, Friends - New Apartment, New Home Candle, Lavender"/>
    <s v="SIMFBA10008"/>
    <s v="60"/>
    <s v="0"/>
    <s v="4.43%"/>
    <s v="0.00%"/>
    <s v="92"/>
    <s v="0"/>
    <s v="5.07%"/>
    <s v="0.00%"/>
    <s v="98.89%"/>
    <s v="0.00%"/>
    <s v="14"/>
    <s v="0"/>
    <s v="23.33%"/>
    <s v="0.00%"/>
    <s v="$272.87"/>
    <s v="$0.00"/>
    <n v="14"/>
    <n v="0"/>
  </r>
  <r>
    <d v="2023-05-22T00:00:00"/>
    <x v="21"/>
    <s v="2023-W21"/>
    <s v="BusinessReport-12-19-23 (29)"/>
    <s v="B0BC7YHGYH"/>
    <x v="5"/>
    <s v="SIMORAS Inspirational Candles for Women, Men - You're Awesome Candles with Candle Snuffer - Lavender Candles Gifts for Women, Friends, Coworkers, Sisters, Teachers - Boss Day Candle with Saying"/>
    <s v="SIMFBA10012"/>
    <s v="82"/>
    <s v="1"/>
    <s v="6.06%"/>
    <s v="5.88%"/>
    <s v="108"/>
    <s v="2"/>
    <s v="5.95%"/>
    <s v="8.70%"/>
    <s v="100.00%"/>
    <s v="100.00%"/>
    <s v="10"/>
    <s v="1"/>
    <s v="12.20%"/>
    <s v="100.00%"/>
    <s v="$189.90"/>
    <s v="$18.99"/>
    <n v="9"/>
    <n v="1"/>
  </r>
  <r>
    <d v="2023-05-22T00:00:00"/>
    <x v="21"/>
    <s v="2023-W21"/>
    <s v="BusinessReport-12-19-23 (29)"/>
    <s v="B0B389ZHPP"/>
    <x v="11"/>
    <s v="SIMORAS Wife Blanket - to My Wife Blanket from Husband for Christmas, Birthday, Valentines for Wife from Husband - Fleece Blanket, 60&quot; x 50&quot;"/>
    <s v="SIMFBA20003"/>
    <s v="105"/>
    <s v="0"/>
    <s v="7.76%"/>
    <s v="0.00%"/>
    <s v="152"/>
    <s v="0"/>
    <s v="8.38%"/>
    <s v="0.00%"/>
    <s v="100.00%"/>
    <s v="0.00%"/>
    <s v="8"/>
    <s v="0"/>
    <s v="7.62%"/>
    <s v="0.00%"/>
    <s v="$207.92"/>
    <s v="$0.00"/>
    <n v="8"/>
    <n v="0"/>
  </r>
  <r>
    <d v="2023-05-22T00:00:00"/>
    <x v="21"/>
    <s v="2023-W21"/>
    <s v="BusinessReport-12-19-23 (29)"/>
    <s v="B0B389HDL5"/>
    <x v="21"/>
    <s v="SIMORAS Wife Blanket with Sleep Mask, Socks and Gift Box - to My Wife Blanket from Husband for Christmas, Birthday, Valentines for Wife from Husband - Fleece Blanket, 60&quot; x 50&quot;"/>
    <s v="SIMFBA20004"/>
    <s v="56"/>
    <s v="0"/>
    <s v="4.14%"/>
    <s v="0.00%"/>
    <s v="70"/>
    <s v="0"/>
    <s v="3.86%"/>
    <s v="0.00%"/>
    <s v="100.00%"/>
    <s v="0.00%"/>
    <s v="6"/>
    <s v="0"/>
    <s v="10.71%"/>
    <s v="0.00%"/>
    <s v="$155.94"/>
    <s v="$0.00"/>
    <n v="6"/>
    <n v="0"/>
  </r>
  <r>
    <d v="2023-05-22T00:00:00"/>
    <x v="21"/>
    <s v="2023-W21"/>
    <s v="BusinessReport-12-19-23 (29)"/>
    <s v="B0BJVQ5HWZ"/>
    <x v="16"/>
    <s v="SIMORAS Positive Words Blanket with Sleep Mask, Socks and Gift Box - 'Love Peace Joy' Comfort Blanket Gift Set for Christmas, Birthday - Positive Energy Throw Blankets for Women - Purple 50&quot; x 60&quot;"/>
    <s v="SIMFBA20006PU"/>
    <s v="127"/>
    <s v="4"/>
    <s v="9.39%"/>
    <s v="23.53%"/>
    <s v="163"/>
    <s v="4"/>
    <s v="8.99%"/>
    <s v="17.39%"/>
    <s v="100.00%"/>
    <s v="100.00%"/>
    <s v="6"/>
    <s v="0"/>
    <s v="4.72%"/>
    <s v="0.00%"/>
    <s v="$155.94"/>
    <s v="$0.00"/>
    <n v="6"/>
    <n v="0"/>
  </r>
  <r>
    <d v="2023-05-22T00:00:00"/>
    <x v="21"/>
    <s v="2023-W21"/>
    <s v="BusinessReport-12-19-23 (29)"/>
    <s v="B0BC7YHGYH"/>
    <x v="18"/>
    <s v="SIMORAS Coworker Candle with Candlesnuffer, Gift Box - A Candle for Coworkers' Birthday, Promotion - Candles for Coworkers Leaving Work - Coworker Gifts for Women, Men - Work Bestie Candle"/>
    <s v="SIMFBA10001"/>
    <s v="99"/>
    <s v="2"/>
    <s v="7.32%"/>
    <s v="11.76%"/>
    <s v="122"/>
    <s v="2"/>
    <s v="6.73%"/>
    <s v="8.70%"/>
    <s v="100.00%"/>
    <s v="100.00%"/>
    <s v="6"/>
    <s v="0"/>
    <s v="6.06%"/>
    <s v="0.00%"/>
    <s v="$143.94"/>
    <s v="$0.00"/>
    <n v="5"/>
    <n v="0"/>
  </r>
  <r>
    <d v="2023-05-22T00:00:00"/>
    <x v="21"/>
    <s v="2023-W21"/>
    <s v="BusinessReport-12-19-23 (29)"/>
    <s v="B0BNMFZBYS"/>
    <x v="27"/>
    <s v="SIMORAS Housewarming Gifts for New House - You Should Have Moved Closer Scented Candles for House Warming - Funny Housewarming Gifts for Women, Men, Friends - New Apartment, New Home Candle (Lavender)"/>
    <s v="SIMFBA10002"/>
    <s v="37"/>
    <s v="0"/>
    <s v="2.73%"/>
    <s v="0.00%"/>
    <s v="50"/>
    <s v="0"/>
    <s v="2.76%"/>
    <s v="0.00%"/>
    <s v="100.00%"/>
    <s v="0.00%"/>
    <s v="2"/>
    <s v="0"/>
    <s v="5.41%"/>
    <s v="0.00%"/>
    <s v="$41.98"/>
    <s v="$0.00"/>
    <n v="2"/>
    <n v="0"/>
  </r>
  <r>
    <d v="2023-05-22T00:00:00"/>
    <x v="21"/>
    <s v="2023-W21"/>
    <s v="BusinessReport-12-19-23 (29)"/>
    <s v="B0BJVNB6CB"/>
    <x v="23"/>
    <s v="SIMORAS Memorial Candles for Deceased - Sympathy Gift, Condolence Gifts, Remembrance Gifts, Bereavement Gift for Loss of Mother, Father, Sister, Loved Ones - Lavender Scented Candles"/>
    <s v="SIMFBA10018"/>
    <s v="24"/>
    <s v="0"/>
    <s v="1.77%"/>
    <s v="0.00%"/>
    <s v="35"/>
    <s v="0"/>
    <s v="1.93%"/>
    <s v="0.00%"/>
    <s v="97.14%"/>
    <s v="0.00%"/>
    <s v="2"/>
    <s v="0"/>
    <s v="8.33%"/>
    <s v="0.00%"/>
    <s v="$39.98"/>
    <s v="$0.00"/>
    <n v="2"/>
    <n v="0"/>
  </r>
  <r>
    <d v="2023-05-22T00:00:00"/>
    <x v="21"/>
    <s v="2023-W21"/>
    <s v="BusinessReport-12-19-23 (29)"/>
    <s v="B0BJVQ5HWZ"/>
    <x v="19"/>
    <s v="SIMORAS Positive Words Blanket with Sleep Mask, Socks and Gift Box - Family Home Trust Comfort Blanket Gift Set for Christmas, Birthday - Positive Energy Throw Blankets for Women - Purple, 60&quot;x50&quot;"/>
    <s v="SIMFBA20005PU"/>
    <s v="75"/>
    <s v="2"/>
    <s v="5.54%"/>
    <s v="11.76%"/>
    <s v="90"/>
    <s v="3"/>
    <s v="4.96%"/>
    <s v="13.04%"/>
    <s v="100.00%"/>
    <s v="100.00%"/>
    <s v="2"/>
    <s v="0"/>
    <s v="2.67%"/>
    <s v="0.00%"/>
    <s v="$51.98"/>
    <s v="$0.00"/>
    <n v="2"/>
    <n v="0"/>
  </r>
  <r>
    <d v="2023-05-22T00:00:00"/>
    <x v="21"/>
    <s v="2023-W21"/>
    <s v="BusinessReport-12-19-23 (29)"/>
    <s v="B0BJVQ5HWZ"/>
    <x v="15"/>
    <s v="SIMORAS Positive Words Blanket with Sleep Mask, Socks and Gift Box - Family Home Trust Comfort Blanket Gift Set for Christmas, Birthday - Positive Energy Throw Blankets for Women - Teal 50&quot; x 60&quot;"/>
    <s v="SIMFBA20005TE"/>
    <s v="72"/>
    <s v="1"/>
    <s v="5.32%"/>
    <s v="5.88%"/>
    <s v="83"/>
    <s v="1"/>
    <s v="4.58%"/>
    <s v="4.35%"/>
    <s v="100.00%"/>
    <s v="100.00%"/>
    <s v="1"/>
    <s v="0"/>
    <s v="1.39%"/>
    <s v="0.00%"/>
    <s v="$25.99"/>
    <s v="$0.00"/>
    <n v="1"/>
    <n v="0"/>
  </r>
  <r>
    <d v="2023-05-22T00:00:00"/>
    <x v="21"/>
    <s v="2023-W21"/>
    <s v="BusinessReport-12-19-23 (29)"/>
    <s v="B0BQ26FXG2"/>
    <x v="9"/>
    <s v="SIMORAS Grandma Blanket - Grandma Throw Blanket for Christmas, Mothers Day - Grandma Gifts for Grandmother Birthday - Fleece Blanket, Teal 60&quot; x 50&quot;"/>
    <s v="SIMFBA20008TE"/>
    <s v="5"/>
    <s v="0"/>
    <s v="0.37%"/>
    <s v="0.00%"/>
    <s v="5"/>
    <s v="0"/>
    <s v="0.28%"/>
    <s v="0.00%"/>
    <s v="100.00%"/>
    <s v="0.00%"/>
    <s v="1"/>
    <s v="0"/>
    <s v="20.00%"/>
    <s v="0.00%"/>
    <s v="$35.99"/>
    <s v="$0.00"/>
    <n v="1"/>
    <n v="0"/>
  </r>
  <r>
    <d v="2023-11-20T00:00:00"/>
    <x v="22"/>
    <s v="2023-W47"/>
    <s v="BusinessReport-12-19-23 (3)"/>
    <s v="B0B38969VC"/>
    <x v="1"/>
    <s v="SIMORAS Mom Blanket - Blanket for Mom on Mothers Day, Christmas, Valentines - Birthday Gifts for Mom from Daughter, Son - Letter to Mom Blanket - Blanket 60&quot; x 50&quot;"/>
    <s v="SIMFBA20001"/>
    <s v="630"/>
    <s v="4"/>
    <s v="11.44%"/>
    <s v="6.90%"/>
    <s v="797"/>
    <s v="5"/>
    <s v="11.01%"/>
    <s v="6.76%"/>
    <s v="99.87%"/>
    <s v="100.00%"/>
    <s v="83"/>
    <s v="0"/>
    <s v="13.17%"/>
    <s v="0.00%"/>
    <s v="$1,576.17"/>
    <s v="$0.00"/>
    <n v="83"/>
    <n v="0"/>
  </r>
  <r>
    <d v="2023-11-20T00:00:00"/>
    <x v="22"/>
    <s v="2023-W47"/>
    <s v="BusinessReport-12-19-23 (3)"/>
    <s v="B0BC7YHGYH"/>
    <x v="5"/>
    <s v="SIMORAS Inspirational Candles for Women, Men - You're Awesome Candles with Candle Snuffer - Lavender Candles Gifts for Women, Friends, Coworkers, Sisters, Teachers - Boss Day Candle with Saying"/>
    <s v="SIMFBA10012"/>
    <s v="336"/>
    <s v="5"/>
    <s v="6.10%"/>
    <s v="8.62%"/>
    <s v="484"/>
    <s v="11"/>
    <s v="6.68%"/>
    <s v="14.86%"/>
    <s v="99.37%"/>
    <s v="90.91%"/>
    <s v="125"/>
    <s v="31"/>
    <s v="37.20%"/>
    <s v="620.00%"/>
    <s v="$1,022.76"/>
    <s v="$247.69"/>
    <n v="69"/>
    <n v="1"/>
  </r>
  <r>
    <d v="2023-11-20T00:00:00"/>
    <x v="22"/>
    <s v="2023-W47"/>
    <s v="BusinessReport-12-19-23 (3)"/>
    <s v="B09Q8CZZQM"/>
    <x v="0"/>
    <s v="SIMORAS Love Candle Gifts for Girlfriend, Boyfriend - I Love You Gifts for Her, Him on Birthday - Funny Gift for Your Wife, Husband - Romantic Gifts for Her, Him on Valentines Day - Lavender Scent"/>
    <s v="SIMFBA10010"/>
    <s v="135"/>
    <s v="1"/>
    <s v="2.45%"/>
    <s v="1.72%"/>
    <s v="179"/>
    <s v="1"/>
    <s v="2.47%"/>
    <s v="1.35%"/>
    <s v="100.00%"/>
    <s v="100.00%"/>
    <s v="45"/>
    <s v="0"/>
    <s v="33.33%"/>
    <s v="0.00%"/>
    <s v="$453.55"/>
    <s v="$0.00"/>
    <n v="43"/>
    <n v="0"/>
  </r>
  <r>
    <d v="2023-11-20T00:00:00"/>
    <x v="22"/>
    <s v="2023-W47"/>
    <s v="BusinessReport-12-19-23 (3)"/>
    <s v="B0BNMGXTDZ"/>
    <x v="3"/>
    <s v="SIMORAS Best Friend Candle with Candle Snuffer - A True Friend Candle - Friend Gifts for Women, Men on Graduation - Best Friend Birthday Gifts for Women - Friendship Gifts for Women Friends"/>
    <s v="SIMFBA10006"/>
    <s v="379"/>
    <s v="1"/>
    <s v="6.88%"/>
    <s v="1.72%"/>
    <s v="500"/>
    <s v="1"/>
    <s v="6.91%"/>
    <s v="1.35%"/>
    <s v="100.00%"/>
    <s v="100.00%"/>
    <s v="47"/>
    <s v="0"/>
    <s v="12.40%"/>
    <s v="0.00%"/>
    <s v="$391.53"/>
    <s v="$0.00"/>
    <n v="39"/>
    <n v="0"/>
  </r>
  <r>
    <d v="2023-11-20T00:00:00"/>
    <x v="22"/>
    <s v="2023-W47"/>
    <s v="BusinessReport-12-19-23 (3)"/>
    <s v="B0BQ26FXG2"/>
    <x v="9"/>
    <s v="SIMORAS Grandma Blanket - Grandma Throw Blanket for Christmas, Mothers Day - Grandma Gifts for Grandmother Birthday - Fleece Blanket, Teal 60&quot; x 50&quot;"/>
    <s v="SIMFBA20008TE"/>
    <s v="376"/>
    <s v="1"/>
    <s v="6.83%"/>
    <s v="1.72%"/>
    <s v="509"/>
    <s v="1"/>
    <s v="7.03%"/>
    <s v="1.35%"/>
    <s v="100.00%"/>
    <s v="100.00%"/>
    <s v="40"/>
    <s v="0"/>
    <s v="10.64%"/>
    <s v="0.00%"/>
    <s v="$436.40"/>
    <s v="$0.00"/>
    <n v="38"/>
    <n v="0"/>
  </r>
  <r>
    <d v="2023-11-20T00:00:00"/>
    <x v="22"/>
    <s v="2023-W47"/>
    <s v="BusinessReport-12-19-23 (3)"/>
    <s v="B0B389QV1H"/>
    <x v="6"/>
    <s v="SIMORAS Mom Blanket - Blanket for Mom on Mothers Day, Christmas, Valentines - Birthday Gifts for Mom from Daughter, Son - Letter to Mom Blanket - Blanket 60&quot; x 50&quot;"/>
    <s v="SIMFBA20002"/>
    <s v="355"/>
    <s v="5"/>
    <s v="6.45%"/>
    <s v="8.62%"/>
    <s v="501"/>
    <s v="8"/>
    <s v="6.92%"/>
    <s v="10.81%"/>
    <s v="100.00%"/>
    <s v="87.50%"/>
    <s v="34"/>
    <s v="0"/>
    <s v="9.58%"/>
    <s v="0.00%"/>
    <s v="$584.86"/>
    <s v="$0.00"/>
    <n v="34"/>
    <n v="0"/>
  </r>
  <r>
    <d v="2023-11-20T00:00:00"/>
    <x v="22"/>
    <s v="2023-W47"/>
    <s v="BusinessReport-12-19-23 (3)"/>
    <s v="B0B389ZHPP"/>
    <x v="11"/>
    <s v="SIMORAS Wife Blanket - to My Wife Blanket from Husband for Christmas, Birthday, Valentines for Wife from Husband - Fleece Blanket, 60&quot; x 50&quot;"/>
    <s v="SIMFBA20003"/>
    <s v="402"/>
    <s v="5"/>
    <s v="7.30%"/>
    <s v="8.62%"/>
    <s v="516"/>
    <s v="6"/>
    <s v="7.13%"/>
    <s v="8.11%"/>
    <s v="100.00%"/>
    <s v="100.00%"/>
    <s v="31"/>
    <s v="1"/>
    <s v="7.71%"/>
    <s v="20.00%"/>
    <s v="$594.69"/>
    <s v="$18.99"/>
    <n v="31"/>
    <n v="1"/>
  </r>
  <r>
    <d v="2023-11-20T00:00:00"/>
    <x v="22"/>
    <s v="2023-W47"/>
    <s v="BusinessReport-12-19-23 (3)"/>
    <s v="B0BC7YHGYH"/>
    <x v="2"/>
    <s v="SIMORAS Sister Candle with Candlesnuffer, Gift Box - Lavender Scented Candle Gift for Sister on Birthday, Christmas - Cool Sister Gifts from Sisters, Brothers"/>
    <s v="SIMFBA10020"/>
    <s v="353"/>
    <s v="6"/>
    <s v="6.41%"/>
    <s v="10.34%"/>
    <s v="509"/>
    <s v="6"/>
    <s v="7.03%"/>
    <s v="8.11%"/>
    <s v="100.00%"/>
    <s v="83.33%"/>
    <s v="32"/>
    <s v="0"/>
    <s v="9.07%"/>
    <s v="0.00%"/>
    <s v="$301.68"/>
    <s v="$0.00"/>
    <n v="30"/>
    <n v="0"/>
  </r>
  <r>
    <d v="2023-11-20T00:00:00"/>
    <x v="22"/>
    <s v="2023-W47"/>
    <s v="BusinessReport-12-19-23 (3)"/>
    <s v="B0BC7YHGYH"/>
    <x v="4"/>
    <s v="SIMORAS Mom Candle with Candlesnuffer - Lavender Scented Candles for Mom - You Don't Have Ugly Children Candles for Mom - Mom Candle Gifts for Mom from Son - Mothers Day Candles from Daughter"/>
    <s v="SIMFBA10013"/>
    <s v="238"/>
    <s v="2"/>
    <s v="4.32%"/>
    <s v="3.45%"/>
    <s v="272"/>
    <s v="2"/>
    <s v="3.76%"/>
    <s v="2.70%"/>
    <s v="99.62%"/>
    <s v="100.00%"/>
    <s v="31"/>
    <s v="0"/>
    <s v="13.03%"/>
    <s v="0.00%"/>
    <s v="$321.69"/>
    <s v="$0.00"/>
    <n v="29"/>
    <n v="0"/>
  </r>
  <r>
    <d v="2023-11-20T00:00:00"/>
    <x v="22"/>
    <s v="2023-W47"/>
    <s v="BusinessReport-12-19-23 (3)"/>
    <s v="B0BQ26FXG2"/>
    <x v="13"/>
    <s v="SIMORAS Grandma Blanket - Grandma Throw Blanket for Christmas, Mothers Day - Grandma Gifts for Grandmother Birthday - Fleece Blanket, Purple 60&quot; x 50&quot;"/>
    <s v="SIMFBA20008PU"/>
    <s v="244"/>
    <s v="1"/>
    <s v="4.43%"/>
    <s v="1.72%"/>
    <s v="297"/>
    <s v="1"/>
    <s v="4.10%"/>
    <s v="1.35%"/>
    <s v="100.00%"/>
    <s v="100.00%"/>
    <s v="22"/>
    <s v="0"/>
    <s v="9.02%"/>
    <s v="0.00%"/>
    <s v="$285.78"/>
    <s v="$0.00"/>
    <n v="22"/>
    <n v="0"/>
  </r>
  <r>
    <d v="2023-11-20T00:00:00"/>
    <x v="22"/>
    <s v="2023-W47"/>
    <s v="BusinessReport-12-19-23 (3)"/>
    <s v="B0BJVQ5HWZ"/>
    <x v="17"/>
    <s v="SIMORAS Positive Words Blanket - 'Love Peace Joy' Comfort Blanket Gift Set for Christmas, Birthday - Positive Energy Throw Blankets for Women - Teal 60&quot; x 50&quot;"/>
    <s v="SIMFBA20006TE"/>
    <s v="277"/>
    <s v="6"/>
    <s v="5.03%"/>
    <s v="10.34%"/>
    <s v="368"/>
    <s v="8"/>
    <s v="5.08%"/>
    <s v="10.81%"/>
    <s v="100.00%"/>
    <s v="100.00%"/>
    <s v="22"/>
    <s v="1"/>
    <s v="7.94%"/>
    <s v="16.67%"/>
    <s v="$417.78"/>
    <s v="$18.99"/>
    <n v="18"/>
    <n v="1"/>
  </r>
  <r>
    <d v="2023-11-20T00:00:00"/>
    <x v="22"/>
    <s v="2023-W47"/>
    <s v="BusinessReport-12-19-23 (3)"/>
    <s v="B0BC7YHGYH"/>
    <x v="8"/>
    <s v="SIMORAS Mom Candle with Candlesnuffer - Lavender Scented Candles for Mom - My Favorite Child Gave Me This Candle - Gifts for Mom from Son on Birthday - Mothers Day Candles from Daughter"/>
    <s v="SIMFBA10016"/>
    <s v="157"/>
    <s v="0"/>
    <s v="2.85%"/>
    <s v="0.00%"/>
    <s v="195"/>
    <s v="0"/>
    <s v="2.69%"/>
    <s v="0.00%"/>
    <s v="100.00%"/>
    <s v="0.00%"/>
    <s v="17"/>
    <s v="0"/>
    <s v="10.83%"/>
    <s v="0.00%"/>
    <s v="$139.83"/>
    <s v="$0.00"/>
    <n v="17"/>
    <n v="0"/>
  </r>
  <r>
    <d v="2023-11-20T00:00:00"/>
    <x v="22"/>
    <s v="2023-W47"/>
    <s v="BusinessReport-12-19-23 (3)"/>
    <s v="B0BNMGXTDZ"/>
    <x v="14"/>
    <s v="SIMORAS Best Friend Candle with Snuffer - We'll be Friends Until We are Old - Friend Gifts for Women, Men on Graduation - Best Friend Birthday Gifts for Women - Friendship Gifts for Women Friends"/>
    <s v="SIMFBA10007"/>
    <s v="206"/>
    <s v="1"/>
    <s v="3.74%"/>
    <s v="1.72%"/>
    <s v="251"/>
    <s v="1"/>
    <s v="3.47%"/>
    <s v="1.35%"/>
    <s v="100.00%"/>
    <s v="100.00%"/>
    <s v="25"/>
    <s v="0"/>
    <s v="12.14%"/>
    <s v="0.00%"/>
    <s v="$360.15"/>
    <s v="$0.00"/>
    <n v="16"/>
    <n v="0"/>
  </r>
  <r>
    <d v="2023-11-20T00:00:00"/>
    <x v="22"/>
    <s v="2023-W47"/>
    <s v="BusinessReport-12-19-23 (3)"/>
    <s v="B0BJVQ5HWZ"/>
    <x v="16"/>
    <s v="SIMORAS Positive Words Blanket with Sleep Mask, Socks and Gift Box - 'Love Peace Joy' Comfort Blanket Gift Set for Christmas, Birthday - Positive Energy Throw Blankets for Women - Purple 50&quot; x 60&quot;"/>
    <s v="SIMFBA20006PU"/>
    <s v="173"/>
    <s v="2"/>
    <s v="3.14%"/>
    <s v="3.45%"/>
    <s v="240"/>
    <s v="3"/>
    <s v="3.31%"/>
    <s v="4.05%"/>
    <s v="100.00%"/>
    <s v="100.00%"/>
    <s v="17"/>
    <s v="0"/>
    <s v="9.83%"/>
    <s v="0.00%"/>
    <s v="$373.83"/>
    <s v="$0.00"/>
    <n v="15"/>
    <n v="0"/>
  </r>
  <r>
    <d v="2023-11-20T00:00:00"/>
    <x v="22"/>
    <s v="2023-W47"/>
    <s v="BusinessReport-12-19-23 (3)"/>
    <s v="B0BJVQ5HWZ"/>
    <x v="15"/>
    <s v="SIMORAS Positive Words Blanket with Sleep Mask, Socks and Gift Box - Family Home Trust Comfort Blanket Gift Set for Christmas, Birthday - Positive Energy Throw Blankets for Women - Teal 50&quot; x 60&quot;"/>
    <s v="SIMFBA20005TE"/>
    <s v="162"/>
    <s v="3"/>
    <s v="2.94%"/>
    <s v="5.17%"/>
    <s v="204"/>
    <s v="3"/>
    <s v="2.82%"/>
    <s v="4.05%"/>
    <s v="100.00%"/>
    <s v="100.00%"/>
    <s v="13"/>
    <s v="0"/>
    <s v="8.02%"/>
    <s v="0.00%"/>
    <s v="$227.87"/>
    <s v="$0.00"/>
    <n v="12"/>
    <n v="0"/>
  </r>
  <r>
    <d v="2023-11-20T00:00:00"/>
    <x v="22"/>
    <s v="2023-W47"/>
    <s v="BusinessReport-12-19-23 (3)"/>
    <s v="B0BNXG9FVJ"/>
    <x v="12"/>
    <s v="SIMORAS Sister Blanket - Sister Blankets from Sister for Christmas, Valentines - Blanket Gifts for Sisters from Sisters, Brothers - Fleece Blanket, Teal 60&quot; x 50&quot;"/>
    <s v="SIMFBA20007TE"/>
    <s v="191"/>
    <s v="2"/>
    <s v="3.47%"/>
    <s v="3.45%"/>
    <s v="285"/>
    <s v="2"/>
    <s v="3.94%"/>
    <s v="2.70%"/>
    <s v="99.64%"/>
    <s v="100.00%"/>
    <s v="11"/>
    <s v="0"/>
    <s v="5.76%"/>
    <s v="0.00%"/>
    <s v="$189.89"/>
    <s v="$0.00"/>
    <n v="11"/>
    <n v="0"/>
  </r>
  <r>
    <d v="2023-11-20T00:00:00"/>
    <x v="22"/>
    <s v="2023-W47"/>
    <s v="BusinessReport-12-19-23 (3)"/>
    <s v="B0BNXG9FVJ"/>
    <x v="10"/>
    <s v="SIMORAS Sister Blanket - Sister Blankets from Sister for Christmas, Valentines - Blanket Gifts for Sisters from Sisters, Brothers - Purple 60&quot; x 50&quot;"/>
    <s v="SIMFBA20007PU"/>
    <s v="336"/>
    <s v="2"/>
    <s v="6.10%"/>
    <s v="3.45%"/>
    <s v="428"/>
    <s v="2"/>
    <s v="5.91%"/>
    <s v="2.70%"/>
    <s v="100.00%"/>
    <s v="100.00%"/>
    <s v="12"/>
    <s v="0"/>
    <s v="3.57%"/>
    <s v="0.00%"/>
    <s v="$197.48"/>
    <s v="$0.00"/>
    <n v="11"/>
    <n v="0"/>
  </r>
  <r>
    <d v="2023-11-20T00:00:00"/>
    <x v="22"/>
    <s v="2023-W47"/>
    <s v="BusinessReport-12-19-23 (3)"/>
    <s v="B0BNMGXTDZ"/>
    <x v="7"/>
    <s v="SIMORAS Best Friend Candle with Snuffer - Our Friendship is Like This Candle - Friend Gifts for Women, Men on Graduation - Going Away Gifts for Friends - Friendship Gifts for Women Friends"/>
    <s v="SIMFBA10005"/>
    <s v="289"/>
    <s v="3"/>
    <s v="5.25%"/>
    <s v="5.17%"/>
    <s v="362"/>
    <s v="3"/>
    <s v="5.00%"/>
    <s v="4.05%"/>
    <s v="100.00%"/>
    <s v="100.00%"/>
    <s v="10"/>
    <s v="1"/>
    <s v="3.46%"/>
    <s v="33.33%"/>
    <s v="$199.90"/>
    <s v="$19.99"/>
    <n v="10"/>
    <n v="1"/>
  </r>
  <r>
    <d v="2023-11-20T00:00:00"/>
    <x v="22"/>
    <s v="2023-W47"/>
    <s v="BusinessReport-12-19-23 (3)"/>
    <s v="B0BJVQ5HWZ"/>
    <x v="19"/>
    <s v="SIMORAS Positive Words Blanket with Sleep Mask, Socks and Gift Box - Family Home Trust Comfort Blanket Gift Set for Christmas, Birthday - Positive Energy Throw Blankets for Women - Purple, 60&quot;x50&quot;"/>
    <s v="SIMFBA20005PU"/>
    <s v="172"/>
    <s v="6"/>
    <s v="3.12%"/>
    <s v="10.34%"/>
    <s v="224"/>
    <s v="8"/>
    <s v="3.09%"/>
    <s v="10.81%"/>
    <s v="100.00%"/>
    <s v="100.00%"/>
    <s v="11"/>
    <s v="0"/>
    <s v="6.40%"/>
    <s v="0.00%"/>
    <s v="$228.69"/>
    <s v="$0.00"/>
    <n v="7"/>
    <n v="0"/>
  </r>
  <r>
    <d v="2023-11-20T00:00:00"/>
    <x v="22"/>
    <s v="2023-W47"/>
    <s v="BusinessReport-12-19-23 (3)"/>
    <s v="B0B389HDL5"/>
    <x v="21"/>
    <s v="SIMORAS Wife Blanket with Sleep Mask, Socks and Gift Box - to My Wife Blanket from Husband for Christmas, Birthday, Valentines for Wife from Husband - Fleece Blanket, 60&quot; x 50&quot;"/>
    <s v="SIMFBA20004"/>
    <s v="59"/>
    <s v="0"/>
    <s v="1.07%"/>
    <s v="0.00%"/>
    <s v="74"/>
    <s v="0"/>
    <s v="1.02%"/>
    <s v="0.00%"/>
    <s v="100.00%"/>
    <s v="0.00%"/>
    <s v="6"/>
    <s v="0"/>
    <s v="10.17%"/>
    <s v="0.00%"/>
    <s v="$106.34"/>
    <s v="$0.00"/>
    <n v="6"/>
    <n v="0"/>
  </r>
  <r>
    <d v="2023-11-20T00:00:00"/>
    <x v="22"/>
    <s v="2023-W47"/>
    <s v="BusinessReport-12-19-23 (3)"/>
    <s v="B0BNMFZBYS"/>
    <x v="20"/>
    <s v="SIMORAS Housewarming Gifts for New House - Can't Wait to Poo in Your New Toilet Candles for House Warming - Funny Housewarming Gifts for Women, Men, Friends - New Apartment, New Home Candle, Lavender"/>
    <s v="SIMFBA10008"/>
    <s v="35"/>
    <s v="2"/>
    <s v="0.64%"/>
    <s v="3.45%"/>
    <s v="46"/>
    <s v="2"/>
    <s v="0.64%"/>
    <s v="2.70%"/>
    <s v="100.00%"/>
    <s v="100.00%"/>
    <s v="4"/>
    <s v="0"/>
    <s v="11.43%"/>
    <s v="0.00%"/>
    <s v="$83.96"/>
    <s v="$0.00"/>
    <n v="4"/>
    <n v="0"/>
  </r>
  <r>
    <d v="2023-05-15T00:00:00"/>
    <x v="23"/>
    <s v="2023-W20"/>
    <s v="BusinessReport-12-19-23 (30)"/>
    <s v="B0BNMGXTDZ"/>
    <x v="7"/>
    <s v="SIMORAS Best Friend Candle with Snuffer - Our Friendship is Like This Candle - Friend Gifts for Women, Men on Graduation - Going Away Gifts for Friends - Friendship Gifts for Women Friends"/>
    <s v="SIMFBA10005"/>
    <s v="388"/>
    <s v="6"/>
    <s v="21.45%"/>
    <s v="16.22%"/>
    <s v="512"/>
    <s v="9"/>
    <s v="21.98%"/>
    <s v="20.45%"/>
    <s v="100.00%"/>
    <s v="100.00%"/>
    <s v="50"/>
    <s v="2"/>
    <s v="12.89%"/>
    <s v="33.33%"/>
    <s v="$799.50"/>
    <s v="$31.98"/>
    <n v="50"/>
    <n v="2"/>
  </r>
  <r>
    <d v="2023-05-15T00:00:00"/>
    <x v="23"/>
    <s v="2023-W20"/>
    <s v="BusinessReport-12-19-23 (30)"/>
    <s v="B0BJVQ5HWZ"/>
    <x v="17"/>
    <s v="SIMORAS Positive Words Blanket - 'Love Peace Joy' Comfort Blanket Gift Set for Christmas, Birthday - Positive Energy Throw Blankets for Women - Teal 60&quot; x 50&quot;"/>
    <s v="SIMFBA20006TE"/>
    <s v="327"/>
    <s v="10"/>
    <s v="18.08%"/>
    <s v="27.03%"/>
    <s v="451"/>
    <s v="14"/>
    <s v="19.36%"/>
    <s v="31.82%"/>
    <s v="99.78%"/>
    <s v="100.00%"/>
    <s v="21"/>
    <s v="0"/>
    <s v="6.42%"/>
    <s v="0.00%"/>
    <s v="$545.79"/>
    <s v="$0.00"/>
    <n v="18"/>
    <n v="0"/>
  </r>
  <r>
    <d v="2023-05-15T00:00:00"/>
    <x v="23"/>
    <s v="2023-W20"/>
    <s v="BusinessReport-12-19-23 (30)"/>
    <s v="B0BJVQ5HWZ"/>
    <x v="16"/>
    <s v="SIMORAS Positive Words Blanket with Sleep Mask, Socks and Gift Box - 'Love Peace Joy' Comfort Blanket Gift Set for Christmas, Birthday - Positive Energy Throw Blankets for Women - Purple 50&quot; x 60&quot;"/>
    <s v="SIMFBA20006PU"/>
    <s v="159"/>
    <s v="4"/>
    <s v="8.79%"/>
    <s v="10.81%"/>
    <s v="202"/>
    <s v="4"/>
    <s v="8.67%"/>
    <s v="9.09%"/>
    <s v="100.00%"/>
    <s v="100.00%"/>
    <s v="13"/>
    <s v="0"/>
    <s v="8.18%"/>
    <s v="0.00%"/>
    <s v="$337.87"/>
    <s v="$0.00"/>
    <n v="13"/>
    <n v="0"/>
  </r>
  <r>
    <d v="2023-05-15T00:00:00"/>
    <x v="23"/>
    <s v="2023-W20"/>
    <s v="BusinessReport-12-19-23 (30)"/>
    <s v="B0B389ZHPP"/>
    <x v="11"/>
    <s v="SIMORAS Wife Blanket - to My Wife Blanket from Husband for Christmas, Birthday, Valentines for Wife from Husband - Fleece Blanket, 60&quot; x 50&quot;"/>
    <s v="SIMFBA20003"/>
    <s v="139"/>
    <s v="2"/>
    <s v="7.68%"/>
    <s v="5.41%"/>
    <s v="206"/>
    <s v="2"/>
    <s v="8.84%"/>
    <s v="4.55%"/>
    <s v="100.00%"/>
    <s v="100.00%"/>
    <s v="13"/>
    <s v="0"/>
    <s v="9.35%"/>
    <s v="0.00%"/>
    <s v="$337.87"/>
    <s v="$0.00"/>
    <n v="13"/>
    <n v="0"/>
  </r>
  <r>
    <d v="2023-05-15T00:00:00"/>
    <x v="23"/>
    <s v="2023-W20"/>
    <s v="BusinessReport-12-19-23 (30)"/>
    <s v="B0BNMFZBYS"/>
    <x v="20"/>
    <s v="SIMORAS Housewarming Gifts for New House - Can't Wait to Poo in Your New Toilet Candles for House Warming - Funny Housewarming Gifts for Women, Men, Friends - New Apartment, New Home Candle, Lavender"/>
    <s v="SIMFBA10008"/>
    <s v="67"/>
    <s v="1"/>
    <s v="3.70%"/>
    <s v="2.70%"/>
    <s v="91"/>
    <s v="1"/>
    <s v="3.91%"/>
    <s v="2.27%"/>
    <s v="98.89%"/>
    <s v="100.00%"/>
    <s v="12"/>
    <s v="0"/>
    <s v="17.91%"/>
    <s v="0.00%"/>
    <s v="$251.88"/>
    <s v="$0.00"/>
    <n v="12"/>
    <n v="0"/>
  </r>
  <r>
    <d v="2023-05-15T00:00:00"/>
    <x v="23"/>
    <s v="2023-W20"/>
    <s v="BusinessReport-12-19-23 (30)"/>
    <s v="B0B389HDL5"/>
    <x v="21"/>
    <s v="SIMORAS Wife Blanket with Sleep Mask, Socks and Gift Box - to My Wife Blanket from Husband for Christmas, Birthday, Valentines for Wife from Husband - Fleece Blanket, 60&quot; x 50&quot;"/>
    <s v="SIMFBA20004"/>
    <s v="51"/>
    <s v="1"/>
    <s v="2.82%"/>
    <s v="2.70%"/>
    <s v="69"/>
    <s v="1"/>
    <s v="2.96%"/>
    <s v="2.27%"/>
    <s v="100.00%"/>
    <s v="100.00%"/>
    <s v="8"/>
    <s v="0"/>
    <s v="15.69%"/>
    <s v="0.00%"/>
    <s v="$207.92"/>
    <s v="$0.00"/>
    <n v="8"/>
    <n v="0"/>
  </r>
  <r>
    <d v="2023-05-15T00:00:00"/>
    <x v="23"/>
    <s v="2023-W20"/>
    <s v="BusinessReport-12-19-23 (30)"/>
    <s v="B0BNMFZBYS"/>
    <x v="27"/>
    <s v="SIMORAS Housewarming Gifts for New House - You Should Have Moved Closer Scented Candles for House Warming - Funny Housewarming Gifts for Women, Men, Friends - New Apartment, New Home Candle (Lavender)"/>
    <s v="SIMFBA10002"/>
    <s v="52"/>
    <s v="1"/>
    <s v="2.87%"/>
    <s v="2.70%"/>
    <s v="64"/>
    <s v="1"/>
    <s v="2.75%"/>
    <s v="2.27%"/>
    <s v="100.00%"/>
    <s v="100.00%"/>
    <s v="7"/>
    <s v="0"/>
    <s v="13.46%"/>
    <s v="0.00%"/>
    <s v="$146.93"/>
    <s v="$0.00"/>
    <n v="7"/>
    <n v="0"/>
  </r>
  <r>
    <d v="2023-05-15T00:00:00"/>
    <x v="23"/>
    <s v="2023-W20"/>
    <s v="BusinessReport-12-19-23 (30)"/>
    <s v="B0BC7YHGYH"/>
    <x v="5"/>
    <s v="SIMORAS Inspirational Candles for Women, Men - You're Awesome Candles with Candle Snuffer - Lavender Candles Gifts for Women, Friends, Coworkers, Sisters, Teachers - Boss Day Candle with Saying"/>
    <s v="SIMFBA10012"/>
    <s v="116"/>
    <s v="1"/>
    <s v="6.41%"/>
    <s v="2.70%"/>
    <s v="152"/>
    <s v="1"/>
    <s v="6.53%"/>
    <s v="2.27%"/>
    <s v="99.34%"/>
    <s v="100.00%"/>
    <s v="8"/>
    <s v="0"/>
    <s v="6.90%"/>
    <s v="0.00%"/>
    <s v="$151.92"/>
    <s v="$0.00"/>
    <n v="6"/>
    <n v="0"/>
  </r>
  <r>
    <d v="2023-05-15T00:00:00"/>
    <x v="23"/>
    <s v="2023-W20"/>
    <s v="BusinessReport-12-19-23 (30)"/>
    <s v="B0BJVQ5HWZ"/>
    <x v="19"/>
    <s v="SIMORAS Positive Words Blanket with Sleep Mask, Socks and Gift Box - Family Home Trust Comfort Blanket Gift Set for Christmas, Birthday - Positive Energy Throw Blankets for Women - Purple, 60&quot;x50&quot;"/>
    <s v="SIMFBA20005PU"/>
    <s v="100"/>
    <s v="3"/>
    <s v="5.53%"/>
    <s v="8.11%"/>
    <s v="118"/>
    <s v="3"/>
    <s v="5.07%"/>
    <s v="6.82%"/>
    <s v="100.00%"/>
    <s v="100.00%"/>
    <s v="5"/>
    <s v="0"/>
    <s v="5.00%"/>
    <s v="0.00%"/>
    <s v="$129.95"/>
    <s v="$0.00"/>
    <n v="5"/>
    <n v="0"/>
  </r>
  <r>
    <d v="2023-05-15T00:00:00"/>
    <x v="23"/>
    <s v="2023-W20"/>
    <s v="BusinessReport-12-19-23 (30)"/>
    <s v="B0BC7YHGYH"/>
    <x v="18"/>
    <s v="SIMORAS Coworker Candle with Candlesnuffer, Gift Box - A Candle for Coworkers' Birthday, Promotion - Candles for Coworkers Leaving Work - Coworker Gifts for Women, Men - Work Bestie Candle"/>
    <s v="SIMFBA10001"/>
    <s v="125"/>
    <s v="0"/>
    <s v="6.91%"/>
    <s v="0.00%"/>
    <s v="138"/>
    <s v="0"/>
    <s v="5.93%"/>
    <s v="0.00%"/>
    <s v="100.00%"/>
    <s v="0.00%"/>
    <s v="4"/>
    <s v="0"/>
    <s v="3.20%"/>
    <s v="0.00%"/>
    <s v="$95.96"/>
    <s v="$0.00"/>
    <n v="4"/>
    <n v="0"/>
  </r>
  <r>
    <d v="2023-05-15T00:00:00"/>
    <x v="23"/>
    <s v="2023-W20"/>
    <s v="BusinessReport-12-19-23 (30)"/>
    <s v="B0BNMGXTDZ"/>
    <x v="14"/>
    <s v="SIMORAS Best Friend Candle with Snuffer - We'll be Friends Until We are Old - Friend Gifts for Women, Men on Graduation - Best Friend Birthday Gifts for Women - Friendship Gifts for Women Friends"/>
    <s v="SIMFBA10007"/>
    <s v="73"/>
    <s v="2"/>
    <s v="4.04%"/>
    <s v="5.41%"/>
    <s v="83"/>
    <s v="2"/>
    <s v="3.56%"/>
    <s v="4.55%"/>
    <s v="100.00%"/>
    <s v="100.00%"/>
    <s v="2"/>
    <s v="0"/>
    <s v="2.74%"/>
    <s v="0.00%"/>
    <s v="$45.98"/>
    <s v="$0.00"/>
    <n v="2"/>
    <n v="0"/>
  </r>
  <r>
    <d v="2023-05-15T00:00:00"/>
    <x v="23"/>
    <s v="2023-W20"/>
    <s v="BusinessReport-12-19-23 (30)"/>
    <s v="B0BNMGXTDZ"/>
    <x v="3"/>
    <s v="SIMORAS Best Friend Candle with Candle Snuffer - A True Friend Candle - Friend Gifts for Women, Men on Graduation - Best Friend Birthday Gifts for Women - Friendship Gifts for Women Friends"/>
    <s v="SIMFBA10006"/>
    <s v="65"/>
    <s v="2"/>
    <s v="3.59%"/>
    <s v="5.41%"/>
    <s v="68"/>
    <s v="2"/>
    <s v="2.92%"/>
    <s v="4.55%"/>
    <s v="100.00%"/>
    <s v="100.00%"/>
    <s v="2"/>
    <s v="0"/>
    <s v="3.08%"/>
    <s v="0.00%"/>
    <s v="$45.98"/>
    <s v="$0.00"/>
    <n v="2"/>
    <n v="0"/>
  </r>
  <r>
    <d v="2023-05-15T00:00:00"/>
    <x v="23"/>
    <s v="2023-W20"/>
    <s v="BusinessReport-12-19-23 (30)"/>
    <s v="B0BC7YHGYH"/>
    <x v="22"/>
    <s v="SIMORAS Get Well Soon Candle with Candlesnuffer - Cheer Candle for Women, Men, Friends After Surgery, Getting Sick - Recovery Candle as Comforting Gifts for Cancer Patients, Miscarriage, Grieving"/>
    <s v="SIMFBA10003"/>
    <s v="31"/>
    <s v="0"/>
    <s v="1.71%"/>
    <s v="0.00%"/>
    <s v="40"/>
    <s v="0"/>
    <s v="1.72%"/>
    <s v="0.00%"/>
    <s v="100.00%"/>
    <s v="0.00%"/>
    <s v="1"/>
    <s v="0"/>
    <s v="3.23%"/>
    <s v="0.00%"/>
    <s v="$22.99"/>
    <s v="$0.00"/>
    <n v="1"/>
    <n v="0"/>
  </r>
  <r>
    <d v="2023-05-15T00:00:00"/>
    <x v="23"/>
    <s v="2023-W20"/>
    <s v="BusinessReport-12-19-23 (30)"/>
    <s v="B0BQ26FXG2"/>
    <x v="13"/>
    <s v="SIMORAS Grandma Blanket - Grandma Throw Blanket for Christmas, Mothers Day - Grandma Gifts for Grandmother Birthday - Fleece Blanket, Purple 60&quot; x 50&quot;"/>
    <s v="SIMFBA20008PU"/>
    <s v="9"/>
    <s v="1"/>
    <s v="0.50%"/>
    <s v="2.70%"/>
    <s v="10"/>
    <s v="1"/>
    <s v="0.43%"/>
    <s v="2.27%"/>
    <s v="90.00%"/>
    <s v="100.00%"/>
    <s v="1"/>
    <s v="0"/>
    <s v="11.11%"/>
    <s v="0.00%"/>
    <s v="$0.00"/>
    <s v="$0.00"/>
    <n v="1"/>
    <n v="0"/>
  </r>
  <r>
    <d v="2023-05-15T00:00:00"/>
    <x v="23"/>
    <s v="2023-W20"/>
    <s v="BusinessReport-12-19-23 (30)"/>
    <s v="B0BJVQ5HWZ"/>
    <x v="15"/>
    <s v="SIMORAS Positive Words Blanket with Sleep Mask, Socks and Gift Box - Family Home Trust Comfort Blanket Gift Set for Christmas, Birthday - Positive Energy Throw Blankets for Women - Teal 50&quot; x 60&quot;"/>
    <s v="SIMFBA20005TE"/>
    <s v="97"/>
    <s v="3"/>
    <s v="5.36%"/>
    <s v="8.11%"/>
    <s v="111"/>
    <s v="3"/>
    <s v="4.77%"/>
    <s v="6.82%"/>
    <s v="100.00%"/>
    <s v="100.00%"/>
    <s v="1"/>
    <s v="0"/>
    <s v="1.03%"/>
    <s v="0.00%"/>
    <s v="$25.99"/>
    <s v="$0.00"/>
    <n v="1"/>
    <n v="0"/>
  </r>
  <r>
    <d v="2023-05-15T00:00:00"/>
    <x v="23"/>
    <s v="2023-W20"/>
    <s v="BusinessReport-12-19-23 (30)"/>
    <s v="B0BQ26FXG2"/>
    <x v="9"/>
    <s v="SIMORAS Grandma Blanket - Grandma Throw Blanket for Christmas, Mothers Day - Grandma Gifts for Grandmother Birthday - Fleece Blanket, Teal 60&quot; x 50&quot;"/>
    <s v="SIMFBA20008TE"/>
    <s v="10"/>
    <s v="0"/>
    <s v="0.55%"/>
    <s v="0.00%"/>
    <s v="14"/>
    <s v="0"/>
    <s v="0.60%"/>
    <s v="0.00%"/>
    <s v="92.86%"/>
    <s v="0.00%"/>
    <s v="1"/>
    <s v="0"/>
    <s v="10.00%"/>
    <s v="0.00%"/>
    <s v="$35.99"/>
    <s v="$0.00"/>
    <n v="1"/>
    <n v="0"/>
  </r>
  <r>
    <d v="2023-05-08T00:00:00"/>
    <x v="24"/>
    <s v="2023-W19"/>
    <s v="BusinessReport-12-19-23 (31)"/>
    <s v="B0BNMGXTDZ"/>
    <x v="7"/>
    <s v="SIMORAS Best Friend Candle with Snuffer - Our Friendship is Like This Candle - Friend Gifts for Women, Men on Graduation - Going Away Gifts for Friends - Friendship Gifts for Women Friends"/>
    <s v="SIMFBA10005"/>
    <s v="639"/>
    <s v="16"/>
    <s v="10.87%"/>
    <s v="16.49%"/>
    <s v="849"/>
    <s v="24"/>
    <s v="10.91%"/>
    <s v="19.20%"/>
    <s v="99.88%"/>
    <s v="100.00%"/>
    <s v="89"/>
    <s v="3"/>
    <s v="13.93%"/>
    <s v="18.75%"/>
    <s v="$1,423.11"/>
    <s v="$47.97"/>
    <n v="86"/>
    <n v="3"/>
  </r>
  <r>
    <d v="2023-05-08T00:00:00"/>
    <x v="24"/>
    <s v="2023-W19"/>
    <s v="BusinessReport-12-19-23 (31)"/>
    <s v="B0B389QV1H"/>
    <x v="6"/>
    <s v="SIMORAS Mom Blanket - Blanket for Mom on Mothers Day, Christmas, Valentines - Birthday Gifts for Mom from Daughter, Son - Letter to Mom Blanket - Blanket 60&quot; x 50&quot;"/>
    <s v="SIMFBA20002"/>
    <s v="1,203"/>
    <s v="31"/>
    <s v="20.46%"/>
    <s v="31.96%"/>
    <s v="1,676"/>
    <s v="38"/>
    <s v="21.53%"/>
    <s v="30.40%"/>
    <s v="95.58%"/>
    <s v="97.37%"/>
    <s v="85"/>
    <s v="2"/>
    <s v="7.07%"/>
    <s v="6.45%"/>
    <s v="$2,443.15"/>
    <s v="$57.98"/>
    <n v="85"/>
    <n v="2"/>
  </r>
  <r>
    <d v="2023-05-08T00:00:00"/>
    <x v="24"/>
    <s v="2023-W19"/>
    <s v="BusinessReport-12-19-23 (31)"/>
    <s v="B0BC7YHGYH"/>
    <x v="8"/>
    <s v="SIMORAS Mom Candle with Candlesnuffer - Lavender Scented Candles for Mom - My Favorite Child Gave Me This Candle - Gifts for Mom from Son on Birthday - Mothers Day Candles from Daughter"/>
    <s v="SIMFBA10016"/>
    <s v="374"/>
    <s v="3"/>
    <s v="6.36%"/>
    <s v="3.09%"/>
    <s v="500"/>
    <s v="4"/>
    <s v="6.42%"/>
    <s v="3.20%"/>
    <s v="100.00%"/>
    <s v="100.00%"/>
    <s v="82"/>
    <s v="1"/>
    <s v="21.93%"/>
    <s v="33.33%"/>
    <s v="$1,885.18"/>
    <s v="$22.99"/>
    <n v="82"/>
    <n v="1"/>
  </r>
  <r>
    <d v="2023-05-08T00:00:00"/>
    <x v="24"/>
    <s v="2023-W19"/>
    <s v="BusinessReport-12-19-23 (31)"/>
    <s v="B0B389ZHPP"/>
    <x v="11"/>
    <s v="SIMORAS Wife Blanket - to My Wife Blanket from Husband for Christmas, Birthday, Valentines for Wife from Husband - Fleece Blanket, 60&quot; x 50&quot;"/>
    <s v="SIMFBA20003"/>
    <s v="480"/>
    <s v="6"/>
    <s v="8.16%"/>
    <s v="6.19%"/>
    <s v="656"/>
    <s v="8"/>
    <s v="8.43%"/>
    <s v="6.40%"/>
    <s v="99.85%"/>
    <s v="100.00%"/>
    <s v="62"/>
    <s v="1"/>
    <s v="12.92%"/>
    <s v="16.67%"/>
    <s v="$1,611.38"/>
    <s v="$25.99"/>
    <n v="62"/>
    <n v="1"/>
  </r>
  <r>
    <d v="2023-05-08T00:00:00"/>
    <x v="24"/>
    <s v="2023-W19"/>
    <s v="BusinessReport-12-19-23 (31)"/>
    <s v="B0BC7YHGYH"/>
    <x v="5"/>
    <s v="SIMORAS Inspirational Candles for Women, Men - You're Awesome Candles with Candle Snuffer - Lavender Candles Gifts for Women, Friends, Coworkers, Sisters, Teachers - Boss Day Candle with Saying"/>
    <s v="SIMFBA10012"/>
    <s v="228"/>
    <s v="4"/>
    <s v="3.88%"/>
    <s v="4.12%"/>
    <s v="309"/>
    <s v="6"/>
    <s v="3.97%"/>
    <s v="4.80%"/>
    <s v="100.00%"/>
    <s v="100.00%"/>
    <s v="32"/>
    <s v="0"/>
    <s v="14.04%"/>
    <s v="0.00%"/>
    <s v="$607.68"/>
    <s v="$0.00"/>
    <n v="29"/>
    <n v="0"/>
  </r>
  <r>
    <d v="2023-05-08T00:00:00"/>
    <x v="24"/>
    <s v="2023-W19"/>
    <s v="BusinessReport-12-19-23 (31)"/>
    <s v="B0B389HDL5"/>
    <x v="21"/>
    <s v="SIMORAS Wife Blanket with Sleep Mask, Socks and Gift Box - to My Wife Blanket from Husband for Christmas, Birthday, Valentines for Wife from Husband - Fleece Blanket, 60&quot; x 50&quot;"/>
    <s v="SIMFBA20004"/>
    <s v="156"/>
    <s v="2"/>
    <s v="2.65%"/>
    <s v="2.06%"/>
    <s v="226"/>
    <s v="2"/>
    <s v="2.90%"/>
    <s v="1.60%"/>
    <s v="100.00%"/>
    <s v="100.00%"/>
    <s v="27"/>
    <s v="0"/>
    <s v="17.31%"/>
    <s v="0.00%"/>
    <s v="$701.73"/>
    <s v="$0.00"/>
    <n v="27"/>
    <n v="0"/>
  </r>
  <r>
    <d v="2023-05-08T00:00:00"/>
    <x v="24"/>
    <s v="2023-W19"/>
    <s v="BusinessReport-12-19-23 (31)"/>
    <s v="B0BJVQ5HWZ"/>
    <x v="17"/>
    <s v="SIMORAS Positive Words Blanket - 'Love Peace Joy' Comfort Blanket Gift Set for Christmas, Birthday - Positive Energy Throw Blankets for Women - Teal 60&quot; x 50&quot;"/>
    <s v="SIMFBA20006TE"/>
    <s v="402"/>
    <s v="5"/>
    <s v="6.84%"/>
    <s v="5.15%"/>
    <s v="610"/>
    <s v="7"/>
    <s v="7.84%"/>
    <s v="5.60%"/>
    <s v="99.67%"/>
    <s v="100.00%"/>
    <s v="24"/>
    <s v="0"/>
    <s v="5.97%"/>
    <s v="0.00%"/>
    <s v="$623.76"/>
    <s v="$0.00"/>
    <n v="23"/>
    <n v="0"/>
  </r>
  <r>
    <d v="2023-05-08T00:00:00"/>
    <x v="24"/>
    <s v="2023-W19"/>
    <s v="BusinessReport-12-19-23 (31)"/>
    <s v="B0BQ26FXG2"/>
    <x v="13"/>
    <s v="SIMORAS Grandma Blanket - Grandma Throw Blanket for Christmas, Mothers Day - Grandma Gifts for Grandmother Birthday - Fleece Blanket, Purple 60&quot; x 50&quot;"/>
    <s v="SIMFBA20008PU"/>
    <s v="226"/>
    <s v="2"/>
    <s v="3.84%"/>
    <s v="2.06%"/>
    <s v="293"/>
    <s v="3"/>
    <s v="3.76%"/>
    <s v="2.40%"/>
    <s v="94.08%"/>
    <s v="100.00%"/>
    <s v="23"/>
    <s v="0"/>
    <s v="10.18%"/>
    <s v="0.00%"/>
    <s v="$827.77"/>
    <s v="$0.00"/>
    <n v="21"/>
    <n v="0"/>
  </r>
  <r>
    <d v="2023-05-08T00:00:00"/>
    <x v="24"/>
    <s v="2023-W19"/>
    <s v="BusinessReport-12-19-23 (31)"/>
    <s v="B0BJVQ5HWZ"/>
    <x v="16"/>
    <s v="SIMORAS Positive Words Blanket with Sleep Mask, Socks and Gift Box - 'Love Peace Joy' Comfort Blanket Gift Set for Christmas, Birthday - Positive Energy Throw Blankets for Women - Purple 50&quot; x 60&quot;"/>
    <s v="SIMFBA20006PU"/>
    <s v="212"/>
    <s v="2"/>
    <s v="3.61%"/>
    <s v="2.06%"/>
    <s v="286"/>
    <s v="2"/>
    <s v="3.67%"/>
    <s v="1.60%"/>
    <s v="100.00%"/>
    <s v="100.00%"/>
    <s v="23"/>
    <s v="0"/>
    <s v="10.85%"/>
    <s v="0.00%"/>
    <s v="$597.77"/>
    <s v="$0.00"/>
    <n v="21"/>
    <n v="0"/>
  </r>
  <r>
    <d v="2023-05-08T00:00:00"/>
    <x v="24"/>
    <s v="2023-W19"/>
    <s v="BusinessReport-12-19-23 (31)"/>
    <s v="B0BJVQ5HWZ"/>
    <x v="15"/>
    <s v="SIMORAS Positive Words Blanket with Sleep Mask, Socks and Gift Box - Family Home Trust Comfort Blanket Gift Set for Christmas, Birthday - Positive Energy Throw Blankets for Women - Teal 50&quot; x 60&quot;"/>
    <s v="SIMFBA20005TE"/>
    <s v="189"/>
    <s v="3"/>
    <s v="3.21%"/>
    <s v="3.09%"/>
    <s v="256"/>
    <s v="4"/>
    <s v="3.29%"/>
    <s v="3.20%"/>
    <s v="100.00%"/>
    <s v="100.00%"/>
    <s v="25"/>
    <s v="0"/>
    <s v="13.23%"/>
    <s v="0.00%"/>
    <s v="$649.75"/>
    <s v="$0.00"/>
    <n v="15"/>
    <n v="0"/>
  </r>
  <r>
    <d v="2023-05-08T00:00:00"/>
    <x v="24"/>
    <s v="2023-W19"/>
    <s v="BusinessReport-12-19-23 (31)"/>
    <s v="B0BQ26FXG2"/>
    <x v="9"/>
    <s v="SIMORAS Grandma Blanket - Grandma Throw Blanket for Christmas, Mothers Day - Grandma Gifts for Grandmother Birthday - Fleece Blanket, Teal 60&quot; x 50&quot;"/>
    <s v="SIMFBA20008TE"/>
    <s v="439"/>
    <s v="2"/>
    <s v="7.47%"/>
    <s v="2.06%"/>
    <s v="524"/>
    <s v="2"/>
    <s v="6.73%"/>
    <s v="1.60%"/>
    <s v="98.85%"/>
    <s v="100.00%"/>
    <s v="16"/>
    <s v="0"/>
    <s v="3.64%"/>
    <s v="0.00%"/>
    <s v="$575.84"/>
    <s v="$0.00"/>
    <n v="15"/>
    <n v="0"/>
  </r>
  <r>
    <d v="2023-05-08T00:00:00"/>
    <x v="24"/>
    <s v="2023-W19"/>
    <s v="BusinessReport-12-19-23 (31)"/>
    <s v="B0BNMFZBYS"/>
    <x v="27"/>
    <s v="SIMORAS Housewarming Gifts for New House - You Should Have Moved Closer Scented Candles for House Warming - Funny Housewarming Gifts for Women, Men, Friends - New Apartment, New Home Candle (Lavender)"/>
    <s v="SIMFBA10002"/>
    <s v="122"/>
    <s v="0"/>
    <s v="2.08%"/>
    <s v="0.00%"/>
    <s v="155"/>
    <s v="0"/>
    <s v="1.99%"/>
    <s v="0.00%"/>
    <s v="100.00%"/>
    <s v="0.00%"/>
    <s v="14"/>
    <s v="0"/>
    <s v="11.48%"/>
    <s v="0.00%"/>
    <s v="$293.86"/>
    <s v="$0.00"/>
    <n v="14"/>
    <n v="0"/>
  </r>
  <r>
    <d v="2023-05-08T00:00:00"/>
    <x v="24"/>
    <s v="2023-W19"/>
    <s v="BusinessReport-12-19-23 (31)"/>
    <s v="B0BJVQ5HWZ"/>
    <x v="19"/>
    <s v="SIMORAS Positive Words Blanket with Sleep Mask, Socks and Gift Box - Family Home Trust Comfort Blanket Gift Set for Christmas, Birthday - Positive Energy Throw Blankets for Women - Purple, 60&quot;x50&quot;"/>
    <s v="SIMFBA20005PU"/>
    <s v="152"/>
    <s v="1"/>
    <s v="2.59%"/>
    <s v="1.03%"/>
    <s v="188"/>
    <s v="1"/>
    <s v="2.42%"/>
    <s v="0.80%"/>
    <s v="99.44%"/>
    <s v="100.00%"/>
    <s v="14"/>
    <s v="0"/>
    <s v="9.21%"/>
    <s v="0.00%"/>
    <s v="$363.86"/>
    <s v="$0.00"/>
    <n v="14"/>
    <n v="0"/>
  </r>
  <r>
    <d v="2023-05-08T00:00:00"/>
    <x v="24"/>
    <s v="2023-W19"/>
    <s v="BusinessReport-12-19-23 (31)"/>
    <s v="B0BNMFZBYS"/>
    <x v="20"/>
    <s v="SIMORAS Housewarming Gifts for New House - Can't Wait to Poo in Your New Toilet Candles for House Warming - Funny Housewarming Gifts for Women, Men, Friends - New Apartment, New Home Candle, Lavender"/>
    <s v="SIMFBA10008"/>
    <s v="66"/>
    <s v="1"/>
    <s v="1.12%"/>
    <s v="1.03%"/>
    <s v="89"/>
    <s v="1"/>
    <s v="1.14%"/>
    <s v="0.80%"/>
    <s v="100.00%"/>
    <s v="100.00%"/>
    <s v="8"/>
    <s v="0"/>
    <s v="12.12%"/>
    <s v="0.00%"/>
    <s v="$167.92"/>
    <s v="$0.00"/>
    <n v="8"/>
    <n v="0"/>
  </r>
  <r>
    <d v="2023-05-08T00:00:00"/>
    <x v="24"/>
    <s v="2023-W19"/>
    <s v="BusinessReport-12-19-23 (31)"/>
    <s v="B0BC7YHGYH"/>
    <x v="18"/>
    <s v="SIMORAS Coworker Candle with Candlesnuffer, Gift Box - A Candle for Coworkers' Birthday, Promotion - Candles for Coworkers Leaving Work - Coworker Gifts for Women, Men - Work Bestie Candle"/>
    <s v="SIMFBA10001"/>
    <s v="242"/>
    <s v="5"/>
    <s v="4.12%"/>
    <s v="5.15%"/>
    <s v="274"/>
    <s v="8"/>
    <s v="3.52%"/>
    <s v="6.40%"/>
    <s v="100.00%"/>
    <s v="100.00%"/>
    <s v="8"/>
    <s v="0"/>
    <s v="3.31%"/>
    <s v="0.00%"/>
    <s v="$191.92"/>
    <s v="$0.00"/>
    <n v="8"/>
    <n v="0"/>
  </r>
  <r>
    <d v="2023-05-08T00:00:00"/>
    <x v="24"/>
    <s v="2023-W19"/>
    <s v="BusinessReport-12-19-23 (31)"/>
    <s v="B0BJVNB6CB"/>
    <x v="23"/>
    <s v="SIMORAS Memorial Candles for Deceased - Sympathy Gift, Condolence Gifts, Remembrance Gifts, Bereavement Gift for Loss of Mother, Father, Sister, Loved Ones - Lavender Scented Candles"/>
    <s v="SIMFBA10018"/>
    <s v="68"/>
    <s v="0"/>
    <s v="1.16%"/>
    <s v="0.00%"/>
    <s v="86"/>
    <s v="0"/>
    <s v="1.10%"/>
    <s v="0.00%"/>
    <s v="98.84%"/>
    <s v="0.00%"/>
    <s v="6"/>
    <s v="0"/>
    <s v="8.82%"/>
    <s v="0.00%"/>
    <s v="$119.94"/>
    <s v="$0.00"/>
    <n v="6"/>
    <n v="0"/>
  </r>
  <r>
    <d v="2023-05-08T00:00:00"/>
    <x v="24"/>
    <s v="2023-W19"/>
    <s v="BusinessReport-12-19-23 (31)"/>
    <s v="B0B38969VC"/>
    <x v="1"/>
    <s v="SIMORAS Mom Blanket - Blanket for Mom on Mothers Day, Christmas, Valentines - Birthday Gifts for Mom from Daughter, Son - Letter to Mom Blanket - Blanket 60&quot; x 50&quot;"/>
    <s v="SIMFBA20001"/>
    <s v="142"/>
    <s v="2"/>
    <s v="2.42%"/>
    <s v="2.06%"/>
    <s v="223"/>
    <s v="3"/>
    <s v="2.86%"/>
    <s v="2.40%"/>
    <s v="23.32%"/>
    <s v="66.67%"/>
    <s v="5"/>
    <s v="0"/>
    <s v="3.52%"/>
    <s v="0.00%"/>
    <s v="$179.95"/>
    <s v="$0.00"/>
    <n v="5"/>
    <n v="0"/>
  </r>
  <r>
    <d v="2023-05-08T00:00:00"/>
    <x v="24"/>
    <s v="2023-W19"/>
    <s v="BusinessReport-12-19-23 (31)"/>
    <s v="B0BNMGXTDZ"/>
    <x v="3"/>
    <s v="SIMORAS Best Friend Candle with Candle Snuffer - A True Friend Candle - Friend Gifts for Women, Men on Graduation - Best Friend Birthday Gifts for Women - Friendship Gifts for Women Friends"/>
    <s v="SIMFBA10006"/>
    <s v="116"/>
    <s v="3"/>
    <s v="1.97%"/>
    <s v="3.09%"/>
    <s v="122"/>
    <s v="3"/>
    <s v="1.57%"/>
    <s v="2.40%"/>
    <s v="100.00%"/>
    <s v="100.00%"/>
    <s v="4"/>
    <s v="0"/>
    <s v="3.45%"/>
    <s v="0.00%"/>
    <s v="$68.97"/>
    <s v="$0.00"/>
    <n v="4"/>
    <n v="0"/>
  </r>
  <r>
    <d v="2023-05-08T00:00:00"/>
    <x v="24"/>
    <s v="2023-W19"/>
    <s v="BusinessReport-12-19-23 (31)"/>
    <s v="B0BNMGXTDZ"/>
    <x v="14"/>
    <s v="SIMORAS Best Friend Candle with Snuffer - We'll be Friends Until We are Old - Friend Gifts for Women, Men on Graduation - Best Friend Birthday Gifts for Women - Friendship Gifts for Women Friends"/>
    <s v="SIMFBA10007"/>
    <s v="100"/>
    <s v="4"/>
    <s v="1.70%"/>
    <s v="4.12%"/>
    <s v="106"/>
    <s v="4"/>
    <s v="1.36%"/>
    <s v="3.20%"/>
    <s v="100.00%"/>
    <s v="100.00%"/>
    <s v="2"/>
    <s v="0"/>
    <s v="2.00%"/>
    <s v="0.00%"/>
    <s v="$45.98"/>
    <s v="$0.00"/>
    <n v="2"/>
    <n v="0"/>
  </r>
  <r>
    <d v="2023-05-08T00:00:00"/>
    <x v="24"/>
    <s v="2023-W19"/>
    <s v="BusinessReport-12-19-23 (31)"/>
    <s v="B0BC7YHGYH"/>
    <x v="22"/>
    <s v="SIMORAS Get Well Soon Candle with Candlesnuffer - Cheer Candle for Women, Men, Friends After Surgery, Getting Sick - Recovery Candle as Comforting Gifts for Cancer Patients, Miscarriage, Grieving"/>
    <s v="SIMFBA10003"/>
    <s v="56"/>
    <s v="1"/>
    <s v="0.95%"/>
    <s v="1.03%"/>
    <s v="60"/>
    <s v="1"/>
    <s v="0.77%"/>
    <s v="0.80%"/>
    <s v="100.00%"/>
    <s v="100.00%"/>
    <s v="2"/>
    <s v="0"/>
    <s v="3.57%"/>
    <s v="0.00%"/>
    <s v="$45.98"/>
    <s v="$0.00"/>
    <n v="2"/>
    <n v="0"/>
  </r>
  <r>
    <d v="2023-05-08T00:00:00"/>
    <x v="24"/>
    <s v="2023-W19"/>
    <s v="BusinessReport-12-19-23 (31)"/>
    <s v="B0BV1RCQV1"/>
    <x v="10"/>
    <s v="SIMORAS Sister Blanket - Sister Blankets from Sister for Christmas, Valentines - Blanket Gifts for Sisters from Sisters, Brothers - Purple 60&quot; x 50&quot;"/>
    <s v="SIMFBA20007PU"/>
    <s v="51"/>
    <s v="1"/>
    <s v="0.87%"/>
    <s v="1.03%"/>
    <s v="65"/>
    <s v="1"/>
    <s v="0.84%"/>
    <s v="0.80%"/>
    <s v="100.00%"/>
    <s v="100.00%"/>
    <s v="2"/>
    <s v="0"/>
    <s v="3.92%"/>
    <s v="0.00%"/>
    <s v="$69.98"/>
    <s v="$0.00"/>
    <n v="2"/>
    <n v="0"/>
  </r>
  <r>
    <d v="2023-05-08T00:00:00"/>
    <x v="24"/>
    <s v="2023-W19"/>
    <s v="BusinessReport-12-19-23 (31)"/>
    <s v="B0BC7YHGYH"/>
    <x v="24"/>
    <s v="SIMORAS Boss Lady Candle with Candlesnuffer - A Candle for Coworkers on Birthday, Promotion - Boss Candle for Women on Boss Day - Coworker Candle as Leaving Work Gifts, New Job Gifts"/>
    <s v="SIMFBA10009"/>
    <s v="58"/>
    <s v="0"/>
    <s v="0.99%"/>
    <s v="0.00%"/>
    <s v="64"/>
    <s v="0"/>
    <s v="0.82%"/>
    <s v="0.00%"/>
    <s v="96.67%"/>
    <s v="0.00%"/>
    <s v="1"/>
    <s v="0"/>
    <s v="1.72%"/>
    <s v="0.00%"/>
    <s v="$19.99"/>
    <s v="$0.00"/>
    <n v="1"/>
    <n v="0"/>
  </r>
  <r>
    <d v="2023-05-08T00:00:00"/>
    <x v="24"/>
    <s v="2023-W19"/>
    <s v="BusinessReport-12-19-23 (31)"/>
    <s v="B0BC7YHGYH"/>
    <x v="28"/>
    <s v="SIMORAS Lavender Scented Candles Gifts for Women - Don't Let Anyone Treat You Like Free Salsa You are Guac - Inspirational Gifts for Women, Men - Best Friend Candle for Bestie's Birthday"/>
    <s v="SIMFBA10014"/>
    <s v="18"/>
    <s v="0"/>
    <s v="0.31%"/>
    <s v="0.00%"/>
    <s v="19"/>
    <s v="0"/>
    <s v="0.24%"/>
    <s v="0.00%"/>
    <s v="100.00%"/>
    <s v="0.00%"/>
    <s v="1"/>
    <s v="0"/>
    <s v="5.56%"/>
    <s v="0.00%"/>
    <s v="$19.99"/>
    <s v="$0.00"/>
    <n v="1"/>
    <n v="0"/>
  </r>
  <r>
    <d v="2023-05-08T00:00:00"/>
    <x v="24"/>
    <s v="2023-W19"/>
    <s v="BusinessReport-12-19-23 (31)"/>
    <s v="B0BC7YHGYH"/>
    <x v="26"/>
    <s v="SIMORAS Get Well Soon Candle with Candlesnuffer - Cheer Candle for Women, Men, Friends After Surgery, Getting Sick - Recovery Candle as Comforting Gifts for Cancer Patients, Miscarriage, Grieving"/>
    <s v="SIMFBA10004"/>
    <s v="80"/>
    <s v="2"/>
    <s v="1.36%"/>
    <s v="2.06%"/>
    <s v="83"/>
    <s v="2"/>
    <s v="1.07%"/>
    <s v="1.60%"/>
    <s v="97.50%"/>
    <s v="100.00%"/>
    <s v="1"/>
    <s v="0"/>
    <s v="1.25%"/>
    <s v="0.00%"/>
    <s v="$22.99"/>
    <s v="$0.00"/>
    <n v="1"/>
    <n v="0"/>
  </r>
  <r>
    <d v="2023-05-08T00:00:00"/>
    <x v="24"/>
    <s v="2023-W19"/>
    <s v="BusinessReport-12-19-23 (31)"/>
    <s v="B0BC7YHGYH"/>
    <x v="2"/>
    <s v="SIMORAS Sister Candle with Candlesnuffer, Gift Box - Lavender Scented Candle Gift for Sister on Birthday, Christmas - Cool Sister Gifts from Sisters, Brothers"/>
    <s v="SIMFBA10020"/>
    <s v="60"/>
    <s v="1"/>
    <s v="1.02%"/>
    <s v="1.03%"/>
    <s v="65"/>
    <s v="1"/>
    <s v="0.84%"/>
    <s v="0.80%"/>
    <s v="96.77%"/>
    <s v="100.00%"/>
    <s v="1"/>
    <s v="0"/>
    <s v="1.67%"/>
    <s v="0.00%"/>
    <s v="$22.99"/>
    <s v="$0.00"/>
    <n v="1"/>
    <n v="0"/>
  </r>
  <r>
    <d v="2023-05-01T00:00:00"/>
    <x v="25"/>
    <s v="2023-W18"/>
    <s v="BusinessReport-12-19-23 (32)"/>
    <s v="B0B38969VC"/>
    <x v="1"/>
    <s v="SIMORAS Mom Blanket - Blanket for Mom on Mothers Day, Christmas, Valentines - Birthday Gifts for Mom from Daughter, Son - Letter to Mom Blanket - Blanket 60&quot; x 50&quot;"/>
    <s v="SIMFBA20001"/>
    <s v="2,621"/>
    <s v="40"/>
    <s v="40.17%"/>
    <s v="40.82%"/>
    <s v="3,698"/>
    <s v="61"/>
    <s v="42.49%"/>
    <s v="45.19%"/>
    <s v="96.27%"/>
    <s v="95.08%"/>
    <s v="339"/>
    <s v="3"/>
    <s v="12.93%"/>
    <s v="7.50%"/>
    <s v="$10,462.61"/>
    <s v="$107.97"/>
    <n v="334"/>
    <n v="3"/>
  </r>
  <r>
    <d v="2023-05-01T00:00:00"/>
    <x v="25"/>
    <s v="2023-W18"/>
    <s v="BusinessReport-12-19-23 (32)"/>
    <s v="B0B389QV1H"/>
    <x v="6"/>
    <s v="SIMORAS Mom Blanket - Blanket for Mom on Mothers Day, Christmas, Valentines - Birthday Gifts for Mom from Daughter, Son - Letter to Mom Blanket - Blanket 60&quot; x 50&quot;"/>
    <s v="SIMFBA20002"/>
    <s v="1,004"/>
    <s v="25"/>
    <s v="15.39%"/>
    <s v="25.51%"/>
    <s v="1,359"/>
    <s v="38"/>
    <s v="15.62%"/>
    <s v="28.15%"/>
    <s v="100.00%"/>
    <s v="100.00%"/>
    <s v="60"/>
    <s v="0"/>
    <s v="5.98%"/>
    <s v="0.00%"/>
    <s v="$1,559.40"/>
    <s v="$0.00"/>
    <n v="60"/>
    <n v="0"/>
  </r>
  <r>
    <d v="2023-05-01T00:00:00"/>
    <x v="25"/>
    <s v="2023-W18"/>
    <s v="BusinessReport-12-19-23 (32)"/>
    <s v="B0BNMGXTDZ"/>
    <x v="7"/>
    <s v="SIMORAS Best Friend Candle with Snuffer - Our Friendship is Like This Candle - Friend Gifts for Women, Men on Graduation - Going Away Gifts for Friends - Friendship Gifts for Women Friends"/>
    <s v="SIMFBA10005"/>
    <s v="438"/>
    <s v="5"/>
    <s v="6.71%"/>
    <s v="5.10%"/>
    <s v="580"/>
    <s v="5"/>
    <s v="6.66%"/>
    <s v="3.70%"/>
    <s v="100.00%"/>
    <s v="100.00%"/>
    <s v="49"/>
    <s v="0"/>
    <s v="11.19%"/>
    <s v="0.00%"/>
    <s v="$783.51"/>
    <s v="$0.00"/>
    <n v="48"/>
    <n v="0"/>
  </r>
  <r>
    <d v="2023-05-01T00:00:00"/>
    <x v="25"/>
    <s v="2023-W18"/>
    <s v="BusinessReport-12-19-23 (32)"/>
    <s v="B0BC7YHGYH"/>
    <x v="8"/>
    <s v="SIMORAS Mom Candle with Candlesnuffer - Lavender Scented Candles for Mom - My Favorite Child Gave Me This Candle - Gifts for Mom from Son on Birthday - Mothers Day Candles from Daughter"/>
    <s v="SIMFBA10016"/>
    <s v="234"/>
    <s v="3"/>
    <s v="3.59%"/>
    <s v="3.06%"/>
    <s v="316"/>
    <s v="4"/>
    <s v="3.63%"/>
    <s v="2.96%"/>
    <s v="100.00%"/>
    <s v="100.00%"/>
    <s v="42"/>
    <s v="0"/>
    <s v="17.95%"/>
    <s v="0.00%"/>
    <s v="$965.58"/>
    <s v="$0.00"/>
    <n v="42"/>
    <n v="0"/>
  </r>
  <r>
    <d v="2023-05-01T00:00:00"/>
    <x v="25"/>
    <s v="2023-W18"/>
    <s v="BusinessReport-12-19-23 (32)"/>
    <s v="B0BNMFZBYS"/>
    <x v="27"/>
    <s v="SIMORAS Housewarming Gifts for New House - You Should Have Moved Closer Scented Candles for House Warming - Funny Housewarming Gifts for Women, Men, Friends - New Apartment, New Home Candle (Lavender)"/>
    <s v="SIMFBA10002"/>
    <s v="213"/>
    <s v="2"/>
    <s v="3.26%"/>
    <s v="2.04%"/>
    <s v="274"/>
    <s v="2"/>
    <s v="3.15%"/>
    <s v="1.48%"/>
    <s v="100.00%"/>
    <s v="100.00%"/>
    <s v="31"/>
    <s v="0"/>
    <s v="14.55%"/>
    <s v="0.00%"/>
    <s v="$650.69"/>
    <s v="$0.00"/>
    <n v="28"/>
    <n v="0"/>
  </r>
  <r>
    <d v="2023-05-01T00:00:00"/>
    <x v="25"/>
    <s v="2023-W18"/>
    <s v="BusinessReport-12-19-23 (32)"/>
    <s v="B0B389ZHPP"/>
    <x v="11"/>
    <s v="SIMORAS Wife Blanket - to My Wife Blanket from Husband for Christmas, Birthday, Valentines for Wife from Husband - Fleece Blanket, 60&quot; x 50&quot;"/>
    <s v="SIMFBA20003"/>
    <s v="251"/>
    <s v="7"/>
    <s v="3.85%"/>
    <s v="7.14%"/>
    <s v="337"/>
    <s v="8"/>
    <s v="3.87%"/>
    <s v="5.93%"/>
    <s v="100.00%"/>
    <s v="100.00%"/>
    <s v="19"/>
    <s v="0"/>
    <s v="7.57%"/>
    <s v="0.00%"/>
    <s v="$628.81"/>
    <s v="$0.00"/>
    <n v="19"/>
    <n v="0"/>
  </r>
  <r>
    <d v="2023-05-01T00:00:00"/>
    <x v="25"/>
    <s v="2023-W18"/>
    <s v="BusinessReport-12-19-23 (32)"/>
    <s v="B0BC7YHGYH"/>
    <x v="5"/>
    <s v="SIMORAS Inspirational Candles for Women, Men - You're Awesome Candles with Candle Snuffer - Lavender Candles Gifts for Women, Friends, Coworkers, Sisters, Teachers - Boss Day Candle with Saying"/>
    <s v="SIMFBA10012"/>
    <s v="168"/>
    <s v="1"/>
    <s v="2.57%"/>
    <s v="1.02%"/>
    <s v="206"/>
    <s v="1"/>
    <s v="2.37%"/>
    <s v="0.74%"/>
    <s v="98.99%"/>
    <s v="100.00%"/>
    <s v="16"/>
    <s v="0"/>
    <s v="9.52%"/>
    <s v="0.00%"/>
    <s v="$303.84"/>
    <s v="$0.00"/>
    <n v="15"/>
    <n v="0"/>
  </r>
  <r>
    <d v="2023-05-01T00:00:00"/>
    <x v="25"/>
    <s v="2023-W18"/>
    <s v="BusinessReport-12-19-23 (32)"/>
    <s v="B0BJVQ5HWZ"/>
    <x v="17"/>
    <s v="SIMORAS Positive Words Blanket - 'Love Peace Joy' Comfort Blanket Gift Set for Christmas, Birthday - Positive Energy Throw Blankets for Women - Teal 60&quot; x 50&quot;"/>
    <s v="SIMFBA20006TE"/>
    <s v="212"/>
    <s v="3"/>
    <s v="3.25%"/>
    <s v="3.06%"/>
    <s v="271"/>
    <s v="3"/>
    <s v="3.11%"/>
    <s v="2.22%"/>
    <s v="99.24%"/>
    <s v="100.00%"/>
    <s v="13"/>
    <s v="0"/>
    <s v="6.13%"/>
    <s v="0.00%"/>
    <s v="$337.87"/>
    <s v="$0.00"/>
    <n v="13"/>
    <n v="0"/>
  </r>
  <r>
    <d v="2023-05-01T00:00:00"/>
    <x v="25"/>
    <s v="2023-W18"/>
    <s v="BusinessReport-12-19-23 (32)"/>
    <s v="B0BJVQ5HWZ"/>
    <x v="16"/>
    <s v="SIMORAS Positive Words Blanket with Sleep Mask, Socks and Gift Box - 'Love Peace Joy' Comfort Blanket Gift Set for Christmas, Birthday - Positive Energy Throw Blankets for Women - Purple 50&quot; x 60&quot;"/>
    <s v="SIMFBA20006PU"/>
    <s v="108"/>
    <s v="2"/>
    <s v="1.66%"/>
    <s v="2.04%"/>
    <s v="138"/>
    <s v="2"/>
    <s v="1.59%"/>
    <s v="1.48%"/>
    <s v="99.21%"/>
    <s v="100.00%"/>
    <s v="69"/>
    <s v="0"/>
    <s v="63.89%"/>
    <s v="0.00%"/>
    <s v="$1,793.31"/>
    <s v="$0.00"/>
    <n v="11"/>
    <n v="0"/>
  </r>
  <r>
    <d v="2023-05-01T00:00:00"/>
    <x v="25"/>
    <s v="2023-W18"/>
    <s v="BusinessReport-12-19-23 (32)"/>
    <s v="B0BNMFZBYS"/>
    <x v="20"/>
    <s v="SIMORAS Housewarming Gifts for New House - Can't Wait to Poo in Your New Toilet Candles for House Warming - Funny Housewarming Gifts for Women, Men, Friends - New Apartment, New Home Candle, Lavender"/>
    <s v="SIMFBA10008"/>
    <s v="70"/>
    <s v="0"/>
    <s v="1.07%"/>
    <s v="0.00%"/>
    <s v="92"/>
    <s v="0"/>
    <s v="1.06%"/>
    <s v="0.00%"/>
    <s v="100.00%"/>
    <s v="0.00%"/>
    <s v="10"/>
    <s v="0"/>
    <s v="14.29%"/>
    <s v="0.00%"/>
    <s v="$209.90"/>
    <s v="$0.00"/>
    <n v="10"/>
    <n v="0"/>
  </r>
  <r>
    <d v="2023-05-01T00:00:00"/>
    <x v="25"/>
    <s v="2023-W18"/>
    <s v="BusinessReport-12-19-23 (32)"/>
    <s v="B0BQ26FXG2"/>
    <x v="13"/>
    <s v="SIMORAS Grandma Blanket - Grandma Throw Blanket for Christmas, Mothers Day - Grandma Gifts for Grandmother Birthday - Fleece Blanket, Purple 60&quot; x 50&quot;"/>
    <s v="SIMFBA20008PU"/>
    <s v="194"/>
    <s v="2"/>
    <s v="2.97%"/>
    <s v="2.04%"/>
    <s v="215"/>
    <s v="2"/>
    <s v="2.47%"/>
    <s v="1.48%"/>
    <s v="84.83%"/>
    <s v="100.00%"/>
    <s v="8"/>
    <s v="0"/>
    <s v="4.12%"/>
    <s v="0.00%"/>
    <s v="$287.92"/>
    <s v="$0.00"/>
    <n v="8"/>
    <n v="0"/>
  </r>
  <r>
    <d v="2023-05-01T00:00:00"/>
    <x v="25"/>
    <s v="2023-W18"/>
    <s v="BusinessReport-12-19-23 (32)"/>
    <s v="B0B389HDL5"/>
    <x v="21"/>
    <s v="SIMORAS Wife Blanket with Sleep Mask, Socks and Gift Box - to My Wife Blanket from Husband for Christmas, Birthday, Valentines for Wife from Husband - Fleece Blanket, 60&quot; x 50&quot;"/>
    <s v="SIMFBA20004"/>
    <s v="85"/>
    <s v="0"/>
    <s v="1.30%"/>
    <s v="0.00%"/>
    <s v="111"/>
    <s v="0"/>
    <s v="1.28%"/>
    <s v="0.00%"/>
    <s v="100.00%"/>
    <s v="0.00%"/>
    <s v="7"/>
    <s v="0"/>
    <s v="8.24%"/>
    <s v="0.00%"/>
    <s v="$181.93"/>
    <s v="$0.00"/>
    <n v="7"/>
    <n v="0"/>
  </r>
  <r>
    <d v="2023-05-01T00:00:00"/>
    <x v="25"/>
    <s v="2023-W18"/>
    <s v="BusinessReport-12-19-23 (32)"/>
    <s v="B0BQ26FXG2"/>
    <x v="9"/>
    <s v="SIMORAS Grandma Blanket - Grandma Throw Blanket for Christmas, Mothers Day - Grandma Gifts for Grandmother Birthday - Fleece Blanket, Teal 60&quot; x 50&quot;"/>
    <s v="SIMFBA20008TE"/>
    <s v="217"/>
    <s v="2"/>
    <s v="3.33%"/>
    <s v="2.04%"/>
    <s v="252"/>
    <s v="3"/>
    <s v="2.90%"/>
    <s v="2.22%"/>
    <s v="92.40%"/>
    <s v="100.00%"/>
    <s v="7"/>
    <s v="0"/>
    <s v="3.23%"/>
    <s v="0.00%"/>
    <s v="$251.93"/>
    <s v="$0.00"/>
    <n v="7"/>
    <n v="0"/>
  </r>
  <r>
    <d v="2023-05-01T00:00:00"/>
    <x v="25"/>
    <s v="2023-W18"/>
    <s v="BusinessReport-12-19-23 (32)"/>
    <s v="B0BV1RCQV1"/>
    <x v="10"/>
    <s v="SIMORAS Sister Blanket - Sister Blankets from Sister for Christmas, Valentines - Blanket Gifts for Sisters from Sisters, Brothers - Purple 60&quot; x 50&quot;"/>
    <s v="SIMFBA20007PU"/>
    <s v="75"/>
    <s v="1"/>
    <s v="1.15%"/>
    <s v="1.02%"/>
    <s v="102"/>
    <s v="1"/>
    <s v="1.17%"/>
    <s v="0.74%"/>
    <s v="93.14%"/>
    <s v="100.00%"/>
    <s v="6"/>
    <s v="0"/>
    <s v="8.00%"/>
    <s v="0.00%"/>
    <s v="$209.94"/>
    <s v="$0.00"/>
    <n v="6"/>
    <n v="0"/>
  </r>
  <r>
    <d v="2023-05-01T00:00:00"/>
    <x v="25"/>
    <s v="2023-W18"/>
    <s v="BusinessReport-12-19-23 (32)"/>
    <s v="B0BJVQ5HWZ"/>
    <x v="15"/>
    <s v="SIMORAS Positive Words Blanket with Sleep Mask, Socks and Gift Box - Family Home Trust Comfort Blanket Gift Set for Christmas, Birthday - Positive Energy Throw Blankets for Women - Teal 50&quot; x 60&quot;"/>
    <s v="SIMFBA20005TE"/>
    <s v="119"/>
    <s v="1"/>
    <s v="1.82%"/>
    <s v="1.02%"/>
    <s v="146"/>
    <s v="1"/>
    <s v="1.68%"/>
    <s v="0.74%"/>
    <s v="98.52%"/>
    <s v="100.00%"/>
    <s v="64"/>
    <s v="0"/>
    <s v="53.78%"/>
    <s v="0.00%"/>
    <s v="$1,663.36"/>
    <s v="$0.00"/>
    <n v="6"/>
    <n v="0"/>
  </r>
  <r>
    <d v="2023-05-01T00:00:00"/>
    <x v="25"/>
    <s v="2023-W18"/>
    <s v="BusinessReport-12-19-23 (32)"/>
    <s v="B0BC7YHGYH"/>
    <x v="18"/>
    <s v="SIMORAS Coworker Candle with Candlesnuffer, Gift Box - A Candle for Coworkers' Birthday, Promotion - Candles for Coworkers Leaving Work - Coworker Gifts for Women, Men - Work Bestie Candle"/>
    <s v="SIMFBA10001"/>
    <s v="187"/>
    <s v="1"/>
    <s v="2.87%"/>
    <s v="1.02%"/>
    <s v="221"/>
    <s v="1"/>
    <s v="2.54%"/>
    <s v="0.74%"/>
    <s v="100.00%"/>
    <s v="100.00%"/>
    <s v="4"/>
    <s v="0"/>
    <s v="2.14%"/>
    <s v="0.00%"/>
    <s v="$95.96"/>
    <s v="$0.00"/>
    <n v="4"/>
    <n v="0"/>
  </r>
  <r>
    <d v="2023-05-01T00:00:00"/>
    <x v="25"/>
    <s v="2023-W18"/>
    <s v="BusinessReport-12-19-23 (32)"/>
    <s v="B0BJVQ5HWZ"/>
    <x v="19"/>
    <s v="SIMORAS Positive Words Blanket with Sleep Mask, Socks and Gift Box - Family Home Trust Comfort Blanket Gift Set for Christmas, Birthday - Positive Energy Throw Blankets for Women - Purple, 60&quot;x50&quot;"/>
    <s v="SIMFBA20005PU"/>
    <s v="64"/>
    <s v="0"/>
    <s v="0.98%"/>
    <s v="0.00%"/>
    <s v="85"/>
    <s v="0"/>
    <s v="0.98%"/>
    <s v="0.00%"/>
    <s v="98.72%"/>
    <s v="0.00%"/>
    <s v="4"/>
    <s v="0"/>
    <s v="6.25%"/>
    <s v="0.00%"/>
    <s v="$103.96"/>
    <s v="$0.00"/>
    <n v="4"/>
    <n v="0"/>
  </r>
  <r>
    <d v="2023-05-01T00:00:00"/>
    <x v="25"/>
    <s v="2023-W18"/>
    <s v="BusinessReport-12-19-23 (32)"/>
    <s v="B0BJVNB6CB"/>
    <x v="23"/>
    <s v="SIMORAS Memorial Candles for Deceased - Sympathy Gift, Condolence Gifts, Remembrance Gifts, Bereavement Gift for Loss of Mother, Father, Sister, Loved Ones - Lavender Scented Candles"/>
    <s v="SIMFBA10018"/>
    <s v="64"/>
    <s v="0"/>
    <s v="0.98%"/>
    <s v="0.00%"/>
    <s v="90"/>
    <s v="0"/>
    <s v="1.03%"/>
    <s v="0.00%"/>
    <s v="98.89%"/>
    <s v="0.00%"/>
    <s v="3"/>
    <s v="0"/>
    <s v="4.69%"/>
    <s v="0.00%"/>
    <s v="$59.97"/>
    <s v="$0.00"/>
    <n v="3"/>
    <n v="0"/>
  </r>
  <r>
    <d v="2023-05-01T00:00:00"/>
    <x v="25"/>
    <s v="2023-W18"/>
    <s v="BusinessReport-12-19-23 (32)"/>
    <s v="B0BNMGXTDZ"/>
    <x v="14"/>
    <s v="SIMORAS Best Friend Candle with Snuffer - We'll be Friends Until We are Old - Friend Gifts for Women, Men on Graduation - Best Friend Birthday Gifts for Women - Friendship Gifts for Women Friends"/>
    <s v="SIMFBA10007"/>
    <s v="69"/>
    <s v="2"/>
    <s v="1.06%"/>
    <s v="2.04%"/>
    <s v="70"/>
    <s v="2"/>
    <s v="0.80%"/>
    <s v="1.48%"/>
    <s v="100.00%"/>
    <s v="0.00%"/>
    <s v="2"/>
    <s v="0"/>
    <s v="2.90%"/>
    <s v="0.00%"/>
    <s v="$45.98"/>
    <s v="$0.00"/>
    <n v="2"/>
    <n v="0"/>
  </r>
  <r>
    <d v="2023-05-01T00:00:00"/>
    <x v="25"/>
    <s v="2023-W18"/>
    <s v="BusinessReport-12-19-23 (32)"/>
    <s v="B0BC7YHGYH"/>
    <x v="22"/>
    <s v="SIMORAS Get Well Soon Candle with Candlesnuffer - Cheer Candle for Women, Men, Friends After Surgery, Getting Sick - Recovery Candle as Comforting Gifts for Cancer Patients, Miscarriage, Grieving"/>
    <s v="SIMFBA10003"/>
    <s v="41"/>
    <s v="0"/>
    <s v="0.63%"/>
    <s v="0.00%"/>
    <s v="43"/>
    <s v="0"/>
    <s v="0.49%"/>
    <s v="0.00%"/>
    <s v="100.00%"/>
    <s v="0.00%"/>
    <s v="2"/>
    <s v="0"/>
    <s v="4.88%"/>
    <s v="0.00%"/>
    <s v="$45.98"/>
    <s v="$0.00"/>
    <n v="2"/>
    <n v="0"/>
  </r>
  <r>
    <d v="2023-05-01T00:00:00"/>
    <x v="25"/>
    <s v="2023-W18"/>
    <s v="BusinessReport-12-19-23 (32)"/>
    <s v="B0BC7YHGYH"/>
    <x v="25"/>
    <s v="SIMORAS Get Well Soon Candle with Candlesnuffer - Cheer Candle for Women, Men, Friends After Surgery, Getting Sick - Recovery Candle as Comforting Gifts for Cancer Patients, Miscarriage, Grieving"/>
    <s v="SIMFBA10011"/>
    <s v="44"/>
    <s v="1"/>
    <s v="0.67%"/>
    <s v="1.02%"/>
    <s v="47"/>
    <s v="1"/>
    <s v="0.54%"/>
    <s v="0.74%"/>
    <s v="100.00%"/>
    <s v="100.00%"/>
    <s v="1"/>
    <s v="0"/>
    <s v="2.27%"/>
    <s v="0.00%"/>
    <s v="$20.99"/>
    <s v="$0.00"/>
    <n v="1"/>
    <n v="0"/>
  </r>
  <r>
    <d v="2023-05-01T00:00:00"/>
    <x v="25"/>
    <s v="2023-W18"/>
    <s v="BusinessReport-12-19-23 (32)"/>
    <s v="B0BC7YHGYH"/>
    <x v="2"/>
    <s v="SIMORAS Sister Candle with Candlesnuffer, Gift Box - Lavender Scented Candle Gift for Sister on Birthday, Christmas - Cool Sister Gifts from Sisters, Brothers"/>
    <s v="SIMFBA10020"/>
    <s v="47"/>
    <s v="0"/>
    <s v="0.72%"/>
    <s v="0.00%"/>
    <s v="50"/>
    <s v="0"/>
    <s v="0.57%"/>
    <s v="0.00%"/>
    <s v="97.56%"/>
    <s v="0.00%"/>
    <s v="1"/>
    <s v="0"/>
    <s v="2.13%"/>
    <s v="0.00%"/>
    <s v="$22.99"/>
    <s v="$0.00"/>
    <n v="1"/>
    <n v="0"/>
  </r>
  <r>
    <d v="2023-04-24T00:00:00"/>
    <x v="26"/>
    <s v="2023-W17"/>
    <s v="BusinessReport-12-19-23 (33)"/>
    <s v="B0B38969VC"/>
    <x v="1"/>
    <s v="SIMORAS Mom Blanket - Blanket for Mom on Mothers Day, Christmas, Valentines - Birthday Gifts for Mom from Daughter, Son - Letter to Mom Blanket - Blanket 60&quot; x 50&quot;"/>
    <s v="SIMFBA20001"/>
    <s v="1,223"/>
    <s v="17"/>
    <s v="34.11%"/>
    <s v="28.81%"/>
    <s v="1,589"/>
    <s v="19"/>
    <s v="33.99%"/>
    <s v="26.03%"/>
    <s v="99.81%"/>
    <s v="100.00%"/>
    <s v="130"/>
    <s v="2"/>
    <s v="10.63%"/>
    <s v="11.76%"/>
    <s v="$3,651.70"/>
    <s v="$51.98"/>
    <n v="127"/>
    <n v="2"/>
  </r>
  <r>
    <d v="2023-04-24T00:00:00"/>
    <x v="26"/>
    <s v="2023-W17"/>
    <s v="BusinessReport-12-19-23 (33)"/>
    <s v="B0BNMFZBYS"/>
    <x v="27"/>
    <s v="SIMORAS Housewarming Gifts for New House - You Should Have Moved Closer Scented Candles for House Warming - Funny Housewarming Gifts for Women, Men, Friends - New Apartment, New Home Candle (Lavender)"/>
    <s v="SIMFBA10002"/>
    <s v="213"/>
    <s v="4"/>
    <s v="5.94%"/>
    <s v="6.78%"/>
    <s v="268"/>
    <s v="4"/>
    <s v="5.73%"/>
    <s v="5.48%"/>
    <s v="100.00%"/>
    <s v="100.00%"/>
    <s v="26"/>
    <s v="1"/>
    <s v="12.21%"/>
    <s v="25.00%"/>
    <s v="$545.74"/>
    <s v="$20.99"/>
    <n v="26"/>
    <n v="1"/>
  </r>
  <r>
    <d v="2023-04-24T00:00:00"/>
    <x v="26"/>
    <s v="2023-W17"/>
    <s v="BusinessReport-12-19-23 (33)"/>
    <s v="B0BNMGXTDZ"/>
    <x v="7"/>
    <s v="SIMORAS Best Friend Candle with Snuffer - Our Friendship is Like This Candle - Friend Gifts for Women, Men on Graduation - Going Away Gifts for Friends - Friendship Gifts for Women Friends"/>
    <s v="SIMFBA10005"/>
    <s v="288"/>
    <s v="3"/>
    <s v="8.03%"/>
    <s v="5.08%"/>
    <s v="393"/>
    <s v="4"/>
    <s v="8.41%"/>
    <s v="5.48%"/>
    <s v="99.74%"/>
    <s v="100.00%"/>
    <s v="22"/>
    <s v="0"/>
    <s v="7.64%"/>
    <s v="0.00%"/>
    <s v="$400.78"/>
    <s v="$0.00"/>
    <n v="22"/>
    <n v="0"/>
  </r>
  <r>
    <d v="2023-04-24T00:00:00"/>
    <x v="26"/>
    <s v="2023-W17"/>
    <s v="BusinessReport-12-19-23 (33)"/>
    <s v="B0BC7YHGYH"/>
    <x v="5"/>
    <s v="SIMORAS Inspirational Candles for Women, Men - You're Awesome Candles with Candle Snuffer - Lavender Candles Gifts for Women, Friends, Coworkers, Sisters, Teachers - Boss Day Candle with Saying"/>
    <s v="SIMFBA10012"/>
    <s v="137"/>
    <s v="3"/>
    <s v="3.82%"/>
    <s v="5.08%"/>
    <s v="181"/>
    <s v="7"/>
    <s v="3.87%"/>
    <s v="9.59%"/>
    <s v="97.71%"/>
    <s v="100.00%"/>
    <s v="17"/>
    <s v="0"/>
    <s v="12.41%"/>
    <s v="0.00%"/>
    <s v="$338.83"/>
    <s v="$0.00"/>
    <n v="15"/>
    <n v="0"/>
  </r>
  <r>
    <d v="2023-04-24T00:00:00"/>
    <x v="26"/>
    <s v="2023-W17"/>
    <s v="BusinessReport-12-19-23 (33)"/>
    <s v="B0BC7YHGYH"/>
    <x v="4"/>
    <s v="SIMORAS Mom Candle with Candlesnuffer - Lavender Scented Candles for Mom - You Don't Have Ugly Children Candles for Mom - Mom Candle Gifts for Mom from Son - Mothers Day Candles from Daughter"/>
    <s v="SIMFBA10013"/>
    <s v="138"/>
    <s v="3"/>
    <s v="3.85%"/>
    <s v="5.08%"/>
    <s v="166"/>
    <s v="3"/>
    <s v="3.55%"/>
    <s v="4.11%"/>
    <s v="100.00%"/>
    <s v="100.00%"/>
    <s v="15"/>
    <s v="0"/>
    <s v="10.87%"/>
    <s v="0.00%"/>
    <s v="$344.85"/>
    <s v="$0.00"/>
    <n v="15"/>
    <n v="0"/>
  </r>
  <r>
    <d v="2023-04-24T00:00:00"/>
    <x v="26"/>
    <s v="2023-W17"/>
    <s v="BusinessReport-12-19-23 (33)"/>
    <s v="B0B389QV1H"/>
    <x v="6"/>
    <s v="SIMORAS Mom Blanket - Blanket for Mom on Mothers Day, Christmas, Valentines - Birthday Gifts for Mom from Daughter, Son - Letter to Mom Blanket - Blanket 60&quot; x 50&quot;"/>
    <s v="SIMFBA20002"/>
    <s v="320"/>
    <s v="5"/>
    <s v="8.93%"/>
    <s v="8.47%"/>
    <s v="414"/>
    <s v="6"/>
    <s v="8.86%"/>
    <s v="8.22%"/>
    <s v="100.00%"/>
    <s v="100.00%"/>
    <s v="15"/>
    <s v="0"/>
    <s v="4.69%"/>
    <s v="0.00%"/>
    <s v="$444.85"/>
    <s v="$0.00"/>
    <n v="15"/>
    <n v="0"/>
  </r>
  <r>
    <d v="2023-04-24T00:00:00"/>
    <x v="26"/>
    <s v="2023-W17"/>
    <s v="BusinessReport-12-19-23 (33)"/>
    <s v="B0B389ZHPP"/>
    <x v="11"/>
    <s v="SIMORAS Wife Blanket - to My Wife Blanket from Husband for Christmas, Birthday, Valentines for Wife from Husband - Fleece Blanket, 60&quot; x 50&quot;"/>
    <s v="SIMFBA20003"/>
    <s v="105"/>
    <s v="2"/>
    <s v="2.93%"/>
    <s v="3.39%"/>
    <s v="145"/>
    <s v="3"/>
    <s v="3.10%"/>
    <s v="4.11%"/>
    <s v="100.00%"/>
    <s v="100.00%"/>
    <s v="10"/>
    <s v="0"/>
    <s v="9.52%"/>
    <s v="0.00%"/>
    <s v="$349.90"/>
    <s v="$0.00"/>
    <n v="10"/>
    <n v="0"/>
  </r>
  <r>
    <d v="2023-04-24T00:00:00"/>
    <x v="26"/>
    <s v="2023-W17"/>
    <s v="BusinessReport-12-19-23 (33)"/>
    <s v="B0BC7YHGYH"/>
    <x v="8"/>
    <s v="SIMORAS Mom Candle with Candlesnuffer - Lavender Scented Candles for Mom - My Favorite Child Gave Me This Candle - Gifts for Mom from Son on Birthday - Mothers Day Candles from Daughter"/>
    <s v="SIMFBA10016"/>
    <s v="137"/>
    <s v="2"/>
    <s v="3.82%"/>
    <s v="3.39%"/>
    <s v="172"/>
    <s v="2"/>
    <s v="3.68%"/>
    <s v="2.74%"/>
    <s v="99.40%"/>
    <s v="100.00%"/>
    <s v="10"/>
    <s v="0"/>
    <s v="7.30%"/>
    <s v="0.00%"/>
    <s v="$229.90"/>
    <s v="$0.00"/>
    <n v="9"/>
    <n v="0"/>
  </r>
  <r>
    <d v="2023-04-24T00:00:00"/>
    <x v="26"/>
    <s v="2023-W17"/>
    <s v="BusinessReport-12-19-23 (33)"/>
    <s v="B0BNMFZBYS"/>
    <x v="20"/>
    <s v="SIMORAS Housewarming Gifts for New House - Can't Wait to Poo in Your New Toilet Candles for House Warming - Funny Housewarming Gifts for Women, Men, Friends - New Apartment, New Home Candle, Lavender"/>
    <s v="SIMFBA10008"/>
    <s v="97"/>
    <s v="1"/>
    <s v="2.71%"/>
    <s v="1.69%"/>
    <s v="127"/>
    <s v="1"/>
    <s v="2.72%"/>
    <s v="1.37%"/>
    <s v="99.20%"/>
    <s v="100.00%"/>
    <s v="7"/>
    <s v="0"/>
    <s v="7.22%"/>
    <s v="0.00%"/>
    <s v="$146.93"/>
    <s v="$0.00"/>
    <n v="7"/>
    <n v="0"/>
  </r>
  <r>
    <d v="2023-04-24T00:00:00"/>
    <x v="26"/>
    <s v="2023-W17"/>
    <s v="BusinessReport-12-19-23 (33)"/>
    <s v="B0BJVQ5HWZ"/>
    <x v="17"/>
    <s v="SIMORAS Positive Words Blanket - 'Love Peace Joy' Comfort Blanket Gift Set for Christmas, Birthday - Positive Energy Throw Blankets for Women - Teal 60&quot; x 50&quot;"/>
    <s v="SIMFBA20006TE"/>
    <s v="176"/>
    <s v="3"/>
    <s v="4.91%"/>
    <s v="5.08%"/>
    <s v="250"/>
    <s v="4"/>
    <s v="5.35%"/>
    <s v="5.48%"/>
    <s v="100.00%"/>
    <s v="100.00%"/>
    <s v="6"/>
    <s v="0"/>
    <s v="3.41%"/>
    <s v="0.00%"/>
    <s v="$164.94"/>
    <s v="$0.00"/>
    <n v="6"/>
    <n v="0"/>
  </r>
  <r>
    <d v="2023-04-24T00:00:00"/>
    <x v="26"/>
    <s v="2023-W17"/>
    <s v="BusinessReport-12-19-23 (33)"/>
    <s v="B0BC7YHGYH"/>
    <x v="18"/>
    <s v="SIMORAS Coworker Candle with Candlesnuffer, Gift Box - A Candle for Coworkers' Birthday, Promotion - Candles for Coworkers Leaving Work - Coworker Gifts for Women, Men - Work Bestie Candle"/>
    <s v="SIMFBA10001"/>
    <s v="279"/>
    <s v="2"/>
    <s v="7.78%"/>
    <s v="3.39%"/>
    <s v="353"/>
    <s v="4"/>
    <s v="7.55%"/>
    <s v="5.48%"/>
    <s v="100.00%"/>
    <s v="100.00%"/>
    <s v="6"/>
    <s v="0"/>
    <s v="2.15%"/>
    <s v="0.00%"/>
    <s v="$143.94"/>
    <s v="$0.00"/>
    <n v="5"/>
    <n v="0"/>
  </r>
  <r>
    <d v="2023-04-24T00:00:00"/>
    <x v="26"/>
    <s v="2023-W17"/>
    <s v="BusinessReport-12-19-23 (33)"/>
    <s v="B0BV1RCQV1"/>
    <x v="10"/>
    <s v="SIMORAS Sister Blanket - Sister Blankets from Sister for Christmas, Valentines - Blanket Gifts for Sisters from Sisters, Brothers - Purple 60&quot; x 50&quot;"/>
    <s v="SIMFBA20007PU"/>
    <s v="47"/>
    <s v="1"/>
    <s v="1.31%"/>
    <s v="1.69%"/>
    <s v="71"/>
    <s v="1"/>
    <s v="1.52%"/>
    <s v="1.37%"/>
    <s v="80.28%"/>
    <s v="100.00%"/>
    <s v="5"/>
    <s v="0"/>
    <s v="10.64%"/>
    <s v="0.00%"/>
    <s v="$174.95"/>
    <s v="$0.00"/>
    <n v="5"/>
    <n v="0"/>
  </r>
  <r>
    <d v="2023-04-24T00:00:00"/>
    <x v="26"/>
    <s v="2023-W17"/>
    <s v="BusinessReport-12-19-23 (33)"/>
    <s v="B0B389HDL5"/>
    <x v="21"/>
    <s v="SIMORAS Wife Blanket with Sleep Mask, Socks and Gift Box - to My Wife Blanket from Husband for Christmas, Birthday, Valentines for Wife from Husband - Fleece Blanket, 60&quot; x 50&quot;"/>
    <s v="SIMFBA20004"/>
    <s v="54"/>
    <s v="0"/>
    <s v="1.51%"/>
    <s v="0.00%"/>
    <s v="105"/>
    <s v="0"/>
    <s v="2.25%"/>
    <s v="0.00%"/>
    <s v="100.00%"/>
    <s v="0.00%"/>
    <s v="3"/>
    <s v="0"/>
    <s v="5.56%"/>
    <s v="0.00%"/>
    <s v="$93.97"/>
    <s v="$0.00"/>
    <n v="3"/>
    <n v="0"/>
  </r>
  <r>
    <d v="2023-04-24T00:00:00"/>
    <x v="26"/>
    <s v="2023-W17"/>
    <s v="BusinessReport-12-19-23 (33)"/>
    <s v="B0BJVQ5HWZ"/>
    <x v="16"/>
    <s v="SIMORAS Positive Words Blanket with Sleep Mask, Socks and Gift Box - 'Love Peace Joy' Comfort Blanket Gift Set for Christmas, Birthday - Positive Energy Throw Blankets for Women - Purple 50&quot; x 60&quot;"/>
    <s v="SIMFBA20006PU"/>
    <s v="92"/>
    <s v="5"/>
    <s v="2.57%"/>
    <s v="8.47%"/>
    <s v="113"/>
    <s v="6"/>
    <s v="2.42%"/>
    <s v="8.22%"/>
    <s v="100.00%"/>
    <s v="100.00%"/>
    <s v="3"/>
    <s v="0"/>
    <s v="3.26%"/>
    <s v="0.00%"/>
    <s v="$86.97"/>
    <s v="$0.00"/>
    <n v="3"/>
    <n v="0"/>
  </r>
  <r>
    <d v="2023-04-24T00:00:00"/>
    <x v="26"/>
    <s v="2023-W17"/>
    <s v="BusinessReport-12-19-23 (33)"/>
    <s v="B0BQ26FXG2"/>
    <x v="9"/>
    <s v="SIMORAS Grandma Blanket - Grandma Throw Blanket for Christmas, Mothers Day - Grandma Gifts for Grandmother Birthday - Fleece Blanket, Teal 60&quot; x 50&quot;"/>
    <s v="SIMFBA20008TE"/>
    <s v="57"/>
    <s v="3"/>
    <s v="1.59%"/>
    <s v="5.08%"/>
    <s v="63"/>
    <s v="4"/>
    <s v="1.35%"/>
    <s v="5.48%"/>
    <s v="93.65%"/>
    <s v="100.00%"/>
    <s v="3"/>
    <s v="0"/>
    <s v="5.26%"/>
    <s v="0.00%"/>
    <s v="$107.97"/>
    <s v="$0.00"/>
    <n v="3"/>
    <n v="0"/>
  </r>
  <r>
    <d v="2023-04-24T00:00:00"/>
    <x v="26"/>
    <s v="2023-W17"/>
    <s v="BusinessReport-12-19-23 (33)"/>
    <s v="B0BQ26FXG2"/>
    <x v="13"/>
    <s v="SIMORAS Grandma Blanket - Grandma Throw Blanket for Christmas, Mothers Day - Grandma Gifts for Grandmother Birthday - Fleece Blanket, Purple 60&quot; x 50&quot;"/>
    <s v="SIMFBA20008PU"/>
    <s v="100"/>
    <s v="1"/>
    <s v="2.79%"/>
    <s v="1.69%"/>
    <s v="126"/>
    <s v="1"/>
    <s v="2.70%"/>
    <s v="1.37%"/>
    <s v="76.00%"/>
    <s v="0.00%"/>
    <s v="2"/>
    <s v="0"/>
    <s v="2.00%"/>
    <s v="0.00%"/>
    <s v="$71.98"/>
    <s v="$0.00"/>
    <n v="2"/>
    <n v="0"/>
  </r>
  <r>
    <d v="2023-04-24T00:00:00"/>
    <x v="26"/>
    <s v="2023-W17"/>
    <s v="BusinessReport-12-19-23 (33)"/>
    <s v="B0BJVQ5HWZ"/>
    <x v="19"/>
    <s v="SIMORAS Positive Words Blanket with Sleep Mask, Socks and Gift Box - Family Home Trust Comfort Blanket Gift Set for Christmas, Birthday - Positive Energy Throw Blankets for Women - Purple, 60&quot;x50&quot;"/>
    <s v="SIMFBA20005PU"/>
    <s v="67"/>
    <s v="3"/>
    <s v="1.87%"/>
    <s v="5.08%"/>
    <s v="82"/>
    <s v="3"/>
    <s v="1.75%"/>
    <s v="4.11%"/>
    <s v="100.00%"/>
    <s v="100.00%"/>
    <s v="2"/>
    <s v="0"/>
    <s v="2.99%"/>
    <s v="0.00%"/>
    <s v="$60.98"/>
    <s v="$0.00"/>
    <n v="2"/>
    <n v="0"/>
  </r>
  <r>
    <d v="2023-04-24T00:00:00"/>
    <x v="26"/>
    <s v="2023-W17"/>
    <s v="BusinessReport-12-19-23 (33)"/>
    <s v="B0BC7YHGYH"/>
    <x v="26"/>
    <s v="SIMORAS Get Well Soon Candle with Candlesnuffer - Cheer Candle for Women, Men, Friends After Surgery, Getting Sick - Recovery Candle as Comforting Gifts for Cancer Patients, Miscarriage, Grieving"/>
    <s v="SIMFBA10004"/>
    <s v="55"/>
    <s v="1"/>
    <s v="1.53%"/>
    <s v="1.69%"/>
    <s v="57"/>
    <s v="1"/>
    <s v="1.22%"/>
    <s v="1.37%"/>
    <s v="100.00%"/>
    <s v="100.00%"/>
    <s v="1"/>
    <s v="0"/>
    <s v="1.82%"/>
    <s v="0.00%"/>
    <s v="$22.99"/>
    <s v="$0.00"/>
    <n v="1"/>
    <n v="0"/>
  </r>
  <r>
    <d v="2023-04-17T00:00:00"/>
    <x v="27"/>
    <s v="2023-W16"/>
    <s v="BusinessReport-12-19-23 (34)"/>
    <s v="B0B38969VC"/>
    <x v="1"/>
    <s v="SIMORAS Mom Blanket - Blanket for Mom on Mothers Day, Christmas, Valentines - Birthday Gifts for Mom from Daughter, Son - Letter to Mom Blanket - Blanket 60&quot; x 50&quot;"/>
    <s v="SIMFBA20001"/>
    <s v="725"/>
    <s v="11"/>
    <s v="26.65%"/>
    <s v="22.45%"/>
    <s v="925"/>
    <s v="17"/>
    <s v="26.77%"/>
    <s v="28.33%"/>
    <s v="99.78%"/>
    <s v="100.00%"/>
    <s v="44"/>
    <s v="0"/>
    <s v="6.07%"/>
    <s v="0.00%"/>
    <s v="$1,715.56"/>
    <s v="$0.00"/>
    <n v="44"/>
    <n v="0"/>
  </r>
  <r>
    <d v="2023-04-17T00:00:00"/>
    <x v="27"/>
    <s v="2023-W16"/>
    <s v="BusinessReport-12-19-23 (34)"/>
    <s v="B0BNMFZBYS"/>
    <x v="27"/>
    <s v="SIMORAS Housewarming Gifts for New House - You Should Have Moved Closer Scented Candles for House Warming - Funny Housewarming Gifts for Women, Men, Friends - New Apartment, New Home Candle (Lavender)"/>
    <s v="SIMFBA10002"/>
    <s v="322"/>
    <s v="7"/>
    <s v="11.84%"/>
    <s v="14.29%"/>
    <s v="414"/>
    <s v="9"/>
    <s v="11.98%"/>
    <s v="15.00%"/>
    <s v="99.51%"/>
    <s v="100.00%"/>
    <s v="24"/>
    <s v="0"/>
    <s v="7.45%"/>
    <s v="0.00%"/>
    <s v="$482.77"/>
    <s v="$0.00"/>
    <n v="24"/>
    <n v="0"/>
  </r>
  <r>
    <d v="2023-04-17T00:00:00"/>
    <x v="27"/>
    <s v="2023-W16"/>
    <s v="BusinessReport-12-19-23 (34)"/>
    <s v="B0BC7YHGYH"/>
    <x v="5"/>
    <s v="SIMORAS Inspirational Candles for Women, Men - You're Awesome Candles with Candle Snuffer - Lavender Candles Gifts for Women, Friends, Coworkers, Sisters, Teachers - Boss Day Candle with Saying"/>
    <s v="SIMFBA10012"/>
    <s v="135"/>
    <s v="1"/>
    <s v="4.96%"/>
    <s v="2.04%"/>
    <s v="191"/>
    <s v="1"/>
    <s v="5.53%"/>
    <s v="1.67%"/>
    <s v="97.85%"/>
    <s v="100.00%"/>
    <s v="15"/>
    <s v="0"/>
    <s v="11.11%"/>
    <s v="0.00%"/>
    <s v="$344.85"/>
    <s v="$0.00"/>
    <n v="15"/>
    <n v="0"/>
  </r>
  <r>
    <d v="2023-04-17T00:00:00"/>
    <x v="27"/>
    <s v="2023-W16"/>
    <s v="BusinessReport-12-19-23 (34)"/>
    <s v="B0BNMGXTDZ"/>
    <x v="7"/>
    <s v="SIMORAS Best Friend Candle with Snuffer - Our Friendship is Like This Candle - Friend Gifts for Women, Men on Graduation - Going Away Gifts for Friends - Friendship Gifts for Women Friends"/>
    <s v="SIMFBA10005"/>
    <s v="269"/>
    <s v="10"/>
    <s v="9.89%"/>
    <s v="20.41%"/>
    <s v="337"/>
    <s v="12"/>
    <s v="9.75%"/>
    <s v="20.00%"/>
    <s v="99.41%"/>
    <s v="100.00%"/>
    <s v="13"/>
    <s v="2"/>
    <s v="4.83%"/>
    <s v="20.00%"/>
    <s v="$298.87"/>
    <s v="$45.98"/>
    <n v="13"/>
    <n v="2"/>
  </r>
  <r>
    <d v="2023-04-17T00:00:00"/>
    <x v="27"/>
    <s v="2023-W16"/>
    <s v="BusinessReport-12-19-23 (34)"/>
    <s v="B0BC7YHGYH"/>
    <x v="8"/>
    <s v="SIMORAS Mom Candle with Candlesnuffer - Lavender Scented Candles for Mom - My Favorite Child Gave Me This Candle - Gifts for Mom from Son on Birthday - Mothers Day Candles from Daughter"/>
    <s v="SIMFBA10016"/>
    <s v="72"/>
    <s v="1"/>
    <s v="2.65%"/>
    <s v="2.04%"/>
    <s v="94"/>
    <s v="1"/>
    <s v="2.72%"/>
    <s v="1.67%"/>
    <s v="100.00%"/>
    <s v="100.00%"/>
    <s v="10"/>
    <s v="1"/>
    <s v="13.89%"/>
    <s v="100.00%"/>
    <s v="$229.90"/>
    <s v="$22.99"/>
    <n v="10"/>
    <n v="1"/>
  </r>
  <r>
    <d v="2023-04-17T00:00:00"/>
    <x v="27"/>
    <s v="2023-W16"/>
    <s v="BusinessReport-12-19-23 (34)"/>
    <s v="B0BNMFZBYS"/>
    <x v="20"/>
    <s v="SIMORAS Housewarming Gifts for New House - Can't Wait to Poo in Your New Toilet Candles for House Warming - Funny Housewarming Gifts for Women, Men, Friends - New Apartment, New Home Candle, Lavender"/>
    <s v="SIMFBA10008"/>
    <s v="80"/>
    <s v="1"/>
    <s v="2.94%"/>
    <s v="2.04%"/>
    <s v="99"/>
    <s v="1"/>
    <s v="2.86%"/>
    <s v="1.67%"/>
    <s v="100.00%"/>
    <s v="100.00%"/>
    <s v="10"/>
    <s v="0"/>
    <s v="12.50%"/>
    <s v="0.00%"/>
    <s v="$209.90"/>
    <s v="$0.00"/>
    <n v="9"/>
    <n v="0"/>
  </r>
  <r>
    <d v="2023-04-17T00:00:00"/>
    <x v="27"/>
    <s v="2023-W16"/>
    <s v="BusinessReport-12-19-23 (34)"/>
    <s v="B0BC7YHGYH"/>
    <x v="18"/>
    <s v="SIMORAS Coworker Candle with Candlesnuffer, Gift Box - A Candle for Coworkers' Birthday, Promotion - Candles for Coworkers Leaving Work - Coworker Gifts for Women, Men - Work Bestie Candle"/>
    <s v="SIMFBA10001"/>
    <s v="143"/>
    <s v="0"/>
    <s v="5.26%"/>
    <s v="0.00%"/>
    <s v="177"/>
    <s v="0"/>
    <s v="5.12%"/>
    <s v="0.00%"/>
    <s v="100.00%"/>
    <s v="0.00%"/>
    <s v="7"/>
    <s v="0"/>
    <s v="4.90%"/>
    <s v="0.00%"/>
    <s v="$167.93"/>
    <s v="$0.00"/>
    <n v="7"/>
    <n v="0"/>
  </r>
  <r>
    <d v="2023-04-17T00:00:00"/>
    <x v="27"/>
    <s v="2023-W16"/>
    <s v="BusinessReport-12-19-23 (34)"/>
    <s v="B0BJVQ5HWZ"/>
    <x v="16"/>
    <s v="SIMORAS Positive Words Blanket with Sleep Mask, Socks and Gift Box - 'Love Peace Joy' Comfort Blanket Gift Set for Christmas, Birthday - Positive Energy Throw Blankets for Women - Purple 50&quot; x 60&quot;"/>
    <s v="SIMFBA20006PU"/>
    <s v="102"/>
    <s v="1"/>
    <s v="3.75%"/>
    <s v="2.04%"/>
    <s v="132"/>
    <s v="1"/>
    <s v="3.82%"/>
    <s v="1.67%"/>
    <s v="100.00%"/>
    <s v="100.00%"/>
    <s v="5"/>
    <s v="0"/>
    <s v="4.90%"/>
    <s v="0.00%"/>
    <s v="$174.95"/>
    <s v="$0.00"/>
    <n v="5"/>
    <n v="0"/>
  </r>
  <r>
    <d v="2023-04-17T00:00:00"/>
    <x v="27"/>
    <s v="2023-W16"/>
    <s v="BusinessReport-12-19-23 (34)"/>
    <s v="B0BJVQ5HWZ"/>
    <x v="17"/>
    <s v="SIMORAS Positive Words Blanket - 'Love Peace Joy' Comfort Blanket Gift Set for Christmas, Birthday - Positive Energy Throw Blankets for Women - Teal 60&quot; x 50&quot;"/>
    <s v="SIMFBA20006TE"/>
    <s v="168"/>
    <s v="5"/>
    <s v="6.18%"/>
    <s v="10.20%"/>
    <s v="205"/>
    <s v="6"/>
    <s v="5.93%"/>
    <s v="10.00%"/>
    <s v="100.00%"/>
    <s v="100.00%"/>
    <s v="5"/>
    <s v="0"/>
    <s v="2.98%"/>
    <s v="0.00%"/>
    <s v="$174.95"/>
    <s v="$0.00"/>
    <n v="5"/>
    <n v="0"/>
  </r>
  <r>
    <d v="2023-04-17T00:00:00"/>
    <x v="27"/>
    <s v="2023-W16"/>
    <s v="BusinessReport-12-19-23 (34)"/>
    <s v="B0BC7YHGYH"/>
    <x v="4"/>
    <s v="SIMORAS Mom Candle with Candlesnuffer - Lavender Scented Candles for Mom - You Don't Have Ugly Children Candles for Mom - Mom Candle Gifts for Mom from Son - Mothers Day Candles from Daughter"/>
    <s v="SIMFBA10013"/>
    <s v="104"/>
    <s v="0"/>
    <s v="3.82%"/>
    <s v="0.00%"/>
    <s v="126"/>
    <s v="0"/>
    <s v="3.65%"/>
    <s v="0.00%"/>
    <s v="100.00%"/>
    <s v="0.00%"/>
    <s v="4"/>
    <s v="0"/>
    <s v="3.85%"/>
    <s v="0.00%"/>
    <s v="$91.96"/>
    <s v="$0.00"/>
    <n v="4"/>
    <n v="0"/>
  </r>
  <r>
    <d v="2023-04-17T00:00:00"/>
    <x v="27"/>
    <s v="2023-W16"/>
    <s v="BusinessReport-12-19-23 (34)"/>
    <s v="B0B389ZHPP"/>
    <x v="11"/>
    <s v="SIMORAS Wife Blanket - to My Wife Blanket from Husband for Christmas, Birthday, Valentines for Wife from Husband - Fleece Blanket, 60&quot; x 50&quot;"/>
    <s v="SIMFBA20003"/>
    <s v="74"/>
    <s v="0"/>
    <s v="2.72%"/>
    <s v="0.00%"/>
    <s v="105"/>
    <s v="0"/>
    <s v="3.04%"/>
    <s v="0.00%"/>
    <s v="100.00%"/>
    <s v="0.00%"/>
    <s v="4"/>
    <s v="0"/>
    <s v="5.41%"/>
    <s v="0.00%"/>
    <s v="$139.96"/>
    <s v="$0.00"/>
    <n v="4"/>
    <n v="0"/>
  </r>
  <r>
    <d v="2023-04-17T00:00:00"/>
    <x v="27"/>
    <s v="2023-W16"/>
    <s v="BusinessReport-12-19-23 (34)"/>
    <s v="B0B389HDL5"/>
    <x v="21"/>
    <s v="SIMORAS Wife Blanket with Sleep Mask, Socks and Gift Box - to My Wife Blanket from Husband for Christmas, Birthday, Valentines for Wife from Husband - Fleece Blanket, 60&quot; x 50&quot;"/>
    <s v="SIMFBA20004"/>
    <s v="43"/>
    <s v="0"/>
    <s v="1.58%"/>
    <s v="0.00%"/>
    <s v="54"/>
    <s v="0"/>
    <s v="1.56%"/>
    <s v="0.00%"/>
    <s v="100.00%"/>
    <s v="0.00%"/>
    <s v="3"/>
    <s v="0"/>
    <s v="6.98%"/>
    <s v="0.00%"/>
    <s v="$101.97"/>
    <s v="$0.00"/>
    <n v="3"/>
    <n v="0"/>
  </r>
  <r>
    <d v="2023-04-17T00:00:00"/>
    <x v="27"/>
    <s v="2023-W16"/>
    <s v="BusinessReport-12-19-23 (34)"/>
    <s v="B0B389QV1H"/>
    <x v="6"/>
    <s v="SIMORAS Mom Blanket - Blanket for Mom on Mothers Day, Christmas, Valentines - Birthday Gifts for Mom from Daughter, Son - Letter to Mom Blanket - Blanket 60&quot; x 50&quot;"/>
    <s v="SIMFBA20002"/>
    <s v="213"/>
    <s v="7"/>
    <s v="7.83%"/>
    <s v="14.29%"/>
    <s v="270"/>
    <s v="7"/>
    <s v="7.81%"/>
    <s v="11.67%"/>
    <s v="96.67%"/>
    <s v="85.71%"/>
    <s v="3"/>
    <s v="0"/>
    <s v="1.41%"/>
    <s v="0.00%"/>
    <s v="$110.97"/>
    <s v="$0.00"/>
    <n v="3"/>
    <n v="0"/>
  </r>
  <r>
    <d v="2023-04-17T00:00:00"/>
    <x v="27"/>
    <s v="2023-W16"/>
    <s v="BusinessReport-12-19-23 (34)"/>
    <s v="B0BJVQ5HWZ"/>
    <x v="15"/>
    <s v="SIMORAS Positive Words Blanket with Sleep Mask, Socks and Gift Box - Family Home Trust Comfort Blanket Gift Set for Christmas, Birthday - Positive Energy Throw Blankets for Women - Teal 50&quot; x 60&quot;"/>
    <s v="SIMFBA20005TE"/>
    <s v="83"/>
    <s v="1"/>
    <s v="3.05%"/>
    <s v="2.04%"/>
    <s v="93"/>
    <s v="1"/>
    <s v="2.69%"/>
    <s v="1.67%"/>
    <s v="100.00%"/>
    <s v="100.00%"/>
    <s v="3"/>
    <s v="0"/>
    <s v="3.61%"/>
    <s v="0.00%"/>
    <s v="$104.97"/>
    <s v="$0.00"/>
    <n v="3"/>
    <n v="0"/>
  </r>
  <r>
    <d v="2023-04-17T00:00:00"/>
    <x v="27"/>
    <s v="2023-W16"/>
    <s v="BusinessReport-12-19-23 (34)"/>
    <s v="B0BJVNB6CB"/>
    <x v="29"/>
    <s v="SIMORAS Memorial Candles for Deceased - Sympathy Gift, Condolence Gifts, Remembrance Gifts, Bereavement Gift for Loss of Mother, Father, Sister, Loved Ones - Cat, Dog Memorial Gifts - Pet Loss Gifts"/>
    <s v="SIMFBA10019"/>
    <s v="8"/>
    <s v="1"/>
    <s v="0.29%"/>
    <s v="2.04%"/>
    <s v="12"/>
    <s v="1"/>
    <s v="0.35%"/>
    <s v="1.67%"/>
    <s v="91.67%"/>
    <s v="100.00%"/>
    <s v="2"/>
    <s v="0"/>
    <s v="25.00%"/>
    <s v="0.00%"/>
    <s v="$39.98"/>
    <s v="$0.00"/>
    <n v="2"/>
    <n v="0"/>
  </r>
  <r>
    <d v="2023-04-17T00:00:00"/>
    <x v="27"/>
    <s v="2023-W16"/>
    <s v="BusinessReport-12-19-23 (34)"/>
    <s v="B0BJVQ5HWZ"/>
    <x v="19"/>
    <s v="SIMORAS Positive Words Blanket with Sleep Mask, Socks and Gift Box - Family Home Trust Comfort Blanket Gift Set for Christmas, Birthday - Positive Energy Throw Blankets for Women - Purple, 60&quot;x50&quot;"/>
    <s v="SIMFBA20005PU"/>
    <s v="85"/>
    <s v="1"/>
    <s v="3.13%"/>
    <s v="2.04%"/>
    <s v="106"/>
    <s v="1"/>
    <s v="3.07%"/>
    <s v="1.67%"/>
    <s v="100.00%"/>
    <s v="100.00%"/>
    <s v="2"/>
    <s v="0"/>
    <s v="2.35%"/>
    <s v="0.00%"/>
    <s v="$69.98"/>
    <s v="$0.00"/>
    <n v="2"/>
    <n v="0"/>
  </r>
  <r>
    <d v="2023-04-17T00:00:00"/>
    <x v="27"/>
    <s v="2023-W16"/>
    <s v="BusinessReport-12-19-23 (34)"/>
    <s v="B0BV1RCQV1"/>
    <x v="10"/>
    <s v="SIMORAS Sister Blanket - Sister Blankets from Sister for Christmas, Valentines - Blanket Gifts for Sisters from Sisters, Brothers - Purple 60&quot; x 50&quot;"/>
    <s v="SIMFBA20007PU"/>
    <s v="56"/>
    <s v="2"/>
    <s v="2.06%"/>
    <s v="4.08%"/>
    <s v="72"/>
    <s v="2"/>
    <s v="2.08%"/>
    <s v="3.33%"/>
    <s v="79.17%"/>
    <s v="100.00%"/>
    <s v="2"/>
    <s v="0"/>
    <s v="3.57%"/>
    <s v="0.00%"/>
    <s v="$69.98"/>
    <s v="$0.00"/>
    <n v="2"/>
    <n v="0"/>
  </r>
  <r>
    <d v="2023-04-17T00:00:00"/>
    <x v="27"/>
    <s v="2023-W16"/>
    <s v="BusinessReport-12-19-23 (34)"/>
    <s v="B0BC7YHGYH"/>
    <x v="28"/>
    <s v="SIMORAS Lavender Scented Candles Gifts for Women - Don't Let Anyone Treat You Like Free Salsa You are Guac - Inspirational Gifts for Women, Men - Best Friend Candle for Bestie's Birthday"/>
    <s v="SIMFBA10014"/>
    <s v="38"/>
    <s v="0"/>
    <s v="1.40%"/>
    <s v="0.00%"/>
    <s v="44"/>
    <s v="0"/>
    <s v="1.27%"/>
    <s v="0.00%"/>
    <s v="100.00%"/>
    <s v="0.00%"/>
    <s v="1"/>
    <s v="0"/>
    <s v="2.63%"/>
    <s v="0.00%"/>
    <s v="$19.99"/>
    <s v="$0.00"/>
    <n v="1"/>
    <n v="0"/>
  </r>
  <r>
    <d v="2023-04-10T00:00:00"/>
    <x v="28"/>
    <s v="2023-W15"/>
    <s v="BusinessReport-12-19-23 (35)"/>
    <s v="B0BNMFZBYS"/>
    <x v="27"/>
    <s v="SIMORAS Housewarming Gifts for New House - You Should Have Moved Closer Scented Candles for House Warming - Funny Housewarming Gifts for Women, Men, Friends - New Apartment, New Home Candle (Lavender)"/>
    <s v="SIMFBA10002"/>
    <s v="369"/>
    <s v="2"/>
    <s v="22.69%"/>
    <s v="6.67%"/>
    <s v="470"/>
    <s v="3"/>
    <s v="22.71%"/>
    <s v="8.82%"/>
    <s v="100.00%"/>
    <s v="100.00%"/>
    <s v="29"/>
    <s v="0"/>
    <s v="7.86%"/>
    <s v="0.00%"/>
    <s v="$608.71"/>
    <s v="$0.00"/>
    <n v="29"/>
    <n v="0"/>
  </r>
  <r>
    <d v="2023-04-10T00:00:00"/>
    <x v="28"/>
    <s v="2023-W15"/>
    <s v="BusinessReport-12-19-23 (35)"/>
    <s v="B0BNMFZBYS"/>
    <x v="20"/>
    <s v="SIMORAS Housewarming Gifts for New House - Can't Wait to Poo in Your New Toilet Candles for House Warming - Funny Housewarming Gifts for Women, Men, Friends - New Apartment, New Home Candle, Lavender"/>
    <s v="SIMFBA10008"/>
    <s v="108"/>
    <s v="2"/>
    <s v="6.64%"/>
    <s v="6.67%"/>
    <s v="134"/>
    <s v="2"/>
    <s v="6.47%"/>
    <s v="5.88%"/>
    <s v="100.00%"/>
    <s v="100.00%"/>
    <s v="12"/>
    <s v="0"/>
    <s v="11.11%"/>
    <s v="0.00%"/>
    <s v="$251.88"/>
    <s v="$0.00"/>
    <n v="12"/>
    <n v="0"/>
  </r>
  <r>
    <d v="2023-04-10T00:00:00"/>
    <x v="28"/>
    <s v="2023-W15"/>
    <s v="BusinessReport-12-19-23 (35)"/>
    <s v="B0B38969VC"/>
    <x v="1"/>
    <s v="SIMORAS Mom Blanket - Blanket for Mom on Mothers Day, Christmas, Valentines - Birthday Gifts for Mom from Daughter, Son - Letter to Mom Blanket - Blanket 60&quot; x 50&quot;"/>
    <s v="SIMFBA20001"/>
    <s v="358"/>
    <s v="8"/>
    <s v="22.02%"/>
    <s v="26.67%"/>
    <s v="466"/>
    <s v="10"/>
    <s v="22.51%"/>
    <s v="29.41%"/>
    <s v="100.00%"/>
    <s v="100.00%"/>
    <s v="11"/>
    <s v="0"/>
    <s v="3.07%"/>
    <s v="0.00%"/>
    <s v="$428.89"/>
    <s v="$0.00"/>
    <n v="11"/>
    <n v="0"/>
  </r>
  <r>
    <d v="2023-04-10T00:00:00"/>
    <x v="28"/>
    <s v="2023-W15"/>
    <s v="BusinessReport-12-19-23 (35)"/>
    <s v="B0BNMGXTDZ"/>
    <x v="7"/>
    <s v="SIMORAS Best Friend Candle with Snuffer - Our Friendship is Like This Candle - Friend Gifts for Women, Men on Graduation - Going Away Gifts for Friends - Friendship Gifts for Women Friends"/>
    <s v="SIMFBA10005"/>
    <s v="126"/>
    <s v="2"/>
    <s v="7.75%"/>
    <s v="6.67%"/>
    <s v="156"/>
    <s v="2"/>
    <s v="7.54%"/>
    <s v="5.88%"/>
    <s v="96.77%"/>
    <s v="50.00%"/>
    <s v="7"/>
    <s v="0"/>
    <s v="5.56%"/>
    <s v="0.00%"/>
    <s v="$160.93"/>
    <s v="$0.00"/>
    <n v="7"/>
    <n v="0"/>
  </r>
  <r>
    <d v="2023-04-10T00:00:00"/>
    <x v="28"/>
    <s v="2023-W15"/>
    <s v="BusinessReport-12-19-23 (35)"/>
    <s v="B0BC7YHGYH"/>
    <x v="5"/>
    <s v="SIMORAS Inspirational Candles for Women, Men - You're Awesome Candles with Candle Snuffer - Lavender Candles Gifts for Women, Friends, Coworkers, Sisters, Teachers - Boss Day Candle with Saying"/>
    <s v="SIMFBA10012"/>
    <s v="79"/>
    <s v="3"/>
    <s v="4.86%"/>
    <s v="10.00%"/>
    <s v="103"/>
    <s v="3"/>
    <s v="4.98%"/>
    <s v="8.82%"/>
    <s v="98.06%"/>
    <s v="66.67%"/>
    <s v="6"/>
    <s v="1"/>
    <s v="7.59%"/>
    <s v="33.33%"/>
    <s v="$114.95"/>
    <s v="$22.99"/>
    <n v="6"/>
    <n v="1"/>
  </r>
  <r>
    <d v="2023-04-10T00:00:00"/>
    <x v="28"/>
    <s v="2023-W15"/>
    <s v="BusinessReport-12-19-23 (35)"/>
    <s v="B0BJVQ5HWZ"/>
    <x v="16"/>
    <s v="SIMORAS Positive Words Blanket with Sleep Mask, Socks and Gift Box - 'Love Peace Joy' Comfort Blanket Gift Set for Christmas, Birthday - Positive Energy Throw Blankets for Women - Purple 50&quot; x 60&quot;"/>
    <s v="SIMFBA20006PU"/>
    <s v="95"/>
    <s v="1"/>
    <s v="5.84%"/>
    <s v="3.33%"/>
    <s v="125"/>
    <s v="1"/>
    <s v="6.04%"/>
    <s v="2.94%"/>
    <s v="100.00%"/>
    <s v="100.00%"/>
    <s v="4"/>
    <s v="0"/>
    <s v="4.21%"/>
    <s v="0.00%"/>
    <s v="$139.96"/>
    <s v="$0.00"/>
    <n v="4"/>
    <n v="0"/>
  </r>
  <r>
    <d v="2023-04-10T00:00:00"/>
    <x v="28"/>
    <s v="2023-W15"/>
    <s v="BusinessReport-12-19-23 (35)"/>
    <s v="B0B389ZHPP"/>
    <x v="11"/>
    <s v="SIMORAS Wife Blanket - to My Wife Blanket from Husband for Christmas, Birthday, Valentines for Wife from Husband - Fleece Blanket, 60&quot; x 50&quot;"/>
    <s v="SIMFBA20003"/>
    <s v="63"/>
    <s v="1"/>
    <s v="3.87%"/>
    <s v="3.33%"/>
    <s v="80"/>
    <s v="1"/>
    <s v="3.86%"/>
    <s v="2.94%"/>
    <s v="100.00%"/>
    <s v="100.00%"/>
    <s v="4"/>
    <s v="0"/>
    <s v="6.35%"/>
    <s v="0.00%"/>
    <s v="$139.96"/>
    <s v="$0.00"/>
    <n v="4"/>
    <n v="0"/>
  </r>
  <r>
    <d v="2023-04-10T00:00:00"/>
    <x v="28"/>
    <s v="2023-W15"/>
    <s v="BusinessReport-12-19-23 (35)"/>
    <s v="B0BJVQ5HWZ"/>
    <x v="17"/>
    <s v="SIMORAS Positive Words Blanket - 'Love Peace Joy' Comfort Blanket Gift Set for Christmas, Birthday - Positive Energy Throw Blankets for Women - Teal 60&quot; x 50&quot;"/>
    <s v="SIMFBA20006TE"/>
    <s v="135"/>
    <s v="1"/>
    <s v="8.30%"/>
    <s v="3.33%"/>
    <s v="181"/>
    <s v="2"/>
    <s v="8.74%"/>
    <s v="5.88%"/>
    <s v="98.32%"/>
    <s v="0.00%"/>
    <s v="4"/>
    <s v="0"/>
    <s v="2.96%"/>
    <s v="0.00%"/>
    <s v="$139.96"/>
    <s v="$0.00"/>
    <n v="4"/>
    <n v="0"/>
  </r>
  <r>
    <d v="2023-04-10T00:00:00"/>
    <x v="28"/>
    <s v="2023-W15"/>
    <s v="BusinessReport-12-19-23 (35)"/>
    <s v="B0BC7YHGYH"/>
    <x v="4"/>
    <s v="SIMORAS Mom Candle with Candlesnuffer - Lavender Scented Candles for Mom - You Don't Have Ugly Children Candles for Mom - Mom Candle Gifts for Mom from Son - Mothers Day Candles from Daughter"/>
    <s v="SIMFBA10013"/>
    <s v="20"/>
    <s v="0"/>
    <s v="1.23%"/>
    <s v="0.00%"/>
    <s v="24"/>
    <s v="0"/>
    <s v="1.16%"/>
    <s v="0.00%"/>
    <s v="100.00%"/>
    <s v="0.00%"/>
    <s v="3"/>
    <s v="0"/>
    <s v="15.00%"/>
    <s v="0.00%"/>
    <s v="$68.97"/>
    <s v="$0.00"/>
    <n v="3"/>
    <n v="0"/>
  </r>
  <r>
    <d v="2023-04-10T00:00:00"/>
    <x v="28"/>
    <s v="2023-W15"/>
    <s v="BusinessReport-12-19-23 (35)"/>
    <s v="B0B389HDL5"/>
    <x v="21"/>
    <s v="SIMORAS Wife Blanket with Sleep Mask, Socks and Gift Box - to My Wife Blanket from Husband for Christmas, Birthday, Valentines for Wife from Husband - Fleece Blanket, 60&quot; x 50&quot;"/>
    <s v="SIMFBA20004"/>
    <s v="39"/>
    <s v="3"/>
    <s v="2.40%"/>
    <s v="10.00%"/>
    <s v="45"/>
    <s v="3"/>
    <s v="2.17%"/>
    <s v="8.82%"/>
    <s v="100.00%"/>
    <s v="100.00%"/>
    <s v="3"/>
    <s v="0"/>
    <s v="7.69%"/>
    <s v="0.00%"/>
    <s v="$101.97"/>
    <s v="$0.00"/>
    <n v="3"/>
    <n v="0"/>
  </r>
  <r>
    <d v="2023-04-10T00:00:00"/>
    <x v="28"/>
    <s v="2023-W15"/>
    <s v="BusinessReport-12-19-23 (35)"/>
    <s v="B0BJVNB6CB"/>
    <x v="29"/>
    <s v="SIMORAS Memorial Candles for Deceased - Sympathy Gift, Condolence Gifts, Remembrance Gifts, Bereavement Gift for Loss of Mother, Father, Sister, Loved Ones - Cat, Dog Memorial Gifts - Pet Loss Gifts"/>
    <s v="SIMFBA10019"/>
    <s v="8"/>
    <s v="0"/>
    <s v="0.49%"/>
    <s v="0.00%"/>
    <s v="13"/>
    <s v="0"/>
    <s v="0.63%"/>
    <s v="0.00%"/>
    <s v="100.00%"/>
    <s v="0.00%"/>
    <s v="2"/>
    <s v="0"/>
    <s v="25.00%"/>
    <s v="0.00%"/>
    <s v="$39.98"/>
    <s v="$0.00"/>
    <n v="2"/>
    <n v="0"/>
  </r>
  <r>
    <d v="2023-04-10T00:00:00"/>
    <x v="28"/>
    <s v="2023-W15"/>
    <s v="BusinessReport-12-19-23 (35)"/>
    <s v="B0BNMGXTDZ"/>
    <x v="14"/>
    <s v="SIMORAS Best Friend Candle with Snuffer - We'll be Friends Until We are Old - Friend Gifts for Women, Men on Graduation - Best Friend Birthday Gifts for Women - Friendship Gifts for Women Friends"/>
    <s v="SIMFBA10007"/>
    <s v="21"/>
    <s v="0"/>
    <s v="1.29%"/>
    <s v="0.00%"/>
    <s v="23"/>
    <s v="0"/>
    <s v="1.11%"/>
    <s v="0.00%"/>
    <s v="100.00%"/>
    <s v="0.00%"/>
    <s v="1"/>
    <s v="0"/>
    <s v="4.76%"/>
    <s v="0.00%"/>
    <s v="$22.99"/>
    <s v="$0.00"/>
    <n v="1"/>
    <n v="0"/>
  </r>
  <r>
    <d v="2023-04-10T00:00:00"/>
    <x v="28"/>
    <s v="2023-W15"/>
    <s v="BusinessReport-12-19-23 (35)"/>
    <s v="B0BC7YHGYH"/>
    <x v="18"/>
    <s v="SIMORAS Coworker Candle with Candlesnuffer, Gift Box - A Candle for Coworkers' Birthday, Promotion - Candles for Coworkers Leaving Work - Coworker Gifts for Women, Men - Work Bestie Candle"/>
    <s v="SIMFBA10001"/>
    <s v="36"/>
    <s v="1"/>
    <s v="2.21%"/>
    <s v="3.33%"/>
    <s v="44"/>
    <s v="1"/>
    <s v="2.13%"/>
    <s v="2.94%"/>
    <s v="100.00%"/>
    <s v="100.00%"/>
    <s v="1"/>
    <s v="0"/>
    <s v="2.78%"/>
    <s v="0.00%"/>
    <s v="$23.99"/>
    <s v="$0.00"/>
    <n v="1"/>
    <n v="0"/>
  </r>
  <r>
    <d v="2023-04-10T00:00:00"/>
    <x v="28"/>
    <s v="2023-W15"/>
    <s v="BusinessReport-12-19-23 (35)"/>
    <s v="B0B389QV1H"/>
    <x v="6"/>
    <s v="SIMORAS Mom Blanket - Blanket for Mom on Mothers Day, Christmas, Valentines - Birthday Gifts for Mom from Daughter, Son - Letter to Mom Blanket - Blanket 60&quot; x 50&quot;"/>
    <s v="SIMFBA20002"/>
    <s v="126"/>
    <s v="6"/>
    <s v="7.75%"/>
    <s v="20.00%"/>
    <s v="153"/>
    <s v="6"/>
    <s v="7.39%"/>
    <s v="17.65%"/>
    <s v="100.00%"/>
    <s v="100.00%"/>
    <s v="1"/>
    <s v="0"/>
    <s v="0.79%"/>
    <s v="0.00%"/>
    <s v="$36.99"/>
    <s v="$0.00"/>
    <n v="1"/>
    <n v="0"/>
  </r>
  <r>
    <d v="2023-04-10T00:00:00"/>
    <x v="28"/>
    <s v="2023-W15"/>
    <s v="BusinessReport-12-19-23 (35)"/>
    <s v="B0BJVQ5HWZ"/>
    <x v="19"/>
    <s v="SIMORAS Positive Words Blanket with Sleep Mask, Socks and Gift Box - Family Home Trust Comfort Blanket Gift Set for Christmas, Birthday - Positive Energy Throw Blankets for Women - Purple, 60&quot;x50&quot;"/>
    <s v="SIMFBA20005PU"/>
    <s v="43"/>
    <s v="0"/>
    <s v="2.64%"/>
    <s v="0.00%"/>
    <s v="53"/>
    <s v="0"/>
    <s v="2.56%"/>
    <s v="0.00%"/>
    <s v="100.00%"/>
    <s v="0.00%"/>
    <s v="1"/>
    <s v="0"/>
    <s v="2.33%"/>
    <s v="0.00%"/>
    <s v="$34.99"/>
    <s v="$0.00"/>
    <n v="1"/>
    <n v="0"/>
  </r>
  <r>
    <d v="2023-04-03T00:00:00"/>
    <x v="29"/>
    <s v="2023-W14"/>
    <s v="BusinessReport-12-19-23 (36)"/>
    <s v="B0BNMFZBYS"/>
    <x v="27"/>
    <s v="SIMORAS Housewarming Gifts for New House - You Should Have Moved Closer Scented Candles for House Warming - Funny Housewarming Gifts for Women, Men, Friends - New Apartment, New Home Candle (Lavender)"/>
    <s v="SIMFBA10002"/>
    <s v="367"/>
    <s v="3"/>
    <s v="24.02%"/>
    <s v="12.00%"/>
    <s v="474"/>
    <s v="3"/>
    <s v="23.82%"/>
    <s v="10.00%"/>
    <s v="100.00%"/>
    <s v="100.00%"/>
    <s v="38"/>
    <s v="0"/>
    <s v="10.35%"/>
    <s v="0.00%"/>
    <s v="$797.62"/>
    <s v="$0.00"/>
    <n v="38"/>
    <n v="0"/>
  </r>
  <r>
    <d v="2023-04-03T00:00:00"/>
    <x v="29"/>
    <s v="2023-W14"/>
    <s v="BusinessReport-12-19-23 (36)"/>
    <s v="B0B38969VC"/>
    <x v="1"/>
    <s v="SIMORAS Mom Blanket - Blanket for Mom on Mothers Day, Christmas, Valentines - Birthday Gifts for Mom from Daughter, Son - Letter to Mom Blanket - Blanket 60&quot; x 50&quot;"/>
    <s v="SIMFBA20001"/>
    <s v="290"/>
    <s v="5"/>
    <s v="18.98%"/>
    <s v="20.00%"/>
    <s v="371"/>
    <s v="5"/>
    <s v="18.64%"/>
    <s v="16.67%"/>
    <s v="100.00%"/>
    <s v="100.00%"/>
    <s v="15"/>
    <s v="0"/>
    <s v="5.17%"/>
    <s v="0.00%"/>
    <s v="$584.85"/>
    <s v="$0.00"/>
    <n v="15"/>
    <n v="0"/>
  </r>
  <r>
    <d v="2023-04-03T00:00:00"/>
    <x v="29"/>
    <s v="2023-W14"/>
    <s v="BusinessReport-12-19-23 (36)"/>
    <s v="B0BC7YHGYH"/>
    <x v="5"/>
    <s v="SIMORAS Inspirational Candles for Women, Men - You're Awesome Candles with Candle Snuffer - Lavender Candles Gifts for Women, Friends, Coworkers, Sisters, Teachers - Boss Day Candle with Saying"/>
    <s v="SIMFBA10012"/>
    <s v="82"/>
    <s v="2"/>
    <s v="5.37%"/>
    <s v="8.00%"/>
    <s v="102"/>
    <s v="2"/>
    <s v="5.13%"/>
    <s v="6.67%"/>
    <s v="99.02%"/>
    <s v="100.00%"/>
    <s v="11"/>
    <s v="0"/>
    <s v="13.41%"/>
    <s v="0.00%"/>
    <s v="$252.89"/>
    <s v="$0.00"/>
    <n v="10"/>
    <n v="0"/>
  </r>
  <r>
    <d v="2023-04-03T00:00:00"/>
    <x v="29"/>
    <s v="2023-W14"/>
    <s v="BusinessReport-12-19-23 (36)"/>
    <s v="B0BNMFZBYS"/>
    <x v="20"/>
    <s v="SIMORAS Housewarming Gifts for New House - Can't Wait to Poo in Your New Toilet Candles for House Warming - Funny Housewarming Gifts for Women, Men, Friends - New Apartment, New Home Candle, Lavender"/>
    <s v="SIMFBA10008"/>
    <s v="89"/>
    <s v="1"/>
    <s v="5.82%"/>
    <s v="4.00%"/>
    <s v="107"/>
    <s v="1"/>
    <s v="5.38%"/>
    <s v="3.33%"/>
    <s v="100.00%"/>
    <s v="100.00%"/>
    <s v="8"/>
    <s v="0"/>
    <s v="8.99%"/>
    <s v="0.00%"/>
    <s v="$167.92"/>
    <s v="$0.00"/>
    <n v="8"/>
    <n v="0"/>
  </r>
  <r>
    <d v="2023-04-03T00:00:00"/>
    <x v="29"/>
    <s v="2023-W14"/>
    <s v="BusinessReport-12-19-23 (36)"/>
    <s v="B0BJVQ5HWZ"/>
    <x v="17"/>
    <s v="SIMORAS Positive Words Blanket - 'Love Peace Joy' Comfort Blanket Gift Set for Christmas, Birthday - Positive Energy Throw Blankets for Women - Teal 60&quot; x 50&quot;"/>
    <s v="SIMFBA20006TE"/>
    <s v="166"/>
    <s v="2"/>
    <s v="10.86%"/>
    <s v="8.00%"/>
    <s v="229"/>
    <s v="3"/>
    <s v="11.51%"/>
    <s v="10.00%"/>
    <s v="100.00%"/>
    <s v="100.00%"/>
    <s v="7"/>
    <s v="0"/>
    <s v="4.22%"/>
    <s v="0.00%"/>
    <s v="$244.93"/>
    <s v="$0.00"/>
    <n v="7"/>
    <n v="0"/>
  </r>
  <r>
    <d v="2023-04-03T00:00:00"/>
    <x v="29"/>
    <s v="2023-W14"/>
    <s v="BusinessReport-12-19-23 (36)"/>
    <s v="B0BJVQ5HWZ"/>
    <x v="16"/>
    <s v="SIMORAS Positive Words Blanket with Sleep Mask, Socks and Gift Box - 'Love Peace Joy' Comfort Blanket Gift Set for Christmas, Birthday - Positive Energy Throw Blankets for Women - Purple 50&quot; x 60&quot;"/>
    <s v="SIMFBA20006PU"/>
    <s v="118"/>
    <s v="2"/>
    <s v="7.72%"/>
    <s v="8.00%"/>
    <s v="157"/>
    <s v="3"/>
    <s v="7.89%"/>
    <s v="10.00%"/>
    <s v="100.00%"/>
    <s v="100.00%"/>
    <s v="6"/>
    <s v="0"/>
    <s v="5.08%"/>
    <s v="0.00%"/>
    <s v="$209.94"/>
    <s v="$0.00"/>
    <n v="6"/>
    <n v="0"/>
  </r>
  <r>
    <d v="2023-04-03T00:00:00"/>
    <x v="29"/>
    <s v="2023-W14"/>
    <s v="BusinessReport-12-19-23 (36)"/>
    <s v="B0B389HDL5"/>
    <x v="21"/>
    <s v="SIMORAS Wife Blanket with Sleep Mask, Socks and Gift Box - to My Wife Blanket from Husband for Christmas, Birthday, Valentines for Wife from Husband - Fleece Blanket, 60&quot; x 50&quot;"/>
    <s v="SIMFBA20004"/>
    <s v="37"/>
    <s v="1"/>
    <s v="2.42%"/>
    <s v="4.00%"/>
    <s v="55"/>
    <s v="1"/>
    <s v="2.76%"/>
    <s v="3.33%"/>
    <s v="100.00%"/>
    <s v="100.00%"/>
    <s v="4"/>
    <s v="0"/>
    <s v="10.81%"/>
    <s v="0.00%"/>
    <s v="$135.96"/>
    <s v="$0.00"/>
    <n v="4"/>
    <n v="0"/>
  </r>
  <r>
    <d v="2023-04-03T00:00:00"/>
    <x v="29"/>
    <s v="2023-W14"/>
    <s v="BusinessReport-12-19-23 (36)"/>
    <s v="B0BJVQ5HWZ"/>
    <x v="15"/>
    <s v="SIMORAS Positive Words Blanket with Sleep Mask, Socks and Gift Box - Family Home Trust Comfort Blanket Gift Set for Christmas, Birthday - Positive Energy Throw Blankets for Women - Teal 50&quot; x 60&quot;"/>
    <s v="SIMFBA20005TE"/>
    <s v="54"/>
    <s v="0"/>
    <s v="3.53%"/>
    <s v="0.00%"/>
    <s v="68"/>
    <s v="0"/>
    <s v="3.42%"/>
    <s v="0.00%"/>
    <s v="100.00%"/>
    <s v="0.00%"/>
    <s v="4"/>
    <s v="0"/>
    <s v="7.41%"/>
    <s v="0.00%"/>
    <s v="$139.96"/>
    <s v="$0.00"/>
    <n v="4"/>
    <n v="0"/>
  </r>
  <r>
    <d v="2023-04-03T00:00:00"/>
    <x v="29"/>
    <s v="2023-W14"/>
    <s v="BusinessReport-12-19-23 (36)"/>
    <s v="B0B389QV1H"/>
    <x v="6"/>
    <s v="SIMORAS Mom Blanket - Blanket for Mom on Mothers Day, Christmas, Valentines - Birthday Gifts for Mom from Daughter, Son - Letter to Mom Blanket - Blanket 60&quot; x 50&quot;"/>
    <s v="SIMFBA20002"/>
    <s v="140"/>
    <s v="4"/>
    <s v="9.16%"/>
    <s v="16.00%"/>
    <s v="186"/>
    <s v="6"/>
    <s v="9.35%"/>
    <s v="20.00%"/>
    <s v="100.00%"/>
    <s v="100.00%"/>
    <s v="3"/>
    <s v="0"/>
    <s v="2.14%"/>
    <s v="0.00%"/>
    <s v="$110.97"/>
    <s v="$0.00"/>
    <n v="3"/>
    <n v="0"/>
  </r>
  <r>
    <d v="2023-04-03T00:00:00"/>
    <x v="29"/>
    <s v="2023-W14"/>
    <s v="BusinessReport-12-19-23 (36)"/>
    <s v="B0B389ZHPP"/>
    <x v="11"/>
    <s v="SIMORAS Wife Blanket - to My Wife Blanket from Husband for Christmas, Birthday, Valentines for Wife from Husband - Fleece Blanket, 60&quot; x 50&quot;"/>
    <s v="SIMFBA20003"/>
    <s v="61"/>
    <s v="0"/>
    <s v="3.99%"/>
    <s v="0.00%"/>
    <s v="82"/>
    <s v="0"/>
    <s v="4.12%"/>
    <s v="0.00%"/>
    <s v="100.00%"/>
    <s v="0.00%"/>
    <s v="3"/>
    <s v="0"/>
    <s v="4.92%"/>
    <s v="0.00%"/>
    <s v="$104.97"/>
    <s v="$0.00"/>
    <n v="3"/>
    <n v="0"/>
  </r>
  <r>
    <d v="2023-04-03T00:00:00"/>
    <x v="29"/>
    <s v="2023-W14"/>
    <s v="BusinessReport-12-19-23 (36)"/>
    <s v="B0BV1RCQV1"/>
    <x v="10"/>
    <s v="SIMORAS Sister Blanket - Sister Blankets from Sister for Christmas, Valentines - Blanket Gifts for Sisters from Sisters, Brothers - Purple 60&quot; x 50&quot;"/>
    <s v="SIMFBA20007PU"/>
    <s v="56"/>
    <s v="0"/>
    <s v="3.66%"/>
    <s v="0.00%"/>
    <s v="77"/>
    <s v="0"/>
    <s v="3.87%"/>
    <s v="0.00%"/>
    <s v="100.00%"/>
    <s v="0.00%"/>
    <s v="2"/>
    <s v="0"/>
    <s v="3.57%"/>
    <s v="0.00%"/>
    <s v="$69.98"/>
    <s v="$0.00"/>
    <n v="2"/>
    <n v="0"/>
  </r>
  <r>
    <d v="2023-04-03T00:00:00"/>
    <x v="29"/>
    <s v="2023-W14"/>
    <s v="BusinessReport-12-19-23 (36)"/>
    <s v="B0BQ26FXG2"/>
    <x v="9"/>
    <s v="SIMORAS Grandma Blanket - Grandma Throw Blanket for Christmas, Mothers Day - Grandma Gifts for Grandmother Birthday - Fleece Blanket, Teal 60&quot; x 50&quot;"/>
    <s v="SIMFBA20008TE"/>
    <s v="23"/>
    <s v="4"/>
    <s v="1.51%"/>
    <s v="16.00%"/>
    <s v="27"/>
    <s v="5"/>
    <s v="1.36%"/>
    <s v="16.67%"/>
    <s v="100.00%"/>
    <s v="100.00%"/>
    <s v="2"/>
    <s v="1"/>
    <s v="8.70%"/>
    <s v="25.00%"/>
    <s v="$75.98"/>
    <s v="$37.99"/>
    <n v="2"/>
    <n v="1"/>
  </r>
  <r>
    <d v="2023-04-03T00:00:00"/>
    <x v="29"/>
    <s v="2023-W14"/>
    <s v="BusinessReport-12-19-23 (36)"/>
    <s v="B0BNMGXTDZ"/>
    <x v="3"/>
    <s v="SIMORAS Best Friend Candle with Candle Snuffer - A True Friend Candle - Friend Gifts for Women, Men on Graduation - Best Friend Birthday Gifts for Women - Friendship Gifts for Women Friends"/>
    <s v="SIMFBA10006"/>
    <s v="45"/>
    <s v="1"/>
    <s v="2.95%"/>
    <s v="4.00%"/>
    <s v="55"/>
    <s v="1"/>
    <s v="2.76%"/>
    <s v="3.33%"/>
    <s v="100.00%"/>
    <s v="100.00%"/>
    <s v="1"/>
    <s v="0"/>
    <s v="2.22%"/>
    <s v="0.00%"/>
    <s v="$22.99"/>
    <s v="$0.00"/>
    <n v="1"/>
    <n v="0"/>
  </r>
  <r>
    <d v="2023-03-27T00:00:00"/>
    <x v="30"/>
    <s v="2023-W13"/>
    <s v="BusinessReport-12-19-23 (37)"/>
    <s v="B0BNMFZBYS"/>
    <x v="27"/>
    <s v="SIMORAS Housewarming Gifts for New House - You Should Have Moved Closer Scented Candles for House Warming - Funny Housewarming Gifts for Women, Men, Friends - New Apartment, New Home Candle (Lavender)"/>
    <s v="SIMFBA10002"/>
    <s v="393"/>
    <s v="3"/>
    <s v="32.61%"/>
    <s v="18.75%"/>
    <s v="500"/>
    <s v="3"/>
    <s v="32.77%"/>
    <s v="16.67%"/>
    <s v="98.60%"/>
    <s v="100.00%"/>
    <s v="43"/>
    <s v="0"/>
    <s v="10.94%"/>
    <s v="0.00%"/>
    <s v="$902.57"/>
    <s v="$0.00"/>
    <n v="43"/>
    <n v="0"/>
  </r>
  <r>
    <d v="2023-03-27T00:00:00"/>
    <x v="30"/>
    <s v="2023-W13"/>
    <s v="BusinessReport-12-19-23 (37)"/>
    <s v="B0BJVQ5HWZ"/>
    <x v="17"/>
    <s v="SIMORAS Positive Words Blanket - 'Love Peace Joy' Comfort Blanket Gift Set for Christmas, Birthday - Positive Energy Throw Blankets for Women - Teal 60&quot; x 50&quot;"/>
    <s v="SIMFBA20006TE"/>
    <s v="159"/>
    <s v="2"/>
    <s v="13.20%"/>
    <s v="12.50%"/>
    <s v="216"/>
    <s v="2"/>
    <s v="14.15%"/>
    <s v="11.11%"/>
    <s v="98.61%"/>
    <s v="100.00%"/>
    <s v="8"/>
    <s v="0"/>
    <s v="5.03%"/>
    <s v="0.00%"/>
    <s v="$279.92"/>
    <s v="$0.00"/>
    <n v="8"/>
    <n v="0"/>
  </r>
  <r>
    <d v="2023-03-27T00:00:00"/>
    <x v="30"/>
    <s v="2023-W13"/>
    <s v="BusinessReport-12-19-23 (37)"/>
    <s v="B0BC7YHGYH"/>
    <x v="5"/>
    <s v="SIMORAS Inspirational Candles for Women, Men - You're Awesome Candles with Candle Snuffer - Lavender Candles Gifts for Women, Friends, Coworkers, Sisters, Teachers - Boss Day Candle with Saying"/>
    <s v="SIMFBA10012"/>
    <s v="86"/>
    <s v="1"/>
    <s v="7.14%"/>
    <s v="6.25%"/>
    <s v="105"/>
    <s v="1"/>
    <s v="6.88%"/>
    <s v="5.56%"/>
    <s v="98.10%"/>
    <s v="100.00%"/>
    <s v="6"/>
    <s v="0"/>
    <s v="6.98%"/>
    <s v="0.00%"/>
    <s v="$137.94"/>
    <s v="$0.00"/>
    <n v="6"/>
    <n v="0"/>
  </r>
  <r>
    <d v="2023-03-27T00:00:00"/>
    <x v="30"/>
    <s v="2023-W13"/>
    <s v="BusinessReport-12-19-23 (37)"/>
    <s v="B0B389QV1H"/>
    <x v="6"/>
    <s v="SIMORAS Mom Blanket - Blanket for Mom on Mothers Day, Christmas, Valentines - Birthday Gifts for Mom from Daughter, Son - Letter to Mom Blanket - Blanket 60&quot; x 50&quot;"/>
    <s v="SIMFBA20002"/>
    <s v="89"/>
    <s v="3"/>
    <s v="7.39%"/>
    <s v="18.75%"/>
    <s v="114"/>
    <s v="3"/>
    <s v="7.47%"/>
    <s v="16.67%"/>
    <s v="99.12%"/>
    <s v="100.00%"/>
    <s v="5"/>
    <s v="0"/>
    <s v="5.62%"/>
    <s v="0.00%"/>
    <s v="$184.95"/>
    <s v="$0.00"/>
    <n v="5"/>
    <n v="0"/>
  </r>
  <r>
    <d v="2023-03-27T00:00:00"/>
    <x v="30"/>
    <s v="2023-W13"/>
    <s v="BusinessReport-12-19-23 (37)"/>
    <s v="B0BNMFZBYS"/>
    <x v="20"/>
    <s v="SIMORAS Housewarming Gifts for New House - Can't Wait to Poo in Your New Toilet Candles for House Warming - Funny Housewarming Gifts for Women, Men, Friends - New Apartment, New Home Candle, Lavender"/>
    <s v="SIMFBA10008"/>
    <s v="112"/>
    <s v="0"/>
    <s v="9.29%"/>
    <s v="0.00%"/>
    <s v="142"/>
    <s v="0"/>
    <s v="9.31%"/>
    <s v="0.00%"/>
    <s v="98.59%"/>
    <s v="0.00%"/>
    <s v="3"/>
    <s v="0"/>
    <s v="2.68%"/>
    <s v="0.00%"/>
    <s v="$62.97"/>
    <s v="$0.00"/>
    <n v="3"/>
    <n v="0"/>
  </r>
  <r>
    <d v="2023-03-27T00:00:00"/>
    <x v="30"/>
    <s v="2023-W13"/>
    <s v="BusinessReport-12-19-23 (37)"/>
    <s v="B0B38969VC"/>
    <x v="1"/>
    <s v="SIMORAS Mom Blanket - Blanket for Mom on Mothers Day, Christmas, Valentines - Birthday Gifts for Mom from Daughter, Son - Letter to Mom Blanket - Blanket 60&quot; x 50&quot;"/>
    <s v="SIMFBA20001"/>
    <s v="111"/>
    <s v="6"/>
    <s v="9.21%"/>
    <s v="37.50%"/>
    <s v="140"/>
    <s v="8"/>
    <s v="9.17%"/>
    <s v="44.44%"/>
    <s v="99.29%"/>
    <s v="100.00%"/>
    <s v="3"/>
    <s v="1"/>
    <s v="2.70%"/>
    <s v="16.67%"/>
    <s v="$116.97"/>
    <s v="$38.99"/>
    <n v="3"/>
    <n v="1"/>
  </r>
  <r>
    <d v="2023-03-27T00:00:00"/>
    <x v="30"/>
    <s v="2023-W13"/>
    <s v="BusinessReport-12-19-23 (37)"/>
    <s v="B0B389HDL5"/>
    <x v="21"/>
    <s v="SIMORAS Wife Blanket with Sleep Mask, Socks and Gift Box - to My Wife Blanket from Husband for Christmas, Birthday, Valentines for Wife from Husband - Fleece Blanket, 60&quot; x 50&quot;"/>
    <s v="SIMFBA20004"/>
    <s v="19"/>
    <s v="0"/>
    <s v="1.58%"/>
    <s v="0.00%"/>
    <s v="27"/>
    <s v="0"/>
    <s v="1.77%"/>
    <s v="0.00%"/>
    <s v="96.30%"/>
    <s v="0.00%"/>
    <s v="3"/>
    <s v="0"/>
    <s v="15.79%"/>
    <s v="0.00%"/>
    <s v="$101.97"/>
    <s v="$0.00"/>
    <n v="3"/>
    <n v="0"/>
  </r>
  <r>
    <d v="2023-03-27T00:00:00"/>
    <x v="30"/>
    <s v="2023-W13"/>
    <s v="BusinessReport-12-19-23 (37)"/>
    <s v="B0BJVNB6CB"/>
    <x v="23"/>
    <s v="SIMORAS Memorial Candles for Deceased - Sympathy Gift, Condolence Gifts, Remembrance Gifts, Bereavement Gift for Loss of Mother, Father, Sister, Loved Ones - Lavender Scented Candles"/>
    <s v="SIMFBA10018"/>
    <s v="19"/>
    <s v="1"/>
    <s v="1.58%"/>
    <s v="6.25%"/>
    <s v="28"/>
    <s v="1"/>
    <s v="1.83%"/>
    <s v="5.56%"/>
    <s v="100.00%"/>
    <s v="100.00%"/>
    <s v="2"/>
    <s v="0"/>
    <s v="10.53%"/>
    <s v="0.00%"/>
    <s v="$39.98"/>
    <s v="$0.00"/>
    <n v="2"/>
    <n v="0"/>
  </r>
  <r>
    <d v="2023-03-27T00:00:00"/>
    <x v="30"/>
    <s v="2023-W13"/>
    <s v="BusinessReport-12-19-23 (37)"/>
    <s v="B0BJVQ5HWZ"/>
    <x v="15"/>
    <s v="SIMORAS Positive Words Blanket with Sleep Mask, Socks and Gift Box - Family Home Trust Comfort Blanket Gift Set for Christmas, Birthday - Positive Energy Throw Blankets for Women - Teal 50&quot; x 60&quot;"/>
    <s v="SIMFBA20005TE"/>
    <s v="57"/>
    <s v="0"/>
    <s v="4.73%"/>
    <s v="0.00%"/>
    <s v="67"/>
    <s v="0"/>
    <s v="4.39%"/>
    <s v="0.00%"/>
    <s v="100.00%"/>
    <s v="0.00%"/>
    <s v="2"/>
    <s v="0"/>
    <s v="3.51%"/>
    <s v="0.00%"/>
    <s v="$69.98"/>
    <s v="$0.00"/>
    <n v="2"/>
    <n v="0"/>
  </r>
  <r>
    <d v="2023-03-27T00:00:00"/>
    <x v="30"/>
    <s v="2023-W13"/>
    <s v="BusinessReport-12-19-23 (37)"/>
    <s v="B0BNMGXTDZ"/>
    <x v="3"/>
    <s v="SIMORAS Best Friend Candle with Candle Snuffer - A True Friend Candle - Friend Gifts for Women, Men on Graduation - Best Friend Birthday Gifts for Women - Friendship Gifts for Women Friends"/>
    <s v="SIMFBA10006"/>
    <s v="21"/>
    <s v="0"/>
    <s v="1.74%"/>
    <s v="0.00%"/>
    <s v="22"/>
    <s v="0"/>
    <s v="1.44%"/>
    <s v="0.00%"/>
    <s v="100.00%"/>
    <s v="0.00%"/>
    <s v="1"/>
    <s v="0"/>
    <s v="4.76%"/>
    <s v="0.00%"/>
    <s v="$22.99"/>
    <s v="$0.00"/>
    <n v="1"/>
    <n v="0"/>
  </r>
  <r>
    <d v="2023-03-27T00:00:00"/>
    <x v="30"/>
    <s v="2023-W13"/>
    <s v="BusinessReport-12-19-23 (37)"/>
    <s v="B0BC7YHGYH"/>
    <x v="2"/>
    <s v="SIMORAS Sister Candle with Candlesnuffer, Gift Box - Lavender Scented Candle Gift for Sister on Birthday, Christmas - Cool Sister Gifts from Sisters, Brothers"/>
    <s v="SIMFBA10020"/>
    <s v="14"/>
    <s v="0"/>
    <s v="1.16%"/>
    <s v="0.00%"/>
    <s v="14"/>
    <s v="0"/>
    <s v="0.92%"/>
    <s v="0.00%"/>
    <s v="100.00%"/>
    <s v="0.00%"/>
    <s v="1"/>
    <s v="0"/>
    <s v="7.14%"/>
    <s v="0.00%"/>
    <s v="$22.99"/>
    <s v="$0.00"/>
    <n v="1"/>
    <n v="0"/>
  </r>
  <r>
    <d v="2023-03-27T00:00:00"/>
    <x v="30"/>
    <s v="2023-W13"/>
    <s v="BusinessReport-12-19-23 (37)"/>
    <s v="B0BJVNB6CB"/>
    <x v="29"/>
    <s v="SIMORAS Memorial Candles for Deceased - Sympathy Gift, Condolence Gifts, Remembrance Gifts, Bereavement Gift for Loss of Mother, Father, Sister, Loved Ones - Cat, Dog Memorial Gifts - Pet Loss Gifts"/>
    <s v="SIMFBA10019"/>
    <s v="13"/>
    <s v="0"/>
    <s v="1.08%"/>
    <s v="0.00%"/>
    <s v="13"/>
    <s v="0"/>
    <s v="0.85%"/>
    <s v="0.00%"/>
    <s v="84.62%"/>
    <s v="0.00%"/>
    <s v="1"/>
    <s v="0"/>
    <s v="7.69%"/>
    <s v="0.00%"/>
    <s v="$19.99"/>
    <s v="$0.00"/>
    <n v="1"/>
    <n v="0"/>
  </r>
  <r>
    <d v="2023-03-27T00:00:00"/>
    <x v="30"/>
    <s v="2023-W13"/>
    <s v="BusinessReport-12-19-23 (37)"/>
    <s v="B0BJVQ5HWZ"/>
    <x v="16"/>
    <s v="SIMORAS Positive Words Blanket with Sleep Mask, Socks and Gift Box - 'Love Peace Joy' Comfort Blanket Gift Set for Christmas, Birthday - Positive Energy Throw Blankets for Women - Purple 50&quot; x 60&quot;"/>
    <s v="SIMFBA20006PU"/>
    <s v="51"/>
    <s v="0"/>
    <s v="4.23%"/>
    <s v="0.00%"/>
    <s v="60"/>
    <s v="0"/>
    <s v="3.93%"/>
    <s v="0.00%"/>
    <s v="100.00%"/>
    <s v="0.00%"/>
    <s v="1"/>
    <s v="0"/>
    <s v="1.96%"/>
    <s v="0.00%"/>
    <s v="$34.99"/>
    <s v="$0.00"/>
    <n v="1"/>
    <n v="0"/>
  </r>
  <r>
    <d v="2023-03-27T00:00:00"/>
    <x v="30"/>
    <s v="2023-W13"/>
    <s v="BusinessReport-12-19-23 (37)"/>
    <s v="B0B389ZHPP"/>
    <x v="11"/>
    <s v="SIMORAS Wife Blanket - to My Wife Blanket from Husband for Christmas, Birthday, Valentines for Wife from Husband - Fleece Blanket, 60&quot; x 50&quot;"/>
    <s v="SIMFBA20003"/>
    <s v="32"/>
    <s v="0"/>
    <s v="2.66%"/>
    <s v="0.00%"/>
    <s v="44"/>
    <s v="0"/>
    <s v="2.88%"/>
    <s v="0.00%"/>
    <s v="95.45%"/>
    <s v="0.00%"/>
    <s v="1"/>
    <s v="0"/>
    <s v="3.13%"/>
    <s v="0.00%"/>
    <s v="$34.99"/>
    <s v="$0.00"/>
    <n v="1"/>
    <n v="0"/>
  </r>
  <r>
    <d v="2023-03-27T00:00:00"/>
    <x v="30"/>
    <s v="2023-W13"/>
    <s v="BusinessReport-12-19-23 (37)"/>
    <s v="B0BV1RCQV1"/>
    <x v="10"/>
    <s v="SIMORAS Sister Blanket - Sister Blankets from Sister for Christmas, Valentines - Blanket Gifts for Sisters from Sisters, Brothers - Purple 60&quot; x 50&quot;"/>
    <s v="SIMFBA20007PU"/>
    <s v="29"/>
    <s v="0"/>
    <s v="2.41%"/>
    <s v="0.00%"/>
    <s v="34"/>
    <s v="0"/>
    <s v="2.23%"/>
    <s v="0.00%"/>
    <s v="97.06%"/>
    <s v="0.00%"/>
    <s v="1"/>
    <s v="0"/>
    <s v="3.45%"/>
    <s v="0.00%"/>
    <s v="$34.99"/>
    <s v="$0.00"/>
    <n v="1"/>
    <n v="0"/>
  </r>
  <r>
    <d v="2023-03-20T00:00:00"/>
    <x v="31"/>
    <s v="2023-W12"/>
    <s v="BusinessReport-12-19-23 (38)"/>
    <s v="B0BNMFZBYS"/>
    <x v="27"/>
    <s v="SIMORAS Housewarming Gifts for New House - You Should Have Moved Closer Scented Candles for House Warming - Funny Housewarming Gifts for Women, Men, Friends - New Apartment, New Home Candle (Lavender)"/>
    <s v="SIMFBA10002"/>
    <s v="335"/>
    <s v="7"/>
    <s v="39.41%"/>
    <s v="38.89%"/>
    <s v="424"/>
    <s v="9"/>
    <s v="39.08%"/>
    <s v="39.13%"/>
    <s v="99.53%"/>
    <s v="100.00%"/>
    <s v="27"/>
    <s v="1"/>
    <s v="8.06%"/>
    <s v="14.29%"/>
    <s v="$566.73"/>
    <s v="$20.99"/>
    <n v="27"/>
    <n v="1"/>
  </r>
  <r>
    <d v="2023-03-20T00:00:00"/>
    <x v="31"/>
    <s v="2023-W12"/>
    <s v="BusinessReport-12-19-23 (38)"/>
    <s v="B0BNMFZBYS"/>
    <x v="20"/>
    <s v="SIMORAS Housewarming Gifts for New House - Can't Wait to Poo in Your New Toilet Candles for House Warming - Funny Housewarming Gifts for Women, Men, Friends - New Apartment, New Home Candle, Lavender"/>
    <s v="SIMFBA10008"/>
    <s v="89"/>
    <s v="2"/>
    <s v="10.47%"/>
    <s v="11.11%"/>
    <s v="104"/>
    <s v="2"/>
    <s v="9.59%"/>
    <s v="8.70%"/>
    <s v="100.00%"/>
    <s v="100.00%"/>
    <s v="6"/>
    <s v="0"/>
    <s v="6.74%"/>
    <s v="0.00%"/>
    <s v="$125.94"/>
    <s v="$0.00"/>
    <n v="6"/>
    <n v="0"/>
  </r>
  <r>
    <d v="2023-03-20T00:00:00"/>
    <x v="31"/>
    <s v="2023-W12"/>
    <s v="BusinessReport-12-19-23 (38)"/>
    <s v="B0B38969VC"/>
    <x v="1"/>
    <s v="SIMORAS Mom Blanket - Blanket for Mom on Mothers Day, Christmas, Valentines - Birthday Gifts for Mom from Daughter, Son - Letter to Mom Blanket - Blanket 60&quot; x 50&quot;"/>
    <s v="SIMFBA20001"/>
    <s v="88"/>
    <s v="1"/>
    <s v="10.35%"/>
    <s v="5.56%"/>
    <s v="111"/>
    <s v="1"/>
    <s v="10.23%"/>
    <s v="4.35%"/>
    <s v="100.00%"/>
    <s v="100.00%"/>
    <s v="5"/>
    <s v="0"/>
    <s v="5.68%"/>
    <s v="0.00%"/>
    <s v="$194.95"/>
    <s v="$0.00"/>
    <n v="5"/>
    <n v="0"/>
  </r>
  <r>
    <d v="2023-03-20T00:00:00"/>
    <x v="31"/>
    <s v="2023-W12"/>
    <s v="BusinessReport-12-19-23 (38)"/>
    <s v="B0BJVNB6CB"/>
    <x v="23"/>
    <s v="SIMORAS Memorial Candles for Deceased - Sympathy Gift, Condolence Gifts, Remembrance Gifts, Bereavement Gift for Loss of Mother, Father, Sister, Loved Ones - Lavender Scented Candles"/>
    <s v="SIMFBA10018"/>
    <s v="83"/>
    <s v="3"/>
    <s v="9.76%"/>
    <s v="16.67%"/>
    <s v="107"/>
    <s v="6"/>
    <s v="9.86%"/>
    <s v="26.09%"/>
    <s v="100.00%"/>
    <s v="100.00%"/>
    <s v="4"/>
    <s v="0"/>
    <s v="4.82%"/>
    <s v="0.00%"/>
    <s v="$79.96"/>
    <s v="$0.00"/>
    <n v="4"/>
    <n v="0"/>
  </r>
  <r>
    <d v="2023-03-20T00:00:00"/>
    <x v="31"/>
    <s v="2023-W12"/>
    <s v="BusinessReport-12-19-23 (38)"/>
    <s v="B0B389HDL5"/>
    <x v="21"/>
    <s v="SIMORAS Wife Blanket with Sleep Mask, Socks and Gift Box - to My Wife Blanket from Husband for Christmas, Birthday, Valentines for Wife from Husband - Fleece Blanket, 60&quot; x 50&quot;"/>
    <s v="SIMFBA20004"/>
    <s v="12"/>
    <s v="0"/>
    <s v="1.41%"/>
    <s v="0.00%"/>
    <s v="22"/>
    <s v="0"/>
    <s v="2.03%"/>
    <s v="0.00%"/>
    <s v="100.00%"/>
    <s v="0.00%"/>
    <s v="2"/>
    <s v="1"/>
    <s v="16.67%"/>
    <s v="0.00%"/>
    <s v="$67.98"/>
    <s v="$33.99"/>
    <n v="2"/>
    <n v="1"/>
  </r>
  <r>
    <d v="2023-03-20T00:00:00"/>
    <x v="31"/>
    <s v="2023-W12"/>
    <s v="BusinessReport-12-19-23 (38)"/>
    <s v="B0B389QV1H"/>
    <x v="6"/>
    <s v="SIMORAS Mom Blanket - Blanket for Mom on Mothers Day, Christmas, Valentines - Birthday Gifts for Mom from Daughter, Son - Letter to Mom Blanket - Blanket 60&quot; x 50&quot;"/>
    <s v="SIMFBA20002"/>
    <s v="74"/>
    <s v="1"/>
    <s v="8.71%"/>
    <s v="5.56%"/>
    <s v="101"/>
    <s v="1"/>
    <s v="9.31%"/>
    <s v="4.35%"/>
    <s v="100.00%"/>
    <s v="100.00%"/>
    <s v="2"/>
    <s v="0"/>
    <s v="2.70%"/>
    <s v="0.00%"/>
    <s v="$73.98"/>
    <s v="$0.00"/>
    <n v="2"/>
    <n v="0"/>
  </r>
  <r>
    <d v="2023-03-20T00:00:00"/>
    <x v="31"/>
    <s v="2023-W12"/>
    <s v="BusinessReport-12-19-23 (38)"/>
    <s v="B0BJVNB6CB"/>
    <x v="29"/>
    <s v="SIMORAS Memorial Candles for Deceased - Sympathy Gift, Condolence Gifts, Remembrance Gifts, Bereavement Gift for Loss of Mother, Father, Sister, Loved Ones - Cat, Dog Memorial Gifts - Pet Loss Gifts"/>
    <s v="SIMFBA10019"/>
    <s v="23"/>
    <s v="1"/>
    <s v="2.71%"/>
    <s v="5.56%"/>
    <s v="37"/>
    <s v="1"/>
    <s v="3.41%"/>
    <s v="4.35%"/>
    <s v="97.30%"/>
    <s v="0.00%"/>
    <s v="1"/>
    <s v="0"/>
    <s v="4.35%"/>
    <s v="0.00%"/>
    <s v="$19.99"/>
    <s v="$0.00"/>
    <n v="1"/>
    <n v="0"/>
  </r>
  <r>
    <d v="2023-03-20T00:00:00"/>
    <x v="31"/>
    <s v="2023-W12"/>
    <s v="BusinessReport-12-19-23 (38)"/>
    <s v="B0BJVNB6CB"/>
    <x v="30"/>
    <s v="SIMORAS Memorial Candles for Deceased - Sympathy Gift, Condolence Gifts, Remembrance Gifts, Bereavement Gift for Loss of Mother, Father, Sister, Loved Ones - Cat, Dog Memorial Gifts - Pet Loss Gifts"/>
    <s v="SIMFBA10017"/>
    <s v="24"/>
    <s v="1"/>
    <s v="2.82%"/>
    <s v="5.56%"/>
    <s v="34"/>
    <s v="1"/>
    <s v="3.13%"/>
    <s v="4.35%"/>
    <s v="97.06%"/>
    <s v="0.00%"/>
    <s v="1"/>
    <s v="0"/>
    <s v="4.17%"/>
    <s v="0.00%"/>
    <s v="$19.99"/>
    <s v="$0.00"/>
    <n v="1"/>
    <n v="0"/>
  </r>
  <r>
    <d v="2023-03-20T00:00:00"/>
    <x v="31"/>
    <s v="2023-W12"/>
    <s v="BusinessReport-12-19-23 (38)"/>
    <s v="B0B389ZHPP"/>
    <x v="11"/>
    <s v="SIMORAS Wife Blanket - to My Wife Blanket from Husband for Christmas, Birthday, Valentines for Wife from Husband - Fleece Blanket, 60&quot; x 50&quot;"/>
    <s v="SIMFBA20003"/>
    <s v="27"/>
    <s v="0"/>
    <s v="3.18%"/>
    <s v="0.00%"/>
    <s v="27"/>
    <s v="0"/>
    <s v="2.49%"/>
    <s v="0.00%"/>
    <s v="100.00%"/>
    <s v="0.00%"/>
    <s v="1"/>
    <s v="0"/>
    <s v="3.70%"/>
    <s v="0.00%"/>
    <s v="$34.99"/>
    <s v="$0.00"/>
    <n v="1"/>
    <n v="0"/>
  </r>
  <r>
    <d v="2023-03-20T00:00:00"/>
    <x v="31"/>
    <s v="2023-W12"/>
    <s v="BusinessReport-12-19-23 (38)"/>
    <s v="B0BV1RCQV1"/>
    <x v="10"/>
    <s v="SIMORAS Sister Blanket - Sister Blankets from Sister for Christmas, Valentines - Blanket Gifts for Sisters from Sisters, Brothers - Purple 60&quot; x 50&quot;"/>
    <s v="SIMFBA20007PU"/>
    <s v="16"/>
    <s v="0"/>
    <s v="1.88%"/>
    <s v="0.00%"/>
    <s v="21"/>
    <s v="0"/>
    <s v="1.94%"/>
    <s v="0.00%"/>
    <s v="100.00%"/>
    <s v="0.00%"/>
    <s v="1"/>
    <s v="0"/>
    <s v="6.25%"/>
    <s v="0.00%"/>
    <s v="$34.99"/>
    <s v="$0.00"/>
    <n v="1"/>
    <n v="0"/>
  </r>
  <r>
    <d v="2023-03-20T00:00:00"/>
    <x v="31"/>
    <s v="2023-W12"/>
    <s v="BusinessReport-12-19-23 (38)"/>
    <s v="B0BJVQ5HWZ"/>
    <x v="17"/>
    <s v="SIMORAS Positive Words Blanket - 'Love Peace Joy' Comfort Blanket Gift Set for Christmas, Birthday - Positive Energy Throw Blankets for Women - Teal 60&quot; x 50&quot;"/>
    <s v="SIMFBA20006TE"/>
    <s v="79"/>
    <s v="2"/>
    <s v="9.29%"/>
    <s v="11.11%"/>
    <s v="97"/>
    <s v="2"/>
    <s v="8.94%"/>
    <s v="8.70%"/>
    <s v="98.97%"/>
    <s v="100.00%"/>
    <s v="1"/>
    <s v="0"/>
    <s v="1.27%"/>
    <s v="0.00%"/>
    <s v="$34.99"/>
    <s v="$0.00"/>
    <n v="1"/>
    <n v="0"/>
  </r>
  <r>
    <d v="2023-03-13T00:00:00"/>
    <x v="32"/>
    <s v="2023-W11"/>
    <s v="BusinessReport-12-19-23 (39)"/>
    <s v="B0BNMFZBYS"/>
    <x v="27"/>
    <s v="SIMORAS Housewarming Gifts for New House - You Should Have Moved Closer Scented Candles for House Warming - Funny Housewarming Gifts for Women, Men, Friends - New Apartment, New Home Candle (Lavender)"/>
    <s v="SIMFBA10002"/>
    <s v="178"/>
    <s v="5"/>
    <s v="24.38%"/>
    <s v="41.67%"/>
    <s v="231"/>
    <s v="11"/>
    <s v="23.81%"/>
    <s v="55.00%"/>
    <s v="100.00%"/>
    <s v="100.00%"/>
    <s v="17"/>
    <s v="0"/>
    <s v="9.55%"/>
    <s v="0.00%"/>
    <s v="$356.83"/>
    <s v="$0.00"/>
    <n v="17"/>
    <n v="0"/>
  </r>
  <r>
    <d v="2023-03-13T00:00:00"/>
    <x v="32"/>
    <s v="2023-W11"/>
    <s v="BusinessReport-12-19-23 (39)"/>
    <s v="B0BNMFZBYS"/>
    <x v="20"/>
    <s v="SIMORAS Housewarming Gifts for New House - Can't Wait to Poo in Your New Toilet Candles for House Warming - Funny Housewarming Gifts for Women, Men, Friends - New Apartment, New Home Candle, Lavender"/>
    <s v="SIMFBA10008"/>
    <s v="76"/>
    <s v="2"/>
    <s v="10.41%"/>
    <s v="16.67%"/>
    <s v="101"/>
    <s v="3"/>
    <s v="10.41%"/>
    <s v="15.00%"/>
    <s v="100.00%"/>
    <s v="100.00%"/>
    <s v="12"/>
    <s v="0"/>
    <s v="15.79%"/>
    <s v="0.00%"/>
    <s v="$251.88"/>
    <s v="$0.00"/>
    <n v="12"/>
    <n v="0"/>
  </r>
  <r>
    <d v="2023-03-13T00:00:00"/>
    <x v="32"/>
    <s v="2023-W11"/>
    <s v="BusinessReport-12-19-23 (39)"/>
    <s v="B0B38969VC"/>
    <x v="1"/>
    <s v="SIMORAS Mom Blanket - Blanket for Mom on Mothers Day, Christmas, Valentines - Birthday Gifts for Mom from Daughter, Son - Letter to Mom Blanket - Blanket 60&quot; x 50&quot;"/>
    <s v="SIMFBA20001"/>
    <s v="109"/>
    <s v="1"/>
    <s v="14.93%"/>
    <s v="8.33%"/>
    <s v="140"/>
    <s v="2"/>
    <s v="14.43%"/>
    <s v="10.00%"/>
    <s v="100.00%"/>
    <s v="100.00%"/>
    <s v="10"/>
    <s v="0"/>
    <s v="9.17%"/>
    <s v="0.00%"/>
    <s v="$389.90"/>
    <s v="$0.00"/>
    <n v="10"/>
    <n v="0"/>
  </r>
  <r>
    <d v="2023-03-13T00:00:00"/>
    <x v="32"/>
    <s v="2023-W11"/>
    <s v="BusinessReport-12-19-23 (39)"/>
    <s v="B0B389HDL5"/>
    <x v="21"/>
    <s v="SIMORAS Wife Blanket with Sleep Mask, Socks and Gift Box - to My Wife Blanket from Husband for Christmas, Birthday, Valentines for Wife from Husband - Fleece Blanket, 60&quot; x 50&quot;"/>
    <s v="SIMFBA20004"/>
    <s v="20"/>
    <s v="0"/>
    <s v="2.74%"/>
    <s v="0.00%"/>
    <s v="27"/>
    <s v="0"/>
    <s v="2.78%"/>
    <s v="0.00%"/>
    <s v="96.30%"/>
    <s v="0.00%"/>
    <s v="2"/>
    <s v="0"/>
    <s v="10.00%"/>
    <s v="0.00%"/>
    <s v="$67.98"/>
    <s v="$0.00"/>
    <n v="2"/>
    <n v="0"/>
  </r>
  <r>
    <d v="2023-03-13T00:00:00"/>
    <x v="32"/>
    <s v="2023-W11"/>
    <s v="BusinessReport-12-19-23 (39)"/>
    <s v="B0B389QV1H"/>
    <x v="6"/>
    <s v="SIMORAS Mom Blanket - Blanket for Mom on Mothers Day, Christmas, Valentines - Birthday Gifts for Mom from Daughter, Son - Letter to Mom Blanket - Blanket 60&quot; x 50&quot;"/>
    <s v="SIMFBA20002"/>
    <s v="89"/>
    <s v="0"/>
    <s v="12.19%"/>
    <s v="0.00%"/>
    <s v="131"/>
    <s v="0"/>
    <s v="13.51%"/>
    <s v="0.00%"/>
    <s v="96.18%"/>
    <s v="0.00%"/>
    <s v="2"/>
    <s v="0"/>
    <s v="2.25%"/>
    <s v="0.00%"/>
    <s v="$73.98"/>
    <s v="$0.00"/>
    <n v="2"/>
    <n v="0"/>
  </r>
  <r>
    <d v="2023-03-13T00:00:00"/>
    <x v="32"/>
    <s v="2023-W11"/>
    <s v="BusinessReport-12-19-23 (39)"/>
    <s v="B0BJVQ5HWZ"/>
    <x v="16"/>
    <s v="SIMORAS Positive Words Blanket with Sleep Mask, Socks and Gift Box - 'Love Peace Joy' Comfort Blanket Gift Set for Christmas, Birthday - Positive Energy Throw Blankets for Women - Purple 50&quot; x 60&quot;"/>
    <s v="SIMFBA20006PU"/>
    <s v="21"/>
    <s v="0"/>
    <s v="2.88%"/>
    <s v="0.00%"/>
    <s v="27"/>
    <s v="0"/>
    <s v="2.78%"/>
    <s v="0.00%"/>
    <s v="85.19%"/>
    <s v="0.00%"/>
    <s v="2"/>
    <s v="0"/>
    <s v="9.52%"/>
    <s v="0.00%"/>
    <s v="$69.98"/>
    <s v="$0.00"/>
    <n v="2"/>
    <n v="0"/>
  </r>
  <r>
    <d v="2023-03-13T00:00:00"/>
    <x v="32"/>
    <s v="2023-W11"/>
    <s v="BusinessReport-12-19-23 (39)"/>
    <s v="B0B389ZHPP"/>
    <x v="11"/>
    <s v="SIMORAS Wife Blanket - to My Wife Blanket from Husband for Christmas, Birthday, Valentines for Wife from Husband - Fleece Blanket, 60&quot; x 50&quot;"/>
    <s v="SIMFBA20003"/>
    <s v="28"/>
    <s v="2"/>
    <s v="3.84%"/>
    <s v="16.67%"/>
    <s v="32"/>
    <s v="2"/>
    <s v="3.30%"/>
    <s v="10.00%"/>
    <s v="100.00%"/>
    <s v="100.00%"/>
    <s v="2"/>
    <s v="0"/>
    <s v="7.14%"/>
    <s v="0.00%"/>
    <s v="$69.98"/>
    <s v="$0.00"/>
    <n v="2"/>
    <n v="0"/>
  </r>
  <r>
    <d v="2023-03-13T00:00:00"/>
    <x v="32"/>
    <s v="2023-W11"/>
    <s v="BusinessReport-12-19-23 (39)"/>
    <s v="B0BV1RCQV1"/>
    <x v="10"/>
    <s v="SIMORAS Sister Blanket - Sister Blankets from Sister for Christmas, Valentines - Blanket Gifts for Sisters from Sisters, Brothers - Purple 60&quot; x 50&quot;"/>
    <s v="SIMFBA20007PU"/>
    <s v="15"/>
    <s v="0"/>
    <s v="2.05%"/>
    <s v="0.00%"/>
    <s v="19"/>
    <s v="0"/>
    <s v="1.96%"/>
    <s v="0.00%"/>
    <s v="100.00%"/>
    <s v="0.00%"/>
    <s v="3"/>
    <s v="0"/>
    <s v="20.00%"/>
    <s v="0.00%"/>
    <s v="$104.97"/>
    <s v="$0.00"/>
    <n v="2"/>
    <n v="0"/>
  </r>
  <r>
    <d v="2023-03-13T00:00:00"/>
    <x v="32"/>
    <s v="2023-W11"/>
    <s v="BusinessReport-12-19-23 (39)"/>
    <s v="B0BJVQ5HWZ"/>
    <x v="17"/>
    <s v="SIMORAS Positive Words Blanket - 'Love Peace Joy' Comfort Blanket Gift Set for Christmas, Birthday - Positive Energy Throw Blankets for Women - Teal 60&quot; x 50&quot;"/>
    <s v="SIMFBA20006TE"/>
    <s v="82"/>
    <s v="0"/>
    <s v="11.23%"/>
    <s v="0.00%"/>
    <s v="118"/>
    <s v="0"/>
    <s v="12.16%"/>
    <s v="0.00%"/>
    <s v="99.15%"/>
    <s v="0.00%"/>
    <s v="2"/>
    <s v="0"/>
    <s v="2.44%"/>
    <s v="0.00%"/>
    <s v="$69.98"/>
    <s v="$0.00"/>
    <n v="2"/>
    <n v="0"/>
  </r>
  <r>
    <d v="2023-03-13T00:00:00"/>
    <x v="32"/>
    <s v="2023-W11"/>
    <s v="BusinessReport-12-19-23 (39)"/>
    <s v="B0BJVNB6CB"/>
    <x v="29"/>
    <s v="SIMORAS Memorial Candles for Deceased - Sympathy Gift, Condolence Gifts, Remembrance Gifts, Bereavement Gift for Loss of Mother, Father, Sister, Loved Ones - Cat, Dog Memorial Gifts - Pet Loss Gifts"/>
    <s v="SIMFBA10019"/>
    <s v="16"/>
    <s v="0"/>
    <s v="2.19%"/>
    <s v="0.00%"/>
    <s v="16"/>
    <s v="0"/>
    <s v="1.65%"/>
    <s v="0.00%"/>
    <s v="100.00%"/>
    <s v="0.00%"/>
    <s v="1"/>
    <s v="0"/>
    <s v="6.25%"/>
    <s v="0.00%"/>
    <s v="$19.99"/>
    <s v="$0.00"/>
    <n v="1"/>
    <n v="0"/>
  </r>
  <r>
    <d v="2023-03-13T00:00:00"/>
    <x v="32"/>
    <s v="2023-W11"/>
    <s v="BusinessReport-12-19-23 (39)"/>
    <s v="B0BJVNB6CB"/>
    <x v="30"/>
    <s v="SIMORAS Memorial Candles for Deceased - Sympathy Gift, Condolence Gifts, Remembrance Gifts, Bereavement Gift for Loss of Mother, Father, Sister, Loved Ones - Cat, Dog Memorial Gifts - Pet Loss Gifts"/>
    <s v="SIMFBA10017"/>
    <s v="26"/>
    <s v="1"/>
    <s v="3.56%"/>
    <s v="8.33%"/>
    <s v="35"/>
    <s v="1"/>
    <s v="3.61%"/>
    <s v="5.00%"/>
    <s v="94.29%"/>
    <s v="100.00%"/>
    <s v="1"/>
    <s v="0"/>
    <s v="3.85%"/>
    <s v="0.00%"/>
    <s v="$19.99"/>
    <s v="$0.00"/>
    <n v="1"/>
    <n v="0"/>
  </r>
  <r>
    <d v="2023-03-13T00:00:00"/>
    <x v="32"/>
    <s v="2023-W11"/>
    <s v="BusinessReport-12-19-23 (39)"/>
    <s v="B0BJVNB6CB"/>
    <x v="23"/>
    <s v="SIMORAS Memorial Candles for Deceased - Sympathy Gift, Condolence Gifts, Remembrance Gifts, Bereavement Gift for Loss of Mother, Father, Sister, Loved Ones - Lavender Scented Candles"/>
    <s v="SIMFBA10018"/>
    <s v="50"/>
    <s v="1"/>
    <s v="6.85%"/>
    <s v="8.33%"/>
    <s v="68"/>
    <s v="1"/>
    <s v="7.01%"/>
    <s v="5.00%"/>
    <s v="100.00%"/>
    <s v="100.00%"/>
    <s v="5"/>
    <s v="0"/>
    <s v="10.00%"/>
    <s v="0.00%"/>
    <s v="$99.95"/>
    <s v="$0.00"/>
    <n v="1"/>
    <n v="0"/>
  </r>
  <r>
    <d v="2023-03-13T00:00:00"/>
    <x v="32"/>
    <s v="2023-W11"/>
    <s v="BusinessReport-12-19-23 (39)"/>
    <s v="B0BJVQ5HWZ"/>
    <x v="15"/>
    <s v="SIMORAS Positive Words Blanket with Sleep Mask, Socks and Gift Box - Family Home Trust Comfort Blanket Gift Set for Christmas, Birthday - Positive Energy Throw Blankets for Women - Teal 50&quot; x 60&quot;"/>
    <s v="SIMFBA20005TE"/>
    <s v="20"/>
    <s v="0"/>
    <s v="2.74%"/>
    <s v="0.00%"/>
    <s v="25"/>
    <s v="0"/>
    <s v="2.58%"/>
    <s v="0.00%"/>
    <s v="88.00%"/>
    <s v="0.00%"/>
    <s v="1"/>
    <s v="0"/>
    <s v="5.00%"/>
    <s v="0.00%"/>
    <s v="$34.99"/>
    <s v="$0.00"/>
    <n v="1"/>
    <n v="0"/>
  </r>
  <r>
    <d v="2023-11-13T00:00:00"/>
    <x v="33"/>
    <s v="2023-W46"/>
    <s v="BusinessReport-12-19-23 (4)"/>
    <s v="B0B38969VC"/>
    <x v="1"/>
    <s v="SIMORAS Mom Blanket - Blanket for Mom on Mothers Day, Christmas, Valentines - Birthday Gifts for Mom from Daughter, Son - Letter to Mom Blanket - Blanket 60&quot; x 50&quot;"/>
    <s v="SIMFBA20001"/>
    <s v="526"/>
    <s v="5"/>
    <s v="10.68%"/>
    <s v="6.41%"/>
    <s v="704"/>
    <s v="8"/>
    <s v="10.92%"/>
    <s v="7.77%"/>
    <s v="99.86%"/>
    <s v="87.50%"/>
    <s v="58"/>
    <s v="2"/>
    <s v="11.03%"/>
    <s v="40.00%"/>
    <s v="$1,101.42"/>
    <s v="$37.98"/>
    <n v="57"/>
    <n v="2"/>
  </r>
  <r>
    <d v="2023-11-13T00:00:00"/>
    <x v="33"/>
    <s v="2023-W46"/>
    <s v="BusinessReport-12-19-23 (4)"/>
    <s v="B0B389QV1H"/>
    <x v="6"/>
    <s v="SIMORAS Mom Blanket - Blanket for Mom on Mothers Day, Christmas, Valentines - Birthday Gifts for Mom from Daughter, Son - Letter to Mom Blanket - Blanket 60&quot; x 50&quot;"/>
    <s v="SIMFBA20002"/>
    <s v="521"/>
    <s v="11"/>
    <s v="10.57%"/>
    <s v="14.10%"/>
    <s v="734"/>
    <s v="21"/>
    <s v="11.39%"/>
    <s v="20.39%"/>
    <s v="99.86%"/>
    <s v="95.24%"/>
    <s v="35"/>
    <s v="1"/>
    <s v="6.72%"/>
    <s v="9.09%"/>
    <s v="$664.65"/>
    <s v="$18.99"/>
    <n v="35"/>
    <n v="1"/>
  </r>
  <r>
    <d v="2023-11-13T00:00:00"/>
    <x v="33"/>
    <s v="2023-W46"/>
    <s v="BusinessReport-12-19-23 (4)"/>
    <s v="B0B389ZHPP"/>
    <x v="11"/>
    <s v="SIMORAS Wife Blanket - to My Wife Blanket from Husband for Christmas, Birthday, Valentines for Wife from Husband - Fleece Blanket, 60&quot; x 50&quot;"/>
    <s v="SIMFBA20003"/>
    <s v="551"/>
    <s v="5"/>
    <s v="11.18%"/>
    <s v="6.41%"/>
    <s v="714"/>
    <s v="11"/>
    <s v="11.08%"/>
    <s v="10.68%"/>
    <s v="100.00%"/>
    <s v="100.00%"/>
    <s v="30"/>
    <s v="2"/>
    <s v="5.44%"/>
    <s v="40.00%"/>
    <s v="$659.70"/>
    <s v="$43.98"/>
    <n v="30"/>
    <n v="2"/>
  </r>
  <r>
    <d v="2023-11-13T00:00:00"/>
    <x v="33"/>
    <s v="2023-W46"/>
    <s v="BusinessReport-12-19-23 (4)"/>
    <s v="B0BJVQ5HWZ"/>
    <x v="17"/>
    <s v="SIMORAS Positive Words Blanket - 'Love Peace Joy' Comfort Blanket Gift Set for Christmas, Birthday - Positive Energy Throw Blankets for Women - Teal 60&quot; x 50&quot;"/>
    <s v="SIMFBA20006TE"/>
    <s v="379"/>
    <s v="11"/>
    <s v="7.69%"/>
    <s v="14.10%"/>
    <s v="556"/>
    <s v="12"/>
    <s v="8.63%"/>
    <s v="11.65%"/>
    <s v="99.82%"/>
    <s v="100.00%"/>
    <s v="77"/>
    <s v="50"/>
    <s v="20.32%"/>
    <s v="454.55%"/>
    <s v="$1,462.23"/>
    <s v="$949.50"/>
    <n v="27"/>
    <n v="1"/>
  </r>
  <r>
    <d v="2023-11-13T00:00:00"/>
    <x v="33"/>
    <s v="2023-W46"/>
    <s v="BusinessReport-12-19-23 (4)"/>
    <s v="B0BNMGXTDZ"/>
    <x v="14"/>
    <s v="SIMORAS Best Friend Candle with Snuffer - We'll be Friends Until We are Old - Friend Gifts for Women, Men on Graduation - Best Friend Birthday Gifts for Women - Friendship Gifts for Women Friends"/>
    <s v="SIMFBA10007"/>
    <s v="239"/>
    <s v="2"/>
    <s v="4.85%"/>
    <s v="2.56%"/>
    <s v="359"/>
    <s v="3"/>
    <s v="5.57%"/>
    <s v="2.91%"/>
    <s v="100.00%"/>
    <s v="100.00%"/>
    <s v="29"/>
    <s v="0"/>
    <s v="12.13%"/>
    <s v="0.00%"/>
    <s v="$492.71"/>
    <s v="$0.00"/>
    <n v="22"/>
    <n v="0"/>
  </r>
  <r>
    <d v="2023-11-13T00:00:00"/>
    <x v="33"/>
    <s v="2023-W46"/>
    <s v="BusinessReport-12-19-23 (4)"/>
    <s v="B0BNXG9FVJ"/>
    <x v="10"/>
    <s v="SIMORAS Sister Blanket - Sister Blankets from Sister for Christmas, Valentines - Blanket Gifts for Sisters from Sisters, Brothers - Purple 60&quot; x 50&quot;"/>
    <s v="SIMFBA20007PU"/>
    <s v="279"/>
    <s v="6"/>
    <s v="5.66%"/>
    <s v="7.69%"/>
    <s v="350"/>
    <s v="6"/>
    <s v="5.43%"/>
    <s v="5.83%"/>
    <s v="100.00%"/>
    <s v="100.00%"/>
    <s v="16"/>
    <s v="1"/>
    <s v="5.73%"/>
    <s v="16.67%"/>
    <s v="$303.84"/>
    <s v="$18.99"/>
    <n v="16"/>
    <n v="1"/>
  </r>
  <r>
    <d v="2023-11-13T00:00:00"/>
    <x v="33"/>
    <s v="2023-W46"/>
    <s v="BusinessReport-12-19-23 (4)"/>
    <s v="B0BJVQ5HWZ"/>
    <x v="16"/>
    <s v="SIMORAS Positive Words Blanket with Sleep Mask, Socks and Gift Box - 'Love Peace Joy' Comfort Blanket Gift Set for Christmas, Birthday - Positive Energy Throw Blankets for Women - Purple 50&quot; x 60&quot;"/>
    <s v="SIMFBA20006PU"/>
    <s v="241"/>
    <s v="6"/>
    <s v="4.89%"/>
    <s v="7.69%"/>
    <s v="315"/>
    <s v="7"/>
    <s v="4.89%"/>
    <s v="6.80%"/>
    <s v="100.00%"/>
    <s v="100.00%"/>
    <s v="17"/>
    <s v="0"/>
    <s v="7.05%"/>
    <s v="0.00%"/>
    <s v="$373.83"/>
    <s v="$0.00"/>
    <n v="14"/>
    <n v="0"/>
  </r>
  <r>
    <d v="2023-11-13T00:00:00"/>
    <x v="33"/>
    <s v="2023-W46"/>
    <s v="BusinessReport-12-19-23 (4)"/>
    <s v="B09Q8CZZQM"/>
    <x v="0"/>
    <s v="SIMORAS Love Candle Gifts for Girlfriend, Boyfriend - I Love You Gifts for Her, Him on Birthday - Funny Gift for Your Wife, Husband - Romantic Gifts for Her, Him on Valentines Day - Lavender Scent"/>
    <s v="SIMFBA10010"/>
    <s v="128"/>
    <s v="2"/>
    <s v="2.60%"/>
    <s v="2.56%"/>
    <s v="159"/>
    <s v="3"/>
    <s v="2.47%"/>
    <s v="2.91%"/>
    <s v="100.00%"/>
    <s v="100.00%"/>
    <s v="12"/>
    <s v="0"/>
    <s v="9.38%"/>
    <s v="0.00%"/>
    <s v="$251.88"/>
    <s v="$0.00"/>
    <n v="12"/>
    <n v="0"/>
  </r>
  <r>
    <d v="2023-11-13T00:00:00"/>
    <x v="33"/>
    <s v="2023-W46"/>
    <s v="BusinessReport-12-19-23 (4)"/>
    <s v="B0BNMGXTDZ"/>
    <x v="7"/>
    <s v="SIMORAS Best Friend Candle with Snuffer - Our Friendship is Like This Candle - Friend Gifts for Women, Men on Graduation - Going Away Gifts for Friends - Friendship Gifts for Women Friends"/>
    <s v="SIMFBA10005"/>
    <s v="257"/>
    <s v="5"/>
    <s v="5.22%"/>
    <s v="6.41%"/>
    <s v="337"/>
    <s v="7"/>
    <s v="5.23%"/>
    <s v="6.80%"/>
    <s v="99.70%"/>
    <s v="100.00%"/>
    <s v="11"/>
    <s v="1"/>
    <s v="4.28%"/>
    <s v="20.00%"/>
    <s v="$199.90"/>
    <s v="$19.99"/>
    <n v="11"/>
    <n v="1"/>
  </r>
  <r>
    <d v="2023-11-13T00:00:00"/>
    <x v="33"/>
    <s v="2023-W46"/>
    <s v="BusinessReport-12-19-23 (4)"/>
    <s v="B0BNXG9FVJ"/>
    <x v="12"/>
    <s v="SIMORAS Sister Blanket - Sister Blankets from Sister for Christmas, Valentines - Blanket Gifts for Sisters from Sisters, Brothers - Fleece Blanket, Teal 60&quot; x 50&quot;"/>
    <s v="SIMFBA20007TE"/>
    <s v="145"/>
    <s v="1"/>
    <s v="2.94%"/>
    <s v="1.28%"/>
    <s v="205"/>
    <s v="1"/>
    <s v="3.18%"/>
    <s v="0.97%"/>
    <s v="100.00%"/>
    <s v="100.00%"/>
    <s v="13"/>
    <s v="0"/>
    <s v="8.97%"/>
    <s v="0.00%"/>
    <s v="$246.87"/>
    <s v="$0.00"/>
    <n v="11"/>
    <n v="0"/>
  </r>
  <r>
    <d v="2023-11-13T00:00:00"/>
    <x v="33"/>
    <s v="2023-W46"/>
    <s v="BusinessReport-12-19-23 (4)"/>
    <s v="B0BJVQ5HWZ"/>
    <x v="15"/>
    <s v="SIMORAS Positive Words Blanket with Sleep Mask, Socks and Gift Box - Family Home Trust Comfort Blanket Gift Set for Christmas, Birthday - Positive Energy Throw Blankets for Women - Teal 50&quot; x 60&quot;"/>
    <s v="SIMFBA20005TE"/>
    <s v="204"/>
    <s v="3"/>
    <s v="4.14%"/>
    <s v="3.85%"/>
    <s v="245"/>
    <s v="3"/>
    <s v="3.80%"/>
    <s v="2.91%"/>
    <s v="100.00%"/>
    <s v="100.00%"/>
    <s v="12"/>
    <s v="0"/>
    <s v="5.88%"/>
    <s v="0.00%"/>
    <s v="$227.88"/>
    <s v="$0.00"/>
    <n v="11"/>
    <n v="0"/>
  </r>
  <r>
    <d v="2023-11-13T00:00:00"/>
    <x v="33"/>
    <s v="2023-W46"/>
    <s v="BusinessReport-12-19-23 (4)"/>
    <s v="B0BC7YHGYH"/>
    <x v="2"/>
    <s v="SIMORAS Sister Candle with Candlesnuffer, Gift Box - Lavender Scented Candle Gift for Sister on Birthday, Christmas - Cool Sister Gifts from Sisters, Brothers"/>
    <s v="SIMFBA10020"/>
    <s v="243"/>
    <s v="4"/>
    <s v="4.93%"/>
    <s v="5.13%"/>
    <s v="331"/>
    <s v="4"/>
    <s v="5.14%"/>
    <s v="3.88%"/>
    <s v="100.00%"/>
    <s v="100.00%"/>
    <s v="10"/>
    <s v="0"/>
    <s v="4.12%"/>
    <s v="0.00%"/>
    <s v="$169.90"/>
    <s v="$0.00"/>
    <n v="10"/>
    <n v="0"/>
  </r>
  <r>
    <d v="2023-11-13T00:00:00"/>
    <x v="33"/>
    <s v="2023-W46"/>
    <s v="BusinessReport-12-19-23 (4)"/>
    <s v="B0BC7YHGYH"/>
    <x v="8"/>
    <s v="SIMORAS Mom Candle with Candlesnuffer - Lavender Scented Candles for Mom - My Favorite Child Gave Me This Candle - Gifts for Mom from Son on Birthday - Mothers Day Candles from Daughter"/>
    <s v="SIMFBA10016"/>
    <s v="96"/>
    <s v="1"/>
    <s v="1.95%"/>
    <s v="1.28%"/>
    <s v="109"/>
    <s v="1"/>
    <s v="1.69%"/>
    <s v="0.97%"/>
    <s v="100.00%"/>
    <s v="100.00%"/>
    <s v="7"/>
    <s v="0"/>
    <s v="7.29%"/>
    <s v="0.00%"/>
    <s v="$118.93"/>
    <s v="$0.00"/>
    <n v="7"/>
    <n v="0"/>
  </r>
  <r>
    <d v="2023-11-13T00:00:00"/>
    <x v="33"/>
    <s v="2023-W46"/>
    <s v="BusinessReport-12-19-23 (4)"/>
    <s v="B0BNMGXTDZ"/>
    <x v="3"/>
    <s v="SIMORAS Best Friend Candle with Candle Snuffer - A True Friend Candle - Friend Gifts for Women, Men on Graduation - Best Friend Birthday Gifts for Women - Friendship Gifts for Women Friends"/>
    <s v="SIMFBA10006"/>
    <s v="162"/>
    <s v="6"/>
    <s v="3.29%"/>
    <s v="7.69%"/>
    <s v="186"/>
    <s v="6"/>
    <s v="2.89%"/>
    <s v="5.83%"/>
    <s v="100.00%"/>
    <s v="100.00%"/>
    <s v="9"/>
    <s v="0"/>
    <s v="5.56%"/>
    <s v="0.00%"/>
    <s v="$152.91"/>
    <s v="$0.00"/>
    <n v="6"/>
    <n v="0"/>
  </r>
  <r>
    <d v="2023-11-13T00:00:00"/>
    <x v="33"/>
    <s v="2023-W46"/>
    <s v="BusinessReport-12-19-23 (4)"/>
    <s v="B0BNMFZBYS"/>
    <x v="20"/>
    <s v="SIMORAS Housewarming Gifts for New House - Can't Wait to Poo in Your New Toilet Candles for House Warming - Funny Housewarming Gifts for Women, Men, Friends - New Apartment, New Home Candle, Lavender"/>
    <s v="SIMFBA10008"/>
    <s v="29"/>
    <s v="1"/>
    <s v="0.59%"/>
    <s v="1.28%"/>
    <s v="40"/>
    <s v="1"/>
    <s v="0.62%"/>
    <s v="0.97%"/>
    <s v="92.50%"/>
    <s v="100.00%"/>
    <s v="5"/>
    <s v="0"/>
    <s v="17.24%"/>
    <s v="0.00%"/>
    <s v="$104.95"/>
    <s v="$0.00"/>
    <n v="5"/>
    <n v="0"/>
  </r>
  <r>
    <d v="2023-11-13T00:00:00"/>
    <x v="33"/>
    <s v="2023-W46"/>
    <s v="BusinessReport-12-19-23 (4)"/>
    <s v="B0B389HDL5"/>
    <x v="21"/>
    <s v="SIMORAS Wife Blanket with Sleep Mask, Socks and Gift Box - to My Wife Blanket from Husband for Christmas, Birthday, Valentines for Wife from Husband - Fleece Blanket, 60&quot; x 50&quot;"/>
    <s v="SIMFBA20004"/>
    <s v="39"/>
    <s v="1"/>
    <s v="0.79%"/>
    <s v="1.28%"/>
    <s v="47"/>
    <s v="1"/>
    <s v="0.73%"/>
    <s v="0.97%"/>
    <s v="100.00%"/>
    <s v="100.00%"/>
    <s v="5"/>
    <s v="0"/>
    <s v="12.82%"/>
    <s v="0.00%"/>
    <s v="$109.95"/>
    <s v="$0.00"/>
    <n v="5"/>
    <n v="0"/>
  </r>
  <r>
    <d v="2023-11-13T00:00:00"/>
    <x v="33"/>
    <s v="2023-W46"/>
    <s v="BusinessReport-12-19-23 (4)"/>
    <s v="B0BC7YHGYH"/>
    <x v="5"/>
    <s v="SIMORAS Inspirational Candles for Women, Men - You're Awesome Candles with Candle Snuffer - Lavender Candles Gifts for Women, Friends, Coworkers, Sisters, Teachers - Boss Day Candle with Saying"/>
    <s v="SIMFBA10012"/>
    <s v="119"/>
    <s v="1"/>
    <s v="2.42%"/>
    <s v="1.28%"/>
    <s v="147"/>
    <s v="1"/>
    <s v="2.28%"/>
    <s v="0.97%"/>
    <s v="99.29%"/>
    <s v="100.00%"/>
    <s v="4"/>
    <s v="0"/>
    <s v="3.36%"/>
    <s v="0.00%"/>
    <s v="$75.96"/>
    <s v="$0.00"/>
    <n v="4"/>
    <n v="0"/>
  </r>
  <r>
    <d v="2023-11-13T00:00:00"/>
    <x v="33"/>
    <s v="2023-W46"/>
    <s v="BusinessReport-12-19-23 (4)"/>
    <s v="B0BJVQ5HWZ"/>
    <x v="19"/>
    <s v="SIMORAS Positive Words Blanket with Sleep Mask, Socks and Gift Box - Family Home Trust Comfort Blanket Gift Set for Christmas, Birthday - Positive Energy Throw Blankets for Women - Purple, 60&quot;x50&quot;"/>
    <s v="SIMFBA20005PU"/>
    <s v="204"/>
    <s v="4"/>
    <s v="4.14%"/>
    <s v="5.13%"/>
    <s v="235"/>
    <s v="4"/>
    <s v="3.65%"/>
    <s v="3.88%"/>
    <s v="100.00%"/>
    <s v="100.00%"/>
    <s v="5"/>
    <s v="1"/>
    <s v="2.45%"/>
    <s v="25.00%"/>
    <s v="$109.95"/>
    <s v="$21.99"/>
    <n v="4"/>
    <n v="1"/>
  </r>
  <r>
    <d v="2023-11-13T00:00:00"/>
    <x v="33"/>
    <s v="2023-W46"/>
    <s v="BusinessReport-12-19-23 (4)"/>
    <s v="B0BQ26FXG2"/>
    <x v="9"/>
    <s v="SIMORAS Grandma Blanket - Grandma Throw Blanket for Christmas, Mothers Day - Grandma Gifts for Grandmother Birthday - Fleece Blanket, Teal 60&quot; x 50&quot;"/>
    <s v="SIMFBA20008TE"/>
    <s v="217"/>
    <s v="3"/>
    <s v="4.40%"/>
    <s v="3.85%"/>
    <s v="273"/>
    <s v="3"/>
    <s v="4.24%"/>
    <s v="2.91%"/>
    <s v="100.00%"/>
    <s v="66.67%"/>
    <s v="4"/>
    <s v="0"/>
    <s v="1.84%"/>
    <s v="0.00%"/>
    <s v="$75.96"/>
    <s v="$0.00"/>
    <n v="4"/>
    <n v="0"/>
  </r>
  <r>
    <d v="2023-11-13T00:00:00"/>
    <x v="33"/>
    <s v="2023-W46"/>
    <s v="BusinessReport-12-19-23 (4)"/>
    <s v="B0BQ26FXG2"/>
    <x v="13"/>
    <s v="SIMORAS Grandma Blanket - Grandma Throw Blanket for Christmas, Mothers Day - Grandma Gifts for Grandmother Birthday - Fleece Blanket, Purple 60&quot; x 50&quot;"/>
    <s v="SIMFBA20008PU"/>
    <s v="95"/>
    <s v="0"/>
    <s v="1.93%"/>
    <s v="0.00%"/>
    <s v="108"/>
    <s v="0"/>
    <s v="1.68%"/>
    <s v="0.00%"/>
    <s v="100.00%"/>
    <s v="0.00%"/>
    <s v="3"/>
    <s v="0"/>
    <s v="3.16%"/>
    <s v="0.00%"/>
    <s v="$56.97"/>
    <s v="$0.00"/>
    <n v="3"/>
    <n v="0"/>
  </r>
  <r>
    <d v="2023-11-13T00:00:00"/>
    <x v="33"/>
    <s v="2023-W46"/>
    <s v="BusinessReport-12-19-23 (4)"/>
    <s v="B0BC7YHGYH"/>
    <x v="22"/>
    <s v="SIMORAS Get Well Soon Candle with Candlesnuffer - Cheer Candle for Women, Men, Friends After Surgery, Getting Sick - Recovery Candle as Comforting Gifts for Cancer Patients, Miscarriage, Grieving"/>
    <s v="SIMFBA10003"/>
    <s v="38"/>
    <s v="0"/>
    <s v="0.77%"/>
    <s v="0.00%"/>
    <s v="45"/>
    <s v="0"/>
    <s v="0.70%"/>
    <s v="0.00%"/>
    <s v="100.00%"/>
    <s v="0.00%"/>
    <s v="1"/>
    <s v="0"/>
    <s v="2.63%"/>
    <s v="0.00%"/>
    <s v="$22.99"/>
    <s v="$0.00"/>
    <n v="1"/>
    <n v="0"/>
  </r>
  <r>
    <d v="2023-11-13T00:00:00"/>
    <x v="33"/>
    <s v="2023-W46"/>
    <s v="BusinessReport-12-19-23 (4)"/>
    <s v="B0BC7YHGYH"/>
    <x v="18"/>
    <s v="SIMORAS Coworker Candle with Candlesnuffer, Gift Box - A Candle for Coworkers' Birthday, Promotion - Candles for Coworkers Leaving Work - Coworker Gifts for Women, Men - Work Bestie Candle"/>
    <s v="SIMFBA10001"/>
    <s v="74"/>
    <s v="0"/>
    <s v="1.50%"/>
    <s v="0.00%"/>
    <s v="87"/>
    <s v="0"/>
    <s v="1.35%"/>
    <s v="0.00%"/>
    <s v="98.51%"/>
    <s v="0.00%"/>
    <s v="1"/>
    <s v="0"/>
    <s v="1.35%"/>
    <s v="0.00%"/>
    <s v="$23.99"/>
    <s v="$0.00"/>
    <n v="1"/>
    <n v="0"/>
  </r>
  <r>
    <d v="2023-11-13T00:00:00"/>
    <x v="33"/>
    <s v="2023-W46"/>
    <s v="BusinessReport-12-19-23 (4)"/>
    <s v="B0BC7YHGYH"/>
    <x v="4"/>
    <s v="SIMORAS Mom Candle with Candlesnuffer - Lavender Scented Candles for Mom - You Don't Have Ugly Children Candles for Mom - Mom Candle Gifts for Mom from Son - Mothers Day Candles from Daughter"/>
    <s v="SIMFBA10013"/>
    <s v="141"/>
    <s v="0"/>
    <s v="2.86%"/>
    <s v="0.00%"/>
    <s v="158"/>
    <s v="0"/>
    <s v="2.45%"/>
    <s v="0.00%"/>
    <s v="100.00%"/>
    <s v="0.00%"/>
    <s v="1"/>
    <s v="0"/>
    <s v="0.71%"/>
    <s v="0.00%"/>
    <s v="$0.00"/>
    <s v="$0.00"/>
    <n v="1"/>
    <n v="0"/>
  </r>
  <r>
    <d v="2023-03-06T00:00:00"/>
    <x v="34"/>
    <s v="2023-W10"/>
    <s v="BusinessReport-12-19-23 (40)"/>
    <s v="B0BNMFZBYS"/>
    <x v="20"/>
    <s v="SIMORAS Housewarming Gifts for New House - Can't Wait to Poo in Your New Toilet Candles for House Warming - Funny Housewarming Gifts for Women, Men, Friends - New Apartment, New Home Candle, Lavender"/>
    <s v="SIMFBA10008"/>
    <s v="82"/>
    <s v="0"/>
    <s v="10.89%"/>
    <s v="0.00%"/>
    <s v="109"/>
    <s v="0"/>
    <s v="10.58%"/>
    <s v="0.00%"/>
    <s v="100.00%"/>
    <s v="0.00%"/>
    <s v="9"/>
    <s v="0"/>
    <s v="10.98%"/>
    <s v="0.00%"/>
    <s v="$188.91"/>
    <s v="$0.00"/>
    <n v="9"/>
    <n v="0"/>
  </r>
  <r>
    <d v="2023-03-06T00:00:00"/>
    <x v="34"/>
    <s v="2023-W10"/>
    <s v="BusinessReport-12-19-23 (40)"/>
    <s v="B0B38969VC"/>
    <x v="1"/>
    <s v="SIMORAS Mom Blanket - Blanket for Mom on Mothers Day, Christmas, Valentines - Birthday Gifts for Mom from Daughter, Son - Letter to Mom Blanket - Blanket 60&quot; x 50&quot;"/>
    <s v="SIMFBA20001"/>
    <s v="111"/>
    <s v="2"/>
    <s v="14.74%"/>
    <s v="20.00%"/>
    <s v="147"/>
    <s v="2"/>
    <s v="14.27%"/>
    <s v="16.67%"/>
    <s v="100.00%"/>
    <s v="100.00%"/>
    <s v="9"/>
    <s v="0"/>
    <s v="8.11%"/>
    <s v="0.00%"/>
    <s v="$350.91"/>
    <s v="$0.00"/>
    <n v="9"/>
    <n v="0"/>
  </r>
  <r>
    <d v="2023-03-06T00:00:00"/>
    <x v="34"/>
    <s v="2023-W10"/>
    <s v="BusinessReport-12-19-23 (40)"/>
    <s v="B0BJVQ5HWZ"/>
    <x v="17"/>
    <s v="SIMORAS Positive Words Blanket - 'Love Peace Joy' Comfort Blanket Gift Set for Christmas, Birthday - Positive Energy Throw Blankets for Women - Teal 60&quot; x 50&quot;"/>
    <s v="SIMFBA20006TE"/>
    <s v="108"/>
    <s v="4"/>
    <s v="14.34%"/>
    <s v="40.00%"/>
    <s v="147"/>
    <s v="6"/>
    <s v="14.27%"/>
    <s v="50.00%"/>
    <s v="100.00%"/>
    <s v="100.00%"/>
    <s v="9"/>
    <s v="0"/>
    <s v="8.33%"/>
    <s v="0.00%"/>
    <s v="$314.91"/>
    <s v="$0.00"/>
    <n v="9"/>
    <n v="0"/>
  </r>
  <r>
    <d v="2023-03-06T00:00:00"/>
    <x v="34"/>
    <s v="2023-W10"/>
    <s v="BusinessReport-12-19-23 (40)"/>
    <s v="B0BNMFZBYS"/>
    <x v="27"/>
    <s v="SIMORAS Housewarming Gifts for New House - You Should Have Moved Closer Scented Candles for House Warming - Funny Housewarming Gifts for Women, Men, Friends - New Apartment, New Home Candle (Lavender)"/>
    <s v="SIMFBA10002"/>
    <s v="184"/>
    <s v="1"/>
    <s v="24.44%"/>
    <s v="10.00%"/>
    <s v="233"/>
    <s v="1"/>
    <s v="22.62%"/>
    <s v="8.33%"/>
    <s v="97.42%"/>
    <s v="100.00%"/>
    <s v="8"/>
    <s v="0"/>
    <s v="4.35%"/>
    <s v="0.00%"/>
    <s v="$167.92"/>
    <s v="$0.00"/>
    <n v="8"/>
    <n v="0"/>
  </r>
  <r>
    <d v="2023-03-06T00:00:00"/>
    <x v="34"/>
    <s v="2023-W10"/>
    <s v="BusinessReport-12-19-23 (40)"/>
    <s v="B0B389QV1H"/>
    <x v="6"/>
    <s v="SIMORAS Mom Blanket - Blanket for Mom on Mothers Day, Christmas, Valentines - Birthday Gifts for Mom from Daughter, Son - Letter to Mom Blanket - Blanket 60&quot; x 50&quot;"/>
    <s v="SIMFBA20002"/>
    <s v="93"/>
    <s v="0"/>
    <s v="12.35%"/>
    <s v="0.00%"/>
    <s v="150"/>
    <s v="0"/>
    <s v="14.56%"/>
    <s v="0.00%"/>
    <s v="100.00%"/>
    <s v="0.00%"/>
    <s v="4"/>
    <s v="0"/>
    <s v="4.30%"/>
    <s v="0.00%"/>
    <s v="$147.96"/>
    <s v="$0.00"/>
    <n v="4"/>
    <n v="0"/>
  </r>
  <r>
    <d v="2023-03-06T00:00:00"/>
    <x v="34"/>
    <s v="2023-W10"/>
    <s v="BusinessReport-12-19-23 (40)"/>
    <s v="B0BJVQ5HWZ"/>
    <x v="16"/>
    <s v="SIMORAS Positive Words Blanket with Sleep Mask, Socks and Gift Box - 'Love Peace Joy' Comfort Blanket Gift Set for Christmas, Birthday - Positive Energy Throw Blankets for Women - Purple 50&quot; x 60&quot;"/>
    <s v="SIMFBA20006PU"/>
    <s v="27"/>
    <s v="0"/>
    <s v="3.59%"/>
    <s v="0.00%"/>
    <s v="49"/>
    <s v="0"/>
    <s v="4.76%"/>
    <s v="0.00%"/>
    <s v="100.00%"/>
    <s v="0.00%"/>
    <s v="4"/>
    <s v="0"/>
    <s v="14.81%"/>
    <s v="0.00%"/>
    <s v="$139.96"/>
    <s v="$0.00"/>
    <n v="4"/>
    <n v="0"/>
  </r>
  <r>
    <d v="2023-03-06T00:00:00"/>
    <x v="34"/>
    <s v="2023-W10"/>
    <s v="BusinessReport-12-19-23 (40)"/>
    <s v="B0BJVNB6CB"/>
    <x v="23"/>
    <s v="SIMORAS Memorial Candles for Deceased - Sympathy Gift, Condolence Gifts, Remembrance Gifts, Bereavement Gift for Loss of Mother, Father, Sister, Loved Ones - Lavender Scented Candles"/>
    <s v="SIMFBA10018"/>
    <s v="72"/>
    <s v="2"/>
    <s v="9.56%"/>
    <s v="20.00%"/>
    <s v="99"/>
    <s v="2"/>
    <s v="9.61%"/>
    <s v="16.67%"/>
    <s v="100.00%"/>
    <s v="100.00%"/>
    <s v="3"/>
    <s v="0"/>
    <s v="4.17%"/>
    <s v="0.00%"/>
    <s v="$59.97"/>
    <s v="$0.00"/>
    <n v="3"/>
    <n v="0"/>
  </r>
  <r>
    <d v="2023-03-06T00:00:00"/>
    <x v="34"/>
    <s v="2023-W10"/>
    <s v="BusinessReport-12-19-23 (40)"/>
    <s v="B0B389ZHPP"/>
    <x v="11"/>
    <s v="SIMORAS Wife Blanket - to My Wife Blanket from Husband for Christmas, Birthday, Valentines for Wife from Husband - Fleece Blanket, 60&quot; x 50&quot;"/>
    <s v="SIMFBA20003"/>
    <s v="31"/>
    <s v="0"/>
    <s v="4.12%"/>
    <s v="0.00%"/>
    <s v="43"/>
    <s v="0"/>
    <s v="4.17%"/>
    <s v="0.00%"/>
    <s v="100.00%"/>
    <s v="0.00%"/>
    <s v="3"/>
    <s v="0"/>
    <s v="9.68%"/>
    <s v="0.00%"/>
    <s v="$104.97"/>
    <s v="$0.00"/>
    <n v="3"/>
    <n v="0"/>
  </r>
  <r>
    <d v="2023-03-06T00:00:00"/>
    <x v="34"/>
    <s v="2023-W10"/>
    <s v="BusinessReport-12-19-23 (40)"/>
    <s v="B0BQ26FXG2"/>
    <x v="13"/>
    <s v="SIMORAS Grandma Blanket - Grandma Throw Blanket for Christmas, Mothers Day - Grandma Gifts for Grandmother Birthday - Fleece Blanket, Purple 60&quot; x 50&quot;"/>
    <s v="SIMFBA20008PU"/>
    <s v="21"/>
    <s v="0"/>
    <s v="2.79%"/>
    <s v="0.00%"/>
    <s v="27"/>
    <s v="0"/>
    <s v="2.62%"/>
    <s v="0.00%"/>
    <s v="100.00%"/>
    <s v="0.00%"/>
    <s v="2"/>
    <s v="0"/>
    <s v="9.52%"/>
    <s v="0.00%"/>
    <s v="$71.98"/>
    <s v="$0.00"/>
    <n v="2"/>
    <n v="0"/>
  </r>
  <r>
    <d v="2023-03-06T00:00:00"/>
    <x v="34"/>
    <s v="2023-W10"/>
    <s v="BusinessReport-12-19-23 (40)"/>
    <s v="B0BJVQ5HWZ"/>
    <x v="19"/>
    <s v="SIMORAS Positive Words Blanket with Sleep Mask, Socks and Gift Box - Family Home Trust Comfort Blanket Gift Set for Christmas, Birthday - Positive Energy Throw Blankets for Women - Purple, 60&quot;x50&quot;"/>
    <s v="SIMFBA20005PU"/>
    <s v="24"/>
    <s v="1"/>
    <s v="3.19%"/>
    <s v="10.00%"/>
    <s v="26"/>
    <s v="1"/>
    <s v="2.52%"/>
    <s v="8.33%"/>
    <s v="100.00%"/>
    <s v="100.00%"/>
    <s v="1"/>
    <s v="0"/>
    <s v="4.17%"/>
    <s v="0.00%"/>
    <s v="$34.99"/>
    <s v="$0.00"/>
    <n v="1"/>
    <n v="0"/>
  </r>
  <r>
    <d v="2023-02-27T00:00:00"/>
    <x v="35"/>
    <s v="2023-W09"/>
    <s v="BusinessReport-12-19-23 (41)"/>
    <s v="B0BNMFZBYS"/>
    <x v="27"/>
    <s v="SIMORAS Housewarming Gifts for New House - You Should Have Moved Closer Scented Candles for House Warming - Funny Housewarming Gifts for Women, Men, Friends - New Apartment, New Home Candle (Lavender)"/>
    <s v="SIMFBA10002"/>
    <s v="219"/>
    <s v="1"/>
    <s v="16.36%"/>
    <s v="5.00%"/>
    <s v="284"/>
    <s v="1"/>
    <s v="15.57%"/>
    <s v="4.55%"/>
    <s v="94.01%"/>
    <s v="100.00%"/>
    <s v="18"/>
    <s v="0"/>
    <s v="8.22%"/>
    <s v="0.00%"/>
    <s v="$377.82"/>
    <s v="$0.00"/>
    <n v="18"/>
    <n v="0"/>
  </r>
  <r>
    <d v="2023-02-27T00:00:00"/>
    <x v="35"/>
    <s v="2023-W09"/>
    <s v="BusinessReport-12-19-23 (41)"/>
    <s v="B0B38969VC"/>
    <x v="1"/>
    <s v="SIMORAS Mom Blanket - Blanket for Mom on Mothers Day, Christmas, Valentines - Birthday Gifts for Mom from Daughter, Son - Letter to Mom Blanket - Blanket 60&quot; x 50&quot;"/>
    <s v="SIMFBA20001"/>
    <s v="178"/>
    <s v="5"/>
    <s v="13.29%"/>
    <s v="25.00%"/>
    <s v="331"/>
    <s v="5"/>
    <s v="18.15%"/>
    <s v="22.73%"/>
    <s v="100.00%"/>
    <s v="100.00%"/>
    <s v="12"/>
    <s v="0"/>
    <s v="6.74%"/>
    <s v="0.00%"/>
    <s v="$467.88"/>
    <s v="$0.00"/>
    <n v="12"/>
    <n v="0"/>
  </r>
  <r>
    <d v="2023-02-27T00:00:00"/>
    <x v="35"/>
    <s v="2023-W09"/>
    <s v="BusinessReport-12-19-23 (41)"/>
    <s v="B0BNMFZBYS"/>
    <x v="20"/>
    <s v="SIMORAS Housewarming Gifts for New House - Can't Wait to Poo in Your New Toilet Candles for House Warming - Funny Housewarming Gifts for Women, Men, Friends - New Apartment, New Home Candle, Lavender"/>
    <s v="SIMFBA10008"/>
    <s v="100"/>
    <s v="2"/>
    <s v="7.47%"/>
    <s v="10.00%"/>
    <s v="127"/>
    <s v="2"/>
    <s v="6.96%"/>
    <s v="9.09%"/>
    <s v="100.00%"/>
    <s v="100.00%"/>
    <s v="7"/>
    <s v="0"/>
    <s v="7.00%"/>
    <s v="0.00%"/>
    <s v="$146.93"/>
    <s v="$0.00"/>
    <n v="7"/>
    <n v="0"/>
  </r>
  <r>
    <d v="2023-02-27T00:00:00"/>
    <x v="35"/>
    <s v="2023-W09"/>
    <s v="BusinessReport-12-19-23 (41)"/>
    <s v="B0BJVQ5HWZ"/>
    <x v="17"/>
    <s v="SIMORAS Positive Words Blanket - 'Love Peace Joy' Comfort Blanket Gift Set for Christmas, Birthday - Positive Energy Throw Blankets for Women - Teal 60&quot; x 50&quot;"/>
    <s v="SIMFBA20006TE"/>
    <s v="141"/>
    <s v="2"/>
    <s v="10.53%"/>
    <s v="10.00%"/>
    <s v="186"/>
    <s v="3"/>
    <s v="10.20%"/>
    <s v="13.64%"/>
    <s v="100.00%"/>
    <s v="100.00%"/>
    <s v="6"/>
    <s v="1"/>
    <s v="4.26%"/>
    <s v="50.00%"/>
    <s v="$209.94"/>
    <s v="$34.99"/>
    <n v="6"/>
    <n v="1"/>
  </r>
  <r>
    <d v="2023-02-27T00:00:00"/>
    <x v="35"/>
    <s v="2023-W09"/>
    <s v="BusinessReport-12-19-23 (41)"/>
    <s v="B09Q7TZ6VW"/>
    <x v="5"/>
    <s v="SIMORAS Inspirational Candles for Women, Men - You're Awesome Candles with Candle Snuffer - Lavender Candles Gifts for Women, Friends, Coworkers, Sisters, Teachers - Boss Day Candle with Saying"/>
    <s v="SIMFBA10012"/>
    <s v="23"/>
    <s v="2"/>
    <s v="1.72%"/>
    <s v="10.00%"/>
    <s v="28"/>
    <s v="2"/>
    <s v="1.54%"/>
    <s v="9.09%"/>
    <s v="100.00%"/>
    <s v="100.00%"/>
    <s v="22"/>
    <s v="0"/>
    <s v="95.65%"/>
    <s v="0.00%"/>
    <s v="$505.78"/>
    <s v="$0.00"/>
    <n v="5"/>
    <n v="0"/>
  </r>
  <r>
    <d v="2023-02-27T00:00:00"/>
    <x v="35"/>
    <s v="2023-W09"/>
    <s v="BusinessReport-12-19-23 (41)"/>
    <s v="B0BC7YHGYH"/>
    <x v="5"/>
    <s v="SIMORAS Inspirational Candles for Women, Men - You're Awesome Candles with Candle Snuffer - Lavender Candles Gifts for Women, Friends, Coworkers, Sisters, Teachers - Boss Day Candle with Saying"/>
    <s v="SIMFBA10012"/>
    <s v="44"/>
    <s v="0"/>
    <s v="3.29%"/>
    <s v="0.00%"/>
    <s v="58"/>
    <s v="0"/>
    <s v="3.18%"/>
    <s v="0.00%"/>
    <s v="98.28%"/>
    <s v="0.00%"/>
    <s v="4"/>
    <s v="0"/>
    <s v="9.09%"/>
    <s v="0.00%"/>
    <s v="$91.96"/>
    <s v="$0.00"/>
    <n v="4"/>
    <n v="0"/>
  </r>
  <r>
    <d v="2023-02-27T00:00:00"/>
    <x v="35"/>
    <s v="2023-W09"/>
    <s v="BusinessReport-12-19-23 (41)"/>
    <s v="B0BNMGXTDZ"/>
    <x v="7"/>
    <s v="SIMORAS Best Friend Candle with Snuffer - Our Friendship is Like This Candle - Friend Gifts for Women, Men on Graduation - Going Away Gifts for Friends - Friendship Gifts for Women Friends"/>
    <s v="SIMFBA10005"/>
    <s v="81"/>
    <s v="1"/>
    <s v="6.05%"/>
    <s v="5.00%"/>
    <s v="99"/>
    <s v="2"/>
    <s v="5.43%"/>
    <s v="9.09%"/>
    <s v="90.91%"/>
    <s v="100.00%"/>
    <s v="4"/>
    <s v="0"/>
    <s v="4.94%"/>
    <s v="0.00%"/>
    <s v="$91.96"/>
    <s v="$0.00"/>
    <n v="4"/>
    <n v="0"/>
  </r>
  <r>
    <d v="2023-02-27T00:00:00"/>
    <x v="35"/>
    <s v="2023-W09"/>
    <s v="BusinessReport-12-19-23 (41)"/>
    <s v="B0BJVNB6CB"/>
    <x v="23"/>
    <s v="SIMORAS Memorial Candles for Deceased - Sympathy Gift, Condolence Gifts, Remembrance Gifts, Bereavement Gift for Loss of Mother, Father, Sister, Loved Ones - Lavender Scented Candles"/>
    <s v="SIMFBA10018"/>
    <s v="75"/>
    <s v="0"/>
    <s v="5.60%"/>
    <s v="0.00%"/>
    <s v="105"/>
    <s v="0"/>
    <s v="5.76%"/>
    <s v="0.00%"/>
    <s v="99.05%"/>
    <s v="0.00%"/>
    <s v="4"/>
    <s v="0"/>
    <s v="5.33%"/>
    <s v="0.00%"/>
    <s v="$79.96"/>
    <s v="$0.00"/>
    <n v="4"/>
    <n v="0"/>
  </r>
  <r>
    <d v="2023-02-27T00:00:00"/>
    <x v="35"/>
    <s v="2023-W09"/>
    <s v="BusinessReport-12-19-23 (41)"/>
    <s v="B09Q82WCBL"/>
    <x v="7"/>
    <s v="SIMORAS Best Friend Candle with Snuffer - Our Friendship is Like This Candle - Friend Gifts for Women, Men on Graduation - Going Away Gifts for Friends - Friendship Gifts for Women Friends"/>
    <s v="SIMFBA10005"/>
    <s v="33"/>
    <s v="0"/>
    <s v="2.46%"/>
    <s v="0.00%"/>
    <s v="51"/>
    <s v="0"/>
    <s v="2.80%"/>
    <s v="0.00%"/>
    <s v="98.04%"/>
    <s v="0.00%"/>
    <s v="3"/>
    <s v="0"/>
    <s v="9.09%"/>
    <s v="0.00%"/>
    <s v="$68.97"/>
    <s v="$0.00"/>
    <n v="3"/>
    <n v="0"/>
  </r>
  <r>
    <d v="2023-02-27T00:00:00"/>
    <x v="35"/>
    <s v="2023-W09"/>
    <s v="BusinessReport-12-19-23 (41)"/>
    <s v="B0BC7YHGYH"/>
    <x v="18"/>
    <s v="SIMORAS Coworker Candle with Candlesnuffer, Gift Box - A Candle for Coworkers' Birthday, Promotion - Candles for Coworkers Leaving Work - Coworker Gifts for Women, Men - Work Bestie Candle"/>
    <s v="SIMFBA10001"/>
    <s v="63"/>
    <s v="0"/>
    <s v="4.71%"/>
    <s v="0.00%"/>
    <s v="76"/>
    <s v="0"/>
    <s v="4.17%"/>
    <s v="0.00%"/>
    <s v="100.00%"/>
    <s v="0.00%"/>
    <s v="3"/>
    <s v="0"/>
    <s v="4.76%"/>
    <s v="0.00%"/>
    <s v="$71.97"/>
    <s v="$0.00"/>
    <n v="3"/>
    <n v="0"/>
  </r>
  <r>
    <d v="2023-02-27T00:00:00"/>
    <x v="35"/>
    <s v="2023-W09"/>
    <s v="BusinessReport-12-19-23 (41)"/>
    <s v="B0BC7YHGYH"/>
    <x v="31"/>
    <s v=" "/>
    <s v="SIMFBA10015"/>
    <s v="26"/>
    <s v="2"/>
    <s v="1.94%"/>
    <s v="10.00%"/>
    <s v="34"/>
    <s v="2"/>
    <s v="1.86%"/>
    <s v="9.09%"/>
    <s v="100.00%"/>
    <s v="100.00%"/>
    <s v="2"/>
    <s v="0"/>
    <s v="7.69%"/>
    <s v="0.00%"/>
    <s v="$39.98"/>
    <s v="$0.00"/>
    <n v="2"/>
    <n v="0"/>
  </r>
  <r>
    <d v="2023-02-27T00:00:00"/>
    <x v="35"/>
    <s v="2023-W09"/>
    <s v="BusinessReport-12-19-23 (41)"/>
    <s v="B0BC7YHGYH"/>
    <x v="4"/>
    <s v="SIMORAS Mom Candle with Candlesnuffer - Lavender Scented Candles for Mom - You Don't Have Ugly Children Candles for Mom - Mom Candle Gifts for Mom from Son - Mothers Day Candles from Daughter"/>
    <s v="SIMFBA10013"/>
    <s v="11"/>
    <s v="0"/>
    <s v="0.82%"/>
    <s v="0.00%"/>
    <s v="13"/>
    <s v="0"/>
    <s v="0.71%"/>
    <s v="0.00%"/>
    <s v="100.00%"/>
    <s v="0.00%"/>
    <s v="2"/>
    <s v="0"/>
    <s v="18.18%"/>
    <s v="0.00%"/>
    <s v="$45.98"/>
    <s v="$0.00"/>
    <n v="2"/>
    <n v="0"/>
  </r>
  <r>
    <d v="2023-02-27T00:00:00"/>
    <x v="35"/>
    <s v="2023-W09"/>
    <s v="BusinessReport-12-19-23 (41)"/>
    <s v="B0BJVNB6CB"/>
    <x v="29"/>
    <s v="SIMORAS Memorial Candles for Deceased - Sympathy Gift, Condolence Gifts, Remembrance Gifts, Bereavement Gift for Loss of Mother, Father, Sister, Loved Ones - Cat, Dog Memorial Gifts - Pet Loss Gifts"/>
    <s v="SIMFBA10019"/>
    <s v="21"/>
    <s v="0"/>
    <s v="1.57%"/>
    <s v="0.00%"/>
    <s v="23"/>
    <s v="0"/>
    <s v="1.26%"/>
    <s v="0.00%"/>
    <s v="100.00%"/>
    <s v="0.00%"/>
    <s v="2"/>
    <s v="0"/>
    <s v="9.52%"/>
    <s v="0.00%"/>
    <s v="$39.98"/>
    <s v="$0.00"/>
    <n v="2"/>
    <n v="0"/>
  </r>
  <r>
    <d v="2023-02-27T00:00:00"/>
    <x v="35"/>
    <s v="2023-W09"/>
    <s v="BusinessReport-12-19-23 (41)"/>
    <s v="B0BJVQ5HWZ"/>
    <x v="16"/>
    <s v="SIMORAS Positive Words Blanket with Sleep Mask, Socks and Gift Box - 'Love Peace Joy' Comfort Blanket Gift Set for Christmas, Birthday - Positive Energy Throw Blankets for Women - Purple 50&quot; x 60&quot;"/>
    <s v="SIMFBA20006PU"/>
    <s v="42"/>
    <s v="0"/>
    <s v="3.14%"/>
    <s v="0.00%"/>
    <s v="53"/>
    <s v="0"/>
    <s v="2.91%"/>
    <s v="0.00%"/>
    <s v="100.00%"/>
    <s v="0.00%"/>
    <s v="2"/>
    <s v="0"/>
    <s v="4.76%"/>
    <s v="0.00%"/>
    <s v="$69.98"/>
    <s v="$0.00"/>
    <n v="2"/>
    <n v="0"/>
  </r>
  <r>
    <d v="2023-02-27T00:00:00"/>
    <x v="35"/>
    <s v="2023-W09"/>
    <s v="BusinessReport-12-19-23 (41)"/>
    <s v="B0BJVQ5HWZ"/>
    <x v="19"/>
    <s v="SIMORAS Positive Words Blanket with Sleep Mask, Socks and Gift Box - Family Home Trust Comfort Blanket Gift Set for Christmas, Birthday - Positive Energy Throw Blankets for Women - Purple, 60&quot;x50&quot;"/>
    <s v="SIMFBA20005PU"/>
    <s v="38"/>
    <s v="2"/>
    <s v="2.84%"/>
    <s v="10.00%"/>
    <s v="39"/>
    <s v="2"/>
    <s v="2.14%"/>
    <s v="9.09%"/>
    <s v="100.00%"/>
    <s v="100.00%"/>
    <s v="2"/>
    <s v="0"/>
    <s v="5.26%"/>
    <s v="0.00%"/>
    <s v="$69.98"/>
    <s v="$0.00"/>
    <n v="2"/>
    <n v="0"/>
  </r>
  <r>
    <d v="2023-02-27T00:00:00"/>
    <x v="35"/>
    <s v="2023-W09"/>
    <s v="BusinessReport-12-19-23 (41)"/>
    <s v="B0BV1RCQV1"/>
    <x v="12"/>
    <s v="SIMORAS Sister Blanket - Sister Blankets from Sister for Christmas, Valentines - Blanket Gifts for Sisters from Sisters, Brothers - Fleece Blanket, Teal 60&quot; x 50&quot;"/>
    <s v="SIMFBA20007TE"/>
    <s v="3"/>
    <s v="0"/>
    <s v="0.22%"/>
    <s v="0.00%"/>
    <s v="4"/>
    <s v="0"/>
    <s v="0.22%"/>
    <s v="0.00%"/>
    <s v="100.00%"/>
    <s v="0.00%"/>
    <s v="2"/>
    <s v="0"/>
    <s v="66.67%"/>
    <s v="0.00%"/>
    <s v="$71.98"/>
    <s v="$0.00"/>
    <n v="2"/>
    <n v="0"/>
  </r>
  <r>
    <d v="2023-02-27T00:00:00"/>
    <x v="35"/>
    <s v="2023-W09"/>
    <s v="BusinessReport-12-19-23 (41)"/>
    <s v="B0B389ZHPP"/>
    <x v="11"/>
    <s v="SIMORAS Wife Blanket - to My Wife Blanket from Husband for Christmas, Birthday, Valentines for Wife from Husband - Fleece Blanket, 60&quot; x 50&quot;"/>
    <s v="SIMFBA20003"/>
    <s v="31"/>
    <s v="1"/>
    <s v="2.32%"/>
    <s v="5.00%"/>
    <s v="36"/>
    <s v="1"/>
    <s v="1.97%"/>
    <s v="4.55%"/>
    <s v="100.00%"/>
    <s v="100.00%"/>
    <s v="2"/>
    <s v="0"/>
    <s v="6.45%"/>
    <s v="0.00%"/>
    <s v="$69.98"/>
    <s v="$0.00"/>
    <n v="2"/>
    <n v="0"/>
  </r>
  <r>
    <d v="2023-02-27T00:00:00"/>
    <x v="35"/>
    <s v="2023-W09"/>
    <s v="BusinessReport-12-19-23 (41)"/>
    <s v="B0BC7YHGYH"/>
    <x v="8"/>
    <s v="SIMORAS Mom Candle with Candlesnuffer - Lavender Scented Candles for Mom - My Favorite Child Gave Me This Candle - Gifts for Mom from Son on Birthday - Mothers Day Candles from Daughter"/>
    <s v="SIMFBA10016"/>
    <s v="14"/>
    <s v="1"/>
    <s v="1.05%"/>
    <s v="5.00%"/>
    <s v="22"/>
    <s v="1"/>
    <s v="1.21%"/>
    <s v="4.55%"/>
    <s v="100.00%"/>
    <s v="100.00%"/>
    <s v="1"/>
    <s v="0"/>
    <s v="7.14%"/>
    <s v="0.00%"/>
    <s v="$22.99"/>
    <s v="$0.00"/>
    <n v="1"/>
    <n v="0"/>
  </r>
  <r>
    <d v="2023-02-27T00:00:00"/>
    <x v="35"/>
    <s v="2023-W09"/>
    <s v="BusinessReport-12-19-23 (41)"/>
    <s v="B09Q86KT1Y"/>
    <x v="31"/>
    <s v=" "/>
    <s v="SIMFBA10015"/>
    <s v="6"/>
    <s v="0"/>
    <s v="0.45%"/>
    <s v="0.00%"/>
    <s v="8"/>
    <s v="0"/>
    <s v="0.44%"/>
    <s v="0.00%"/>
    <s v="100.00%"/>
    <s v="0.00%"/>
    <s v="1"/>
    <s v="0"/>
    <s v="16.67%"/>
    <s v="0.00%"/>
    <s v="$19.99"/>
    <s v="$0.00"/>
    <n v="1"/>
    <n v="0"/>
  </r>
  <r>
    <d v="2023-02-27T00:00:00"/>
    <x v="35"/>
    <s v="2023-W09"/>
    <s v="BusinessReport-12-19-23 (41)"/>
    <s v="B0BJVNB6CB"/>
    <x v="30"/>
    <s v="SIMORAS Memorial Candles for Deceased - Sympathy Gift, Condolence Gifts, Remembrance Gifts, Bereavement Gift for Loss of Mother, Father, Sister, Loved Ones - Cat, Dog Memorial Gifts - Pet Loss Gifts"/>
    <s v="SIMFBA10017"/>
    <s v="30"/>
    <s v="0"/>
    <s v="2.24%"/>
    <s v="0.00%"/>
    <s v="39"/>
    <s v="0"/>
    <s v="2.14%"/>
    <s v="0.00%"/>
    <s v="100.00%"/>
    <s v="0.00%"/>
    <s v="1"/>
    <s v="0"/>
    <s v="3.33%"/>
    <s v="0.00%"/>
    <s v="$19.99"/>
    <s v="$0.00"/>
    <n v="1"/>
    <n v="0"/>
  </r>
  <r>
    <d v="2023-02-27T00:00:00"/>
    <x v="35"/>
    <s v="2023-W09"/>
    <s v="BusinessReport-12-19-23 (41)"/>
    <s v="B0B389HDL5"/>
    <x v="21"/>
    <s v="SIMORAS Wife Blanket with Sleep Mask, Socks and Gift Box - to My Wife Blanket from Husband for Christmas, Birthday, Valentines for Wife from Husband - Fleece Blanket, 60&quot; x 50&quot;"/>
    <s v="SIMFBA20004"/>
    <s v="20"/>
    <s v="0"/>
    <s v="1.49%"/>
    <s v="0.00%"/>
    <s v="24"/>
    <s v="0"/>
    <s v="1.32%"/>
    <s v="0.00%"/>
    <s v="100.00%"/>
    <s v="0.00%"/>
    <s v="1"/>
    <s v="0"/>
    <s v="5.00%"/>
    <s v="0.00%"/>
    <s v="$33.99"/>
    <s v="$0.00"/>
    <n v="1"/>
    <n v="0"/>
  </r>
  <r>
    <d v="2023-02-27T00:00:00"/>
    <x v="35"/>
    <s v="2023-W09"/>
    <s v="BusinessReport-12-19-23 (41)"/>
    <s v="B0BQ26FXG2"/>
    <x v="13"/>
    <s v="SIMORAS Grandma Blanket - Grandma Throw Blanket for Christmas, Mothers Day - Grandma Gifts for Grandmother Birthday - Fleece Blanket, Purple 60&quot; x 50&quot;"/>
    <s v="SIMFBA20008PU"/>
    <s v="19"/>
    <s v="0"/>
    <s v="1.42%"/>
    <s v="0.00%"/>
    <s v="20"/>
    <s v="0"/>
    <s v="1.10%"/>
    <s v="0.00%"/>
    <s v="100.00%"/>
    <s v="0.00%"/>
    <s v="1"/>
    <s v="0"/>
    <s v="5.26%"/>
    <s v="0.00%"/>
    <s v="$35.99"/>
    <s v="$0.00"/>
    <n v="1"/>
    <n v="0"/>
  </r>
  <r>
    <d v="2023-02-27T00:00:00"/>
    <x v="35"/>
    <s v="2023-W09"/>
    <s v="BusinessReport-12-19-23 (41)"/>
    <s v="B0B389QV1H"/>
    <x v="6"/>
    <s v="SIMORAS Mom Blanket - Blanket for Mom on Mothers Day, Christmas, Valentines - Birthday Gifts for Mom from Daughter, Son - Letter to Mom Blanket - Blanket 60&quot; x 50&quot;"/>
    <s v="SIMFBA20002"/>
    <s v="121"/>
    <s v="1"/>
    <s v="9.04%"/>
    <s v="5.00%"/>
    <s v="164"/>
    <s v="1"/>
    <s v="8.99%"/>
    <s v="4.55%"/>
    <s v="100.00%"/>
    <s v="100.00%"/>
    <s v="1"/>
    <s v="0"/>
    <s v="0.83%"/>
    <s v="0.00%"/>
    <s v="$36.99"/>
    <s v="$0.00"/>
    <n v="1"/>
    <n v="0"/>
  </r>
  <r>
    <d v="2023-02-20T00:00:00"/>
    <x v="36"/>
    <s v="2023-W08"/>
    <s v="BusinessReport-12-19-23 (42)"/>
    <s v="B0BNMGXTDZ"/>
    <x v="7"/>
    <s v="SIMORAS Best Friend Candle with Snuffer - Our Friendship is Like This Candle - Friend Gifts for Women, Men on Graduation - Going Away Gifts for Friends - Friendship Gifts for Women Friends"/>
    <s v="SIMFBA10005"/>
    <s v="155"/>
    <s v="2"/>
    <s v="12.41%"/>
    <s v="15.38%"/>
    <s v="199"/>
    <s v="2"/>
    <s v="12.73%"/>
    <s v="12.50%"/>
    <s v="91.46%"/>
    <s v="50.00%"/>
    <s v="12"/>
    <s v="0"/>
    <s v="7.74%"/>
    <s v="0.00%"/>
    <s v="$275.88"/>
    <s v="$0.00"/>
    <n v="12"/>
    <n v="0"/>
  </r>
  <r>
    <d v="2023-02-20T00:00:00"/>
    <x v="36"/>
    <s v="2023-W08"/>
    <s v="BusinessReport-12-19-23 (42)"/>
    <s v="B0BNMFZBYS"/>
    <x v="20"/>
    <s v="SIMORAS Housewarming Gifts for New House - Can't Wait to Poo in Your New Toilet Candles for House Warming - Funny Housewarming Gifts for Women, Men, Friends - New Apartment, New Home Candle, Lavender"/>
    <s v="SIMFBA10008"/>
    <s v="99"/>
    <s v="2"/>
    <s v="7.93%"/>
    <s v="15.38%"/>
    <s v="124"/>
    <s v="3"/>
    <s v="7.93%"/>
    <s v="18.75%"/>
    <s v="100.00%"/>
    <s v="100.00%"/>
    <s v="12"/>
    <s v="0"/>
    <s v="12.12%"/>
    <s v="0.00%"/>
    <s v="$251.88"/>
    <s v="$0.00"/>
    <n v="12"/>
    <n v="0"/>
  </r>
  <r>
    <d v="2023-02-20T00:00:00"/>
    <x v="36"/>
    <s v="2023-W08"/>
    <s v="BusinessReport-12-19-23 (42)"/>
    <s v="B0BNMFZBYS"/>
    <x v="27"/>
    <s v="SIMORAS Housewarming Gifts for New House - You Should Have Moved Closer Scented Candles for House Warming - Funny Housewarming Gifts for Women, Men, Friends - New Apartment, New Home Candle (Lavender)"/>
    <s v="SIMFBA10002"/>
    <s v="116"/>
    <s v="1"/>
    <s v="9.29%"/>
    <s v="7.69%"/>
    <s v="145"/>
    <s v="2"/>
    <s v="9.28%"/>
    <s v="12.50%"/>
    <s v="95.86%"/>
    <s v="100.00%"/>
    <s v="10"/>
    <s v="0"/>
    <s v="8.62%"/>
    <s v="0.00%"/>
    <s v="$209.90"/>
    <s v="$0.00"/>
    <n v="10"/>
    <n v="0"/>
  </r>
  <r>
    <d v="2023-02-20T00:00:00"/>
    <x v="36"/>
    <s v="2023-W08"/>
    <s v="BusinessReport-12-19-23 (42)"/>
    <s v="B0B38969VC"/>
    <x v="1"/>
    <s v="SIMORAS Mom Blanket - Blanket for Mom on Mothers Day, Christmas, Valentines - Birthday Gifts for Mom from Daughter, Son - Letter to Mom Blanket - Blanket 60&quot; x 50&quot;"/>
    <s v="SIMFBA20001"/>
    <s v="140"/>
    <s v="2"/>
    <s v="11.21%"/>
    <s v="15.38%"/>
    <s v="176"/>
    <s v="2"/>
    <s v="11.26%"/>
    <s v="12.50%"/>
    <s v="100.00%"/>
    <s v="100.00%"/>
    <s v="7"/>
    <s v="0"/>
    <s v="5.00%"/>
    <s v="0.00%"/>
    <s v="$272.93"/>
    <s v="$0.00"/>
    <n v="7"/>
    <n v="0"/>
  </r>
  <r>
    <d v="2023-02-20T00:00:00"/>
    <x v="36"/>
    <s v="2023-W08"/>
    <s v="BusinessReport-12-19-23 (42)"/>
    <s v="B0BC7YHGYH"/>
    <x v="5"/>
    <s v="SIMORAS Inspirational Candles for Women, Men - You're Awesome Candles with Candle Snuffer - Lavender Candles Gifts for Women, Friends, Coworkers, Sisters, Teachers - Boss Day Candle with Saying"/>
    <s v="SIMFBA10012"/>
    <s v="83"/>
    <s v="1"/>
    <s v="6.65%"/>
    <s v="7.69%"/>
    <s v="95"/>
    <s v="1"/>
    <s v="6.08%"/>
    <s v="6.25%"/>
    <s v="96.84%"/>
    <s v="100.00%"/>
    <s v="4"/>
    <s v="0"/>
    <s v="4.82%"/>
    <s v="0.00%"/>
    <s v="$91.96"/>
    <s v="$0.00"/>
    <n v="4"/>
    <n v="0"/>
  </r>
  <r>
    <d v="2023-02-20T00:00:00"/>
    <x v="36"/>
    <s v="2023-W08"/>
    <s v="BusinessReport-12-19-23 (42)"/>
    <s v="B0BC7YHGYH"/>
    <x v="31"/>
    <s v=" "/>
    <s v="SIMFBA10015"/>
    <s v="44"/>
    <s v="0"/>
    <s v="3.52%"/>
    <s v="0.00%"/>
    <s v="54"/>
    <s v="0"/>
    <s v="3.45%"/>
    <s v="0.00%"/>
    <s v="100.00%"/>
    <s v="0.00%"/>
    <s v="4"/>
    <s v="0"/>
    <s v="9.09%"/>
    <s v="0.00%"/>
    <s v="$79.96"/>
    <s v="$0.00"/>
    <n v="4"/>
    <n v="0"/>
  </r>
  <r>
    <d v="2023-02-20T00:00:00"/>
    <x v="36"/>
    <s v="2023-W08"/>
    <s v="BusinessReport-12-19-23 (42)"/>
    <s v="B0BJVNB6CB"/>
    <x v="23"/>
    <s v="SIMORAS Memorial Candles for Deceased - Sympathy Gift, Condolence Gifts, Remembrance Gifts, Bereavement Gift for Loss of Mother, Father, Sister, Loved Ones - Lavender Scented Candles"/>
    <s v="SIMFBA10018"/>
    <s v="58"/>
    <s v="0"/>
    <s v="4.64%"/>
    <s v="0.00%"/>
    <s v="88"/>
    <s v="0"/>
    <s v="5.63%"/>
    <s v="0.00%"/>
    <s v="98.86%"/>
    <s v="0.00%"/>
    <s v="4"/>
    <s v="0"/>
    <s v="6.90%"/>
    <s v="0.00%"/>
    <s v="$79.96"/>
    <s v="$0.00"/>
    <n v="4"/>
    <n v="0"/>
  </r>
  <r>
    <d v="2023-02-20T00:00:00"/>
    <x v="36"/>
    <s v="2023-W08"/>
    <s v="BusinessReport-12-19-23 (42)"/>
    <s v="B0BJVQ5HWZ"/>
    <x v="16"/>
    <s v="SIMORAS Positive Words Blanket with Sleep Mask, Socks and Gift Box - 'Love Peace Joy' Comfort Blanket Gift Set for Christmas, Birthday - Positive Energy Throw Blankets for Women - Purple 50&quot; x 60&quot;"/>
    <s v="SIMFBA20006PU"/>
    <s v="38"/>
    <s v="0"/>
    <s v="3.04%"/>
    <s v="0.00%"/>
    <s v="46"/>
    <s v="0"/>
    <s v="2.94%"/>
    <s v="0.00%"/>
    <s v="100.00%"/>
    <s v="0.00%"/>
    <s v="3"/>
    <s v="0"/>
    <s v="7.89%"/>
    <s v="0.00%"/>
    <s v="$104.97"/>
    <s v="$0.00"/>
    <n v="3"/>
    <n v="0"/>
  </r>
  <r>
    <d v="2023-02-20T00:00:00"/>
    <x v="36"/>
    <s v="2023-W08"/>
    <s v="BusinessReport-12-19-23 (42)"/>
    <s v="B0BV1RCQV1"/>
    <x v="10"/>
    <s v="SIMORAS Sister Blanket - Sister Blankets from Sister for Christmas, Valentines - Blanket Gifts for Sisters from Sisters, Brothers - Purple 60&quot; x 50&quot;"/>
    <s v="SIMFBA20007PU"/>
    <s v="50"/>
    <s v="0"/>
    <s v="4.00%"/>
    <s v="0.00%"/>
    <s v="84"/>
    <s v="0"/>
    <s v="5.37%"/>
    <s v="0.00%"/>
    <s v="100.00%"/>
    <s v="0.00%"/>
    <s v="3"/>
    <s v="0"/>
    <s v="6.00%"/>
    <s v="0.00%"/>
    <s v="$104.97"/>
    <s v="$0.00"/>
    <n v="3"/>
    <n v="0"/>
  </r>
  <r>
    <d v="2023-02-20T00:00:00"/>
    <x v="36"/>
    <s v="2023-W08"/>
    <s v="BusinessReport-12-19-23 (42)"/>
    <s v="B0BC7YHGYH"/>
    <x v="18"/>
    <s v="SIMORAS Coworker Candle with Candlesnuffer, Gift Box - A Candle for Coworkers' Birthday, Promotion - Candles for Coworkers Leaving Work - Coworker Gifts for Women, Men - Work Bestie Candle"/>
    <s v="SIMFBA10001"/>
    <s v="96"/>
    <s v="1"/>
    <s v="7.69%"/>
    <s v="7.69%"/>
    <s v="113"/>
    <s v="1"/>
    <s v="7.23%"/>
    <s v="6.25%"/>
    <s v="100.00%"/>
    <s v="100.00%"/>
    <s v="2"/>
    <s v="0"/>
    <s v="2.08%"/>
    <s v="0.00%"/>
    <s v="$47.98"/>
    <s v="$0.00"/>
    <n v="2"/>
    <n v="0"/>
  </r>
  <r>
    <d v="2023-02-20T00:00:00"/>
    <x v="36"/>
    <s v="2023-W08"/>
    <s v="BusinessReport-12-19-23 (42)"/>
    <s v="B0B389QV1H"/>
    <x v="6"/>
    <s v="SIMORAS Mom Blanket - Blanket for Mom on Mothers Day, Christmas, Valentines - Birthday Gifts for Mom from Daughter, Son - Letter to Mom Blanket - Blanket 60&quot; x 50&quot;"/>
    <s v="SIMFBA20002"/>
    <s v="92"/>
    <s v="2"/>
    <s v="7.37%"/>
    <s v="15.38%"/>
    <s v="126"/>
    <s v="2"/>
    <s v="8.06%"/>
    <s v="12.50%"/>
    <s v="100.00%"/>
    <s v="100.00%"/>
    <s v="2"/>
    <s v="0"/>
    <s v="2.17%"/>
    <s v="0.00%"/>
    <s v="$73.98"/>
    <s v="$0.00"/>
    <n v="2"/>
    <n v="0"/>
  </r>
  <r>
    <d v="2023-02-20T00:00:00"/>
    <x v="36"/>
    <s v="2023-W08"/>
    <s v="BusinessReport-12-19-23 (42)"/>
    <s v="B0BNMGXTDZ"/>
    <x v="14"/>
    <s v="SIMORAS Best Friend Candle with Snuffer - We'll be Friends Until We are Old - Friend Gifts for Women, Men on Graduation - Best Friend Birthday Gifts for Women - Friendship Gifts for Women Friends"/>
    <s v="SIMFBA10007"/>
    <s v="32"/>
    <s v="0"/>
    <s v="2.56%"/>
    <s v="0.00%"/>
    <s v="33"/>
    <s v="0"/>
    <s v="2.11%"/>
    <s v="0.00%"/>
    <s v="100.00%"/>
    <s v="0.00%"/>
    <s v="1"/>
    <s v="0"/>
    <s v="3.13%"/>
    <s v="0.00%"/>
    <s v="$22.99"/>
    <s v="$0.00"/>
    <n v="1"/>
    <n v="0"/>
  </r>
  <r>
    <d v="2023-02-20T00:00:00"/>
    <x v="36"/>
    <s v="2023-W08"/>
    <s v="BusinessReport-12-19-23 (42)"/>
    <s v="B0BC7YHGYH"/>
    <x v="25"/>
    <s v="SIMORAS Get Well Soon Candle with Candlesnuffer - Cheer Candle for Women, Men, Friends After Surgery, Getting Sick - Recovery Candle as Comforting Gifts for Cancer Patients, Miscarriage, Grieving"/>
    <s v="SIMFBA10011"/>
    <s v="20"/>
    <s v="0"/>
    <s v="1.60%"/>
    <s v="0.00%"/>
    <s v="20"/>
    <s v="0"/>
    <s v="1.28%"/>
    <s v="0.00%"/>
    <s v="100.00%"/>
    <s v="0.00%"/>
    <s v="1"/>
    <s v="0"/>
    <s v="5.00%"/>
    <s v="0.00%"/>
    <s v="$20.99"/>
    <s v="$0.00"/>
    <n v="1"/>
    <n v="0"/>
  </r>
  <r>
    <d v="2023-02-20T00:00:00"/>
    <x v="36"/>
    <s v="2023-W08"/>
    <s v="BusinessReport-12-19-23 (42)"/>
    <s v="B0BC7YHGYH"/>
    <x v="22"/>
    <s v="SIMORAS Get Well Soon Candle with Candlesnuffer - Cheer Candle for Women, Men, Friends After Surgery, Getting Sick - Recovery Candle as Comforting Gifts for Cancer Patients, Miscarriage, Grieving"/>
    <s v="SIMFBA10003"/>
    <s v="25"/>
    <s v="0"/>
    <s v="2.00%"/>
    <s v="0.00%"/>
    <s v="26"/>
    <s v="0"/>
    <s v="1.66%"/>
    <s v="0.00%"/>
    <s v="100.00%"/>
    <s v="0.00%"/>
    <s v="1"/>
    <s v="0"/>
    <s v="4.00%"/>
    <s v="0.00%"/>
    <s v="$22.99"/>
    <s v="$0.00"/>
    <n v="1"/>
    <n v="0"/>
  </r>
  <r>
    <d v="2023-02-20T00:00:00"/>
    <x v="36"/>
    <s v="2023-W08"/>
    <s v="BusinessReport-12-19-23 (42)"/>
    <s v="B0BNMGXTDZ"/>
    <x v="3"/>
    <s v="SIMORAS Best Friend Candle with Candle Snuffer - A True Friend Candle - Friend Gifts for Women, Men on Graduation - Best Friend Birthday Gifts for Women - Friendship Gifts for Women Friends"/>
    <s v="SIMFBA10006"/>
    <s v="33"/>
    <s v="0"/>
    <s v="2.64%"/>
    <s v="0.00%"/>
    <s v="33"/>
    <s v="0"/>
    <s v="2.11%"/>
    <s v="0.00%"/>
    <s v="100.00%"/>
    <s v="0.00%"/>
    <s v="1"/>
    <s v="0"/>
    <s v="3.03%"/>
    <s v="0.00%"/>
    <s v="$22.99"/>
    <s v="$0.00"/>
    <n v="1"/>
    <n v="0"/>
  </r>
  <r>
    <d v="2023-02-20T00:00:00"/>
    <x v="36"/>
    <s v="2023-W08"/>
    <s v="BusinessReport-12-19-23 (42)"/>
    <s v="B0BC7YHGYH"/>
    <x v="26"/>
    <s v="SIMORAS Get Well Soon Candle with Candlesnuffer - Cheer Candle for Women, Men, Friends After Surgery, Getting Sick - Recovery Candle as Comforting Gifts for Cancer Patients, Miscarriage, Grieving"/>
    <s v="SIMFBA10004"/>
    <s v="32"/>
    <s v="0"/>
    <s v="2.56%"/>
    <s v="0.00%"/>
    <s v="33"/>
    <s v="0"/>
    <s v="2.11%"/>
    <s v="0.00%"/>
    <s v="100.00%"/>
    <s v="0.00%"/>
    <s v="1"/>
    <s v="0"/>
    <s v="3.13%"/>
    <s v="0.00%"/>
    <s v="$22.99"/>
    <s v="$0.00"/>
    <n v="1"/>
    <n v="0"/>
  </r>
  <r>
    <d v="2023-02-20T00:00:00"/>
    <x v="36"/>
    <s v="2023-W08"/>
    <s v="BusinessReport-12-19-23 (42)"/>
    <s v="B0BC7YHGYH"/>
    <x v="4"/>
    <s v="SIMORAS Mom Candle with Candlesnuffer - Lavender Scented Candles for Mom - You Don't Have Ugly Children Candles for Mom - Mom Candle Gifts for Mom from Son - Mothers Day Candles from Daughter"/>
    <s v="SIMFBA10013"/>
    <s v="36"/>
    <s v="1"/>
    <s v="2.88%"/>
    <s v="7.69%"/>
    <s v="47"/>
    <s v="1"/>
    <s v="3.01%"/>
    <s v="6.25%"/>
    <s v="100.00%"/>
    <s v="100.00%"/>
    <s v="1"/>
    <s v="0"/>
    <s v="2.78%"/>
    <s v="0.00%"/>
    <s v="$22.99"/>
    <s v="$0.00"/>
    <n v="1"/>
    <n v="0"/>
  </r>
  <r>
    <d v="2023-02-20T00:00:00"/>
    <x v="36"/>
    <s v="2023-W08"/>
    <s v="BusinessReport-12-19-23 (42)"/>
    <s v="B09Q8CZZQM"/>
    <x v="0"/>
    <s v="SIMORAS Love Candle Gifts for Girlfriend, Boyfriend - I Love You Gifts for Her, Him on Birthday - Funny Gift for Your Wife, Husband - Romantic Gifts for Her, Him on Valentines Day - Lavender Scent"/>
    <s v="SIMFBA10010"/>
    <s v="6"/>
    <s v="0"/>
    <s v="0.48%"/>
    <s v="0.00%"/>
    <s v="6"/>
    <s v="0"/>
    <s v="0.38%"/>
    <s v="0.00%"/>
    <s v="100.00%"/>
    <s v="0.00%"/>
    <s v="1"/>
    <s v="0"/>
    <s v="16.67%"/>
    <s v="0.00%"/>
    <s v="$20.99"/>
    <s v="$0.00"/>
    <n v="1"/>
    <n v="0"/>
  </r>
  <r>
    <d v="2023-02-20T00:00:00"/>
    <x v="36"/>
    <s v="2023-W08"/>
    <s v="BusinessReport-12-19-23 (42)"/>
    <s v="B0BJVNB6CB"/>
    <x v="29"/>
    <s v="SIMORAS Memorial Candles for Deceased - Sympathy Gift, Condolence Gifts, Remembrance Gifts, Bereavement Gift for Loss of Mother, Father, Sister, Loved Ones - Cat, Dog Memorial Gifts - Pet Loss Gifts"/>
    <s v="SIMFBA10019"/>
    <s v="19"/>
    <s v="0"/>
    <s v="1.52%"/>
    <s v="0.00%"/>
    <s v="21"/>
    <s v="0"/>
    <s v="1.34%"/>
    <s v="0.00%"/>
    <s v="100.00%"/>
    <s v="0.00%"/>
    <s v="1"/>
    <s v="0"/>
    <s v="5.26%"/>
    <s v="0.00%"/>
    <s v="$19.99"/>
    <s v="$0.00"/>
    <n v="1"/>
    <n v="0"/>
  </r>
  <r>
    <d v="2023-02-20T00:00:00"/>
    <x v="36"/>
    <s v="2023-W08"/>
    <s v="BusinessReport-12-19-23 (42)"/>
    <s v="B0B389HDL5"/>
    <x v="21"/>
    <s v="SIMORAS Wife Blanket with Sleep Mask, Socks and Gift Box - to My Wife Blanket from Husband for Christmas, Birthday, Valentines for Wife from Husband - Fleece Blanket, 60&quot; x 50&quot;"/>
    <s v="SIMFBA20004"/>
    <s v="15"/>
    <s v="1"/>
    <s v="1.20%"/>
    <s v="7.69%"/>
    <s v="20"/>
    <s v="2"/>
    <s v="1.28%"/>
    <s v="12.50%"/>
    <s v="100.00%"/>
    <s v="100.00%"/>
    <s v="1"/>
    <s v="0"/>
    <s v="6.67%"/>
    <s v="0.00%"/>
    <s v="$33.99"/>
    <s v="$0.00"/>
    <n v="1"/>
    <n v="0"/>
  </r>
  <r>
    <d v="2023-02-20T00:00:00"/>
    <x v="36"/>
    <s v="2023-W08"/>
    <s v="BusinessReport-12-19-23 (42)"/>
    <s v="B0BV1RCQV1"/>
    <x v="12"/>
    <s v="SIMORAS Sister Blanket - Sister Blankets from Sister for Christmas, Valentines - Blanket Gifts for Sisters from Sisters, Brothers - Fleece Blanket, Teal 60&quot; x 50&quot;"/>
    <s v="SIMFBA20007TE"/>
    <s v="20"/>
    <s v="0"/>
    <s v="1.60%"/>
    <s v="0.00%"/>
    <s v="22"/>
    <s v="0"/>
    <s v="1.41%"/>
    <s v="0.00%"/>
    <s v="100.00%"/>
    <s v="0.00%"/>
    <s v="1"/>
    <s v="0"/>
    <s v="5.00%"/>
    <s v="0.00%"/>
    <s v="$35.99"/>
    <s v="$0.00"/>
    <n v="1"/>
    <n v="0"/>
  </r>
  <r>
    <d v="2023-02-20T00:00:00"/>
    <x v="36"/>
    <s v="2023-W08"/>
    <s v="BusinessReport-12-19-23 (42)"/>
    <s v="B0B389ZHPP"/>
    <x v="11"/>
    <s v="SIMORAS Wife Blanket - to My Wife Blanket from Husband for Christmas, Birthday, Valentines for Wife from Husband - Fleece Blanket, 60&quot; x 50&quot;"/>
    <s v="SIMFBA20003"/>
    <s v="23"/>
    <s v="0"/>
    <s v="1.84%"/>
    <s v="0.00%"/>
    <s v="32"/>
    <s v="0"/>
    <s v="2.05%"/>
    <s v="0.00%"/>
    <s v="96.88%"/>
    <s v="0.00%"/>
    <s v="1"/>
    <s v="0"/>
    <s v="4.35%"/>
    <s v="0.00%"/>
    <s v="$34.99"/>
    <s v="$0.00"/>
    <n v="1"/>
    <n v="0"/>
  </r>
  <r>
    <d v="2023-02-20T00:00:00"/>
    <x v="36"/>
    <s v="2023-W08"/>
    <s v="BusinessReport-12-19-23 (42)"/>
    <s v="B0BJVQ5HWZ"/>
    <x v="15"/>
    <s v="SIMORAS Positive Words Blanket with Sleep Mask, Socks and Gift Box - Family Home Trust Comfort Blanket Gift Set for Christmas, Birthday - Positive Energy Throw Blankets for Women - Teal 50&quot; x 60&quot;"/>
    <s v="SIMFBA20005TE"/>
    <s v="17"/>
    <s v="0"/>
    <s v="1.36%"/>
    <s v="0.00%"/>
    <s v="20"/>
    <s v="0"/>
    <s v="1.28%"/>
    <s v="0.00%"/>
    <s v="100.00%"/>
    <s v="0.00%"/>
    <s v="1"/>
    <s v="0"/>
    <s v="5.88%"/>
    <s v="0.00%"/>
    <s v="$34.99"/>
    <s v="$0.00"/>
    <n v="1"/>
    <n v="0"/>
  </r>
  <r>
    <d v="2023-02-13T00:00:00"/>
    <x v="37"/>
    <s v="2023-W07"/>
    <s v="BusinessReport-12-19-23 (43)"/>
    <s v="B0BNMGXTDZ"/>
    <x v="7"/>
    <s v="SIMORAS Best Friend Candle with Snuffer - Our Friendship is Like This Candle - Friend Gifts for Women, Men on Graduation - Going Away Gifts for Friends - Friendship Gifts for Women Friends"/>
    <s v="SIMFBA10005"/>
    <s v="107"/>
    <s v="0"/>
    <s v="10.08%"/>
    <s v="0.00%"/>
    <s v="135"/>
    <s v="0"/>
    <s v="9.85%"/>
    <s v="0.00%"/>
    <s v="100.00%"/>
    <s v="0.00%"/>
    <s v="16"/>
    <s v="0"/>
    <s v="14.95%"/>
    <s v="0.00%"/>
    <s v="$367.84"/>
    <s v="$0.00"/>
    <n v="14"/>
    <n v="0"/>
  </r>
  <r>
    <d v="2023-02-13T00:00:00"/>
    <x v="37"/>
    <s v="2023-W07"/>
    <s v="BusinessReport-12-19-23 (43)"/>
    <s v="B0BNMFZBYS"/>
    <x v="20"/>
    <s v="SIMORAS Housewarming Gifts for New House - Can't Wait to Poo in Your New Toilet Candles for House Warming - Funny Housewarming Gifts for Women, Men, Friends - New Apartment, New Home Candle, Lavender"/>
    <s v="SIMFBA10008"/>
    <s v="63"/>
    <s v="0"/>
    <s v="5.94%"/>
    <s v="0.00%"/>
    <s v="88"/>
    <s v="0"/>
    <s v="6.42%"/>
    <s v="0.00%"/>
    <s v="98.86%"/>
    <s v="0.00%"/>
    <s v="11"/>
    <s v="0"/>
    <s v="17.46%"/>
    <s v="0.00%"/>
    <s v="$230.89"/>
    <s v="$0.00"/>
    <n v="11"/>
    <n v="0"/>
  </r>
  <r>
    <d v="2023-02-13T00:00:00"/>
    <x v="37"/>
    <s v="2023-W07"/>
    <s v="BusinessReport-12-19-23 (43)"/>
    <s v="B0B389HDL5"/>
    <x v="21"/>
    <s v="SIMORAS Wife Blanket with Sleep Mask, Socks and Gift Box - to My Wife Blanket from Husband for Christmas, Birthday, Valentines for Wife from Husband - Fleece Blanket, 60&quot; x 50&quot;"/>
    <s v="SIMFBA20004"/>
    <s v="47"/>
    <s v="1"/>
    <s v="4.43%"/>
    <s v="7.14%"/>
    <s v="60"/>
    <s v="1"/>
    <s v="4.38%"/>
    <s v="4.17%"/>
    <s v="98.33%"/>
    <s v="100.00%"/>
    <s v="8"/>
    <s v="0"/>
    <s v="17.02%"/>
    <s v="0.00%"/>
    <s v="$271.92"/>
    <s v="$0.00"/>
    <n v="8"/>
    <n v="0"/>
  </r>
  <r>
    <d v="2023-02-13T00:00:00"/>
    <x v="37"/>
    <s v="2023-W07"/>
    <s v="BusinessReport-12-19-23 (43)"/>
    <s v="B0BJVNB6CB"/>
    <x v="23"/>
    <s v="SIMORAS Memorial Candles for Deceased - Sympathy Gift, Condolence Gifts, Remembrance Gifts, Bereavement Gift for Loss of Mother, Father, Sister, Loved Ones - Lavender Scented Candles"/>
    <s v="SIMFBA10018"/>
    <s v="44"/>
    <s v="1"/>
    <s v="4.15%"/>
    <s v="7.14%"/>
    <s v="66"/>
    <s v="1"/>
    <s v="4.82%"/>
    <s v="4.17%"/>
    <s v="96.97%"/>
    <s v="100.00%"/>
    <s v="7"/>
    <s v="0"/>
    <s v="15.91%"/>
    <s v="0.00%"/>
    <s v="$139.93"/>
    <s v="$0.00"/>
    <n v="7"/>
    <n v="0"/>
  </r>
  <r>
    <d v="2023-02-13T00:00:00"/>
    <x v="37"/>
    <s v="2023-W07"/>
    <s v="BusinessReport-12-19-23 (43)"/>
    <s v="B0B389ZHPP"/>
    <x v="11"/>
    <s v="SIMORAS Wife Blanket - to My Wife Blanket from Husband for Christmas, Birthday, Valentines for Wife from Husband - Fleece Blanket, 60&quot; x 50&quot;"/>
    <s v="SIMFBA20003"/>
    <s v="78"/>
    <s v="2"/>
    <s v="7.35%"/>
    <s v="14.29%"/>
    <s v="106"/>
    <s v="3"/>
    <s v="7.74%"/>
    <s v="12.50%"/>
    <s v="98.11%"/>
    <s v="100.00%"/>
    <s v="6"/>
    <s v="0"/>
    <s v="7.69%"/>
    <s v="0.00%"/>
    <s v="$209.94"/>
    <s v="$0.00"/>
    <n v="6"/>
    <n v="0"/>
  </r>
  <r>
    <d v="2023-02-13T00:00:00"/>
    <x v="37"/>
    <s v="2023-W07"/>
    <s v="BusinessReport-12-19-23 (43)"/>
    <s v="B0B389QV1H"/>
    <x v="6"/>
    <s v="SIMORAS Mom Blanket - Blanket for Mom on Mothers Day, Christmas, Valentines - Birthday Gifts for Mom from Daughter, Son - Letter to Mom Blanket - Blanket 60&quot; x 50&quot;"/>
    <s v="SIMFBA20002"/>
    <s v="93"/>
    <s v="0"/>
    <s v="8.77%"/>
    <s v="0.00%"/>
    <s v="128"/>
    <s v="0"/>
    <s v="9.34%"/>
    <s v="0.00%"/>
    <s v="99.22%"/>
    <s v="0.00%"/>
    <s v="5"/>
    <s v="0"/>
    <s v="5.38%"/>
    <s v="0.00%"/>
    <s v="$184.95"/>
    <s v="$0.00"/>
    <n v="5"/>
    <n v="0"/>
  </r>
  <r>
    <d v="2023-02-13T00:00:00"/>
    <x v="37"/>
    <s v="2023-W07"/>
    <s v="BusinessReport-12-19-23 (43)"/>
    <s v="B0BNMFZBYS"/>
    <x v="27"/>
    <s v="SIMORAS Housewarming Gifts for New House - You Should Have Moved Closer Scented Candles for House Warming - Funny Housewarming Gifts for Women, Men, Friends - New Apartment, New Home Candle (Lavender)"/>
    <s v="SIMFBA10002"/>
    <s v="74"/>
    <s v="0"/>
    <s v="6.97%"/>
    <s v="0.00%"/>
    <s v="83"/>
    <s v="0"/>
    <s v="6.06%"/>
    <s v="0.00%"/>
    <s v="91.57%"/>
    <s v="0.00%"/>
    <s v="3"/>
    <s v="0"/>
    <s v="4.05%"/>
    <s v="0.00%"/>
    <s v="$41.98"/>
    <s v="$0.00"/>
    <n v="3"/>
    <n v="0"/>
  </r>
  <r>
    <d v="2023-02-13T00:00:00"/>
    <x v="37"/>
    <s v="2023-W07"/>
    <s v="BusinessReport-12-19-23 (43)"/>
    <s v="B0BC7YHGYH"/>
    <x v="18"/>
    <s v="SIMORAS Coworker Candle with Candlesnuffer, Gift Box - A Candle for Coworkers' Birthday, Promotion - Candles for Coworkers Leaving Work - Coworker Gifts for Women, Men - Work Bestie Candle"/>
    <s v="SIMFBA10001"/>
    <s v="68"/>
    <s v="2"/>
    <s v="6.41%"/>
    <s v="14.29%"/>
    <s v="87"/>
    <s v="2"/>
    <s v="6.35%"/>
    <s v="8.33%"/>
    <s v="98.85%"/>
    <s v="100.00%"/>
    <s v="3"/>
    <s v="0"/>
    <s v="4.41%"/>
    <s v="0.00%"/>
    <s v="$71.97"/>
    <s v="$0.00"/>
    <n v="3"/>
    <n v="0"/>
  </r>
  <r>
    <d v="2023-02-13T00:00:00"/>
    <x v="37"/>
    <s v="2023-W07"/>
    <s v="BusinessReport-12-19-23 (43)"/>
    <s v="B0B38969VC"/>
    <x v="1"/>
    <s v="SIMORAS Mom Blanket - Blanket for Mom on Mothers Day, Christmas, Valentines - Birthday Gifts for Mom from Daughter, Son - Letter to Mom Blanket - Blanket 60&quot; x 50&quot;"/>
    <s v="SIMFBA20001"/>
    <s v="101"/>
    <s v="0"/>
    <s v="9.52%"/>
    <s v="0.00%"/>
    <s v="126"/>
    <s v="0"/>
    <s v="9.20%"/>
    <s v="0.00%"/>
    <s v="100.00%"/>
    <s v="0.00%"/>
    <s v="3"/>
    <s v="0"/>
    <s v="2.97%"/>
    <s v="0.00%"/>
    <s v="$116.97"/>
    <s v="$0.00"/>
    <n v="3"/>
    <n v="0"/>
  </r>
  <r>
    <d v="2023-02-13T00:00:00"/>
    <x v="37"/>
    <s v="2023-W07"/>
    <s v="BusinessReport-12-19-23 (43)"/>
    <s v="B0BC7YHGYH"/>
    <x v="5"/>
    <s v="SIMORAS Inspirational Candles for Women, Men - You're Awesome Candles with Candle Snuffer - Lavender Candles Gifts for Women, Friends, Coworkers, Sisters, Teachers - Boss Day Candle with Saying"/>
    <s v="SIMFBA10012"/>
    <s v="56"/>
    <s v="3"/>
    <s v="5.28%"/>
    <s v="21.43%"/>
    <s v="76"/>
    <s v="11"/>
    <s v="5.55%"/>
    <s v="45.83%"/>
    <s v="98.68%"/>
    <s v="100.00%"/>
    <s v="2"/>
    <s v="0"/>
    <s v="3.57%"/>
    <s v="0.00%"/>
    <s v="$45.98"/>
    <s v="$0.00"/>
    <n v="2"/>
    <n v="0"/>
  </r>
  <r>
    <d v="2023-02-13T00:00:00"/>
    <x v="37"/>
    <s v="2023-W07"/>
    <s v="BusinessReport-12-19-23 (43)"/>
    <s v="B0BJVQ5HWZ"/>
    <x v="17"/>
    <s v="SIMORAS Positive Words Blanket - 'Love Peace Joy' Comfort Blanket Gift Set for Christmas, Birthday - Positive Energy Throw Blankets for Women - Teal 60&quot; x 50&quot;"/>
    <s v="SIMFBA20006TE"/>
    <s v="128"/>
    <s v="0"/>
    <s v="12.06%"/>
    <s v="0.00%"/>
    <s v="165"/>
    <s v="0"/>
    <s v="12.04%"/>
    <s v="0.00%"/>
    <s v="100.00%"/>
    <s v="0.00%"/>
    <s v="2"/>
    <s v="0"/>
    <s v="1.56%"/>
    <s v="0.00%"/>
    <s v="$69.98"/>
    <s v="$0.00"/>
    <n v="2"/>
    <n v="0"/>
  </r>
  <r>
    <d v="2023-02-13T00:00:00"/>
    <x v="37"/>
    <s v="2023-W07"/>
    <s v="BusinessReport-12-19-23 (43)"/>
    <s v="B0BC7YHGYH"/>
    <x v="22"/>
    <s v="SIMORAS Get Well Soon Candle with Candlesnuffer - Cheer Candle for Women, Men, Friends After Surgery, Getting Sick - Recovery Candle as Comforting Gifts for Cancer Patients, Miscarriage, Grieving"/>
    <s v="SIMFBA10003"/>
    <s v="29"/>
    <s v="2"/>
    <s v="2.73%"/>
    <s v="14.29%"/>
    <s v="38"/>
    <s v="2"/>
    <s v="2.77%"/>
    <s v="8.33%"/>
    <s v="100.00%"/>
    <s v="100.00%"/>
    <s v="1"/>
    <s v="0"/>
    <s v="3.45%"/>
    <s v="0.00%"/>
    <s v="$22.99"/>
    <s v="$0.00"/>
    <n v="1"/>
    <n v="0"/>
  </r>
  <r>
    <d v="2023-02-13T00:00:00"/>
    <x v="37"/>
    <s v="2023-W07"/>
    <s v="BusinessReport-12-19-23 (43)"/>
    <s v="B0BC7YHGYH"/>
    <x v="26"/>
    <s v="SIMORAS Get Well Soon Candle with Candlesnuffer - Cheer Candle for Women, Men, Friends After Surgery, Getting Sick - Recovery Candle as Comforting Gifts for Cancer Patients, Miscarriage, Grieving"/>
    <s v="SIMFBA10004"/>
    <s v="38"/>
    <s v="1"/>
    <s v="3.58%"/>
    <s v="7.14%"/>
    <s v="44"/>
    <s v="1"/>
    <s v="3.21%"/>
    <s v="4.17%"/>
    <s v="100.00%"/>
    <s v="100.00%"/>
    <s v="1"/>
    <s v="0"/>
    <s v="2.63%"/>
    <s v="0.00%"/>
    <s v="$22.99"/>
    <s v="$0.00"/>
    <n v="1"/>
    <n v="0"/>
  </r>
  <r>
    <d v="2023-02-13T00:00:00"/>
    <x v="37"/>
    <s v="2023-W07"/>
    <s v="BusinessReport-12-19-23 (43)"/>
    <s v="B0BC7YHGYH"/>
    <x v="31"/>
    <s v=" "/>
    <s v="SIMFBA10015"/>
    <s v="21"/>
    <s v="1"/>
    <s v="1.98%"/>
    <s v="7.14%"/>
    <s v="26"/>
    <s v="1"/>
    <s v="1.90%"/>
    <s v="4.17%"/>
    <s v="100.00%"/>
    <s v="100.00%"/>
    <s v="1"/>
    <s v="0"/>
    <s v="4.76%"/>
    <s v="0.00%"/>
    <s v="$19.99"/>
    <s v="$0.00"/>
    <n v="1"/>
    <n v="0"/>
  </r>
  <r>
    <d v="2023-02-13T00:00:00"/>
    <x v="37"/>
    <s v="2023-W07"/>
    <s v="BusinessReport-12-19-23 (43)"/>
    <s v="B0BQ26FXG2"/>
    <x v="13"/>
    <s v="SIMORAS Grandma Blanket - Grandma Throw Blanket for Christmas, Mothers Day - Grandma Gifts for Grandmother Birthday - Fleece Blanket, Purple 60&quot; x 50&quot;"/>
    <s v="SIMFBA20008PU"/>
    <s v="16"/>
    <s v="1"/>
    <s v="1.51%"/>
    <s v="7.14%"/>
    <s v="17"/>
    <s v="2"/>
    <s v="1.24%"/>
    <s v="8.33%"/>
    <s v="100.00%"/>
    <s v="100.00%"/>
    <s v="1"/>
    <s v="0"/>
    <s v="6.25%"/>
    <s v="0.00%"/>
    <s v="$35.99"/>
    <s v="$0.00"/>
    <n v="1"/>
    <n v="0"/>
  </r>
  <r>
    <d v="2023-02-13T00:00:00"/>
    <x v="37"/>
    <s v="2023-W07"/>
    <s v="BusinessReport-12-19-23 (43)"/>
    <s v="B0BJVQ5HWZ"/>
    <x v="16"/>
    <s v="SIMORAS Positive Words Blanket with Sleep Mask, Socks and Gift Box - 'Love Peace Joy' Comfort Blanket Gift Set for Christmas, Birthday - Positive Energy Throw Blankets for Women - Purple 50&quot; x 60&quot;"/>
    <s v="SIMFBA20006PU"/>
    <s v="35"/>
    <s v="0"/>
    <s v="3.30%"/>
    <s v="0.00%"/>
    <s v="40"/>
    <s v="0"/>
    <s v="2.92%"/>
    <s v="0.00%"/>
    <s v="100.00%"/>
    <s v="0.00%"/>
    <s v="1"/>
    <s v="0"/>
    <s v="2.86%"/>
    <s v="0.00%"/>
    <s v="$34.99"/>
    <s v="$0.00"/>
    <n v="1"/>
    <n v="0"/>
  </r>
  <r>
    <d v="2023-02-13T00:00:00"/>
    <x v="37"/>
    <s v="2023-W07"/>
    <s v="BusinessReport-12-19-23 (43)"/>
    <s v="B0BV1RCQV1"/>
    <x v="12"/>
    <s v="SIMORAS Sister Blanket - Sister Blankets from Sister for Christmas, Valentines - Blanket Gifts for Sisters from Sisters, Brothers - Fleece Blanket, Teal 60&quot; x 50&quot;"/>
    <s v="SIMFBA20007TE"/>
    <s v="17"/>
    <s v="0"/>
    <s v="1.60%"/>
    <s v="0.00%"/>
    <s v="19"/>
    <s v="0"/>
    <s v="1.39%"/>
    <s v="0.00%"/>
    <s v="100.00%"/>
    <s v="0.00%"/>
    <s v="1"/>
    <s v="0"/>
    <s v="5.88%"/>
    <s v="0.00%"/>
    <s v="$35.99"/>
    <s v="$0.00"/>
    <n v="1"/>
    <n v="0"/>
  </r>
  <r>
    <d v="2023-02-13T00:00:00"/>
    <x v="37"/>
    <s v="2023-W07"/>
    <s v="BusinessReport-12-19-23 (43)"/>
    <s v="B0BV1RCQV1"/>
    <x v="10"/>
    <s v="SIMORAS Sister Blanket - Sister Blankets from Sister for Christmas, Valentines - Blanket Gifts for Sisters from Sisters, Brothers - Purple 60&quot; x 50&quot;"/>
    <s v="SIMFBA20007PU"/>
    <s v="46"/>
    <s v="0"/>
    <s v="4.34%"/>
    <s v="0.00%"/>
    <s v="66"/>
    <s v="0"/>
    <s v="4.82%"/>
    <s v="0.00%"/>
    <s v="100.00%"/>
    <s v="0.00%"/>
    <s v="1"/>
    <s v="0"/>
    <s v="2.17%"/>
    <s v="0.00%"/>
    <s v="$34.99"/>
    <s v="$0.00"/>
    <n v="1"/>
    <n v="0"/>
  </r>
  <r>
    <d v="2023-02-06T00:00:00"/>
    <x v="38"/>
    <s v="2023-W06"/>
    <s v="BusinessReport-12-19-23 (44)"/>
    <s v="B0B389ZHPP"/>
    <x v="11"/>
    <s v="SIMORAS Wife Blanket - to My Wife Blanket from Husband for Christmas, Birthday, Valentines for Wife from Husband - Fleece Blanket, 60&quot; x 50&quot;"/>
    <s v="SIMFBA20003"/>
    <s v="195"/>
    <s v="3"/>
    <s v="10.67%"/>
    <s v="15.79%"/>
    <s v="248"/>
    <s v="5"/>
    <s v="10.74%"/>
    <s v="20.83%"/>
    <s v="98.39%"/>
    <s v="100.00%"/>
    <s v="19"/>
    <s v="1"/>
    <s v="9.74%"/>
    <s v="33.33%"/>
    <s v="$664.81"/>
    <s v="$34.99"/>
    <n v="19"/>
    <n v="1"/>
  </r>
  <r>
    <d v="2023-02-06T00:00:00"/>
    <x v="38"/>
    <s v="2023-W06"/>
    <s v="BusinessReport-12-19-23 (44)"/>
    <s v="B0BNMGXTDZ"/>
    <x v="7"/>
    <s v="SIMORAS Best Friend Candle with Snuffer - Our Friendship is Like This Candle - Friend Gifts for Women, Men on Graduation - Going Away Gifts for Friends - Friendship Gifts for Women Friends"/>
    <s v="SIMFBA10005"/>
    <s v="190"/>
    <s v="1"/>
    <s v="10.39%"/>
    <s v="5.26%"/>
    <s v="240"/>
    <s v="1"/>
    <s v="10.39%"/>
    <s v="4.17%"/>
    <s v="100.00%"/>
    <s v="100.00%"/>
    <s v="15"/>
    <s v="0"/>
    <s v="7.89%"/>
    <s v="0.00%"/>
    <s v="$344.85"/>
    <s v="$0.00"/>
    <n v="15"/>
    <n v="0"/>
  </r>
  <r>
    <d v="2023-02-06T00:00:00"/>
    <x v="38"/>
    <s v="2023-W06"/>
    <s v="BusinessReport-12-19-23 (44)"/>
    <s v="B0B389HDL5"/>
    <x v="21"/>
    <s v="SIMORAS Wife Blanket with Sleep Mask, Socks and Gift Box - to My Wife Blanket from Husband for Christmas, Birthday, Valentines for Wife from Husband - Fleece Blanket, 60&quot; x 50&quot;"/>
    <s v="SIMFBA20004"/>
    <s v="95"/>
    <s v="3"/>
    <s v="5.20%"/>
    <s v="15.79%"/>
    <s v="129"/>
    <s v="4"/>
    <s v="5.59%"/>
    <s v="16.67%"/>
    <s v="100.00%"/>
    <s v="100.00%"/>
    <s v="15"/>
    <s v="0"/>
    <s v="15.79%"/>
    <s v="0.00%"/>
    <s v="$509.85"/>
    <s v="$0.00"/>
    <n v="15"/>
    <n v="0"/>
  </r>
  <r>
    <d v="2023-02-06T00:00:00"/>
    <x v="38"/>
    <s v="2023-W06"/>
    <s v="BusinessReport-12-19-23 (44)"/>
    <s v="B0B38969VC"/>
    <x v="1"/>
    <s v="SIMORAS Mom Blanket - Blanket for Mom on Mothers Day, Christmas, Valentines - Birthday Gifts for Mom from Daughter, Son - Letter to Mom Blanket - Blanket 60&quot; x 50&quot;"/>
    <s v="SIMFBA20001"/>
    <s v="100"/>
    <s v="2"/>
    <s v="5.47%"/>
    <s v="10.53%"/>
    <s v="123"/>
    <s v="2"/>
    <s v="5.33%"/>
    <s v="8.33%"/>
    <s v="95.12%"/>
    <s v="100.00%"/>
    <s v="14"/>
    <s v="0"/>
    <s v="14.00%"/>
    <s v="0.00%"/>
    <s v="$545.86"/>
    <s v="$0.00"/>
    <n v="14"/>
    <n v="0"/>
  </r>
  <r>
    <d v="2023-02-06T00:00:00"/>
    <x v="38"/>
    <s v="2023-W06"/>
    <s v="BusinessReport-12-19-23 (44)"/>
    <s v="B0BC7YHGYH"/>
    <x v="4"/>
    <s v="SIMORAS Mom Candle with Candlesnuffer - Lavender Scented Candles for Mom - You Don't Have Ugly Children Candles for Mom - Mom Candle Gifts for Mom from Son - Mothers Day Candles from Daughter"/>
    <s v="SIMFBA10013"/>
    <s v="113"/>
    <s v="0"/>
    <s v="6.18%"/>
    <s v="0.00%"/>
    <s v="144"/>
    <s v="0"/>
    <s v="6.24%"/>
    <s v="0.00%"/>
    <s v="100.00%"/>
    <s v="0.00%"/>
    <s v="8"/>
    <s v="0"/>
    <s v="7.08%"/>
    <s v="0.00%"/>
    <s v="$183.92"/>
    <s v="$0.00"/>
    <n v="8"/>
    <n v="0"/>
  </r>
  <r>
    <d v="2023-02-06T00:00:00"/>
    <x v="38"/>
    <s v="2023-W06"/>
    <s v="BusinessReport-12-19-23 (44)"/>
    <s v="B0BJVQ5HWZ"/>
    <x v="17"/>
    <s v="SIMORAS Positive Words Blanket - 'Love Peace Joy' Comfort Blanket Gift Set for Christmas, Birthday - Positive Energy Throw Blankets for Women - Teal 60&quot; x 50&quot;"/>
    <s v="SIMFBA20006TE"/>
    <s v="127"/>
    <s v="3"/>
    <s v="6.95%"/>
    <s v="15.79%"/>
    <s v="156"/>
    <s v="5"/>
    <s v="6.76%"/>
    <s v="20.83%"/>
    <s v="100.00%"/>
    <s v="100.00%"/>
    <s v="6"/>
    <s v="0"/>
    <s v="4.72%"/>
    <s v="0.00%"/>
    <s v="$209.94"/>
    <s v="$0.00"/>
    <n v="6"/>
    <n v="0"/>
  </r>
  <r>
    <d v="2023-02-06T00:00:00"/>
    <x v="38"/>
    <s v="2023-W06"/>
    <s v="BusinessReport-12-19-23 (44)"/>
    <s v="B0BC7YHGYH"/>
    <x v="5"/>
    <s v="SIMORAS Inspirational Candles for Women, Men - You're Awesome Candles with Candle Snuffer - Lavender Candles Gifts for Women, Friends, Coworkers, Sisters, Teachers - Boss Day Candle with Saying"/>
    <s v="SIMFBA10012"/>
    <s v="91"/>
    <s v="2"/>
    <s v="4.98%"/>
    <s v="10.53%"/>
    <s v="121"/>
    <s v="2"/>
    <s v="5.24%"/>
    <s v="8.33%"/>
    <s v="100.00%"/>
    <s v="100.00%"/>
    <s v="5"/>
    <s v="0"/>
    <s v="5.49%"/>
    <s v="0.00%"/>
    <s v="$114.95"/>
    <s v="$0.00"/>
    <n v="5"/>
    <n v="0"/>
  </r>
  <r>
    <d v="2023-02-06T00:00:00"/>
    <x v="38"/>
    <s v="2023-W06"/>
    <s v="BusinessReport-12-19-23 (44)"/>
    <s v="B0BNMFZBYS"/>
    <x v="20"/>
    <s v="SIMORAS Housewarming Gifts for New House - Can't Wait to Poo in Your New Toilet Candles for House Warming - Funny Housewarming Gifts for Women, Men, Friends - New Apartment, New Home Candle, Lavender"/>
    <s v="SIMFBA10008"/>
    <s v="90"/>
    <s v="1"/>
    <s v="4.92%"/>
    <s v="5.26%"/>
    <s v="124"/>
    <s v="1"/>
    <s v="5.37%"/>
    <s v="4.17%"/>
    <s v="99.19%"/>
    <s v="100.00%"/>
    <s v="5"/>
    <s v="0"/>
    <s v="5.56%"/>
    <s v="0.00%"/>
    <s v="$104.95"/>
    <s v="$0.00"/>
    <n v="5"/>
    <n v="0"/>
  </r>
  <r>
    <d v="2023-02-06T00:00:00"/>
    <x v="38"/>
    <s v="2023-W06"/>
    <s v="BusinessReport-12-19-23 (44)"/>
    <s v="B0BJVNB6CB"/>
    <x v="23"/>
    <s v="SIMORAS Memorial Candles for Deceased - Sympathy Gift, Condolence Gifts, Remembrance Gifts, Bereavement Gift for Loss of Mother, Father, Sister, Loved Ones - Lavender Scented Candles"/>
    <s v="SIMFBA10018"/>
    <s v="82"/>
    <s v="0"/>
    <s v="4.49%"/>
    <s v="0.00%"/>
    <s v="104"/>
    <s v="0"/>
    <s v="4.50%"/>
    <s v="0.00%"/>
    <s v="99.04%"/>
    <s v="0.00%"/>
    <s v="5"/>
    <s v="0"/>
    <s v="6.10%"/>
    <s v="0.00%"/>
    <s v="$99.95"/>
    <s v="$0.00"/>
    <n v="5"/>
    <n v="0"/>
  </r>
  <r>
    <d v="2023-02-06T00:00:00"/>
    <x v="38"/>
    <s v="2023-W06"/>
    <s v="BusinessReport-12-19-23 (44)"/>
    <s v="B0BC7YHGYH"/>
    <x v="18"/>
    <s v="SIMORAS Coworker Candle with Candlesnuffer, Gift Box - A Candle for Coworkers' Birthday, Promotion - Candles for Coworkers Leaving Work - Coworker Gifts for Women, Men - Work Bestie Candle"/>
    <s v="SIMFBA10001"/>
    <s v="121"/>
    <s v="1"/>
    <s v="6.62%"/>
    <s v="5.26%"/>
    <s v="142"/>
    <s v="1"/>
    <s v="6.15%"/>
    <s v="4.17%"/>
    <s v="94.37%"/>
    <s v="100.00%"/>
    <s v="4"/>
    <s v="0"/>
    <s v="3.31%"/>
    <s v="0.00%"/>
    <s v="$95.96"/>
    <s v="$0.00"/>
    <n v="4"/>
    <n v="0"/>
  </r>
  <r>
    <d v="2023-02-06T00:00:00"/>
    <x v="38"/>
    <s v="2023-W06"/>
    <s v="BusinessReport-12-19-23 (44)"/>
    <s v="B0BC7YHGYH"/>
    <x v="8"/>
    <s v="SIMORAS Mom Candle with Candlesnuffer - Lavender Scented Candles for Mom - My Favorite Child Gave Me This Candle - Gifts for Mom from Son on Birthday - Mothers Day Candles from Daughter"/>
    <s v="SIMFBA10016"/>
    <s v="43"/>
    <s v="0"/>
    <s v="2.35%"/>
    <s v="0.00%"/>
    <s v="47"/>
    <s v="0"/>
    <s v="2.04%"/>
    <s v="0.00%"/>
    <s v="100.00%"/>
    <s v="0.00%"/>
    <s v="2"/>
    <s v="0"/>
    <s v="4.65%"/>
    <s v="0.00%"/>
    <s v="$45.98"/>
    <s v="$0.00"/>
    <n v="2"/>
    <n v="0"/>
  </r>
  <r>
    <d v="2023-02-06T00:00:00"/>
    <x v="38"/>
    <s v="2023-W06"/>
    <s v="BusinessReport-12-19-23 (44)"/>
    <s v="B0BC7YHGYH"/>
    <x v="26"/>
    <s v="SIMORAS Get Well Soon Candle with Candlesnuffer - Cheer Candle for Women, Men, Friends After Surgery, Getting Sick - Recovery Candle as Comforting Gifts for Cancer Patients, Miscarriage, Grieving"/>
    <s v="SIMFBA10004"/>
    <s v="40"/>
    <s v="0"/>
    <s v="2.19%"/>
    <s v="0.00%"/>
    <s v="45"/>
    <s v="0"/>
    <s v="1.95%"/>
    <s v="0.00%"/>
    <s v="100.00%"/>
    <s v="0.00%"/>
    <s v="2"/>
    <s v="0"/>
    <s v="5.00%"/>
    <s v="0.00%"/>
    <s v="$45.98"/>
    <s v="$0.00"/>
    <n v="2"/>
    <n v="0"/>
  </r>
  <r>
    <d v="2023-02-06T00:00:00"/>
    <x v="38"/>
    <s v="2023-W06"/>
    <s v="BusinessReport-12-19-23 (44)"/>
    <s v="B0BC7YHGYH"/>
    <x v="31"/>
    <s v=" "/>
    <s v="SIMFBA10015"/>
    <s v="37"/>
    <s v="0"/>
    <s v="2.02%"/>
    <s v="0.00%"/>
    <s v="39"/>
    <s v="0"/>
    <s v="1.69%"/>
    <s v="0.00%"/>
    <s v="100.00%"/>
    <s v="0.00%"/>
    <s v="2"/>
    <s v="0"/>
    <s v="5.41%"/>
    <s v="0.00%"/>
    <s v="$39.98"/>
    <s v="$0.00"/>
    <n v="2"/>
    <n v="0"/>
  </r>
  <r>
    <d v="2023-02-06T00:00:00"/>
    <x v="38"/>
    <s v="2023-W06"/>
    <s v="BusinessReport-12-19-23 (44)"/>
    <s v="B0B389QV1H"/>
    <x v="6"/>
    <s v="SIMORAS Mom Blanket - Blanket for Mom on Mothers Day, Christmas, Valentines - Birthday Gifts for Mom from Daughter, Son - Letter to Mom Blanket - Blanket 60&quot; x 50&quot;"/>
    <s v="SIMFBA20002"/>
    <s v="74"/>
    <s v="0"/>
    <s v="4.05%"/>
    <s v="0.00%"/>
    <s v="128"/>
    <s v="0"/>
    <s v="5.54%"/>
    <s v="0.00%"/>
    <s v="100.00%"/>
    <s v="0.00%"/>
    <s v="2"/>
    <s v="0"/>
    <s v="2.70%"/>
    <s v="0.00%"/>
    <s v="$73.98"/>
    <s v="$0.00"/>
    <n v="2"/>
    <n v="0"/>
  </r>
  <r>
    <d v="2023-02-06T00:00:00"/>
    <x v="38"/>
    <s v="2023-W06"/>
    <s v="BusinessReport-12-19-23 (44)"/>
    <s v="B0BJVQ5HWZ"/>
    <x v="16"/>
    <s v="SIMORAS Positive Words Blanket with Sleep Mask, Socks and Gift Box - 'Love Peace Joy' Comfort Blanket Gift Set for Christmas, Birthday - Positive Energy Throw Blankets for Women - Purple 50&quot; x 60&quot;"/>
    <s v="SIMFBA20006PU"/>
    <s v="41"/>
    <s v="0"/>
    <s v="2.24%"/>
    <s v="0.00%"/>
    <s v="62"/>
    <s v="0"/>
    <s v="2.69%"/>
    <s v="0.00%"/>
    <s v="98.39%"/>
    <s v="0.00%"/>
    <s v="2"/>
    <s v="0"/>
    <s v="4.88%"/>
    <s v="0.00%"/>
    <s v="$69.98"/>
    <s v="$0.00"/>
    <n v="2"/>
    <n v="0"/>
  </r>
  <r>
    <d v="2023-02-06T00:00:00"/>
    <x v="38"/>
    <s v="2023-W06"/>
    <s v="BusinessReport-12-19-23 (44)"/>
    <s v="B0BV1RCQV1"/>
    <x v="10"/>
    <s v="SIMORAS Sister Blanket - Sister Blankets from Sister for Christmas, Valentines - Blanket Gifts for Sisters from Sisters, Brothers - Purple 60&quot; x 50&quot;"/>
    <s v="SIMFBA20007PU"/>
    <s v="81"/>
    <s v="0"/>
    <s v="4.43%"/>
    <s v="0.00%"/>
    <s v="108"/>
    <s v="0"/>
    <s v="4.68%"/>
    <s v="0.00%"/>
    <s v="100.00%"/>
    <s v="0.00%"/>
    <s v="2"/>
    <s v="0"/>
    <s v="2.47%"/>
    <s v="0.00%"/>
    <s v="$69.98"/>
    <s v="$0.00"/>
    <n v="2"/>
    <n v="0"/>
  </r>
  <r>
    <d v="2023-02-06T00:00:00"/>
    <x v="38"/>
    <s v="2023-W06"/>
    <s v="BusinessReport-12-19-23 (44)"/>
    <s v="B0BNMGXTDZ"/>
    <x v="14"/>
    <s v="SIMORAS Best Friend Candle with Snuffer - We'll be Friends Until We are Old - Friend Gifts for Women, Men on Graduation - Best Friend Birthday Gifts for Women - Friendship Gifts for Women Friends"/>
    <s v="SIMFBA10007"/>
    <s v="32"/>
    <s v="0"/>
    <s v="1.75%"/>
    <s v="0.00%"/>
    <s v="32"/>
    <s v="0"/>
    <s v="1.39%"/>
    <s v="0.00%"/>
    <s v="100.00%"/>
    <s v="0.00%"/>
    <s v="1"/>
    <s v="0"/>
    <s v="3.13%"/>
    <s v="0.00%"/>
    <s v="$22.99"/>
    <s v="$0.00"/>
    <n v="1"/>
    <n v="0"/>
  </r>
  <r>
    <d v="2023-02-06T00:00:00"/>
    <x v="38"/>
    <s v="2023-W06"/>
    <s v="BusinessReport-12-19-23 (44)"/>
    <s v="B0BNMFZBYS"/>
    <x v="27"/>
    <s v="SIMORAS Housewarming Gifts for New House - You Should Have Moved Closer Scented Candles for House Warming - Funny Housewarming Gifts for Women, Men, Friends - New Apartment, New Home Candle (Lavender)"/>
    <s v="SIMFBA10002"/>
    <s v="75"/>
    <s v="0"/>
    <s v="4.10%"/>
    <s v="0.00%"/>
    <s v="90"/>
    <s v="0"/>
    <s v="3.90%"/>
    <s v="0.00%"/>
    <s v="100.00%"/>
    <s v="0.00%"/>
    <s v="1"/>
    <s v="0"/>
    <s v="1.33%"/>
    <s v="0.00%"/>
    <s v="$20.99"/>
    <s v="$0.00"/>
    <n v="1"/>
    <n v="0"/>
  </r>
  <r>
    <d v="2023-02-06T00:00:00"/>
    <x v="38"/>
    <s v="2023-W06"/>
    <s v="BusinessReport-12-19-23 (44)"/>
    <s v="B0BC7YHGYH"/>
    <x v="25"/>
    <s v="SIMORAS Get Well Soon Candle with Candlesnuffer - Cheer Candle for Women, Men, Friends After Surgery, Getting Sick - Recovery Candle as Comforting Gifts for Cancer Patients, Miscarriage, Grieving"/>
    <s v="SIMFBA10011"/>
    <s v="39"/>
    <s v="0"/>
    <s v="2.13%"/>
    <s v="0.00%"/>
    <s v="40"/>
    <s v="0"/>
    <s v="1.73%"/>
    <s v="0.00%"/>
    <s v="82.50%"/>
    <s v="0.00%"/>
    <s v="1"/>
    <s v="0"/>
    <s v="2.56%"/>
    <s v="0.00%"/>
    <s v="$20.99"/>
    <s v="$0.00"/>
    <n v="1"/>
    <n v="0"/>
  </r>
  <r>
    <d v="2023-02-06T00:00:00"/>
    <x v="38"/>
    <s v="2023-W06"/>
    <s v="BusinessReport-12-19-23 (44)"/>
    <s v="B0BNMGXTDZ"/>
    <x v="3"/>
    <s v="SIMORAS Best Friend Candle with Candle Snuffer - A True Friend Candle - Friend Gifts for Women, Men on Graduation - Best Friend Birthday Gifts for Women - Friendship Gifts for Women Friends"/>
    <s v="SIMFBA10006"/>
    <s v="43"/>
    <s v="0"/>
    <s v="2.35%"/>
    <s v="0.00%"/>
    <s v="44"/>
    <s v="0"/>
    <s v="1.91%"/>
    <s v="0.00%"/>
    <s v="95.45%"/>
    <s v="0.00%"/>
    <s v="1"/>
    <s v="0"/>
    <s v="2.33%"/>
    <s v="0.00%"/>
    <s v="$22.99"/>
    <s v="$0.00"/>
    <n v="1"/>
    <n v="0"/>
  </r>
  <r>
    <d v="2023-02-06T00:00:00"/>
    <x v="38"/>
    <s v="2023-W06"/>
    <s v="BusinessReport-12-19-23 (44)"/>
    <s v="B0BC7YHGYH"/>
    <x v="2"/>
    <s v="SIMORAS Sister Candle with Candlesnuffer, Gift Box - Lavender Scented Candle Gift for Sister on Birthday, Christmas - Cool Sister Gifts from Sisters, Brothers"/>
    <s v="SIMFBA10020"/>
    <s v="40"/>
    <s v="1"/>
    <s v="2.19%"/>
    <s v="5.26%"/>
    <s v="43"/>
    <s v="1"/>
    <s v="1.86%"/>
    <s v="4.17%"/>
    <s v="100.00%"/>
    <s v="100.00%"/>
    <s v="1"/>
    <s v="0"/>
    <s v="2.50%"/>
    <s v="0.00%"/>
    <s v="$22.99"/>
    <s v="$0.00"/>
    <n v="1"/>
    <n v="0"/>
  </r>
  <r>
    <d v="2023-02-06T00:00:00"/>
    <x v="38"/>
    <s v="2023-W06"/>
    <s v="BusinessReport-12-19-23 (44)"/>
    <s v="B0BJVQ5HWZ"/>
    <x v="19"/>
    <s v="SIMORAS Positive Words Blanket with Sleep Mask, Socks and Gift Box - Family Home Trust Comfort Blanket Gift Set for Christmas, Birthday - Positive Energy Throw Blankets for Women - Purple, 60&quot;x50&quot;"/>
    <s v="SIMFBA20005PU"/>
    <s v="36"/>
    <s v="1"/>
    <s v="1.97%"/>
    <s v="5.26%"/>
    <s v="44"/>
    <s v="1"/>
    <s v="1.91%"/>
    <s v="4.17%"/>
    <s v="90.91%"/>
    <s v="100.00%"/>
    <s v="1"/>
    <s v="0"/>
    <s v="2.78%"/>
    <s v="0.00%"/>
    <s v="$34.99"/>
    <s v="$0.00"/>
    <n v="1"/>
    <n v="0"/>
  </r>
  <r>
    <d v="2023-02-06T00:00:00"/>
    <x v="38"/>
    <s v="2023-W06"/>
    <s v="BusinessReport-12-19-23 (44)"/>
    <s v="B0BV1RCQV1"/>
    <x v="12"/>
    <s v="SIMORAS Sister Blanket - Sister Blankets from Sister for Christmas, Valentines - Blanket Gifts for Sisters from Sisters, Brothers - Fleece Blanket, Teal 60&quot; x 50&quot;"/>
    <s v="SIMFBA20007TE"/>
    <s v="24"/>
    <s v="0"/>
    <s v="1.31%"/>
    <s v="0.00%"/>
    <s v="31"/>
    <s v="0"/>
    <s v="1.34%"/>
    <s v="0.00%"/>
    <s v="100.00%"/>
    <s v="0.00%"/>
    <s v="1"/>
    <s v="0"/>
    <s v="4.17%"/>
    <s v="0.00%"/>
    <s v="$35.99"/>
    <s v="$0.00"/>
    <n v="1"/>
    <n v="0"/>
  </r>
  <r>
    <d v="2023-02-06T00:00:00"/>
    <x v="38"/>
    <s v="2023-W06"/>
    <s v="BusinessReport-12-19-23 (44)"/>
    <s v="B0BQ26FXG2"/>
    <x v="9"/>
    <s v="SIMORAS Grandma Blanket - Grandma Throw Blanket for Christmas, Mothers Day - Grandma Gifts for Grandmother Birthday - Fleece Blanket, Teal 60&quot; x 50&quot;"/>
    <s v="SIMFBA20008TE"/>
    <s v="19"/>
    <s v="1"/>
    <s v="1.04%"/>
    <s v="5.26%"/>
    <s v="25"/>
    <s v="1"/>
    <s v="1.08%"/>
    <s v="4.17%"/>
    <s v="100.00%"/>
    <s v="100.00%"/>
    <s v="1"/>
    <s v="0"/>
    <s v="5.26%"/>
    <s v="0.00%"/>
    <s v="$37.99"/>
    <s v="$0.00"/>
    <n v="1"/>
    <n v="0"/>
  </r>
  <r>
    <d v="2023-01-30T00:00:00"/>
    <x v="39"/>
    <s v="2023-W05"/>
    <s v="BusinessReport-12-19-23 (45)"/>
    <s v="B0BNMFZBYS"/>
    <x v="20"/>
    <s v="SIMORAS Housewarming Gifts for New House - Can't Wait to Poo in Your New Toilet Candles for House Warming - Funny Housewarming Gifts for Women, Men, Friends - New Apartment, New Home Candle, Lavender"/>
    <s v="SIMFBA10008"/>
    <s v="102"/>
    <s v="2"/>
    <s v="5.35%"/>
    <s v="11.11%"/>
    <s v="130"/>
    <s v="2"/>
    <s v="5.54%"/>
    <s v="8.33%"/>
    <s v="95.38%"/>
    <s v="100.00%"/>
    <s v="12"/>
    <s v="0"/>
    <s v="11.76%"/>
    <s v="0.00%"/>
    <s v="$251.88"/>
    <s v="$0.00"/>
    <n v="12"/>
    <n v="0"/>
  </r>
  <r>
    <d v="2023-01-30T00:00:00"/>
    <x v="39"/>
    <s v="2023-W05"/>
    <s v="BusinessReport-12-19-23 (45)"/>
    <s v="B0BQ26FXG2"/>
    <x v="21"/>
    <s v="SIMORAS Wife Blanket with Sleep Mask, Socks and Gift Box - to My Wife Blanket from Husband for Christmas, Birthday, Valentines for Wife from Husband - Fleece Blanket, 60&quot; x 50&quot;"/>
    <s v="SIMFBA20004"/>
    <s v="50"/>
    <s v="1"/>
    <s v="2.62%"/>
    <s v="5.56%"/>
    <s v="66"/>
    <s v="1"/>
    <s v="2.81%"/>
    <s v="4.17%"/>
    <s v="98.48%"/>
    <s v="100.00%"/>
    <s v="8"/>
    <s v="0"/>
    <s v="16.00%"/>
    <s v="0.00%"/>
    <s v="$271.92"/>
    <s v="$0.00"/>
    <n v="8"/>
    <n v="0"/>
  </r>
  <r>
    <d v="2023-01-30T00:00:00"/>
    <x v="39"/>
    <s v="2023-W05"/>
    <s v="BusinessReport-12-19-23 (45)"/>
    <s v="B0BC7YHGYH"/>
    <x v="5"/>
    <s v="SIMORAS Inspirational Candles for Women, Men - You're Awesome Candles with Candle Snuffer - Lavender Candles Gifts for Women, Friends, Coworkers, Sisters, Teachers - Boss Day Candle with Saying"/>
    <s v="SIMFBA10012"/>
    <s v="84"/>
    <s v="0"/>
    <s v="4.41%"/>
    <s v="0.00%"/>
    <s v="96"/>
    <s v="0"/>
    <s v="4.09%"/>
    <s v="0.00%"/>
    <s v="100.00%"/>
    <s v="0.00%"/>
    <s v="7"/>
    <s v="0"/>
    <s v="8.33%"/>
    <s v="0.00%"/>
    <s v="$160.93"/>
    <s v="$0.00"/>
    <n v="7"/>
    <n v="0"/>
  </r>
  <r>
    <d v="2023-01-30T00:00:00"/>
    <x v="39"/>
    <s v="2023-W05"/>
    <s v="BusinessReport-12-19-23 (45)"/>
    <s v="B0BNMGXTDZ"/>
    <x v="7"/>
    <s v="SIMORAS Best Friend Candle with Snuffer - Our Friendship is Like This Candle - Friend Gifts for Women, Men on Graduation - Going Away Gifts for Friends - Friendship Gifts for Women Friends"/>
    <s v="SIMFBA10005"/>
    <s v="198"/>
    <s v="1"/>
    <s v="10.39%"/>
    <s v="5.56%"/>
    <s v="246"/>
    <s v="1"/>
    <s v="10.48%"/>
    <s v="4.17%"/>
    <s v="100.00%"/>
    <s v="100.00%"/>
    <s v="6"/>
    <s v="0"/>
    <s v="3.03%"/>
    <s v="0.00%"/>
    <s v="$137.94"/>
    <s v="$0.00"/>
    <n v="6"/>
    <n v="0"/>
  </r>
  <r>
    <d v="2023-01-30T00:00:00"/>
    <x v="39"/>
    <s v="2023-W05"/>
    <s v="BusinessReport-12-19-23 (45)"/>
    <s v="B0BC7YHGYH"/>
    <x v="18"/>
    <s v="SIMORAS Coworker Candle with Candlesnuffer, Gift Box - A Candle for Coworkers' Birthday, Promotion - Candles for Coworkers Leaving Work - Coworker Gifts for Women, Men - Work Bestie Candle"/>
    <s v="SIMFBA10001"/>
    <s v="211"/>
    <s v="2"/>
    <s v="11.08%"/>
    <s v="11.11%"/>
    <s v="236"/>
    <s v="2"/>
    <s v="10.06%"/>
    <s v="8.33%"/>
    <s v="93.64%"/>
    <s v="100.00%"/>
    <s v="6"/>
    <s v="1"/>
    <s v="2.84%"/>
    <s v="50.00%"/>
    <s v="$143.44"/>
    <s v="$23.49"/>
    <n v="6"/>
    <n v="1"/>
  </r>
  <r>
    <d v="2023-01-30T00:00:00"/>
    <x v="39"/>
    <s v="2023-W05"/>
    <s v="BusinessReport-12-19-23 (45)"/>
    <s v="B0BC7YHGYH"/>
    <x v="4"/>
    <s v="SIMORAS Mom Candle with Candlesnuffer - Lavender Scented Candles for Mom - You Don't Have Ugly Children Candles for Mom - Mom Candle Gifts for Mom from Son - Mothers Day Candles from Daughter"/>
    <s v="SIMFBA10013"/>
    <s v="122"/>
    <s v="0"/>
    <s v="6.40%"/>
    <s v="0.00%"/>
    <s v="149"/>
    <s v="0"/>
    <s v="6.35%"/>
    <s v="0.00%"/>
    <s v="100.00%"/>
    <s v="0.00%"/>
    <s v="6"/>
    <s v="0"/>
    <s v="4.92%"/>
    <s v="0.00%"/>
    <s v="$137.94"/>
    <s v="$0.00"/>
    <n v="6"/>
    <n v="0"/>
  </r>
  <r>
    <d v="2023-01-30T00:00:00"/>
    <x v="39"/>
    <s v="2023-W05"/>
    <s v="BusinessReport-12-19-23 (45)"/>
    <s v="B0BJVQ5HWZ"/>
    <x v="16"/>
    <s v="SIMORAS Positive Words Blanket with Sleep Mask, Socks and Gift Box - 'Love Peace Joy' Comfort Blanket Gift Set for Christmas, Birthday - Positive Energy Throw Blankets for Women - Purple 50&quot; x 60&quot;"/>
    <s v="SIMFBA20006PU"/>
    <s v="70"/>
    <s v="0"/>
    <s v="3.67%"/>
    <s v="0.00%"/>
    <s v="92"/>
    <s v="0"/>
    <s v="3.92%"/>
    <s v="0.00%"/>
    <s v="100.00%"/>
    <s v="0.00%"/>
    <s v="5"/>
    <s v="0"/>
    <s v="7.14%"/>
    <s v="0.00%"/>
    <s v="$174.95"/>
    <s v="$0.00"/>
    <n v="5"/>
    <n v="0"/>
  </r>
  <r>
    <d v="2023-01-30T00:00:00"/>
    <x v="39"/>
    <s v="2023-W05"/>
    <s v="BusinessReport-12-19-23 (45)"/>
    <s v="B0BC7YHGYH"/>
    <x v="31"/>
    <s v=" "/>
    <s v="SIMFBA10015"/>
    <s v="46"/>
    <s v="1"/>
    <s v="2.41%"/>
    <s v="5.56%"/>
    <s v="51"/>
    <s v="1"/>
    <s v="2.17%"/>
    <s v="4.17%"/>
    <s v="98.04%"/>
    <s v="100.00%"/>
    <s v="4"/>
    <s v="0"/>
    <s v="8.70%"/>
    <s v="0.00%"/>
    <s v="$79.96"/>
    <s v="$0.00"/>
    <n v="4"/>
    <n v="0"/>
  </r>
  <r>
    <d v="2023-01-30T00:00:00"/>
    <x v="39"/>
    <s v="2023-W05"/>
    <s v="BusinessReport-12-19-23 (45)"/>
    <s v="B0BQ26FXG2"/>
    <x v="6"/>
    <s v="SIMORAS Mom Blanket - Blanket for Mom on Mothers Day, Christmas, Valentines - Birthday Gifts for Mom from Daughter, Son - Letter to Mom Blanket - Blanket 60&quot; x 50&quot;"/>
    <s v="SIMFBA20002"/>
    <s v="103"/>
    <s v="0"/>
    <s v="5.41%"/>
    <s v="0.00%"/>
    <s v="125"/>
    <s v="0"/>
    <s v="5.33%"/>
    <s v="0.00%"/>
    <s v="100.00%"/>
    <s v="0.00%"/>
    <s v="4"/>
    <s v="0"/>
    <s v="3.88%"/>
    <s v="0.00%"/>
    <s v="$147.96"/>
    <s v="$0.00"/>
    <n v="4"/>
    <n v="0"/>
  </r>
  <r>
    <d v="2023-01-30T00:00:00"/>
    <x v="39"/>
    <s v="2023-W05"/>
    <s v="BusinessReport-12-19-23 (45)"/>
    <s v="B0B389ZHPP"/>
    <x v="11"/>
    <s v="SIMORAS Wife Blanket - to My Wife Blanket from Husband for Christmas, Birthday, Valentines for Wife from Husband - Fleece Blanket, 60&quot; x 50&quot;"/>
    <s v="SIMFBA20003"/>
    <s v="25"/>
    <s v="1"/>
    <s v="1.31%"/>
    <s v="5.56%"/>
    <s v="32"/>
    <s v="2"/>
    <s v="1.36%"/>
    <s v="8.33%"/>
    <s v="100.00%"/>
    <s v="100.00%"/>
    <s v="4"/>
    <s v="0"/>
    <s v="16.00%"/>
    <s v="0.00%"/>
    <s v="$139.96"/>
    <s v="$0.00"/>
    <n v="4"/>
    <n v="0"/>
  </r>
  <r>
    <d v="2023-01-30T00:00:00"/>
    <x v="39"/>
    <s v="2023-W05"/>
    <s v="BusinessReport-12-19-23 (45)"/>
    <s v="B0BQ26FXG2"/>
    <x v="11"/>
    <s v="SIMORAS Wife Blanket - to My Wife Blanket from Husband for Christmas, Birthday, Valentines for Wife from Husband - Fleece Blanket, 60&quot; x 50&quot;"/>
    <s v="SIMFBA20003"/>
    <s v="108"/>
    <s v="1"/>
    <s v="5.67%"/>
    <s v="5.56%"/>
    <s v="150"/>
    <s v="2"/>
    <s v="6.39%"/>
    <s v="8.33%"/>
    <s v="96.67%"/>
    <s v="100.00%"/>
    <s v="4"/>
    <s v="0"/>
    <s v="3.70%"/>
    <s v="0.00%"/>
    <s v="$139.96"/>
    <s v="$0.00"/>
    <n v="4"/>
    <n v="0"/>
  </r>
  <r>
    <d v="2023-01-30T00:00:00"/>
    <x v="39"/>
    <s v="2023-W05"/>
    <s v="BusinessReport-12-19-23 (45)"/>
    <s v="B0BNMFZBYS"/>
    <x v="27"/>
    <s v="SIMORAS Housewarming Gifts for New House - You Should Have Moved Closer Scented Candles for House Warming - Funny Housewarming Gifts for Women, Men, Friends - New Apartment, New Home Candle (Lavender)"/>
    <s v="SIMFBA10002"/>
    <s v="75"/>
    <s v="3"/>
    <s v="3.94%"/>
    <s v="16.67%"/>
    <s v="91"/>
    <s v="4"/>
    <s v="3.88%"/>
    <s v="16.67%"/>
    <s v="100.00%"/>
    <s v="100.00%"/>
    <s v="3"/>
    <s v="0"/>
    <s v="4.00%"/>
    <s v="0.00%"/>
    <s v="$62.97"/>
    <s v="$0.00"/>
    <n v="3"/>
    <n v="0"/>
  </r>
  <r>
    <d v="2023-01-30T00:00:00"/>
    <x v="39"/>
    <s v="2023-W05"/>
    <s v="BusinessReport-12-19-23 (45)"/>
    <s v="B0BJVNB6CB"/>
    <x v="23"/>
    <s v="SIMORAS Memorial Candles for Deceased - Sympathy Gift, Condolence Gifts, Remembrance Gifts, Bereavement Gift for Loss of Mother, Father, Sister, Loved Ones - Lavender Scented Candles"/>
    <s v="SIMFBA10018"/>
    <s v="48"/>
    <s v="1"/>
    <s v="2.52%"/>
    <s v="5.56%"/>
    <s v="73"/>
    <s v="1"/>
    <s v="3.11%"/>
    <s v="4.17%"/>
    <s v="100.00%"/>
    <s v="100.00%"/>
    <s v="3"/>
    <s v="0"/>
    <s v="6.25%"/>
    <s v="0.00%"/>
    <s v="$59.97"/>
    <s v="$0.00"/>
    <n v="3"/>
    <n v="0"/>
  </r>
  <r>
    <d v="2023-01-30T00:00:00"/>
    <x v="39"/>
    <s v="2023-W05"/>
    <s v="BusinessReport-12-19-23 (45)"/>
    <s v="B0BQ26FXG2"/>
    <x v="1"/>
    <s v="SIMORAS Mom Blanket - Blanket for Mom on Mothers Day, Christmas, Valentines - Birthday Gifts for Mom from Daughter, Son - Letter to Mom Blanket - Blanket 60&quot; x 50&quot;"/>
    <s v="SIMFBA20001"/>
    <s v="103"/>
    <s v="0"/>
    <s v="5.41%"/>
    <s v="0.00%"/>
    <s v="131"/>
    <s v="0"/>
    <s v="5.58%"/>
    <s v="0.00%"/>
    <s v="80.92%"/>
    <s v="0.00%"/>
    <s v="3"/>
    <s v="0"/>
    <s v="2.91%"/>
    <s v="0.00%"/>
    <s v="$116.97"/>
    <s v="$0.00"/>
    <n v="3"/>
    <n v="0"/>
  </r>
  <r>
    <d v="2023-01-30T00:00:00"/>
    <x v="39"/>
    <s v="2023-W05"/>
    <s v="BusinessReport-12-19-23 (45)"/>
    <s v="B0BQ26FXG2"/>
    <x v="10"/>
    <s v="SIMORAS Sister Blanket - Sister Blankets from Sister for Christmas, Valentines - Blanket Gifts for Sisters from Sisters, Brothers - Purple 60&quot; x 50&quot;"/>
    <s v="SIMFBA20007PU"/>
    <s v="80"/>
    <s v="0"/>
    <s v="4.20%"/>
    <s v="0.00%"/>
    <s v="100"/>
    <s v="0"/>
    <s v="4.26%"/>
    <s v="0.00%"/>
    <s v="99.00%"/>
    <s v="0.00%"/>
    <s v="3"/>
    <s v="0"/>
    <s v="3.75%"/>
    <s v="0.00%"/>
    <s v="$104.97"/>
    <s v="$0.00"/>
    <n v="3"/>
    <n v="0"/>
  </r>
  <r>
    <d v="2023-01-30T00:00:00"/>
    <x v="39"/>
    <s v="2023-W05"/>
    <s v="BusinessReport-12-19-23 (45)"/>
    <s v="B0BJVQ5HWZ"/>
    <x v="17"/>
    <s v="SIMORAS Positive Words Blanket - 'Love Peace Joy' Comfort Blanket Gift Set for Christmas, Birthday - Positive Energy Throw Blankets for Women - Teal 60&quot; x 50&quot;"/>
    <s v="SIMFBA20006TE"/>
    <s v="148"/>
    <s v="1"/>
    <s v="7.77%"/>
    <s v="5.56%"/>
    <s v="192"/>
    <s v="1"/>
    <s v="8.18%"/>
    <s v="4.17%"/>
    <s v="100.00%"/>
    <s v="100.00%"/>
    <s v="3"/>
    <s v="0"/>
    <s v="2.03%"/>
    <s v="0.00%"/>
    <s v="$104.97"/>
    <s v="$0.00"/>
    <n v="3"/>
    <n v="0"/>
  </r>
  <r>
    <d v="2023-01-30T00:00:00"/>
    <x v="39"/>
    <s v="2023-W05"/>
    <s v="BusinessReport-12-19-23 (45)"/>
    <s v="B0BC7YHGYH"/>
    <x v="22"/>
    <s v="SIMORAS Get Well Soon Candle with Candlesnuffer - Cheer Candle for Women, Men, Friends After Surgery, Getting Sick - Recovery Candle as Comforting Gifts for Cancer Patients, Miscarriage, Grieving"/>
    <s v="SIMFBA10003"/>
    <s v="45"/>
    <s v="1"/>
    <s v="2.36%"/>
    <s v="5.56%"/>
    <s v="52"/>
    <s v="1"/>
    <s v="2.22%"/>
    <s v="4.17%"/>
    <s v="98.08%"/>
    <s v="100.00%"/>
    <s v="2"/>
    <s v="0"/>
    <s v="4.44%"/>
    <s v="0.00%"/>
    <s v="$45.98"/>
    <s v="$0.00"/>
    <n v="2"/>
    <n v="0"/>
  </r>
  <r>
    <d v="2023-01-30T00:00:00"/>
    <x v="39"/>
    <s v="2023-W05"/>
    <s v="BusinessReport-12-19-23 (45)"/>
    <s v="B09Q8CZZQM"/>
    <x v="0"/>
    <s v="SIMORAS Love Candle Gifts for Girlfriend, Boyfriend - I Love You Gifts for Her, Him on Birthday - Funny Gift for Your Wife, Husband - Romantic Gifts for Her, Him on Valentines Day - Lavender Scent"/>
    <s v="SIMFBA10010"/>
    <s v="27"/>
    <s v="0"/>
    <s v="1.42%"/>
    <s v="0.00%"/>
    <s v="32"/>
    <s v="0"/>
    <s v="1.36%"/>
    <s v="0.00%"/>
    <s v="78.13%"/>
    <s v="0.00%"/>
    <s v="2"/>
    <s v="0"/>
    <s v="7.41%"/>
    <s v="0.00%"/>
    <s v="$41.98"/>
    <s v="$0.00"/>
    <n v="2"/>
    <n v="0"/>
  </r>
  <r>
    <d v="2023-01-30T00:00:00"/>
    <x v="39"/>
    <s v="2023-W05"/>
    <s v="BusinessReport-12-19-23 (45)"/>
    <s v="B0BC7YHGYH"/>
    <x v="24"/>
    <s v="SIMORAS Boss Lady Candle with Candlesnuffer - A Candle for Coworkers on Birthday, Promotion - Boss Candle for Women on Boss Day - Coworker Candle as Leaving Work Gifts, New Job Gifts"/>
    <s v="SIMFBA10009"/>
    <s v="39"/>
    <s v="0"/>
    <s v="2.05%"/>
    <s v="0.00%"/>
    <s v="39"/>
    <s v="0"/>
    <s v="1.66%"/>
    <s v="0.00%"/>
    <s v="100.00%"/>
    <s v="0.00%"/>
    <s v="1"/>
    <s v="0"/>
    <s v="2.56%"/>
    <s v="0.00%"/>
    <s v="$19.99"/>
    <s v="$0.00"/>
    <n v="1"/>
    <n v="0"/>
  </r>
  <r>
    <d v="2023-01-30T00:00:00"/>
    <x v="39"/>
    <s v="2023-W05"/>
    <s v="BusinessReport-12-19-23 (45)"/>
    <s v="B0BC7YHGYH"/>
    <x v="8"/>
    <s v="SIMORAS Mom Candle with Candlesnuffer - Lavender Scented Candles for Mom - My Favorite Child Gave Me This Candle - Gifts for Mom from Son on Birthday - Mothers Day Candles from Daughter"/>
    <s v="SIMFBA10016"/>
    <s v="43"/>
    <s v="0"/>
    <s v="2.26%"/>
    <s v="0.00%"/>
    <s v="46"/>
    <s v="0"/>
    <s v="1.96%"/>
    <s v="0.00%"/>
    <s v="100.00%"/>
    <s v="0.00%"/>
    <s v="1"/>
    <s v="0"/>
    <s v="2.33%"/>
    <s v="0.00%"/>
    <s v="$22.99"/>
    <s v="$0.00"/>
    <n v="1"/>
    <n v="0"/>
  </r>
  <r>
    <d v="2023-01-30T00:00:00"/>
    <x v="39"/>
    <s v="2023-W05"/>
    <s v="BusinessReport-12-19-23 (45)"/>
    <s v="B0BNMGXTDZ"/>
    <x v="3"/>
    <s v="SIMORAS Best Friend Candle with Candle Snuffer - A True Friend Candle - Friend Gifts for Women, Men on Graduation - Best Friend Birthday Gifts for Women - Friendship Gifts for Women Friends"/>
    <s v="SIMFBA10006"/>
    <s v="38"/>
    <s v="0"/>
    <s v="1.99%"/>
    <s v="0.00%"/>
    <s v="39"/>
    <s v="0"/>
    <s v="1.66%"/>
    <s v="0.00%"/>
    <s v="84.62%"/>
    <s v="0.00%"/>
    <s v="2"/>
    <s v="0"/>
    <s v="5.26%"/>
    <s v="0.00%"/>
    <s v="$45.98"/>
    <s v="$0.00"/>
    <n v="1"/>
    <n v="0"/>
  </r>
  <r>
    <d v="2023-01-30T00:00:00"/>
    <x v="39"/>
    <s v="2023-W05"/>
    <s v="BusinessReport-12-19-23 (45)"/>
    <s v="B0BC7YHGYH"/>
    <x v="2"/>
    <s v="SIMORAS Sister Candle with Candlesnuffer, Gift Box - Lavender Scented Candle Gift for Sister on Birthday, Christmas - Cool Sister Gifts from Sisters, Brothers"/>
    <s v="SIMFBA10020"/>
    <s v="42"/>
    <s v="1"/>
    <s v="2.20%"/>
    <s v="5.56%"/>
    <s v="52"/>
    <s v="4"/>
    <s v="2.22%"/>
    <s v="16.67%"/>
    <s v="98.08%"/>
    <s v="100.00%"/>
    <s v="1"/>
    <s v="0"/>
    <s v="2.38%"/>
    <s v="0.00%"/>
    <s v="$22.99"/>
    <s v="$0.00"/>
    <n v="1"/>
    <n v="0"/>
  </r>
  <r>
    <d v="2023-01-30T00:00:00"/>
    <x v="39"/>
    <s v="2023-W05"/>
    <s v="BusinessReport-12-19-23 (45)"/>
    <s v="B0B38969VC"/>
    <x v="1"/>
    <s v="SIMORAS Mom Blanket - Blanket for Mom on Mothers Day, Christmas, Valentines - Birthday Gifts for Mom from Daughter, Son - Letter to Mom Blanket - Blanket 60&quot; x 50&quot;"/>
    <s v="SIMFBA20001"/>
    <s v="11"/>
    <s v="1"/>
    <s v="0.58%"/>
    <s v="5.56%"/>
    <s v="17"/>
    <s v="1"/>
    <s v="0.72%"/>
    <s v="4.17%"/>
    <s v="94.12%"/>
    <s v="100.00%"/>
    <s v="1"/>
    <s v="0"/>
    <s v="9.09%"/>
    <s v="0.00%"/>
    <s v="$38.99"/>
    <s v="$0.00"/>
    <n v="1"/>
    <n v="0"/>
  </r>
  <r>
    <d v="2023-01-30T00:00:00"/>
    <x v="39"/>
    <s v="2023-W05"/>
    <s v="BusinessReport-12-19-23 (45)"/>
    <s v="B0B389HDL5"/>
    <x v="21"/>
    <s v="SIMORAS Wife Blanket with Sleep Mask, Socks and Gift Box - to My Wife Blanket from Husband for Christmas, Birthday, Valentines for Wife from Husband - Fleece Blanket, 60&quot; x 50&quot;"/>
    <s v="SIMFBA20004"/>
    <s v="9"/>
    <s v="0"/>
    <s v="0.47%"/>
    <s v="0.00%"/>
    <s v="9"/>
    <s v="0"/>
    <s v="0.38%"/>
    <s v="0.00%"/>
    <s v="100.00%"/>
    <s v="0.00%"/>
    <s v="1"/>
    <s v="0"/>
    <s v="11.11%"/>
    <s v="0.00%"/>
    <s v="$33.99"/>
    <s v="$0.00"/>
    <n v="1"/>
    <n v="0"/>
  </r>
  <r>
    <d v="2023-01-30T00:00:00"/>
    <x v="39"/>
    <s v="2023-W05"/>
    <s v="BusinessReport-12-19-23 (45)"/>
    <s v="B0BQ26FXG2"/>
    <x v="13"/>
    <s v="SIMORAS Grandma Blanket - Grandma Throw Blanket for Christmas, Mothers Day - Grandma Gifts for Grandmother Birthday - Fleece Blanket, Purple 60&quot; x 50&quot;"/>
    <s v="SIMFBA20008PU"/>
    <s v="32"/>
    <s v="1"/>
    <s v="1.68%"/>
    <s v="5.56%"/>
    <s v="34"/>
    <s v="1"/>
    <s v="1.45%"/>
    <s v="4.17%"/>
    <s v="100.00%"/>
    <s v="100.00%"/>
    <s v="1"/>
    <s v="0"/>
    <s v="3.13%"/>
    <s v="0.00%"/>
    <s v="$35.99"/>
    <s v="$0.00"/>
    <n v="1"/>
    <n v="0"/>
  </r>
  <r>
    <d v="2023-01-30T00:00:00"/>
    <x v="39"/>
    <s v="2023-W05"/>
    <s v="BusinessReport-12-19-23 (45)"/>
    <s v="B0B389QV1H"/>
    <x v="6"/>
    <s v="SIMORAS Mom Blanket - Blanket for Mom on Mothers Day, Christmas, Valentines - Birthday Gifts for Mom from Daughter, Son - Letter to Mom Blanket - Blanket 60&quot; x 50&quot;"/>
    <s v="SIMFBA20002"/>
    <s v="14"/>
    <s v="0"/>
    <s v="0.73%"/>
    <s v="0.00%"/>
    <s v="18"/>
    <s v="0"/>
    <s v="0.77%"/>
    <s v="0.00%"/>
    <s v="100.00%"/>
    <s v="0.00%"/>
    <s v="1"/>
    <s v="0"/>
    <s v="7.14%"/>
    <s v="0.00%"/>
    <s v="$36.99"/>
    <s v="$0.00"/>
    <n v="1"/>
    <n v="0"/>
  </r>
  <r>
    <d v="2023-01-30T00:00:00"/>
    <x v="39"/>
    <s v="2023-W05"/>
    <s v="BusinessReport-12-19-23 (45)"/>
    <s v="B0BQ26FXG2"/>
    <x v="12"/>
    <s v="SIMORAS Sister Blanket - Sister Blankets from Sister for Christmas, Valentines - Blanket Gifts for Sisters from Sisters, Brothers - Fleece Blanket, Teal 60&quot; x 50&quot;"/>
    <s v="SIMFBA20007TE"/>
    <s v="32"/>
    <s v="0"/>
    <s v="1.68%"/>
    <s v="0.00%"/>
    <s v="49"/>
    <s v="0"/>
    <s v="2.09%"/>
    <s v="0.00%"/>
    <s v="100.00%"/>
    <s v="0.00%"/>
    <s v="1"/>
    <s v="0"/>
    <s v="3.13%"/>
    <s v="0.00%"/>
    <s v="$35.99"/>
    <s v="$0.00"/>
    <n v="1"/>
    <n v="0"/>
  </r>
  <r>
    <d v="2023-01-23T00:00:00"/>
    <x v="40"/>
    <s v="2023-W04"/>
    <s v="BusinessReport-12-19-23 (46)"/>
    <s v="B09Q8CZZQM"/>
    <x v="0"/>
    <s v="SIMORAS Love Candle Gifts for Girlfriend, Boyfriend - I Love You Gifts for Her, Him on Birthday - Funny Gift for Your Wife, Husband - Romantic Gifts for Her, Him on Valentines Day - Lavender Scent"/>
    <s v="SIMFBA10010"/>
    <s v="69"/>
    <s v="1"/>
    <s v="4.21%"/>
    <s v="7.69%"/>
    <s v="90"/>
    <s v="1"/>
    <s v="4.29%"/>
    <s v="7.14%"/>
    <s v="100.00%"/>
    <s v="100.00%"/>
    <s v="11"/>
    <s v="1"/>
    <s v="15.94%"/>
    <s v="100.00%"/>
    <s v="$230.89"/>
    <s v="$20.99"/>
    <n v="11"/>
    <n v="1"/>
  </r>
  <r>
    <d v="2023-01-23T00:00:00"/>
    <x v="40"/>
    <s v="2023-W04"/>
    <s v="BusinessReport-12-19-23 (46)"/>
    <s v="B0BNMGXTDZ"/>
    <x v="7"/>
    <s v="SIMORAS Best Friend Candle with Snuffer - Our Friendship is Like This Candle - Friend Gifts for Women, Men on Graduation - Going Away Gifts for Friends - Friendship Gifts for Women Friends"/>
    <s v="SIMFBA10005"/>
    <s v="170"/>
    <s v="3"/>
    <s v="10.38%"/>
    <s v="23.08%"/>
    <s v="220"/>
    <s v="4"/>
    <s v="10.49%"/>
    <s v="28.57%"/>
    <s v="99.09%"/>
    <s v="100.00%"/>
    <s v="10"/>
    <s v="0"/>
    <s v="5.88%"/>
    <s v="0.00%"/>
    <s v="$229.90"/>
    <s v="$0.00"/>
    <n v="10"/>
    <n v="0"/>
  </r>
  <r>
    <d v="2023-01-23T00:00:00"/>
    <x v="40"/>
    <s v="2023-W04"/>
    <s v="BusinessReport-12-19-23 (46)"/>
    <s v="B0BC7YHGYH"/>
    <x v="5"/>
    <s v="SIMORAS Inspirational Candles for Women, Men - You're Awesome Candles with Candle Snuffer - Lavender Candles Gifts for Women, Friends, Coworkers, Sisters, Teachers - Boss Day Candle with Saying"/>
    <s v="SIMFBA10012"/>
    <s v="85"/>
    <s v="2"/>
    <s v="5.19%"/>
    <s v="15.38%"/>
    <s v="110"/>
    <s v="2"/>
    <s v="5.25%"/>
    <s v="14.29%"/>
    <s v="99.09%"/>
    <s v="100.00%"/>
    <s v="8"/>
    <s v="1"/>
    <s v="9.41%"/>
    <s v="50.00%"/>
    <s v="$183.92"/>
    <s v="$22.99"/>
    <n v="8"/>
    <n v="1"/>
  </r>
  <r>
    <d v="2023-01-23T00:00:00"/>
    <x v="40"/>
    <s v="2023-W04"/>
    <s v="BusinessReport-12-19-23 (46)"/>
    <s v="B0BNMFZBYS"/>
    <x v="20"/>
    <s v="SIMORAS Housewarming Gifts for New House - Can't Wait to Poo in Your New Toilet Candles for House Warming - Funny Housewarming Gifts for Women, Men, Friends - New Apartment, New Home Candle, Lavender"/>
    <s v="SIMFBA10008"/>
    <s v="83"/>
    <s v="0"/>
    <s v="5.07%"/>
    <s v="0.00%"/>
    <s v="123"/>
    <s v="0"/>
    <s v="5.87%"/>
    <s v="0.00%"/>
    <s v="95.12%"/>
    <s v="0.00%"/>
    <s v="8"/>
    <s v="0"/>
    <s v="9.64%"/>
    <s v="0.00%"/>
    <s v="$167.92"/>
    <s v="$0.00"/>
    <n v="8"/>
    <n v="0"/>
  </r>
  <r>
    <d v="2023-01-23T00:00:00"/>
    <x v="40"/>
    <s v="2023-W04"/>
    <s v="BusinessReport-12-19-23 (46)"/>
    <s v="B0BC7YHGYH"/>
    <x v="18"/>
    <s v="SIMORAS Coworker Candle with Candlesnuffer, Gift Box - A Candle for Coworkers' Birthday, Promotion - Candles for Coworkers Leaving Work - Coworker Gifts for Women, Men - Work Bestie Candle"/>
    <s v="SIMFBA10001"/>
    <s v="139"/>
    <s v="3"/>
    <s v="8.49%"/>
    <s v="23.08%"/>
    <s v="164"/>
    <s v="3"/>
    <s v="7.82%"/>
    <s v="21.43%"/>
    <s v="93.90%"/>
    <s v="100.00%"/>
    <s v="7"/>
    <s v="0"/>
    <s v="5.04%"/>
    <s v="0.00%"/>
    <s v="$167.93"/>
    <s v="$0.00"/>
    <n v="7"/>
    <n v="0"/>
  </r>
  <r>
    <d v="2023-01-23T00:00:00"/>
    <x v="40"/>
    <s v="2023-W04"/>
    <s v="BusinessReport-12-19-23 (46)"/>
    <s v="B0BNMFZBYS"/>
    <x v="27"/>
    <s v="SIMORAS Housewarming Gifts for New House - You Should Have Moved Closer Scented Candles for House Warming - Funny Housewarming Gifts for Women, Men, Friends - New Apartment, New Home Candle (Lavender)"/>
    <s v="SIMFBA10002"/>
    <s v="69"/>
    <s v="0"/>
    <s v="4.21%"/>
    <s v="0.00%"/>
    <s v="86"/>
    <s v="0"/>
    <s v="4.10%"/>
    <s v="0.00%"/>
    <s v="100.00%"/>
    <s v="0.00%"/>
    <s v="6"/>
    <s v="0"/>
    <s v="8.70%"/>
    <s v="0.00%"/>
    <s v="$125.94"/>
    <s v="$0.00"/>
    <n v="6"/>
    <n v="0"/>
  </r>
  <r>
    <d v="2023-01-23T00:00:00"/>
    <x v="40"/>
    <s v="2023-W04"/>
    <s v="BusinessReport-12-19-23 (46)"/>
    <s v="B0B389ZHPP"/>
    <x v="11"/>
    <s v="SIMORAS Wife Blanket - to My Wife Blanket from Husband for Christmas, Birthday, Valentines for Wife from Husband - Fleece Blanket, 60&quot; x 50&quot;"/>
    <s v="SIMFBA20003"/>
    <s v="79"/>
    <s v="0"/>
    <s v="4.82%"/>
    <s v="0.00%"/>
    <s v="108"/>
    <s v="0"/>
    <s v="5.15%"/>
    <s v="0.00%"/>
    <s v="100.00%"/>
    <s v="0.00%"/>
    <s v="6"/>
    <s v="0"/>
    <s v="7.59%"/>
    <s v="0.00%"/>
    <s v="$209.94"/>
    <s v="$0.00"/>
    <n v="6"/>
    <n v="0"/>
  </r>
  <r>
    <d v="2023-01-23T00:00:00"/>
    <x v="40"/>
    <s v="2023-W04"/>
    <s v="BusinessReport-12-19-23 (46)"/>
    <s v="B0B38969VC"/>
    <x v="1"/>
    <s v="SIMORAS Mom Blanket - Blanket for Mom on Mothers Day, Christmas, Valentines - Birthday Gifts for Mom from Daughter, Son - Letter to Mom Blanket - Blanket 60&quot; x 50&quot;"/>
    <s v="SIMFBA20001"/>
    <s v="98"/>
    <s v="0"/>
    <s v="5.98%"/>
    <s v="0.00%"/>
    <s v="118"/>
    <s v="0"/>
    <s v="5.63%"/>
    <s v="0.00%"/>
    <s v="99.15%"/>
    <s v="0.00%"/>
    <s v="5"/>
    <s v="0"/>
    <s v="5.10%"/>
    <s v="0.00%"/>
    <s v="$194.95"/>
    <s v="$0.00"/>
    <n v="5"/>
    <n v="0"/>
  </r>
  <r>
    <d v="2023-01-23T00:00:00"/>
    <x v="40"/>
    <s v="2023-W04"/>
    <s v="BusinessReport-12-19-23 (46)"/>
    <s v="B0B389HDL5"/>
    <x v="21"/>
    <s v="SIMORAS Wife Blanket with Sleep Mask, Socks and Gift Box - to My Wife Blanket from Husband for Christmas, Birthday, Valentines for Wife from Husband - Fleece Blanket, 60&quot; x 50&quot;"/>
    <s v="SIMFBA20004"/>
    <s v="39"/>
    <s v="1"/>
    <s v="2.38%"/>
    <s v="7.69%"/>
    <s v="50"/>
    <s v="1"/>
    <s v="2.38%"/>
    <s v="7.14%"/>
    <s v="100.00%"/>
    <s v="100.00%"/>
    <s v="4"/>
    <s v="1"/>
    <s v="10.26%"/>
    <s v="100.00%"/>
    <s v="$135.96"/>
    <s v="$33.99"/>
    <n v="4"/>
    <n v="1"/>
  </r>
  <r>
    <d v="2023-01-23T00:00:00"/>
    <x v="40"/>
    <s v="2023-W04"/>
    <s v="BusinessReport-12-19-23 (46)"/>
    <s v="B0B389QV1H"/>
    <x v="6"/>
    <s v="SIMORAS Mom Blanket - Blanket for Mom on Mothers Day, Christmas, Valentines - Birthday Gifts for Mom from Daughter, Son - Letter to Mom Blanket - Blanket 60&quot; x 50&quot;"/>
    <s v="SIMFBA20002"/>
    <s v="127"/>
    <s v="0"/>
    <s v="7.75%"/>
    <s v="0.00%"/>
    <s v="177"/>
    <s v="0"/>
    <s v="8.44%"/>
    <s v="0.00%"/>
    <s v="99.44%"/>
    <s v="0.00%"/>
    <s v="4"/>
    <s v="0"/>
    <s v="3.15%"/>
    <s v="0.00%"/>
    <s v="$147.96"/>
    <s v="$0.00"/>
    <n v="4"/>
    <n v="0"/>
  </r>
  <r>
    <d v="2023-01-23T00:00:00"/>
    <x v="40"/>
    <s v="2023-W04"/>
    <s v="BusinessReport-12-19-23 (46)"/>
    <s v="B0BJVQ5HWZ"/>
    <x v="16"/>
    <s v="SIMORAS Positive Words Blanket with Sleep Mask, Socks and Gift Box - 'Love Peace Joy' Comfort Blanket Gift Set for Christmas, Birthday - Positive Energy Throw Blankets for Women - Purple 50&quot; x 60&quot;"/>
    <s v="SIMFBA20006PU"/>
    <s v="60"/>
    <s v="1"/>
    <s v="3.66%"/>
    <s v="7.69%"/>
    <s v="76"/>
    <s v="1"/>
    <s v="3.62%"/>
    <s v="7.14%"/>
    <s v="100.00%"/>
    <s v="100.00%"/>
    <s v="3"/>
    <s v="0"/>
    <s v="5.00%"/>
    <s v="0.00%"/>
    <s v="$104.97"/>
    <s v="$0.00"/>
    <n v="3"/>
    <n v="0"/>
  </r>
  <r>
    <d v="2023-01-23T00:00:00"/>
    <x v="40"/>
    <s v="2023-W04"/>
    <s v="BusinessReport-12-19-23 (46)"/>
    <s v="B0BSVCGRGJ"/>
    <x v="10"/>
    <s v="SIMORAS Sister Blanket - Sister Blankets from Sister for Christmas, Valentines - Blanket Gifts for Sisters from Sisters, Brothers - Purple 60&quot; x 50&quot;"/>
    <s v="SIMFBA20007PU"/>
    <s v="76"/>
    <s v="0"/>
    <s v="4.64%"/>
    <s v="0.00%"/>
    <s v="105"/>
    <s v="0"/>
    <s v="5.01%"/>
    <s v="0.00%"/>
    <s v="96.19%"/>
    <s v="0.00%"/>
    <s v="3"/>
    <s v="0"/>
    <s v="3.95%"/>
    <s v="0.00%"/>
    <s v="$104.97"/>
    <s v="$0.00"/>
    <n v="3"/>
    <n v="0"/>
  </r>
  <r>
    <d v="2023-01-23T00:00:00"/>
    <x v="40"/>
    <s v="2023-W04"/>
    <s v="BusinessReport-12-19-23 (46)"/>
    <s v="B0BJVQ5HWZ"/>
    <x v="17"/>
    <s v="SIMORAS Positive Words Blanket - 'Love Peace Joy' Comfort Blanket Gift Set for Christmas, Birthday - Positive Energy Throw Blankets for Women - Teal 60&quot; x 50&quot;"/>
    <s v="SIMFBA20006TE"/>
    <s v="167"/>
    <s v="1"/>
    <s v="10.20%"/>
    <s v="7.69%"/>
    <s v="216"/>
    <s v="1"/>
    <s v="10.30%"/>
    <s v="7.14%"/>
    <s v="100.00%"/>
    <s v="100.00%"/>
    <s v="3"/>
    <s v="0"/>
    <s v="1.80%"/>
    <s v="0.00%"/>
    <s v="$104.97"/>
    <s v="$0.00"/>
    <n v="3"/>
    <n v="0"/>
  </r>
  <r>
    <d v="2023-01-23T00:00:00"/>
    <x v="40"/>
    <s v="2023-W04"/>
    <s v="BusinessReport-12-19-23 (46)"/>
    <s v="B0BC7YHGYH"/>
    <x v="4"/>
    <s v="SIMORAS Mom Candle with Candlesnuffer - Lavender Scented Candles for Mom - You Don't Have Ugly Children Candles for Mom - Mom Candle Gifts for Mom from Son - Mothers Day Candles from Daughter"/>
    <s v="SIMFBA10013"/>
    <s v="77"/>
    <s v="0"/>
    <s v="4.70%"/>
    <s v="0.00%"/>
    <s v="98"/>
    <s v="0"/>
    <s v="4.67%"/>
    <s v="0.00%"/>
    <s v="98.98%"/>
    <s v="0.00%"/>
    <s v="2"/>
    <s v="0"/>
    <s v="2.60%"/>
    <s v="0.00%"/>
    <s v="$45.98"/>
    <s v="$0.00"/>
    <n v="2"/>
    <n v="0"/>
  </r>
  <r>
    <d v="2023-01-23T00:00:00"/>
    <x v="40"/>
    <s v="2023-W04"/>
    <s v="BusinessReport-12-19-23 (46)"/>
    <s v="B0BJVNB6CB"/>
    <x v="23"/>
    <s v="SIMORAS Memorial Candles for Deceased - Sympathy Gift, Condolence Gifts, Remembrance Gifts, Bereavement Gift for Loss of Mother, Father, Sister, Loved Ones - Lavender Scented Candles"/>
    <s v="SIMFBA10018"/>
    <s v="48"/>
    <s v="0"/>
    <s v="2.93%"/>
    <s v="0.00%"/>
    <s v="69"/>
    <s v="0"/>
    <s v="3.29%"/>
    <s v="0.00%"/>
    <s v="100.00%"/>
    <s v="0.00%"/>
    <s v="2"/>
    <s v="0"/>
    <s v="4.17%"/>
    <s v="0.00%"/>
    <s v="$39.98"/>
    <s v="$0.00"/>
    <n v="2"/>
    <n v="0"/>
  </r>
  <r>
    <d v="2023-01-23T00:00:00"/>
    <x v="40"/>
    <s v="2023-W04"/>
    <s v="BusinessReport-12-19-23 (46)"/>
    <s v="B0BSVCGRGJ"/>
    <x v="12"/>
    <s v="SIMORAS Sister Blanket - Sister Blankets from Sister for Christmas, Valentines - Blanket Gifts for Sisters from Sisters, Brothers - Fleece Blanket, Teal 60&quot; x 50&quot;"/>
    <s v="SIMFBA20007TE"/>
    <s v="47"/>
    <s v="0"/>
    <s v="2.87%"/>
    <s v="0.00%"/>
    <s v="58"/>
    <s v="0"/>
    <s v="2.77%"/>
    <s v="0.00%"/>
    <s v="93.10%"/>
    <s v="0.00%"/>
    <s v="2"/>
    <s v="0"/>
    <s v="4.26%"/>
    <s v="0.00%"/>
    <s v="$71.98"/>
    <s v="$0.00"/>
    <n v="2"/>
    <n v="0"/>
  </r>
  <r>
    <d v="2023-01-23T00:00:00"/>
    <x v="40"/>
    <s v="2023-W04"/>
    <s v="BusinessReport-12-19-23 (46)"/>
    <s v="B0BC7YHGYH"/>
    <x v="8"/>
    <s v="SIMORAS Mom Candle with Candlesnuffer - Lavender Scented Candles for Mom - My Favorite Child Gave Me This Candle - Gifts for Mom from Son on Birthday - Mothers Day Candles from Daughter"/>
    <s v="SIMFBA10016"/>
    <s v="43"/>
    <s v="0"/>
    <s v="2.63%"/>
    <s v="0.00%"/>
    <s v="48"/>
    <s v="0"/>
    <s v="2.29%"/>
    <s v="0.00%"/>
    <s v="95.83%"/>
    <s v="0.00%"/>
    <s v="1"/>
    <s v="0"/>
    <s v="2.33%"/>
    <s v="0.00%"/>
    <s v="$22.99"/>
    <s v="$0.00"/>
    <n v="1"/>
    <n v="0"/>
  </r>
  <r>
    <d v="2023-01-23T00:00:00"/>
    <x v="40"/>
    <s v="2023-W04"/>
    <s v="BusinessReport-12-19-23 (46)"/>
    <s v="B0BC7YHGYH"/>
    <x v="31"/>
    <s v=" "/>
    <s v="SIMFBA10015"/>
    <s v="31"/>
    <s v="0"/>
    <s v="1.89%"/>
    <s v="0.00%"/>
    <s v="35"/>
    <s v="0"/>
    <s v="1.67%"/>
    <s v="0.00%"/>
    <s v="100.00%"/>
    <s v="0.00%"/>
    <s v="1"/>
    <s v="0"/>
    <s v="3.23%"/>
    <s v="0.00%"/>
    <s v="$19.99"/>
    <s v="$0.00"/>
    <n v="1"/>
    <n v="0"/>
  </r>
  <r>
    <d v="2023-01-23T00:00:00"/>
    <x v="40"/>
    <s v="2023-W04"/>
    <s v="BusinessReport-12-19-23 (46)"/>
    <s v="B0BC7YHGYH"/>
    <x v="2"/>
    <s v="SIMORAS Sister Candle with Candlesnuffer, Gift Box - Lavender Scented Candle Gift for Sister on Birthday, Christmas - Cool Sister Gifts from Sisters, Brothers"/>
    <s v="SIMFBA10020"/>
    <s v="45"/>
    <s v="0"/>
    <s v="2.75%"/>
    <s v="0.00%"/>
    <s v="48"/>
    <s v="0"/>
    <s v="2.29%"/>
    <s v="0.00%"/>
    <s v="95.83%"/>
    <s v="0.00%"/>
    <s v="1"/>
    <s v="0"/>
    <s v="2.22%"/>
    <s v="0.00%"/>
    <s v="$22.99"/>
    <s v="$0.00"/>
    <n v="1"/>
    <n v="0"/>
  </r>
  <r>
    <d v="2023-01-23T00:00:00"/>
    <x v="40"/>
    <s v="2023-W04"/>
    <s v="BusinessReport-12-19-23 (46)"/>
    <s v="B0BJVNB6CB"/>
    <x v="30"/>
    <s v="SIMORAS Memorial Candles for Deceased - Sympathy Gift, Condolence Gifts, Remembrance Gifts, Bereavement Gift for Loss of Mother, Father, Sister, Loved Ones - Cat, Dog Memorial Gifts - Pet Loss Gifts"/>
    <s v="SIMFBA10017"/>
    <s v="23"/>
    <s v="0"/>
    <s v="1.40%"/>
    <s v="0.00%"/>
    <s v="29"/>
    <s v="0"/>
    <s v="1.38%"/>
    <s v="0.00%"/>
    <s v="89.66%"/>
    <s v="0.00%"/>
    <s v="1"/>
    <s v="0"/>
    <s v="4.35%"/>
    <s v="0.00%"/>
    <s v="$19.99"/>
    <s v="$0.00"/>
    <n v="1"/>
    <n v="0"/>
  </r>
  <r>
    <d v="2023-01-23T00:00:00"/>
    <x v="40"/>
    <s v="2023-W04"/>
    <s v="BusinessReport-12-19-23 (46)"/>
    <s v="B0BJVQ5HWZ"/>
    <x v="19"/>
    <s v="SIMORAS Positive Words Blanket with Sleep Mask, Socks and Gift Box - Family Home Trust Comfort Blanket Gift Set for Christmas, Birthday - Positive Energy Throw Blankets for Women - Purple, 60&quot;x50&quot;"/>
    <s v="SIMFBA20005PU"/>
    <s v="63"/>
    <s v="1"/>
    <s v="3.85%"/>
    <s v="7.69%"/>
    <s v="69"/>
    <s v="1"/>
    <s v="3.29%"/>
    <s v="7.14%"/>
    <s v="85.51%"/>
    <s v="100.00%"/>
    <s v="1"/>
    <s v="0"/>
    <s v="1.59%"/>
    <s v="0.00%"/>
    <s v="$34.99"/>
    <s v="$0.00"/>
    <n v="1"/>
    <n v="0"/>
  </r>
  <r>
    <d v="2023-01-16T00:00:00"/>
    <x v="41"/>
    <s v="2023-W03"/>
    <s v="BusinessReport-12-19-23 (47)"/>
    <s v="B0BNMFZBYS"/>
    <x v="20"/>
    <s v="SIMORAS Housewarming Gifts for New House - Can't Wait to Poo in Your New Toilet Candles for House Warming - Funny Housewarming Gifts for Women, Men, Friends - New Apartment, New Home Candle, Lavender"/>
    <s v="SIMFBA10008"/>
    <s v="119"/>
    <s v="0"/>
    <s v="5.55%"/>
    <s v="0.00%"/>
    <s v="155"/>
    <s v="0"/>
    <s v="5.78%"/>
    <s v="0.00%"/>
    <s v="98.71%"/>
    <s v="0.00%"/>
    <s v="17"/>
    <s v="0"/>
    <s v="14.29%"/>
    <s v="0.00%"/>
    <s v="$356.83"/>
    <s v="$0.00"/>
    <n v="17"/>
    <n v="0"/>
  </r>
  <r>
    <d v="2023-01-16T00:00:00"/>
    <x v="41"/>
    <s v="2023-W03"/>
    <s v="BusinessReport-12-19-23 (47)"/>
    <s v="B0BNMGXTDZ"/>
    <x v="7"/>
    <s v="SIMORAS Best Friend Candle with Snuffer - Our Friendship is Like This Candle - Friend Gifts for Women, Men on Graduation - Going Away Gifts for Friends - Friendship Gifts for Women Friends"/>
    <s v="SIMFBA10005"/>
    <s v="220"/>
    <s v="3"/>
    <s v="10.26%"/>
    <s v="11.11%"/>
    <s v="284"/>
    <s v="3"/>
    <s v="10.59%"/>
    <s v="10.00%"/>
    <s v="99.65%"/>
    <s v="100.00%"/>
    <s v="15"/>
    <s v="0"/>
    <s v="6.82%"/>
    <s v="0.00%"/>
    <s v="$344.85"/>
    <s v="$0.00"/>
    <n v="15"/>
    <n v="0"/>
  </r>
  <r>
    <d v="2023-01-16T00:00:00"/>
    <x v="41"/>
    <s v="2023-W03"/>
    <s v="BusinessReport-12-19-23 (47)"/>
    <s v="B09Q8CZZQM"/>
    <x v="0"/>
    <s v="SIMORAS Love Candle Gifts for Girlfriend, Boyfriend - I Love You Gifts for Her, Him on Birthday - Funny Gift for Your Wife, Husband - Romantic Gifts for Her, Him on Valentines Day - Lavender Scent"/>
    <s v="SIMFBA10010"/>
    <s v="99"/>
    <s v="2"/>
    <s v="4.62%"/>
    <s v="7.41%"/>
    <s v="124"/>
    <s v="3"/>
    <s v="4.62%"/>
    <s v="10.00%"/>
    <s v="98.39%"/>
    <s v="100.00%"/>
    <s v="9"/>
    <s v="0"/>
    <s v="9.09%"/>
    <s v="0.00%"/>
    <s v="$188.91"/>
    <s v="$0.00"/>
    <n v="9"/>
    <n v="0"/>
  </r>
  <r>
    <d v="2023-01-16T00:00:00"/>
    <x v="41"/>
    <s v="2023-W03"/>
    <s v="BusinessReport-12-19-23 (47)"/>
    <s v="B0BQ26FXG2"/>
    <x v="1"/>
    <s v="SIMORAS Mom Blanket - Blanket for Mom on Mothers Day, Christmas, Valentines - Birthday Gifts for Mom from Daughter, Son - Letter to Mom Blanket - Blanket 60&quot; x 50&quot;"/>
    <s v="SIMFBA20001"/>
    <s v="163"/>
    <s v="1"/>
    <s v="7.60%"/>
    <s v="3.70%"/>
    <s v="215"/>
    <s v="1"/>
    <s v="8.02%"/>
    <s v="3.33%"/>
    <s v="93.02%"/>
    <s v="100.00%"/>
    <s v="9"/>
    <s v="0"/>
    <s v="5.52%"/>
    <s v="0.00%"/>
    <s v="$350.91"/>
    <s v="$0.00"/>
    <n v="9"/>
    <n v="0"/>
  </r>
  <r>
    <d v="2023-01-16T00:00:00"/>
    <x v="41"/>
    <s v="2023-W03"/>
    <s v="BusinessReport-12-19-23 (47)"/>
    <s v="B0BJVQ5HWZ"/>
    <x v="17"/>
    <s v="SIMORAS Positive Words Blanket - 'Love Peace Joy' Comfort Blanket Gift Set for Christmas, Birthday - Positive Energy Throw Blankets for Women - Teal 60&quot; x 50&quot;"/>
    <s v="SIMFBA20006TE"/>
    <s v="219"/>
    <s v="2"/>
    <s v="10.21%"/>
    <s v="7.41%"/>
    <s v="291"/>
    <s v="3"/>
    <s v="10.85%"/>
    <s v="10.00%"/>
    <s v="100.00%"/>
    <s v="100.00%"/>
    <s v="12"/>
    <s v="0"/>
    <s v="5.48%"/>
    <s v="0.00%"/>
    <s v="$419.88"/>
    <s v="$0.00"/>
    <n v="9"/>
    <n v="0"/>
  </r>
  <r>
    <d v="2023-01-16T00:00:00"/>
    <x v="41"/>
    <s v="2023-W03"/>
    <s v="BusinessReport-12-19-23 (47)"/>
    <s v="B0BJVNB6CB"/>
    <x v="23"/>
    <s v="SIMORAS Memorial Candles for Deceased - Sympathy Gift, Condolence Gifts, Remembrance Gifts, Bereavement Gift for Loss of Mother, Father, Sister, Loved Ones - Lavender Scented Candles"/>
    <s v="SIMFBA10018"/>
    <s v="98"/>
    <s v="2"/>
    <s v="4.57%"/>
    <s v="7.41%"/>
    <s v="129"/>
    <s v="2"/>
    <s v="4.81%"/>
    <s v="6.67%"/>
    <s v="100.00%"/>
    <s v="100.00%"/>
    <s v="13"/>
    <s v="1"/>
    <s v="13.27%"/>
    <s v="50.00%"/>
    <s v="$259.87"/>
    <s v="$19.99"/>
    <n v="6"/>
    <n v="1"/>
  </r>
  <r>
    <d v="2023-01-16T00:00:00"/>
    <x v="41"/>
    <s v="2023-W03"/>
    <s v="BusinessReport-12-19-23 (47)"/>
    <s v="B0BQ26FXG2"/>
    <x v="10"/>
    <s v="SIMORAS Sister Blanket - Sister Blankets from Sister for Christmas, Valentines - Blanket Gifts for Sisters from Sisters, Brothers - Purple 60&quot; x 50&quot;"/>
    <s v="SIMFBA20007PU"/>
    <s v="107"/>
    <s v="1"/>
    <s v="4.99%"/>
    <s v="3.70%"/>
    <s v="146"/>
    <s v="1"/>
    <s v="5.44%"/>
    <s v="3.33%"/>
    <s v="100.00%"/>
    <s v="100.00%"/>
    <s v="5"/>
    <s v="0"/>
    <s v="4.67%"/>
    <s v="0.00%"/>
    <s v="$174.95"/>
    <s v="$0.00"/>
    <n v="5"/>
    <n v="0"/>
  </r>
  <r>
    <d v="2023-01-16T00:00:00"/>
    <x v="41"/>
    <s v="2023-W03"/>
    <s v="BusinessReport-12-19-23 (47)"/>
    <s v="B0BC7YHGYH"/>
    <x v="26"/>
    <s v="SIMORAS Get Well Soon Candle with Candlesnuffer - Cheer Candle for Women, Men, Friends After Surgery, Getting Sick - Recovery Candle as Comforting Gifts for Cancer Patients, Miscarriage, Grieving"/>
    <s v="SIMFBA10004"/>
    <s v="57"/>
    <s v="1"/>
    <s v="2.66%"/>
    <s v="3.70%"/>
    <s v="60"/>
    <s v="1"/>
    <s v="2.24%"/>
    <s v="3.33%"/>
    <s v="100.00%"/>
    <s v="100.00%"/>
    <s v="4"/>
    <s v="0"/>
    <s v="7.02%"/>
    <s v="0.00%"/>
    <s v="$91.96"/>
    <s v="$0.00"/>
    <n v="4"/>
    <n v="0"/>
  </r>
  <r>
    <d v="2023-01-16T00:00:00"/>
    <x v="41"/>
    <s v="2023-W03"/>
    <s v="BusinessReport-12-19-23 (47)"/>
    <s v="B0BQ26FXG2"/>
    <x v="12"/>
    <s v="SIMORAS Sister Blanket - Sister Blankets from Sister for Christmas, Valentines - Blanket Gifts for Sisters from Sisters, Brothers - Fleece Blanket, Teal 60&quot; x 50&quot;"/>
    <s v="SIMFBA20007TE"/>
    <s v="47"/>
    <s v="1"/>
    <s v="2.19%"/>
    <s v="3.70%"/>
    <s v="67"/>
    <s v="1"/>
    <s v="2.50%"/>
    <s v="3.33%"/>
    <s v="100.00%"/>
    <s v="100.00%"/>
    <s v="4"/>
    <s v="0"/>
    <s v="8.51%"/>
    <s v="0.00%"/>
    <s v="$143.96"/>
    <s v="$0.00"/>
    <n v="4"/>
    <n v="0"/>
  </r>
  <r>
    <d v="2023-01-16T00:00:00"/>
    <x v="41"/>
    <s v="2023-W03"/>
    <s v="BusinessReport-12-19-23 (47)"/>
    <s v="B0BNMFZBYS"/>
    <x v="27"/>
    <s v="SIMORAS Housewarming Gifts for New House - You Should Have Moved Closer Scented Candles for House Warming - Funny Housewarming Gifts for Women, Men, Friends - New Apartment, New Home Candle (Lavender)"/>
    <s v="SIMFBA10002"/>
    <s v="72"/>
    <s v="0"/>
    <s v="3.36%"/>
    <s v="0.00%"/>
    <s v="96"/>
    <s v="0"/>
    <s v="3.58%"/>
    <s v="0.00%"/>
    <s v="100.00%"/>
    <s v="0.00%"/>
    <s v="3"/>
    <s v="0"/>
    <s v="4.17%"/>
    <s v="0.00%"/>
    <s v="$62.97"/>
    <s v="$0.00"/>
    <n v="3"/>
    <n v="0"/>
  </r>
  <r>
    <d v="2023-01-16T00:00:00"/>
    <x v="41"/>
    <s v="2023-W03"/>
    <s v="BusinessReport-12-19-23 (47)"/>
    <s v="B0BC7YHGYH"/>
    <x v="8"/>
    <s v="SIMORAS Mom Candle with Candlesnuffer - Lavender Scented Candles for Mom - My Favorite Child Gave Me This Candle - Gifts for Mom from Son on Birthday - Mothers Day Candles from Daughter"/>
    <s v="SIMFBA10016"/>
    <s v="53"/>
    <s v="1"/>
    <s v="2.47%"/>
    <s v="3.70%"/>
    <s v="64"/>
    <s v="1"/>
    <s v="2.39%"/>
    <s v="3.33%"/>
    <s v="100.00%"/>
    <s v="100.00%"/>
    <s v="3"/>
    <s v="0"/>
    <s v="5.66%"/>
    <s v="0.00%"/>
    <s v="$68.97"/>
    <s v="$0.00"/>
    <n v="3"/>
    <n v="0"/>
  </r>
  <r>
    <d v="2023-01-16T00:00:00"/>
    <x v="41"/>
    <s v="2023-W03"/>
    <s v="BusinessReport-12-19-23 (47)"/>
    <s v="B0BJVQ5HWZ"/>
    <x v="16"/>
    <s v="SIMORAS Positive Words Blanket with Sleep Mask, Socks and Gift Box - 'Love Peace Joy' Comfort Blanket Gift Set for Christmas, Birthday - Positive Energy Throw Blankets for Women - Purple 50&quot; x 60&quot;"/>
    <s v="SIMFBA20006PU"/>
    <s v="65"/>
    <s v="0"/>
    <s v="3.03%"/>
    <s v="0.00%"/>
    <s v="70"/>
    <s v="0"/>
    <s v="2.61%"/>
    <s v="0.00%"/>
    <s v="100.00%"/>
    <s v="0.00%"/>
    <s v="3"/>
    <s v="0"/>
    <s v="4.62%"/>
    <s v="0.00%"/>
    <s v="$104.97"/>
    <s v="$0.00"/>
    <n v="3"/>
    <n v="0"/>
  </r>
  <r>
    <d v="2023-01-16T00:00:00"/>
    <x v="41"/>
    <s v="2023-W03"/>
    <s v="BusinessReport-12-19-23 (47)"/>
    <s v="B0BNMGXTDZ"/>
    <x v="14"/>
    <s v="SIMORAS Best Friend Candle with Snuffer - We'll be Friends Until We are Old - Friend Gifts for Women, Men on Graduation - Best Friend Birthday Gifts for Women - Friendship Gifts for Women Friends"/>
    <s v="SIMFBA10007"/>
    <s v="50"/>
    <s v="3"/>
    <s v="2.33%"/>
    <s v="11.11%"/>
    <s v="54"/>
    <s v="4"/>
    <s v="2.01%"/>
    <s v="13.33%"/>
    <s v="100.00%"/>
    <s v="75.00%"/>
    <s v="2"/>
    <s v="0"/>
    <s v="4.00%"/>
    <s v="0.00%"/>
    <s v="$45.98"/>
    <s v="$0.00"/>
    <n v="2"/>
    <n v="0"/>
  </r>
  <r>
    <d v="2023-01-16T00:00:00"/>
    <x v="41"/>
    <s v="2023-W03"/>
    <s v="BusinessReport-12-19-23 (47)"/>
    <s v="B0BC7YHGYH"/>
    <x v="5"/>
    <s v="SIMORAS Inspirational Candles for Women, Men - You're Awesome Candles with Candle Snuffer - Lavender Candles Gifts for Women, Friends, Coworkers, Sisters, Teachers - Boss Day Candle with Saying"/>
    <s v="SIMFBA10012"/>
    <s v="74"/>
    <s v="0"/>
    <s v="3.45%"/>
    <s v="0.00%"/>
    <s v="92"/>
    <s v="0"/>
    <s v="3.43%"/>
    <s v="0.00%"/>
    <s v="100.00%"/>
    <s v="0.00%"/>
    <s v="2"/>
    <s v="0"/>
    <s v="2.70%"/>
    <s v="0.00%"/>
    <s v="$45.98"/>
    <s v="$0.00"/>
    <n v="2"/>
    <n v="0"/>
  </r>
  <r>
    <d v="2023-01-16T00:00:00"/>
    <x v="41"/>
    <s v="2023-W03"/>
    <s v="BusinessReport-12-19-23 (47)"/>
    <s v="B0BC7YHGYH"/>
    <x v="31"/>
    <s v=" "/>
    <s v="SIMFBA10015"/>
    <s v="28"/>
    <s v="1"/>
    <s v="1.31%"/>
    <s v="3.70%"/>
    <s v="32"/>
    <s v="1"/>
    <s v="1.19%"/>
    <s v="3.33%"/>
    <s v="100.00%"/>
    <s v="100.00%"/>
    <s v="2"/>
    <s v="0"/>
    <s v="7.14%"/>
    <s v="0.00%"/>
    <s v="$39.98"/>
    <s v="$0.00"/>
    <n v="2"/>
    <n v="0"/>
  </r>
  <r>
    <d v="2023-01-16T00:00:00"/>
    <x v="41"/>
    <s v="2023-W03"/>
    <s v="BusinessReport-12-19-23 (47)"/>
    <s v="B0BC7YHGYH"/>
    <x v="18"/>
    <s v="SIMORAS Coworker Candle with Candlesnuffer, Gift Box - A Candle for Coworkers' Birthday, Promotion - Candles for Coworkers Leaving Work - Coworker Gifts for Women, Men - Work Bestie Candle"/>
    <s v="SIMFBA10001"/>
    <s v="152"/>
    <s v="4"/>
    <s v="7.09%"/>
    <s v="14.81%"/>
    <s v="164"/>
    <s v="4"/>
    <s v="6.11%"/>
    <s v="13.33%"/>
    <s v="93.90%"/>
    <s v="100.00%"/>
    <s v="2"/>
    <s v="0"/>
    <s v="1.32%"/>
    <s v="0.00%"/>
    <s v="$47.98"/>
    <s v="$0.00"/>
    <n v="2"/>
    <n v="0"/>
  </r>
  <r>
    <d v="2023-01-16T00:00:00"/>
    <x v="41"/>
    <s v="2023-W03"/>
    <s v="BusinessReport-12-19-23 (47)"/>
    <s v="B0BC7YHGYH"/>
    <x v="4"/>
    <s v="SIMORAS Mom Candle with Candlesnuffer - Lavender Scented Candles for Mom - You Don't Have Ugly Children Candles for Mom - Mom Candle Gifts for Mom from Son - Mothers Day Candles from Daughter"/>
    <s v="SIMFBA10013"/>
    <s v="94"/>
    <s v="1"/>
    <s v="4.38%"/>
    <s v="3.70%"/>
    <s v="117"/>
    <s v="1"/>
    <s v="4.36%"/>
    <s v="3.33%"/>
    <s v="100.00%"/>
    <s v="100.00%"/>
    <s v="2"/>
    <s v="0"/>
    <s v="2.13%"/>
    <s v="0.00%"/>
    <s v="$45.98"/>
    <s v="$0.00"/>
    <n v="2"/>
    <n v="0"/>
  </r>
  <r>
    <d v="2023-01-16T00:00:00"/>
    <x v="41"/>
    <s v="2023-W03"/>
    <s v="BusinessReport-12-19-23 (47)"/>
    <s v="B0BQ26FXG2"/>
    <x v="6"/>
    <s v="SIMORAS Mom Blanket - Blanket for Mom on Mothers Day, Christmas, Valentines - Birthday Gifts for Mom from Daughter, Son - Letter to Mom Blanket - Blanket 60&quot; x 50&quot;"/>
    <s v="SIMFBA20002"/>
    <s v="145"/>
    <s v="0"/>
    <s v="6.76%"/>
    <s v="0.00%"/>
    <s v="182"/>
    <s v="0"/>
    <s v="6.79%"/>
    <s v="0.00%"/>
    <s v="100.00%"/>
    <s v="0.00%"/>
    <s v="2"/>
    <s v="0"/>
    <s v="1.38%"/>
    <s v="0.00%"/>
    <s v="$73.98"/>
    <s v="$0.00"/>
    <n v="2"/>
    <n v="0"/>
  </r>
  <r>
    <d v="2023-01-16T00:00:00"/>
    <x v="41"/>
    <s v="2023-W03"/>
    <s v="BusinessReport-12-19-23 (47)"/>
    <s v="B0BJVQ5HWZ"/>
    <x v="15"/>
    <s v="SIMORAS Positive Words Blanket with Sleep Mask, Socks and Gift Box - Family Home Trust Comfort Blanket Gift Set for Christmas, Birthday - Positive Energy Throw Blankets for Women - Teal 50&quot; x 60&quot;"/>
    <s v="SIMFBA20005TE"/>
    <s v="48"/>
    <s v="0"/>
    <s v="2.24%"/>
    <s v="0.00%"/>
    <s v="50"/>
    <s v="0"/>
    <s v="1.86%"/>
    <s v="0.00%"/>
    <s v="100.00%"/>
    <s v="0.00%"/>
    <s v="2"/>
    <s v="0"/>
    <s v="4.17%"/>
    <s v="0.00%"/>
    <s v="$69.98"/>
    <s v="$0.00"/>
    <n v="2"/>
    <n v="0"/>
  </r>
  <r>
    <d v="2023-01-16T00:00:00"/>
    <x v="41"/>
    <s v="2023-W03"/>
    <s v="BusinessReport-12-19-23 (47)"/>
    <s v="B0BNMGXTDZ"/>
    <x v="3"/>
    <s v="SIMORAS Best Friend Candle with Candle Snuffer - A True Friend Candle - Friend Gifts for Women, Men on Graduation - Best Friend Birthday Gifts for Women - Friendship Gifts for Women Friends"/>
    <s v="SIMFBA10006"/>
    <s v="51"/>
    <s v="1"/>
    <s v="2.38%"/>
    <s v="3.70%"/>
    <s v="54"/>
    <s v="1"/>
    <s v="2.01%"/>
    <s v="3.33%"/>
    <s v="98.15%"/>
    <s v="100.00%"/>
    <s v="1"/>
    <s v="0"/>
    <s v="1.96%"/>
    <s v="0.00%"/>
    <s v="$22.99"/>
    <s v="$0.00"/>
    <n v="1"/>
    <n v="0"/>
  </r>
  <r>
    <d v="2023-01-16T00:00:00"/>
    <x v="41"/>
    <s v="2023-W03"/>
    <s v="BusinessReport-12-19-23 (47)"/>
    <s v="B0BJVNB6CB"/>
    <x v="29"/>
    <s v="SIMORAS Memorial Candles for Deceased - Sympathy Gift, Condolence Gifts, Remembrance Gifts, Bereavement Gift for Loss of Mother, Father, Sister, Loved Ones - Cat, Dog Memorial Gifts - Pet Loss Gifts"/>
    <s v="SIMFBA10019"/>
    <s v="25"/>
    <s v="0"/>
    <s v="1.17%"/>
    <s v="0.00%"/>
    <s v="35"/>
    <s v="0"/>
    <s v="1.30%"/>
    <s v="0.00%"/>
    <s v="94.29%"/>
    <s v="0.00%"/>
    <s v="1"/>
    <s v="0"/>
    <s v="4.00%"/>
    <s v="0.00%"/>
    <s v="$19.99"/>
    <s v="$0.00"/>
    <n v="1"/>
    <n v="0"/>
  </r>
  <r>
    <d v="2023-01-16T00:00:00"/>
    <x v="41"/>
    <s v="2023-W03"/>
    <s v="BusinessReport-12-19-23 (47)"/>
    <s v="B0BJVNB6CB"/>
    <x v="30"/>
    <s v="SIMORAS Memorial Candles for Deceased - Sympathy Gift, Condolence Gifts, Remembrance Gifts, Bereavement Gift for Loss of Mother, Father, Sister, Loved Ones - Cat, Dog Memorial Gifts - Pet Loss Gifts"/>
    <s v="SIMFBA10017"/>
    <s v="26"/>
    <s v="0"/>
    <s v="1.21%"/>
    <s v="0.00%"/>
    <s v="35"/>
    <s v="0"/>
    <s v="1.30%"/>
    <s v="0.00%"/>
    <s v="97.14%"/>
    <s v="0.00%"/>
    <s v="1"/>
    <s v="0"/>
    <s v="3.85%"/>
    <s v="0.00%"/>
    <s v="$19.99"/>
    <s v="$0.00"/>
    <n v="1"/>
    <n v="0"/>
  </r>
  <r>
    <d v="2023-01-16T00:00:00"/>
    <x v="41"/>
    <s v="2023-W03"/>
    <s v="BusinessReport-12-19-23 (47)"/>
    <s v="B0BQ26FXG2"/>
    <x v="21"/>
    <s v="SIMORAS Wife Blanket with Sleep Mask, Socks and Gift Box - to My Wife Blanket from Husband for Christmas, Birthday, Valentines for Wife from Husband - Fleece Blanket, 60&quot; x 50&quot;"/>
    <s v="SIMFBA20004"/>
    <s v="55"/>
    <s v="1"/>
    <s v="2.56%"/>
    <s v="3.70%"/>
    <s v="71"/>
    <s v="1"/>
    <s v="2.65%"/>
    <s v="3.33%"/>
    <s v="100.00%"/>
    <s v="100.00%"/>
    <s v="1"/>
    <s v="0"/>
    <s v="1.82%"/>
    <s v="0.00%"/>
    <s v="$33.99"/>
    <s v="$0.00"/>
    <n v="1"/>
    <n v="0"/>
  </r>
  <r>
    <d v="2023-01-16T00:00:00"/>
    <x v="41"/>
    <s v="2023-W03"/>
    <s v="BusinessReport-12-19-23 (47)"/>
    <s v="B0BQ26FXG2"/>
    <x v="13"/>
    <s v="SIMORAS Grandma Blanket - Grandma Throw Blanket for Christmas, Mothers Day - Grandma Gifts for Grandmother Birthday - Fleece Blanket, Purple 60&quot; x 50&quot;"/>
    <s v="SIMFBA20008PU"/>
    <s v="55"/>
    <s v="1"/>
    <s v="2.56%"/>
    <s v="3.70%"/>
    <s v="69"/>
    <s v="1"/>
    <s v="2.57%"/>
    <s v="3.33%"/>
    <s v="100.00%"/>
    <s v="100.00%"/>
    <s v="1"/>
    <s v="0"/>
    <s v="1.82%"/>
    <s v="0.00%"/>
    <s v="$35.99"/>
    <s v="$0.00"/>
    <n v="1"/>
    <n v="0"/>
  </r>
  <r>
    <d v="2023-01-16T00:00:00"/>
    <x v="41"/>
    <s v="2023-W03"/>
    <s v="BusinessReport-12-19-23 (47)"/>
    <s v="B0BQ26FXG2"/>
    <x v="9"/>
    <s v="SIMORAS Grandma Blanket - Grandma Throw Blanket for Christmas, Mothers Day - Grandma Gifts for Grandmother Birthday - Fleece Blanket, Teal 60&quot; x 50&quot;"/>
    <s v="SIMFBA20008TE"/>
    <s v="23"/>
    <s v="1"/>
    <s v="1.07%"/>
    <s v="3.70%"/>
    <s v="26"/>
    <s v="1"/>
    <s v="0.97%"/>
    <s v="3.33%"/>
    <s v="100.00%"/>
    <s v="100.00%"/>
    <s v="1"/>
    <s v="0"/>
    <s v="4.35%"/>
    <s v="0.00%"/>
    <s v="$37.99"/>
    <s v="$0.00"/>
    <n v="1"/>
    <n v="0"/>
  </r>
  <r>
    <d v="2023-01-09T00:00:00"/>
    <x v="42"/>
    <s v="2023-W02"/>
    <s v="BusinessReport-12-19-23 (48)"/>
    <s v="B0BNMGXTDZ"/>
    <x v="7"/>
    <s v="SIMORAS Best Friend Candle with Snuffer - Our Friendship is Like This Candle - Friend Gifts for Women, Men on Graduation - Going Away Gifts for Friends - Friendship Gifts for Women Friends"/>
    <s v="SIMFBA10005"/>
    <s v="223"/>
    <s v="3"/>
    <s v="8.58%"/>
    <s v="7.69%"/>
    <s v="280"/>
    <s v="3"/>
    <s v="8.66%"/>
    <s v="6.82%"/>
    <s v="98.21%"/>
    <s v="100.00%"/>
    <s v="21"/>
    <s v="0"/>
    <s v="9.42%"/>
    <s v="0.00%"/>
    <s v="$482.79"/>
    <s v="$0.00"/>
    <n v="19"/>
    <n v="0"/>
  </r>
  <r>
    <d v="2023-01-09T00:00:00"/>
    <x v="42"/>
    <s v="2023-W02"/>
    <s v="BusinessReport-12-19-23 (48)"/>
    <s v="B0BJVNB6CB"/>
    <x v="23"/>
    <s v="SIMORAS Memorial Candles for Deceased - Sympathy Gift, Condolence Gifts, Remembrance Gifts, Bereavement Gift for Loss of Mother, Father, Sister, Loved Ones - Lavender Scented Candles"/>
    <s v="SIMFBA10018"/>
    <s v="290"/>
    <s v="5"/>
    <s v="11.15%"/>
    <s v="12.82%"/>
    <s v="383"/>
    <s v="5"/>
    <s v="11.84%"/>
    <s v="11.36%"/>
    <s v="100.00%"/>
    <s v="80.00%"/>
    <s v="19"/>
    <s v="0"/>
    <s v="6.55%"/>
    <s v="0.00%"/>
    <s v="$359.82"/>
    <s v="$0.00"/>
    <n v="18"/>
    <n v="0"/>
  </r>
  <r>
    <d v="2023-01-09T00:00:00"/>
    <x v="42"/>
    <s v="2023-W02"/>
    <s v="BusinessReport-12-19-23 (48)"/>
    <s v="B0BJVQ5HWZ"/>
    <x v="17"/>
    <s v="SIMORAS Positive Words Blanket - 'Love Peace Joy' Comfort Blanket Gift Set for Christmas, Birthday - Positive Energy Throw Blankets for Women - Teal 60&quot; x 50&quot;"/>
    <s v="SIMFBA20006TE"/>
    <s v="212"/>
    <s v="0"/>
    <s v="8.15%"/>
    <s v="0.00%"/>
    <s v="271"/>
    <s v="0"/>
    <s v="8.38%"/>
    <s v="0.00%"/>
    <s v="100.00%"/>
    <s v="0.00%"/>
    <s v="9"/>
    <s v="0"/>
    <s v="4.25%"/>
    <s v="0.00%"/>
    <s v="$314.91"/>
    <s v="$0.00"/>
    <n v="9"/>
    <n v="0"/>
  </r>
  <r>
    <d v="2023-01-09T00:00:00"/>
    <x v="42"/>
    <s v="2023-W02"/>
    <s v="BusinessReport-12-19-23 (48)"/>
    <s v="B0BNMFZBYS"/>
    <x v="20"/>
    <s v="SIMORAS Housewarming Gifts for New House - Can't Wait to Poo in Your New Toilet Candles for House Warming - Funny Housewarming Gifts for Women, Men, Friends - New Apartment, New Home Candle, Lavender"/>
    <s v="SIMFBA10008"/>
    <s v="131"/>
    <s v="1"/>
    <s v="5.04%"/>
    <s v="2.56%"/>
    <s v="179"/>
    <s v="1"/>
    <s v="5.53%"/>
    <s v="2.27%"/>
    <s v="99.44%"/>
    <s v="100.00%"/>
    <s v="8"/>
    <s v="0"/>
    <s v="6.11%"/>
    <s v="0.00%"/>
    <s v="$167.92"/>
    <s v="$0.00"/>
    <n v="8"/>
    <n v="0"/>
  </r>
  <r>
    <d v="2023-01-09T00:00:00"/>
    <x v="42"/>
    <s v="2023-W02"/>
    <s v="BusinessReport-12-19-23 (48)"/>
    <s v="B09Q8CZZQM"/>
    <x v="0"/>
    <s v="SIMORAS Love Candle Gifts for Girlfriend, Boyfriend - I Love You Gifts for Her, Him on Birthday - Funny Gift for Your Wife, Husband - Romantic Gifts for Her, Him on Valentines Day - Lavender Scent"/>
    <s v="SIMFBA10010"/>
    <s v="62"/>
    <s v="2"/>
    <s v="2.38%"/>
    <s v="5.13%"/>
    <s v="79"/>
    <s v="2"/>
    <s v="2.44%"/>
    <s v="4.55%"/>
    <s v="98.73%"/>
    <s v="100.00%"/>
    <s v="6"/>
    <s v="0"/>
    <s v="9.68%"/>
    <s v="0.00%"/>
    <s v="$125.94"/>
    <s v="$0.00"/>
    <n v="6"/>
    <n v="0"/>
  </r>
  <r>
    <d v="2023-01-09T00:00:00"/>
    <x v="42"/>
    <s v="2023-W02"/>
    <s v="BusinessReport-12-19-23 (48)"/>
    <s v="B0BJVQ5HWZ"/>
    <x v="16"/>
    <s v="SIMORAS Positive Words Blanket with Sleep Mask, Socks and Gift Box - 'Love Peace Joy' Comfort Blanket Gift Set for Christmas, Birthday - Positive Energy Throw Blankets for Women - Purple 50&quot; x 60&quot;"/>
    <s v="SIMFBA20006PU"/>
    <s v="69"/>
    <s v="0"/>
    <s v="2.65%"/>
    <s v="0.00%"/>
    <s v="90"/>
    <s v="0"/>
    <s v="2.78%"/>
    <s v="0.00%"/>
    <s v="100.00%"/>
    <s v="0.00%"/>
    <s v="6"/>
    <s v="0"/>
    <s v="8.70%"/>
    <s v="0.00%"/>
    <s v="$209.94"/>
    <s v="$0.00"/>
    <n v="6"/>
    <n v="0"/>
  </r>
  <r>
    <d v="2023-01-09T00:00:00"/>
    <x v="42"/>
    <s v="2023-W02"/>
    <s v="BusinessReport-12-19-23 (48)"/>
    <s v="B0BC7YHGYH"/>
    <x v="5"/>
    <s v="SIMORAS Inspirational Candles for Women, Men - You're Awesome Candles with Candle Snuffer - Lavender Candles Gifts for Women, Friends, Coworkers, Sisters, Teachers - Boss Day Candle with Saying"/>
    <s v="SIMFBA10012"/>
    <s v="70"/>
    <s v="2"/>
    <s v="2.69%"/>
    <s v="5.13%"/>
    <s v="83"/>
    <s v="3"/>
    <s v="2.57%"/>
    <s v="6.82%"/>
    <s v="100.00%"/>
    <s v="100.00%"/>
    <s v="5"/>
    <s v="0"/>
    <s v="7.14%"/>
    <s v="0.00%"/>
    <s v="$114.95"/>
    <s v="$0.00"/>
    <n v="5"/>
    <n v="0"/>
  </r>
  <r>
    <d v="2023-01-09T00:00:00"/>
    <x v="42"/>
    <s v="2023-W02"/>
    <s v="BusinessReport-12-19-23 (48)"/>
    <s v="B0BJVNB6CB"/>
    <x v="30"/>
    <s v="SIMORAS Memorial Candles for Deceased - Sympathy Gift, Condolence Gifts, Remembrance Gifts, Bereavement Gift for Loss of Mother, Father, Sister, Loved Ones - Cat, Dog Memorial Gifts - Pet Loss Gifts"/>
    <s v="SIMFBA10017"/>
    <s v="111"/>
    <s v="1"/>
    <s v="4.27%"/>
    <s v="2.56%"/>
    <s v="151"/>
    <s v="1"/>
    <s v="4.67%"/>
    <s v="2.27%"/>
    <s v="93.38%"/>
    <s v="0.00%"/>
    <s v="12"/>
    <s v="0"/>
    <s v="10.81%"/>
    <s v="0.00%"/>
    <s v="$239.88"/>
    <s v="$0.00"/>
    <n v="5"/>
    <n v="0"/>
  </r>
  <r>
    <d v="2023-01-09T00:00:00"/>
    <x v="42"/>
    <s v="2023-W02"/>
    <s v="BusinessReport-12-19-23 (48)"/>
    <s v="B0BQ26FXG2"/>
    <x v="1"/>
    <s v="SIMORAS Mom Blanket - Blanket for Mom on Mothers Day, Christmas, Valentines - Birthday Gifts for Mom from Daughter, Son - Letter to Mom Blanket - Blanket 60&quot; x 50&quot;"/>
    <s v="SIMFBA20001"/>
    <s v="176"/>
    <s v="3"/>
    <s v="6.77%"/>
    <s v="7.69%"/>
    <s v="227"/>
    <s v="3"/>
    <s v="7.02%"/>
    <s v="6.82%"/>
    <s v="95.59%"/>
    <s v="100.00%"/>
    <s v="5"/>
    <s v="0"/>
    <s v="2.84%"/>
    <s v="0.00%"/>
    <s v="$194.95"/>
    <s v="$0.00"/>
    <n v="5"/>
    <n v="0"/>
  </r>
  <r>
    <d v="2023-01-09T00:00:00"/>
    <x v="42"/>
    <s v="2023-W02"/>
    <s v="BusinessReport-12-19-23 (48)"/>
    <s v="B0BC7YHGYH"/>
    <x v="4"/>
    <s v="SIMORAS Mom Candle with Candlesnuffer - Lavender Scented Candles for Mom - You Don't Have Ugly Children Candles for Mom - Mom Candle Gifts for Mom from Son - Mothers Day Candles from Daughter"/>
    <s v="SIMFBA10013"/>
    <s v="48"/>
    <s v="0"/>
    <s v="1.85%"/>
    <s v="0.00%"/>
    <s v="54"/>
    <s v="0"/>
    <s v="1.67%"/>
    <s v="0.00%"/>
    <s v="100.00%"/>
    <s v="0.00%"/>
    <s v="4"/>
    <s v="0"/>
    <s v="8.33%"/>
    <s v="0.00%"/>
    <s v="$91.96"/>
    <s v="$0.00"/>
    <n v="4"/>
    <n v="0"/>
  </r>
  <r>
    <d v="2023-01-09T00:00:00"/>
    <x v="42"/>
    <s v="2023-W02"/>
    <s v="BusinessReport-12-19-23 (48)"/>
    <s v="B0BNMFZBYS"/>
    <x v="27"/>
    <s v="SIMORAS Housewarming Gifts for New House - You Should Have Moved Closer Scented Candles for House Warming - Funny Housewarming Gifts for Women, Men, Friends - New Apartment, New Home Candle (Lavender)"/>
    <s v="SIMFBA10002"/>
    <s v="65"/>
    <s v="0"/>
    <s v="2.50%"/>
    <s v="0.00%"/>
    <s v="83"/>
    <s v="0"/>
    <s v="2.57%"/>
    <s v="0.00%"/>
    <s v="98.80%"/>
    <s v="0.00%"/>
    <s v="3"/>
    <s v="0"/>
    <s v="4.62%"/>
    <s v="0.00%"/>
    <s v="$62.97"/>
    <s v="$0.00"/>
    <n v="3"/>
    <n v="0"/>
  </r>
  <r>
    <d v="2023-01-09T00:00:00"/>
    <x v="42"/>
    <s v="2023-W02"/>
    <s v="BusinessReport-12-19-23 (48)"/>
    <s v="B0BC7YHGYH"/>
    <x v="8"/>
    <s v="SIMORAS Mom Candle with Candlesnuffer - Lavender Scented Candles for Mom - My Favorite Child Gave Me This Candle - Gifts for Mom from Son on Birthday - Mothers Day Candles from Daughter"/>
    <s v="SIMFBA10016"/>
    <s v="41"/>
    <s v="0"/>
    <s v="1.58%"/>
    <s v="0.00%"/>
    <s v="47"/>
    <s v="0"/>
    <s v="1.45%"/>
    <s v="0.00%"/>
    <s v="100.00%"/>
    <s v="0.00%"/>
    <s v="3"/>
    <s v="0"/>
    <s v="7.32%"/>
    <s v="0.00%"/>
    <s v="$68.97"/>
    <s v="$0.00"/>
    <n v="3"/>
    <n v="0"/>
  </r>
  <r>
    <d v="2023-01-09T00:00:00"/>
    <x v="42"/>
    <s v="2023-W02"/>
    <s v="BusinessReport-12-19-23 (48)"/>
    <s v="B0BC7YHGYH"/>
    <x v="18"/>
    <s v="SIMORAS Coworker Candle with Candlesnuffer, Gift Box - A Candle for Coworkers' Birthday, Promotion - Candles for Coworkers Leaving Work - Coworker Gifts for Women, Men - Work Bestie Candle"/>
    <s v="SIMFBA10001"/>
    <s v="114"/>
    <s v="5"/>
    <s v="4.38%"/>
    <s v="12.82%"/>
    <s v="136"/>
    <s v="6"/>
    <s v="4.20%"/>
    <s v="13.64%"/>
    <s v="96.32%"/>
    <s v="66.67%"/>
    <s v="3"/>
    <s v="0"/>
    <s v="2.63%"/>
    <s v="0.00%"/>
    <s v="$71.97"/>
    <s v="$0.00"/>
    <n v="3"/>
    <n v="0"/>
  </r>
  <r>
    <d v="2023-01-09T00:00:00"/>
    <x v="42"/>
    <s v="2023-W02"/>
    <s v="BusinessReport-12-19-23 (48)"/>
    <s v="B0BQ26FXG2"/>
    <x v="12"/>
    <s v="SIMORAS Sister Blanket - Sister Blankets from Sister for Christmas, Valentines - Blanket Gifts for Sisters from Sisters, Brothers - Fleece Blanket, Teal 60&quot; x 50&quot;"/>
    <s v="SIMFBA20007TE"/>
    <s v="55"/>
    <s v="1"/>
    <s v="2.12%"/>
    <s v="2.56%"/>
    <s v="69"/>
    <s v="1"/>
    <s v="2.13%"/>
    <s v="2.27%"/>
    <s v="100.00%"/>
    <s v="100.00%"/>
    <s v="3"/>
    <s v="0"/>
    <s v="5.45%"/>
    <s v="0.00%"/>
    <s v="$107.97"/>
    <s v="$0.00"/>
    <n v="3"/>
    <n v="0"/>
  </r>
  <r>
    <d v="2023-01-09T00:00:00"/>
    <x v="42"/>
    <s v="2023-W02"/>
    <s v="BusinessReport-12-19-23 (48)"/>
    <s v="B0BC7YHGYH"/>
    <x v="22"/>
    <s v="SIMORAS Get Well Soon Candle with Candlesnuffer - Cheer Candle for Women, Men, Friends After Surgery, Getting Sick - Recovery Candle as Comforting Gifts for Cancer Patients, Miscarriage, Grieving"/>
    <s v="SIMFBA10003"/>
    <s v="45"/>
    <s v="0"/>
    <s v="1.73%"/>
    <s v="0.00%"/>
    <s v="54"/>
    <s v="0"/>
    <s v="1.67%"/>
    <s v="0.00%"/>
    <s v="90.74%"/>
    <s v="0.00%"/>
    <s v="2"/>
    <s v="0"/>
    <s v="4.44%"/>
    <s v="0.00%"/>
    <s v="$45.98"/>
    <s v="$0.00"/>
    <n v="2"/>
    <n v="0"/>
  </r>
  <r>
    <d v="2023-01-09T00:00:00"/>
    <x v="42"/>
    <s v="2023-W02"/>
    <s v="BusinessReport-12-19-23 (48)"/>
    <s v="B0BC7YHGYH"/>
    <x v="31"/>
    <s v=" "/>
    <s v="SIMFBA10015"/>
    <s v="26"/>
    <s v="0"/>
    <s v="1.00%"/>
    <s v="0.00%"/>
    <s v="29"/>
    <s v="0"/>
    <s v="0.90%"/>
    <s v="0.00%"/>
    <s v="96.55%"/>
    <s v="0.00%"/>
    <s v="2"/>
    <s v="0"/>
    <s v="7.69%"/>
    <s v="0.00%"/>
    <s v="$39.98"/>
    <s v="$0.00"/>
    <n v="2"/>
    <n v="0"/>
  </r>
  <r>
    <d v="2023-01-09T00:00:00"/>
    <x v="42"/>
    <s v="2023-W02"/>
    <s v="BusinessReport-12-19-23 (48)"/>
    <s v="B0BC7YHGYH"/>
    <x v="2"/>
    <s v="SIMORAS Sister Candle with Candlesnuffer, Gift Box - Lavender Scented Candle Gift for Sister on Birthday, Christmas - Cool Sister Gifts from Sisters, Brothers"/>
    <s v="SIMFBA10020"/>
    <s v="68"/>
    <s v="0"/>
    <s v="2.62%"/>
    <s v="0.00%"/>
    <s v="83"/>
    <s v="0"/>
    <s v="2.57%"/>
    <s v="0.00%"/>
    <s v="100.00%"/>
    <s v="0.00%"/>
    <s v="2"/>
    <s v="0"/>
    <s v="2.94%"/>
    <s v="0.00%"/>
    <s v="$45.98"/>
    <s v="$0.00"/>
    <n v="2"/>
    <n v="0"/>
  </r>
  <r>
    <d v="2023-01-09T00:00:00"/>
    <x v="42"/>
    <s v="2023-W02"/>
    <s v="BusinessReport-12-19-23 (48)"/>
    <s v="B0BJVNB6CB"/>
    <x v="29"/>
    <s v="SIMORAS Memorial Candles for Deceased - Sympathy Gift, Condolence Gifts, Remembrance Gifts, Bereavement Gift for Loss of Mother, Father, Sister, Loved Ones - Cat, Dog Memorial Gifts - Pet Loss Gifts"/>
    <s v="SIMFBA10019"/>
    <s v="76"/>
    <s v="2"/>
    <s v="2.92%"/>
    <s v="5.13%"/>
    <s v="88"/>
    <s v="3"/>
    <s v="2.72%"/>
    <s v="6.82%"/>
    <s v="96.59%"/>
    <s v="33.33%"/>
    <s v="2"/>
    <s v="0"/>
    <s v="2.63%"/>
    <s v="0.00%"/>
    <s v="$39.98"/>
    <s v="$0.00"/>
    <n v="2"/>
    <n v="0"/>
  </r>
  <r>
    <d v="2023-01-09T00:00:00"/>
    <x v="42"/>
    <s v="2023-W02"/>
    <s v="BusinessReport-12-19-23 (48)"/>
    <s v="B0B38969VC"/>
    <x v="1"/>
    <s v="SIMORAS Mom Blanket - Blanket for Mom on Mothers Day, Christmas, Valentines - Birthday Gifts for Mom from Daughter, Son - Letter to Mom Blanket - Blanket 60&quot; x 50&quot;"/>
    <s v="SIMFBA20001"/>
    <s v="37"/>
    <s v="0"/>
    <s v="1.42%"/>
    <s v="0.00%"/>
    <s v="42"/>
    <s v="0"/>
    <s v="1.30%"/>
    <s v="0.00%"/>
    <s v="100.00%"/>
    <s v="0.00%"/>
    <s v="2"/>
    <s v="0"/>
    <s v="5.41%"/>
    <s v="0.00%"/>
    <s v="$77.98"/>
    <s v="$0.00"/>
    <n v="2"/>
    <n v="0"/>
  </r>
  <r>
    <d v="2023-01-09T00:00:00"/>
    <x v="42"/>
    <s v="2023-W02"/>
    <s v="BusinessReport-12-19-23 (48)"/>
    <s v="B0BQ26FXG2"/>
    <x v="13"/>
    <s v="SIMORAS Grandma Blanket - Grandma Throw Blanket for Christmas, Mothers Day - Grandma Gifts for Grandmother Birthday - Fleece Blanket, Purple 60&quot; x 50&quot;"/>
    <s v="SIMFBA20008PU"/>
    <s v="61"/>
    <s v="1"/>
    <s v="2.35%"/>
    <s v="2.56%"/>
    <s v="67"/>
    <s v="1"/>
    <s v="2.07%"/>
    <s v="2.27%"/>
    <s v="100.00%"/>
    <s v="100.00%"/>
    <s v="2"/>
    <s v="0"/>
    <s v="3.28%"/>
    <s v="0.00%"/>
    <s v="$71.98"/>
    <s v="$0.00"/>
    <n v="2"/>
    <n v="0"/>
  </r>
  <r>
    <d v="2023-01-09T00:00:00"/>
    <x v="42"/>
    <s v="2023-W02"/>
    <s v="BusinessReport-12-19-23 (48)"/>
    <s v="B0BQ26FXG2"/>
    <x v="6"/>
    <s v="SIMORAS Mom Blanket - Blanket for Mom on Mothers Day, Christmas, Valentines - Birthday Gifts for Mom from Daughter, Son - Letter to Mom Blanket - Blanket 60&quot; x 50&quot;"/>
    <s v="SIMFBA20002"/>
    <s v="150"/>
    <s v="2"/>
    <s v="5.77%"/>
    <s v="5.13%"/>
    <s v="201"/>
    <s v="3"/>
    <s v="6.21%"/>
    <s v="6.82%"/>
    <s v="95.02%"/>
    <s v="100.00%"/>
    <s v="2"/>
    <s v="0"/>
    <s v="1.33%"/>
    <s v="0.00%"/>
    <s v="$73.98"/>
    <s v="$0.00"/>
    <n v="2"/>
    <n v="0"/>
  </r>
  <r>
    <d v="2023-01-09T00:00:00"/>
    <x v="42"/>
    <s v="2023-W02"/>
    <s v="BusinessReport-12-19-23 (48)"/>
    <s v="B0BQ26FXG2"/>
    <x v="11"/>
    <s v="SIMORAS Wife Blanket - to My Wife Blanket from Husband for Christmas, Birthday, Valentines for Wife from Husband - Fleece Blanket, 60&quot; x 50&quot;"/>
    <s v="SIMFBA20003"/>
    <s v="104"/>
    <s v="6"/>
    <s v="4.00%"/>
    <s v="15.38%"/>
    <s v="118"/>
    <s v="7"/>
    <s v="3.65%"/>
    <s v="15.91%"/>
    <s v="100.00%"/>
    <s v="100.00%"/>
    <s v="2"/>
    <s v="0"/>
    <s v="1.92%"/>
    <s v="0.00%"/>
    <s v="$69.98"/>
    <s v="$0.00"/>
    <n v="2"/>
    <n v="0"/>
  </r>
  <r>
    <d v="2023-01-09T00:00:00"/>
    <x v="42"/>
    <s v="2023-W02"/>
    <s v="BusinessReport-12-19-23 (48)"/>
    <s v="B0BNMGXTDZ"/>
    <x v="14"/>
    <s v="SIMORAS Best Friend Candle with Snuffer - We'll be Friends Until We are Old - Friend Gifts for Women, Men on Graduation - Best Friend Birthday Gifts for Women - Friendship Gifts for Women Friends"/>
    <s v="SIMFBA10007"/>
    <s v="50"/>
    <s v="0"/>
    <s v="1.92%"/>
    <s v="0.00%"/>
    <s v="54"/>
    <s v="0"/>
    <s v="1.67%"/>
    <s v="0.00%"/>
    <s v="100.00%"/>
    <s v="0.00%"/>
    <s v="1"/>
    <s v="0"/>
    <s v="2.00%"/>
    <s v="0.00%"/>
    <s v="$22.99"/>
    <s v="$0.00"/>
    <n v="1"/>
    <n v="0"/>
  </r>
  <r>
    <d v="2023-01-09T00:00:00"/>
    <x v="42"/>
    <s v="2023-W02"/>
    <s v="BusinessReport-12-19-23 (48)"/>
    <s v="B0BC7YHGYH"/>
    <x v="25"/>
    <s v="SIMORAS Get Well Soon Candle with Candlesnuffer - Cheer Candle for Women, Men, Friends After Surgery, Getting Sick - Recovery Candle as Comforting Gifts for Cancer Patients, Miscarriage, Grieving"/>
    <s v="SIMFBA10011"/>
    <s v="47"/>
    <s v="2"/>
    <s v="1.81%"/>
    <s v="5.13%"/>
    <s v="50"/>
    <s v="2"/>
    <s v="1.55%"/>
    <s v="4.55%"/>
    <s v="86.00%"/>
    <s v="0.00%"/>
    <s v="1"/>
    <s v="0"/>
    <s v="2.13%"/>
    <s v="0.00%"/>
    <s v="$20.99"/>
    <s v="$0.00"/>
    <n v="1"/>
    <n v="0"/>
  </r>
  <r>
    <d v="2023-01-09T00:00:00"/>
    <x v="42"/>
    <s v="2023-W02"/>
    <s v="BusinessReport-12-19-23 (48)"/>
    <s v="B0BC7YHGYH"/>
    <x v="26"/>
    <s v="SIMORAS Get Well Soon Candle with Candlesnuffer - Cheer Candle for Women, Men, Friends After Surgery, Getting Sick - Recovery Candle as Comforting Gifts for Cancer Patients, Miscarriage, Grieving"/>
    <s v="SIMFBA10004"/>
    <s v="66"/>
    <s v="0"/>
    <s v="2.54%"/>
    <s v="0.00%"/>
    <s v="85"/>
    <s v="0"/>
    <s v="2.63%"/>
    <s v="0.00%"/>
    <s v="100.00%"/>
    <s v="0.00%"/>
    <s v="1"/>
    <s v="0"/>
    <s v="1.52%"/>
    <s v="0.00%"/>
    <s v="$22.99"/>
    <s v="$0.00"/>
    <n v="1"/>
    <n v="0"/>
  </r>
  <r>
    <d v="2023-01-09T00:00:00"/>
    <x v="42"/>
    <s v="2023-W02"/>
    <s v="BusinessReport-12-19-23 (48)"/>
    <s v="B0BQ26FXG2"/>
    <x v="21"/>
    <s v="SIMORAS Wife Blanket with Sleep Mask, Socks and Gift Box - to My Wife Blanket from Husband for Christmas, Birthday, Valentines for Wife from Husband - Fleece Blanket, 60&quot; x 50&quot;"/>
    <s v="SIMFBA20004"/>
    <s v="44"/>
    <s v="3"/>
    <s v="1.69%"/>
    <s v="7.69%"/>
    <s v="51"/>
    <s v="3"/>
    <s v="1.58%"/>
    <s v="6.82%"/>
    <s v="100.00%"/>
    <s v="100.00%"/>
    <s v="1"/>
    <s v="0"/>
    <s v="2.27%"/>
    <s v="0.00%"/>
    <s v="$33.99"/>
    <s v="$0.00"/>
    <n v="1"/>
    <n v="0"/>
  </r>
  <r>
    <d v="2023-01-09T00:00:00"/>
    <x v="42"/>
    <s v="2023-W02"/>
    <s v="BusinessReport-12-19-23 (48)"/>
    <s v="B0B389QV1H"/>
    <x v="6"/>
    <s v="SIMORAS Mom Blanket - Blanket for Mom on Mothers Day, Christmas, Valentines - Birthday Gifts for Mom from Daughter, Son - Letter to Mom Blanket - Blanket 60&quot; x 50&quot;"/>
    <s v="SIMFBA20002"/>
    <s v="20"/>
    <s v="0"/>
    <s v="0.77%"/>
    <s v="0.00%"/>
    <s v="24"/>
    <s v="0"/>
    <s v="0.74%"/>
    <s v="0.00%"/>
    <s v="100.00%"/>
    <s v="0.00%"/>
    <s v="1"/>
    <s v="0"/>
    <s v="5.00%"/>
    <s v="0.00%"/>
    <s v="$36.99"/>
    <s v="$0.00"/>
    <n v="1"/>
    <n v="0"/>
  </r>
  <r>
    <d v="2023-01-09T00:00:00"/>
    <x v="42"/>
    <s v="2023-W02"/>
    <s v="BusinessReport-12-19-23 (48)"/>
    <s v="B0BJVQ5HWZ"/>
    <x v="19"/>
    <s v="SIMORAS Positive Words Blanket with Sleep Mask, Socks and Gift Box - Family Home Trust Comfort Blanket Gift Set for Christmas, Birthday - Positive Energy Throw Blankets for Women - Purple, 60&quot;x50&quot;"/>
    <s v="SIMFBA20005PU"/>
    <s v="61"/>
    <s v="0"/>
    <s v="2.35%"/>
    <s v="0.00%"/>
    <s v="74"/>
    <s v="0"/>
    <s v="2.29%"/>
    <s v="0.00%"/>
    <s v="90.54%"/>
    <s v="0.00%"/>
    <s v="1"/>
    <s v="0"/>
    <s v="1.64%"/>
    <s v="0.00%"/>
    <s v="$34.99"/>
    <s v="$0.00"/>
    <n v="1"/>
    <n v="0"/>
  </r>
  <r>
    <d v="2023-01-09T00:00:00"/>
    <x v="42"/>
    <s v="2023-W02"/>
    <s v="BusinessReport-12-19-23 (48)"/>
    <s v="B0BJVQ5HWZ"/>
    <x v="15"/>
    <s v="SIMORAS Positive Words Blanket with Sleep Mask, Socks and Gift Box - Family Home Trust Comfort Blanket Gift Set for Christmas, Birthday - Positive Energy Throw Blankets for Women - Teal 50&quot; x 60&quot;"/>
    <s v="SIMFBA20005TE"/>
    <s v="34"/>
    <s v="0"/>
    <s v="1.31%"/>
    <s v="0.00%"/>
    <s v="39"/>
    <s v="0"/>
    <s v="1.21%"/>
    <s v="0.00%"/>
    <s v="100.00%"/>
    <s v="0.00%"/>
    <s v="1"/>
    <s v="0"/>
    <s v="2.94%"/>
    <s v="0.00%"/>
    <s v="$34.99"/>
    <s v="$0.00"/>
    <n v="1"/>
    <n v="0"/>
  </r>
  <r>
    <d v="2023-01-09T00:00:00"/>
    <x v="42"/>
    <s v="2023-W02"/>
    <s v="BusinessReport-12-19-23 (48)"/>
    <s v="B0BQ26FXG2"/>
    <x v="9"/>
    <s v="SIMORAS Grandma Blanket - Grandma Throw Blanket for Christmas, Mothers Day - Grandma Gifts for Grandmother Birthday - Fleece Blanket, Teal 60&quot; x 50&quot;"/>
    <s v="SIMFBA20008TE"/>
    <s v="44"/>
    <s v="0"/>
    <s v="1.69%"/>
    <s v="0.00%"/>
    <s v="44"/>
    <s v="0"/>
    <s v="1.36%"/>
    <s v="0.00%"/>
    <s v="100.00%"/>
    <s v="0.00%"/>
    <s v="1"/>
    <s v="0"/>
    <s v="2.27%"/>
    <s v="0.00%"/>
    <s v="$37.99"/>
    <s v="$0.00"/>
    <n v="1"/>
    <n v="0"/>
  </r>
  <r>
    <d v="2023-01-02T00:00:00"/>
    <x v="43"/>
    <s v="2023-W01"/>
    <s v="BusinessReport-12-19-23 (49)"/>
    <s v="B0BQ26FXG2"/>
    <x v="1"/>
    <s v="SIMORAS Mom Blanket - Blanket for Mom on Mothers Day, Christmas, Valentines - Birthday Gifts for Mom from Daughter, Son - Letter to Mom Blanket - Blanket 60&quot; x 50&quot;"/>
    <s v="SIMFBA20001"/>
    <s v="275"/>
    <s v="1"/>
    <s v="9.52%"/>
    <s v="3.85%"/>
    <s v="351"/>
    <s v="1"/>
    <s v="9.85%"/>
    <s v="3.03%"/>
    <s v="93.16%"/>
    <s v="100.00%"/>
    <s v="19"/>
    <s v="0"/>
    <s v="6.91%"/>
    <s v="0.00%"/>
    <s v="$701.82"/>
    <s v="$0.00"/>
    <n v="19"/>
    <n v="0"/>
  </r>
  <r>
    <d v="2023-01-02T00:00:00"/>
    <x v="43"/>
    <s v="2023-W01"/>
    <s v="BusinessReport-12-19-23 (49)"/>
    <s v="B0BJVNB6CB"/>
    <x v="23"/>
    <s v="SIMORAS Memorial Candles for Deceased - Sympathy Gift, Condolence Gifts, Remembrance Gifts, Bereavement Gift for Loss of Mother, Father, Sister, Loved Ones - Lavender Scented Candles"/>
    <s v="SIMFBA10018"/>
    <s v="229"/>
    <s v="2"/>
    <s v="7.93%"/>
    <s v="7.69%"/>
    <s v="304"/>
    <s v="3"/>
    <s v="8.53%"/>
    <s v="9.09%"/>
    <s v="100.00%"/>
    <s v="66.67%"/>
    <s v="15"/>
    <s v="2"/>
    <s v="6.55%"/>
    <s v="100.00%"/>
    <s v="$299.85"/>
    <s v="$39.98"/>
    <n v="15"/>
    <n v="2"/>
  </r>
  <r>
    <d v="2023-01-02T00:00:00"/>
    <x v="43"/>
    <s v="2023-W01"/>
    <s v="BusinessReport-12-19-23 (49)"/>
    <s v="B0BNMFZBYS"/>
    <x v="20"/>
    <s v="SIMORAS Housewarming Gifts for New House - Can't Wait to Poo in Your New Toilet Candles for House Warming - Funny Housewarming Gifts for Women, Men, Friends - New Apartment, New Home Candle, Lavender"/>
    <s v="SIMFBA10008"/>
    <s v="131"/>
    <s v="4"/>
    <s v="4.53%"/>
    <s v="15.38%"/>
    <s v="166"/>
    <s v="5"/>
    <s v="4.66%"/>
    <s v="15.15%"/>
    <s v="98.80%"/>
    <s v="100.00%"/>
    <s v="12"/>
    <s v="0"/>
    <s v="9.16%"/>
    <s v="0.00%"/>
    <s v="$251.88"/>
    <s v="$0.00"/>
    <n v="12"/>
    <n v="0"/>
  </r>
  <r>
    <d v="2023-01-02T00:00:00"/>
    <x v="43"/>
    <s v="2023-W01"/>
    <s v="BusinessReport-12-19-23 (49)"/>
    <s v="B0BC7YHGYH"/>
    <x v="5"/>
    <s v="SIMORAS Inspirational Candles for Women, Men - You're Awesome Candles with Candle Snuffer - Lavender Candles Gifts for Women, Friends, Coworkers, Sisters, Teachers - Boss Day Candle with Saying"/>
    <s v="SIMFBA10012"/>
    <s v="89"/>
    <s v="0"/>
    <s v="3.08%"/>
    <s v="0.00%"/>
    <s v="107"/>
    <s v="0"/>
    <s v="3.00%"/>
    <s v="0.00%"/>
    <s v="100.00%"/>
    <s v="0.00%"/>
    <s v="11"/>
    <s v="0"/>
    <s v="12.36%"/>
    <s v="0.00%"/>
    <s v="$252.89"/>
    <s v="$0.00"/>
    <n v="11"/>
    <n v="0"/>
  </r>
  <r>
    <d v="2023-01-02T00:00:00"/>
    <x v="43"/>
    <s v="2023-W01"/>
    <s v="BusinessReport-12-19-23 (49)"/>
    <s v="B0BNMGXTDZ"/>
    <x v="7"/>
    <s v="SIMORAS Best Friend Candle with Snuffer - Our Friendship is Like This Candle - Friend Gifts for Women, Men on Graduation - Going Away Gifts for Friends - Friendship Gifts for Women Friends"/>
    <s v="SIMFBA10005"/>
    <s v="249"/>
    <s v="2"/>
    <s v="8.62%"/>
    <s v="7.69%"/>
    <s v="341"/>
    <s v="2"/>
    <s v="9.57%"/>
    <s v="6.06%"/>
    <s v="98.53%"/>
    <s v="100.00%"/>
    <s v="10"/>
    <s v="0"/>
    <s v="4.02%"/>
    <s v="0.00%"/>
    <s v="$229.90"/>
    <s v="$0.00"/>
    <n v="9"/>
    <n v="0"/>
  </r>
  <r>
    <d v="2023-01-02T00:00:00"/>
    <x v="43"/>
    <s v="2023-W01"/>
    <s v="BusinessReport-12-19-23 (49)"/>
    <s v="B0BC7YHGYH"/>
    <x v="22"/>
    <s v="SIMORAS Get Well Soon Candle with Candlesnuffer - Cheer Candle for Women, Men, Friends After Surgery, Getting Sick - Recovery Candle as Comforting Gifts for Cancer Patients, Miscarriage, Grieving"/>
    <s v="SIMFBA10003"/>
    <s v="60"/>
    <s v="1"/>
    <s v="2.08%"/>
    <s v="3.85%"/>
    <s v="76"/>
    <s v="1"/>
    <s v="2.13%"/>
    <s v="3.03%"/>
    <s v="93.42%"/>
    <s v="100.00%"/>
    <s v="7"/>
    <s v="0"/>
    <s v="11.67%"/>
    <s v="0.00%"/>
    <s v="$160.93"/>
    <s v="$0.00"/>
    <n v="7"/>
    <n v="0"/>
  </r>
  <r>
    <d v="2023-01-02T00:00:00"/>
    <x v="43"/>
    <s v="2023-W01"/>
    <s v="BusinessReport-12-19-23 (49)"/>
    <s v="B0BQ26FXG2"/>
    <x v="10"/>
    <s v="SIMORAS Sister Blanket - Sister Blankets from Sister for Christmas, Valentines - Blanket Gifts for Sisters from Sisters, Brothers - Purple 60&quot; x 50&quot;"/>
    <s v="SIMFBA20007PU"/>
    <s v="109"/>
    <s v="0"/>
    <s v="3.77%"/>
    <s v="0.00%"/>
    <s v="131"/>
    <s v="0"/>
    <s v="3.68%"/>
    <s v="0.00%"/>
    <s v="100.00%"/>
    <s v="0.00%"/>
    <s v="6"/>
    <s v="0"/>
    <s v="5.50%"/>
    <s v="0.00%"/>
    <s v="$209.94"/>
    <s v="$0.00"/>
    <n v="6"/>
    <n v="0"/>
  </r>
  <r>
    <d v="2023-01-02T00:00:00"/>
    <x v="43"/>
    <s v="2023-W01"/>
    <s v="BusinessReport-12-19-23 (49)"/>
    <s v="B0B38969VC"/>
    <x v="1"/>
    <s v="SIMORAS Mom Blanket - Blanket for Mom on Mothers Day, Christmas, Valentines - Birthday Gifts for Mom from Daughter, Son - Letter to Mom Blanket - Blanket 60&quot; x 50&quot;"/>
    <s v="SIMFBA20001"/>
    <s v="0"/>
    <s v="0"/>
    <s v="0.00%"/>
    <s v="0.00%"/>
    <s v="0"/>
    <s v="0"/>
    <s v="0.00%"/>
    <s v="0.00%"/>
    <s v="0.00%"/>
    <s v="0.00%"/>
    <s v="5"/>
    <s v="0"/>
    <s v="0.00%"/>
    <s v="0.00%"/>
    <s v="$194.95"/>
    <s v="$0.00"/>
    <n v="5"/>
    <n v="0"/>
  </r>
  <r>
    <d v="2023-01-02T00:00:00"/>
    <x v="43"/>
    <s v="2023-W01"/>
    <s v="BusinessReport-12-19-23 (49)"/>
    <s v="B0BQ26FXG2"/>
    <x v="11"/>
    <s v="SIMORAS Wife Blanket - to My Wife Blanket from Husband for Christmas, Birthday, Valentines for Wife from Husband - Fleece Blanket, 60&quot; x 50&quot;"/>
    <s v="SIMFBA20003"/>
    <s v="112"/>
    <s v="3"/>
    <s v="3.88%"/>
    <s v="11.54%"/>
    <s v="154"/>
    <s v="4"/>
    <s v="4.32%"/>
    <s v="12.12%"/>
    <s v="100.00%"/>
    <s v="100.00%"/>
    <s v="5"/>
    <s v="0"/>
    <s v="4.46%"/>
    <s v="0.00%"/>
    <s v="$174.95"/>
    <s v="$0.00"/>
    <n v="5"/>
    <n v="0"/>
  </r>
  <r>
    <d v="2023-01-02T00:00:00"/>
    <x v="43"/>
    <s v="2023-W01"/>
    <s v="BusinessReport-12-19-23 (49)"/>
    <s v="B0BJVQ5HWZ"/>
    <x v="17"/>
    <s v="SIMORAS Positive Words Blanket - 'Love Peace Joy' Comfort Blanket Gift Set for Christmas, Birthday - Positive Energy Throw Blankets for Women - Teal 60&quot; x 50&quot;"/>
    <s v="SIMFBA20006TE"/>
    <s v="176"/>
    <s v="0"/>
    <s v="6.09%"/>
    <s v="0.00%"/>
    <s v="205"/>
    <s v="0"/>
    <s v="5.76%"/>
    <s v="0.00%"/>
    <s v="100.00%"/>
    <s v="0.00%"/>
    <s v="5"/>
    <s v="0"/>
    <s v="2.84%"/>
    <s v="0.00%"/>
    <s v="$139.96"/>
    <s v="$0.00"/>
    <n v="5"/>
    <n v="0"/>
  </r>
  <r>
    <d v="2023-01-02T00:00:00"/>
    <x v="43"/>
    <s v="2023-W01"/>
    <s v="BusinessReport-12-19-23 (49)"/>
    <s v="B0BNMFZBYS"/>
    <x v="27"/>
    <s v="SIMORAS Housewarming Gifts for New House - You Should Have Moved Closer Scented Candles for House Warming - Funny Housewarming Gifts for Women, Men, Friends - New Apartment, New Home Candle (Lavender)"/>
    <s v="SIMFBA10002"/>
    <s v="88"/>
    <s v="0"/>
    <s v="3.05%"/>
    <s v="0.00%"/>
    <s v="98"/>
    <s v="0"/>
    <s v="2.75%"/>
    <s v="0.00%"/>
    <s v="100.00%"/>
    <s v="0.00%"/>
    <s v="4"/>
    <s v="0"/>
    <s v="4.55%"/>
    <s v="0.00%"/>
    <s v="$83.96"/>
    <s v="$0.00"/>
    <n v="4"/>
    <n v="0"/>
  </r>
  <r>
    <d v="2023-01-02T00:00:00"/>
    <x v="43"/>
    <s v="2023-W01"/>
    <s v="BusinessReport-12-19-23 (49)"/>
    <s v="B0BC7YHGYH"/>
    <x v="26"/>
    <s v="SIMORAS Get Well Soon Candle with Candlesnuffer - Cheer Candle for Women, Men, Friends After Surgery, Getting Sick - Recovery Candle as Comforting Gifts for Cancer Patients, Miscarriage, Grieving"/>
    <s v="SIMFBA10004"/>
    <s v="77"/>
    <s v="1"/>
    <s v="2.67%"/>
    <s v="3.85%"/>
    <s v="91"/>
    <s v="2"/>
    <s v="2.55%"/>
    <s v="6.06%"/>
    <s v="100.00%"/>
    <s v="100.00%"/>
    <s v="4"/>
    <s v="0"/>
    <s v="5.19%"/>
    <s v="0.00%"/>
    <s v="$91.96"/>
    <s v="$0.00"/>
    <n v="4"/>
    <n v="0"/>
  </r>
  <r>
    <d v="2023-01-02T00:00:00"/>
    <x v="43"/>
    <s v="2023-W01"/>
    <s v="BusinessReport-12-19-23 (49)"/>
    <s v="B0BC7YHGYH"/>
    <x v="2"/>
    <s v="SIMORAS Sister Candle with Candlesnuffer, Gift Box - Lavender Scented Candle Gift for Sister on Birthday, Christmas - Cool Sister Gifts from Sisters, Brothers"/>
    <s v="SIMFBA10020"/>
    <s v="107"/>
    <s v="0"/>
    <s v="3.70%"/>
    <s v="0.00%"/>
    <s v="128"/>
    <s v="0"/>
    <s v="3.59%"/>
    <s v="0.00%"/>
    <s v="100.00%"/>
    <s v="0.00%"/>
    <s v="4"/>
    <s v="0"/>
    <s v="3.74%"/>
    <s v="0.00%"/>
    <s v="$91.96"/>
    <s v="$0.00"/>
    <n v="4"/>
    <n v="0"/>
  </r>
  <r>
    <d v="2023-01-02T00:00:00"/>
    <x v="43"/>
    <s v="2023-W01"/>
    <s v="BusinessReport-12-19-23 (49)"/>
    <s v="B0BQ26FXG2"/>
    <x v="21"/>
    <s v="SIMORAS Wife Blanket with Sleep Mask, Socks and Gift Box - to My Wife Blanket from Husband for Christmas, Birthday, Valentines for Wife from Husband - Fleece Blanket, 60&quot; x 50&quot;"/>
    <s v="SIMFBA20004"/>
    <s v="54"/>
    <s v="3"/>
    <s v="1.87%"/>
    <s v="11.54%"/>
    <s v="72"/>
    <s v="4"/>
    <s v="2.02%"/>
    <s v="12.12%"/>
    <s v="100.00%"/>
    <s v="100.00%"/>
    <s v="4"/>
    <s v="0"/>
    <s v="7.41%"/>
    <s v="0.00%"/>
    <s v="$135.96"/>
    <s v="$0.00"/>
    <n v="4"/>
    <n v="0"/>
  </r>
  <r>
    <d v="2023-01-02T00:00:00"/>
    <x v="43"/>
    <s v="2023-W01"/>
    <s v="BusinessReport-12-19-23 (49)"/>
    <s v="B0BQ26FXG2"/>
    <x v="13"/>
    <s v="SIMORAS Grandma Blanket - Grandma Throw Blanket for Christmas, Mothers Day - Grandma Gifts for Grandmother Birthday - Fleece Blanket, Purple 60&quot; x 50&quot;"/>
    <s v="SIMFBA20008PU"/>
    <s v="102"/>
    <s v="1"/>
    <s v="3.53%"/>
    <s v="3.85%"/>
    <s v="114"/>
    <s v="1"/>
    <s v="3.20%"/>
    <s v="3.03%"/>
    <s v="99.12%"/>
    <s v="100.00%"/>
    <s v="4"/>
    <s v="0"/>
    <s v="3.92%"/>
    <s v="0.00%"/>
    <s v="$143.96"/>
    <s v="$0.00"/>
    <n v="4"/>
    <n v="0"/>
  </r>
  <r>
    <d v="2023-01-02T00:00:00"/>
    <x v="43"/>
    <s v="2023-W01"/>
    <s v="BusinessReport-12-19-23 (49)"/>
    <s v="B0BQ26FXG2"/>
    <x v="6"/>
    <s v="SIMORAS Mom Blanket - Blanket for Mom on Mothers Day, Christmas, Valentines - Birthday Gifts for Mom from Daughter, Son - Letter to Mom Blanket - Blanket 60&quot; x 50&quot;"/>
    <s v="SIMFBA20002"/>
    <s v="140"/>
    <s v="2"/>
    <s v="4.85%"/>
    <s v="7.69%"/>
    <s v="174"/>
    <s v="2"/>
    <s v="4.88%"/>
    <s v="6.06%"/>
    <s v="100.00%"/>
    <s v="100.00%"/>
    <s v="4"/>
    <s v="0"/>
    <s v="2.86%"/>
    <s v="0.00%"/>
    <s v="$147.96"/>
    <s v="$0.00"/>
    <n v="4"/>
    <n v="0"/>
  </r>
  <r>
    <d v="2023-01-02T00:00:00"/>
    <x v="43"/>
    <s v="2023-W01"/>
    <s v="BusinessReport-12-19-23 (49)"/>
    <s v="B0BJVQ5HWZ"/>
    <x v="16"/>
    <s v="SIMORAS Positive Words Blanket with Sleep Mask, Socks and Gift Box - 'Love Peace Joy' Comfort Blanket Gift Set for Christmas, Birthday - Positive Energy Throw Blankets for Women - Purple 50&quot; x 60&quot;"/>
    <s v="SIMFBA20006PU"/>
    <s v="60"/>
    <s v="1"/>
    <s v="2.08%"/>
    <s v="3.85%"/>
    <s v="83"/>
    <s v="1"/>
    <s v="2.33%"/>
    <s v="3.03%"/>
    <s v="100.00%"/>
    <s v="100.00%"/>
    <s v="4"/>
    <s v="0"/>
    <s v="6.67%"/>
    <s v="0.00%"/>
    <s v="$139.96"/>
    <s v="$0.00"/>
    <n v="4"/>
    <n v="0"/>
  </r>
  <r>
    <d v="2023-01-02T00:00:00"/>
    <x v="43"/>
    <s v="2023-W01"/>
    <s v="BusinessReport-12-19-23 (49)"/>
    <s v="B0BC7YHGYH"/>
    <x v="18"/>
    <s v="SIMORAS Coworker Candle with Candlesnuffer, Gift Box - A Candle for Coworkers' Birthday, Promotion - Candles for Coworkers Leaving Work - Coworker Gifts for Women, Men - Work Bestie Candle"/>
    <s v="SIMFBA10001"/>
    <s v="99"/>
    <s v="0"/>
    <s v="3.43%"/>
    <s v="0.00%"/>
    <s v="108"/>
    <s v="0"/>
    <s v="3.03%"/>
    <s v="0.00%"/>
    <s v="95.37%"/>
    <s v="0.00%"/>
    <s v="4"/>
    <s v="0"/>
    <s v="4.04%"/>
    <s v="0.00%"/>
    <s v="$95.96"/>
    <s v="$0.00"/>
    <n v="3"/>
    <n v="0"/>
  </r>
  <r>
    <d v="2023-01-02T00:00:00"/>
    <x v="43"/>
    <s v="2023-W01"/>
    <s v="BusinessReport-12-19-23 (49)"/>
    <s v="B09Q8CZZQM"/>
    <x v="0"/>
    <s v="SIMORAS Love Candle Gifts for Girlfriend, Boyfriend - I Love You Gifts for Her, Him on Birthday - Funny Gift for Your Wife, Husband - Romantic Gifts for Her, Him on Valentines Day - Lavender Scent"/>
    <s v="SIMFBA10010"/>
    <s v="72"/>
    <s v="0"/>
    <s v="2.49%"/>
    <s v="0.00%"/>
    <s v="84"/>
    <s v="0"/>
    <s v="2.36%"/>
    <s v="0.00%"/>
    <s v="100.00%"/>
    <s v="0.00%"/>
    <s v="3"/>
    <s v="0"/>
    <s v="4.17%"/>
    <s v="0.00%"/>
    <s v="$64.97"/>
    <s v="$0.00"/>
    <n v="3"/>
    <n v="0"/>
  </r>
  <r>
    <d v="2023-01-02T00:00:00"/>
    <x v="43"/>
    <s v="2023-W01"/>
    <s v="BusinessReport-12-19-23 (49)"/>
    <s v="B0BNMGXTDZ"/>
    <x v="14"/>
    <s v="SIMORAS Best Friend Candle with Snuffer - We'll be Friends Until We are Old - Friend Gifts for Women, Men on Graduation - Best Friend Birthday Gifts for Women - Friendship Gifts for Women Friends"/>
    <s v="SIMFBA10007"/>
    <s v="74"/>
    <s v="0"/>
    <s v="2.56%"/>
    <s v="0.00%"/>
    <s v="84"/>
    <s v="0"/>
    <s v="2.36%"/>
    <s v="0.00%"/>
    <s v="97.62%"/>
    <s v="0.00%"/>
    <s v="2"/>
    <s v="0"/>
    <s v="2.70%"/>
    <s v="0.00%"/>
    <s v="$45.98"/>
    <s v="$0.00"/>
    <n v="2"/>
    <n v="0"/>
  </r>
  <r>
    <d v="2023-01-02T00:00:00"/>
    <x v="43"/>
    <s v="2023-W01"/>
    <s v="BusinessReport-12-19-23 (49)"/>
    <s v="B0BC7YHGYH"/>
    <x v="8"/>
    <s v="SIMORAS Mom Candle with Candlesnuffer - Lavender Scented Candles for Mom - My Favorite Child Gave Me This Candle - Gifts for Mom from Son on Birthday - Mothers Day Candles from Daughter"/>
    <s v="SIMFBA10016"/>
    <s v="42"/>
    <s v="1"/>
    <s v="1.45%"/>
    <s v="3.85%"/>
    <s v="47"/>
    <s v="1"/>
    <s v="1.32%"/>
    <s v="3.03%"/>
    <s v="100.00%"/>
    <s v="100.00%"/>
    <s v="2"/>
    <s v="0"/>
    <s v="4.76%"/>
    <s v="0.00%"/>
    <s v="$45.98"/>
    <s v="$0.00"/>
    <n v="2"/>
    <n v="0"/>
  </r>
  <r>
    <d v="2023-01-02T00:00:00"/>
    <x v="43"/>
    <s v="2023-W01"/>
    <s v="BusinessReport-12-19-23 (49)"/>
    <s v="B0BNMGXTDZ"/>
    <x v="3"/>
    <s v="SIMORAS Best Friend Candle with Candle Snuffer - A True Friend Candle - Friend Gifts for Women, Men on Graduation - Best Friend Birthday Gifts for Women - Friendship Gifts for Women Friends"/>
    <s v="SIMFBA10006"/>
    <s v="71"/>
    <s v="1"/>
    <s v="2.46%"/>
    <s v="3.85%"/>
    <s v="85"/>
    <s v="1"/>
    <s v="2.39%"/>
    <s v="3.03%"/>
    <s v="98.82%"/>
    <s v="100.00%"/>
    <s v="2"/>
    <s v="0"/>
    <s v="2.82%"/>
    <s v="0.00%"/>
    <s v="$45.98"/>
    <s v="$0.00"/>
    <n v="2"/>
    <n v="0"/>
  </r>
  <r>
    <d v="2023-01-02T00:00:00"/>
    <x v="43"/>
    <s v="2023-W01"/>
    <s v="BusinessReport-12-19-23 (49)"/>
    <s v="B0BQ26FXG2"/>
    <x v="12"/>
    <s v="SIMORAS Sister Blanket - Sister Blankets from Sister for Christmas, Valentines - Blanket Gifts for Sisters from Sisters, Brothers - Fleece Blanket, Teal 60&quot; x 50&quot;"/>
    <s v="SIMFBA20007TE"/>
    <s v="66"/>
    <s v="0"/>
    <s v="2.28%"/>
    <s v="0.00%"/>
    <s v="87"/>
    <s v="0"/>
    <s v="2.44%"/>
    <s v="0.00%"/>
    <s v="100.00%"/>
    <s v="0.00%"/>
    <s v="2"/>
    <s v="0"/>
    <s v="3.03%"/>
    <s v="0.00%"/>
    <s v="$71.98"/>
    <s v="$0.00"/>
    <n v="2"/>
    <n v="0"/>
  </r>
  <r>
    <d v="2023-01-02T00:00:00"/>
    <x v="43"/>
    <s v="2023-W01"/>
    <s v="BusinessReport-12-19-23 (49)"/>
    <s v="B0BQ26FXG2"/>
    <x v="9"/>
    <s v="SIMORAS Grandma Blanket - Grandma Throw Blanket for Christmas, Mothers Day - Grandma Gifts for Grandmother Birthday - Fleece Blanket, Teal 60&quot; x 50&quot;"/>
    <s v="SIMFBA20008TE"/>
    <s v="48"/>
    <s v="0"/>
    <s v="1.66%"/>
    <s v="0.00%"/>
    <s v="51"/>
    <s v="0"/>
    <s v="1.43%"/>
    <s v="0.00%"/>
    <s v="100.00%"/>
    <s v="0.00%"/>
    <s v="2"/>
    <s v="0"/>
    <s v="4.17%"/>
    <s v="0.00%"/>
    <s v="$75.98"/>
    <s v="$0.00"/>
    <n v="2"/>
    <n v="0"/>
  </r>
  <r>
    <d v="2023-01-02T00:00:00"/>
    <x v="43"/>
    <s v="2023-W01"/>
    <s v="BusinessReport-12-19-23 (49)"/>
    <s v="B0BC7YHGYH"/>
    <x v="25"/>
    <s v="SIMORAS Get Well Soon Candle with Candlesnuffer - Cheer Candle for Women, Men, Friends After Surgery, Getting Sick - Recovery Candle as Comforting Gifts for Cancer Patients, Miscarriage, Grieving"/>
    <s v="SIMFBA10011"/>
    <s v="63"/>
    <s v="0"/>
    <s v="2.18%"/>
    <s v="0.00%"/>
    <s v="75"/>
    <s v="0"/>
    <s v="2.11%"/>
    <s v="0.00%"/>
    <s v="94.67%"/>
    <s v="0.00%"/>
    <s v="1"/>
    <s v="0"/>
    <s v="1.59%"/>
    <s v="0.00%"/>
    <s v="$20.99"/>
    <s v="$0.00"/>
    <n v="1"/>
    <n v="0"/>
  </r>
  <r>
    <d v="2023-01-02T00:00:00"/>
    <x v="43"/>
    <s v="2023-W01"/>
    <s v="BusinessReport-12-19-23 (49)"/>
    <s v="B0BC7YHGYH"/>
    <x v="4"/>
    <s v="SIMORAS Mom Candle with Candlesnuffer - Lavender Scented Candles for Mom - You Don't Have Ugly Children Candles for Mom - Mom Candle Gifts for Mom from Son - Mothers Day Candles from Daughter"/>
    <s v="SIMFBA10013"/>
    <s v="45"/>
    <s v="0"/>
    <s v="1.56%"/>
    <s v="0.00%"/>
    <s v="50"/>
    <s v="0"/>
    <s v="1.40%"/>
    <s v="0.00%"/>
    <s v="100.00%"/>
    <s v="0.00%"/>
    <s v="1"/>
    <s v="0"/>
    <s v="2.22%"/>
    <s v="0.00%"/>
    <s v="$22.99"/>
    <s v="$0.00"/>
    <n v="1"/>
    <n v="0"/>
  </r>
  <r>
    <d v="2023-01-02T00:00:00"/>
    <x v="43"/>
    <s v="2023-W01"/>
    <s v="BusinessReport-12-19-23 (49)"/>
    <s v="B0BJVNB6CB"/>
    <x v="29"/>
    <s v="SIMORAS Memorial Candles for Deceased - Sympathy Gift, Condolence Gifts, Remembrance Gifts, Bereavement Gift for Loss of Mother, Father, Sister, Loved Ones - Cat, Dog Memorial Gifts - Pet Loss Gifts"/>
    <s v="SIMFBA10019"/>
    <s v="61"/>
    <s v="2"/>
    <s v="2.11%"/>
    <s v="7.69%"/>
    <s v="68"/>
    <s v="2"/>
    <s v="1.91%"/>
    <s v="6.06%"/>
    <s v="100.00%"/>
    <s v="100.00%"/>
    <s v="1"/>
    <s v="0"/>
    <s v="1.64%"/>
    <s v="0.00%"/>
    <s v="$19.99"/>
    <s v="$0.00"/>
    <n v="1"/>
    <n v="0"/>
  </r>
  <r>
    <d v="2023-01-02T00:00:00"/>
    <x v="43"/>
    <s v="2023-W01"/>
    <s v="BusinessReport-12-19-23 (49)"/>
    <s v="B0BJVNB6CB"/>
    <x v="30"/>
    <s v="SIMORAS Memorial Candles for Deceased - Sympathy Gift, Condolence Gifts, Remembrance Gifts, Bereavement Gift for Loss of Mother, Father, Sister, Loved Ones - Cat, Dog Memorial Gifts - Pet Loss Gifts"/>
    <s v="SIMFBA10017"/>
    <s v="76"/>
    <s v="1"/>
    <s v="2.63%"/>
    <s v="3.85%"/>
    <s v="93"/>
    <s v="3"/>
    <s v="2.61%"/>
    <s v="9.09%"/>
    <s v="94.62%"/>
    <s v="100.00%"/>
    <s v="1"/>
    <s v="0"/>
    <s v="1.32%"/>
    <s v="0.00%"/>
    <s v="$19.99"/>
    <s v="$0.00"/>
    <n v="1"/>
    <n v="0"/>
  </r>
  <r>
    <d v="2023-01-02T00:00:00"/>
    <x v="43"/>
    <s v="2023-W01"/>
    <s v="BusinessReport-12-19-23 (49)"/>
    <s v="B0B389HDL5"/>
    <x v="21"/>
    <s v="SIMORAS Wife Blanket with Sleep Mask, Socks and Gift Box - to My Wife Blanket from Husband for Christmas, Birthday, Valentines for Wife from Husband - Fleece Blanket, 60&quot; x 50&quot;"/>
    <s v="SIMFBA20004"/>
    <s v="0"/>
    <s v="0"/>
    <s v="0.00%"/>
    <s v="0.00%"/>
    <s v="0"/>
    <s v="0"/>
    <s v="0.00%"/>
    <s v="0.00%"/>
    <s v="0.00%"/>
    <s v="0.00%"/>
    <s v="1"/>
    <s v="0"/>
    <s v="0.00%"/>
    <s v="0.00%"/>
    <s v="$33.99"/>
    <s v="$0.00"/>
    <n v="1"/>
    <n v="0"/>
  </r>
  <r>
    <d v="2023-01-02T00:00:00"/>
    <x v="43"/>
    <s v="2023-W01"/>
    <s v="BusinessReport-12-19-23 (49)"/>
    <s v="B0B389QV1H"/>
    <x v="6"/>
    <s v="SIMORAS Mom Blanket - Blanket for Mom on Mothers Day, Christmas, Valentines - Birthday Gifts for Mom from Daughter, Son - Letter to Mom Blanket - Blanket 60&quot; x 50&quot;"/>
    <s v="SIMFBA20002"/>
    <s v="0"/>
    <s v="0"/>
    <s v="0.00%"/>
    <s v="0.00%"/>
    <s v="0"/>
    <s v="0"/>
    <s v="0.00%"/>
    <s v="0.00%"/>
    <s v="0.00%"/>
    <s v="0.00%"/>
    <s v="1"/>
    <s v="0"/>
    <s v="0.00%"/>
    <s v="0.00%"/>
    <s v="$36.99"/>
    <s v="$0.00"/>
    <n v="1"/>
    <n v="0"/>
  </r>
  <r>
    <d v="2023-01-02T00:00:00"/>
    <x v="43"/>
    <s v="2023-W01"/>
    <s v="BusinessReport-12-19-23 (49)"/>
    <s v="B0BJVQ5HWZ"/>
    <x v="19"/>
    <s v="SIMORAS Positive Words Blanket with Sleep Mask, Socks and Gift Box - Family Home Trust Comfort Blanket Gift Set for Christmas, Birthday - Positive Energy Throw Blankets for Women - Purple, 60&quot;x50&quot;"/>
    <s v="SIMFBA20005PU"/>
    <s v="73"/>
    <s v="0"/>
    <s v="2.53%"/>
    <s v="0.00%"/>
    <s v="85"/>
    <s v="0"/>
    <s v="2.39%"/>
    <s v="0.00%"/>
    <s v="92.94%"/>
    <s v="0.00%"/>
    <s v="1"/>
    <s v="0"/>
    <s v="1.37%"/>
    <s v="0.00%"/>
    <s v="$34.99"/>
    <s v="$0.00"/>
    <n v="1"/>
    <n v="0"/>
  </r>
  <r>
    <d v="2023-01-02T00:00:00"/>
    <x v="43"/>
    <s v="2023-W01"/>
    <s v="BusinessReport-12-19-23 (49)"/>
    <s v="B0BJVQ5HWZ"/>
    <x v="15"/>
    <s v="SIMORAS Positive Words Blanket with Sleep Mask, Socks and Gift Box - Family Home Trust Comfort Blanket Gift Set for Christmas, Birthday - Positive Energy Throw Blankets for Women - Teal 50&quot; x 60&quot;"/>
    <s v="SIMFBA20005TE"/>
    <s v="41"/>
    <s v="0"/>
    <s v="1.42%"/>
    <s v="0.00%"/>
    <s v="50"/>
    <s v="0"/>
    <s v="1.40%"/>
    <s v="0.00%"/>
    <s v="100.00%"/>
    <s v="0.00%"/>
    <s v="1"/>
    <s v="0"/>
    <s v="2.44%"/>
    <s v="0.00%"/>
    <s v="$34.99"/>
    <s v="$0.00"/>
    <n v="1"/>
    <n v="0"/>
  </r>
  <r>
    <d v="2023-11-06T00:00:00"/>
    <x v="44"/>
    <s v="2023-W45"/>
    <s v="BusinessReport-12-19-23 (5)"/>
    <s v="B0B389QV1H"/>
    <x v="6"/>
    <s v="SIMORAS Mom Blanket - Blanket for Mom on Mothers Day, Christmas, Valentines - Birthday Gifts for Mom from Daughter, Son - Letter to Mom Blanket - Blanket 60&quot; x 50&quot;"/>
    <s v="SIMFBA20002"/>
    <s v="408"/>
    <s v="3"/>
    <s v="8.93%"/>
    <s v="6.82%"/>
    <s v="551"/>
    <s v="3"/>
    <s v="9.20%"/>
    <s v="5.45%"/>
    <s v="100.00%"/>
    <s v="100.00%"/>
    <s v="28"/>
    <s v="0"/>
    <s v="6.86%"/>
    <s v="0.00%"/>
    <s v="$531.72"/>
    <s v="$0.00"/>
    <n v="28"/>
    <n v="0"/>
  </r>
  <r>
    <d v="2023-11-06T00:00:00"/>
    <x v="44"/>
    <s v="2023-W45"/>
    <s v="BusinessReport-12-19-23 (5)"/>
    <s v="B0B389ZHPP"/>
    <x v="11"/>
    <s v="SIMORAS Wife Blanket - to My Wife Blanket from Husband for Christmas, Birthday, Valentines for Wife from Husband - Fleece Blanket, 60&quot; x 50&quot;"/>
    <s v="SIMFBA20003"/>
    <s v="276"/>
    <s v="8"/>
    <s v="6.04%"/>
    <s v="18.18%"/>
    <s v="387"/>
    <s v="13"/>
    <s v="6.46%"/>
    <s v="23.64%"/>
    <s v="100.00%"/>
    <s v="84.62%"/>
    <s v="23"/>
    <s v="1"/>
    <s v="8.33%"/>
    <s v="12.50%"/>
    <s v="$505.77"/>
    <s v="$21.99"/>
    <n v="23"/>
    <n v="1"/>
  </r>
  <r>
    <d v="2023-11-06T00:00:00"/>
    <x v="44"/>
    <s v="2023-W45"/>
    <s v="BusinessReport-12-19-23 (5)"/>
    <s v="B0BJVQ5HWZ"/>
    <x v="16"/>
    <s v="SIMORAS Positive Words Blanket with Sleep Mask, Socks and Gift Box - 'Love Peace Joy' Comfort Blanket Gift Set for Christmas, Birthday - Positive Energy Throw Blankets for Women - Purple 50&quot; x 60&quot;"/>
    <s v="SIMFBA20006PU"/>
    <s v="319"/>
    <s v="3"/>
    <s v="6.98%"/>
    <s v="6.82%"/>
    <s v="441"/>
    <s v="3"/>
    <s v="7.36%"/>
    <s v="5.45%"/>
    <s v="100.00%"/>
    <s v="100.00%"/>
    <s v="23"/>
    <s v="0"/>
    <s v="7.21%"/>
    <s v="0.00%"/>
    <s v="$505.77"/>
    <s v="$0.00"/>
    <n v="22"/>
    <n v="0"/>
  </r>
  <r>
    <d v="2023-11-06T00:00:00"/>
    <x v="44"/>
    <s v="2023-W45"/>
    <s v="BusinessReport-12-19-23 (5)"/>
    <s v="B0B38969VC"/>
    <x v="1"/>
    <s v="SIMORAS Mom Blanket - Blanket for Mom on Mothers Day, Christmas, Valentines - Birthday Gifts for Mom from Daughter, Son - Letter to Mom Blanket - Blanket 60&quot; x 50&quot;"/>
    <s v="SIMFBA20001"/>
    <s v="297"/>
    <s v="3"/>
    <s v="6.50%"/>
    <s v="6.82%"/>
    <s v="386"/>
    <s v="4"/>
    <s v="6.44%"/>
    <s v="7.27%"/>
    <s v="99.74%"/>
    <s v="100.00%"/>
    <s v="21"/>
    <s v="0"/>
    <s v="7.07%"/>
    <s v="0.00%"/>
    <s v="$437.79"/>
    <s v="$0.00"/>
    <n v="21"/>
    <n v="0"/>
  </r>
  <r>
    <d v="2023-11-06T00:00:00"/>
    <x v="44"/>
    <s v="2023-W45"/>
    <s v="BusinessReport-12-19-23 (5)"/>
    <s v="B0BNXG9FVJ"/>
    <x v="12"/>
    <s v="SIMORAS Sister Blanket - Sister Blankets from Sister for Christmas, Valentines - Blanket Gifts for Sisters from Sisters, Brothers - Fleece Blanket, Teal 60&quot; x 50&quot;"/>
    <s v="SIMFBA20007TE"/>
    <s v="234"/>
    <s v="1"/>
    <s v="5.12%"/>
    <s v="2.27%"/>
    <s v="290"/>
    <s v="2"/>
    <s v="4.84%"/>
    <s v="3.64%"/>
    <s v="100.00%"/>
    <s v="100.00%"/>
    <s v="19"/>
    <s v="0"/>
    <s v="8.12%"/>
    <s v="0.00%"/>
    <s v="$360.81"/>
    <s v="$0.00"/>
    <n v="18"/>
    <n v="0"/>
  </r>
  <r>
    <d v="2023-11-06T00:00:00"/>
    <x v="44"/>
    <s v="2023-W45"/>
    <s v="BusinessReport-12-19-23 (5)"/>
    <s v="B0BNXG9FVJ"/>
    <x v="10"/>
    <s v="SIMORAS Sister Blanket - Sister Blankets from Sister for Christmas, Valentines - Blanket Gifts for Sisters from Sisters, Brothers - Purple 60&quot; x 50&quot;"/>
    <s v="SIMFBA20007PU"/>
    <s v="587"/>
    <s v="10"/>
    <s v="12.84%"/>
    <s v="22.73%"/>
    <s v="797"/>
    <s v="13"/>
    <s v="13.31%"/>
    <s v="23.64%"/>
    <s v="100.00%"/>
    <s v="100.00%"/>
    <s v="18"/>
    <s v="0"/>
    <s v="3.07%"/>
    <s v="0.00%"/>
    <s v="$341.82"/>
    <s v="$0.00"/>
    <n v="17"/>
    <n v="0"/>
  </r>
  <r>
    <d v="2023-11-06T00:00:00"/>
    <x v="44"/>
    <s v="2023-W45"/>
    <s v="BusinessReport-12-19-23 (5)"/>
    <s v="B0BJVQ5HWZ"/>
    <x v="17"/>
    <s v="SIMORAS Positive Words Blanket - 'Love Peace Joy' Comfort Blanket Gift Set for Christmas, Birthday - Positive Energy Throw Blankets for Women - Teal 60&quot; x 50&quot;"/>
    <s v="SIMFBA20006TE"/>
    <s v="398"/>
    <s v="5"/>
    <s v="8.71%"/>
    <s v="11.36%"/>
    <s v="564"/>
    <s v="5"/>
    <s v="9.42%"/>
    <s v="9.09%"/>
    <s v="99.82%"/>
    <s v="100.00%"/>
    <s v="17"/>
    <s v="0"/>
    <s v="4.27%"/>
    <s v="0.00%"/>
    <s v="$352.83"/>
    <s v="$0.00"/>
    <n v="17"/>
    <n v="0"/>
  </r>
  <r>
    <d v="2023-11-06T00:00:00"/>
    <x v="44"/>
    <s v="2023-W45"/>
    <s v="BusinessReport-12-19-23 (5)"/>
    <s v="B0BNMGXTDZ"/>
    <x v="7"/>
    <s v="SIMORAS Best Friend Candle with Snuffer - Our Friendship is Like This Candle - Friend Gifts for Women, Men on Graduation - Going Away Gifts for Friends - Friendship Gifts for Women Friends"/>
    <s v="SIMFBA10005"/>
    <s v="276"/>
    <s v="2"/>
    <s v="6.04%"/>
    <s v="4.55%"/>
    <s v="359"/>
    <s v="2"/>
    <s v="5.99%"/>
    <s v="3.64%"/>
    <s v="99.71%"/>
    <s v="100.00%"/>
    <s v="16"/>
    <s v="0"/>
    <s v="5.80%"/>
    <s v="0.00%"/>
    <s v="$319.84"/>
    <s v="$0.00"/>
    <n v="16"/>
    <n v="0"/>
  </r>
  <r>
    <d v="2023-11-06T00:00:00"/>
    <x v="44"/>
    <s v="2023-W45"/>
    <s v="BusinessReport-12-19-23 (5)"/>
    <s v="B0BNMGXTDZ"/>
    <x v="14"/>
    <s v="SIMORAS Best Friend Candle with Snuffer - We'll be Friends Until We are Old - Friend Gifts for Women, Men on Graduation - Best Friend Birthday Gifts for Women - Friendship Gifts for Women Friends"/>
    <s v="SIMFBA10007"/>
    <s v="225"/>
    <s v="1"/>
    <s v="4.92%"/>
    <s v="2.27%"/>
    <s v="276"/>
    <s v="1"/>
    <s v="4.61%"/>
    <s v="1.82%"/>
    <s v="100.00%"/>
    <s v="0.00%"/>
    <s v="15"/>
    <s v="0"/>
    <s v="6.67%"/>
    <s v="0.00%"/>
    <s v="$254.85"/>
    <s v="$0.00"/>
    <n v="15"/>
    <n v="0"/>
  </r>
  <r>
    <d v="2023-11-06T00:00:00"/>
    <x v="44"/>
    <s v="2023-W45"/>
    <s v="BusinessReport-12-19-23 (5)"/>
    <s v="B0BJVQ5HWZ"/>
    <x v="15"/>
    <s v="SIMORAS Positive Words Blanket with Sleep Mask, Socks and Gift Box - Family Home Trust Comfort Blanket Gift Set for Christmas, Birthday - Positive Energy Throw Blankets for Women - Teal 50&quot; x 60&quot;"/>
    <s v="SIMFBA20005TE"/>
    <s v="179"/>
    <s v="0"/>
    <s v="3.92%"/>
    <s v="0.00%"/>
    <s v="229"/>
    <s v="0"/>
    <s v="3.82%"/>
    <s v="0.00%"/>
    <s v="100.00%"/>
    <s v="0.00%"/>
    <s v="12"/>
    <s v="0"/>
    <s v="6.70%"/>
    <s v="0.00%"/>
    <s v="$263.88"/>
    <s v="$0.00"/>
    <n v="10"/>
    <n v="0"/>
  </r>
  <r>
    <d v="2023-11-06T00:00:00"/>
    <x v="44"/>
    <s v="2023-W45"/>
    <s v="BusinessReport-12-19-23 (5)"/>
    <s v="B0BQ26FXG2"/>
    <x v="9"/>
    <s v="SIMORAS Grandma Blanket - Grandma Throw Blanket for Christmas, Mothers Day - Grandma Gifts for Grandmother Birthday - Fleece Blanket, Teal 60&quot; x 50&quot;"/>
    <s v="SIMFBA20008TE"/>
    <s v="205"/>
    <s v="0"/>
    <s v="4.48%"/>
    <s v="0.00%"/>
    <s v="258"/>
    <s v="0"/>
    <s v="4.31%"/>
    <s v="0.00%"/>
    <s v="100.00%"/>
    <s v="0.00%"/>
    <s v="10"/>
    <s v="0"/>
    <s v="4.88%"/>
    <s v="0.00%"/>
    <s v="$189.90"/>
    <s v="$0.00"/>
    <n v="10"/>
    <n v="0"/>
  </r>
  <r>
    <d v="2023-11-06T00:00:00"/>
    <x v="44"/>
    <s v="2023-W45"/>
    <s v="BusinessReport-12-19-23 (5)"/>
    <s v="B0BC7YHGYH"/>
    <x v="5"/>
    <s v="SIMORAS Inspirational Candles for Women, Men - You're Awesome Candles with Candle Snuffer - Lavender Candles Gifts for Women, Friends, Coworkers, Sisters, Teachers - Boss Day Candle with Saying"/>
    <s v="SIMFBA10012"/>
    <s v="104"/>
    <s v="1"/>
    <s v="2.28%"/>
    <s v="2.27%"/>
    <s v="137"/>
    <s v="1"/>
    <s v="2.29%"/>
    <s v="1.82%"/>
    <s v="99.25%"/>
    <s v="0.00%"/>
    <s v="9"/>
    <s v="0"/>
    <s v="8.65%"/>
    <s v="0.00%"/>
    <s v="$170.91"/>
    <s v="$0.00"/>
    <n v="9"/>
    <n v="0"/>
  </r>
  <r>
    <d v="2023-11-06T00:00:00"/>
    <x v="44"/>
    <s v="2023-W45"/>
    <s v="BusinessReport-12-19-23 (5)"/>
    <s v="B0BC7YHGYH"/>
    <x v="4"/>
    <s v="SIMORAS Mom Candle with Candlesnuffer - Lavender Scented Candles for Mom - You Don't Have Ugly Children Candles for Mom - Mom Candle Gifts for Mom from Son - Mothers Day Candles from Daughter"/>
    <s v="SIMFBA10013"/>
    <s v="141"/>
    <s v="4"/>
    <s v="3.08%"/>
    <s v="9.09%"/>
    <s v="178"/>
    <s v="5"/>
    <s v="2.97%"/>
    <s v="9.09%"/>
    <s v="99.43%"/>
    <s v="100.00%"/>
    <s v="9"/>
    <s v="0"/>
    <s v="6.38%"/>
    <s v="0.00%"/>
    <s v="$152.91"/>
    <s v="$0.00"/>
    <n v="9"/>
    <n v="0"/>
  </r>
  <r>
    <d v="2023-11-06T00:00:00"/>
    <x v="44"/>
    <s v="2023-W45"/>
    <s v="BusinessReport-12-19-23 (5)"/>
    <s v="B0BC7YHGYH"/>
    <x v="8"/>
    <s v="SIMORAS Mom Candle with Candlesnuffer - Lavender Scented Candles for Mom - My Favorite Child Gave Me This Candle - Gifts for Mom from Son on Birthday - Mothers Day Candles from Daughter"/>
    <s v="SIMFBA10016"/>
    <s v="105"/>
    <s v="1"/>
    <s v="2.30%"/>
    <s v="2.27%"/>
    <s v="144"/>
    <s v="1"/>
    <s v="2.40%"/>
    <s v="1.82%"/>
    <s v="100.00%"/>
    <s v="100.00%"/>
    <s v="7"/>
    <s v="1"/>
    <s v="6.67%"/>
    <s v="100.00%"/>
    <s v="$118.93"/>
    <s v="$16.99"/>
    <n v="7"/>
    <n v="1"/>
  </r>
  <r>
    <d v="2023-11-06T00:00:00"/>
    <x v="44"/>
    <s v="2023-W45"/>
    <s v="BusinessReport-12-19-23 (5)"/>
    <s v="B0BNMGXTDZ"/>
    <x v="3"/>
    <s v="SIMORAS Best Friend Candle with Candle Snuffer - A True Friend Candle - Friend Gifts for Women, Men on Graduation - Best Friend Birthday Gifts for Women - Friendship Gifts for Women Friends"/>
    <s v="SIMFBA10006"/>
    <s v="152"/>
    <s v="1"/>
    <s v="3.33%"/>
    <s v="2.27%"/>
    <s v="197"/>
    <s v="1"/>
    <s v="3.29%"/>
    <s v="1.82%"/>
    <s v="100.00%"/>
    <s v="0.00%"/>
    <s v="7"/>
    <s v="0"/>
    <s v="4.61%"/>
    <s v="0.00%"/>
    <s v="$118.93"/>
    <s v="$0.00"/>
    <n v="7"/>
    <n v="0"/>
  </r>
  <r>
    <d v="2023-11-06T00:00:00"/>
    <x v="44"/>
    <s v="2023-W45"/>
    <s v="BusinessReport-12-19-23 (5)"/>
    <s v="B0BC7YHGYH"/>
    <x v="2"/>
    <s v="SIMORAS Sister Candle with Candlesnuffer, Gift Box - Lavender Scented Candle Gift for Sister on Birthday, Christmas - Cool Sister Gifts from Sisters, Brothers"/>
    <s v="SIMFBA10020"/>
    <s v="183"/>
    <s v="1"/>
    <s v="4.00%"/>
    <s v="2.27%"/>
    <s v="230"/>
    <s v="1"/>
    <s v="3.84%"/>
    <s v="1.82%"/>
    <s v="100.00%"/>
    <s v="100.00%"/>
    <s v="7"/>
    <s v="0"/>
    <s v="3.83%"/>
    <s v="0.00%"/>
    <s v="$118.93"/>
    <s v="$0.00"/>
    <n v="7"/>
    <n v="0"/>
  </r>
  <r>
    <d v="2023-11-06T00:00:00"/>
    <x v="44"/>
    <s v="2023-W45"/>
    <s v="BusinessReport-12-19-23 (5)"/>
    <s v="B0BQ26FXG2"/>
    <x v="13"/>
    <s v="SIMORAS Grandma Blanket - Grandma Throw Blanket for Christmas, Mothers Day - Grandma Gifts for Grandmother Birthday - Fleece Blanket, Purple 60&quot; x 50&quot;"/>
    <s v="SIMFBA20008PU"/>
    <s v="110"/>
    <s v="0"/>
    <s v="2.41%"/>
    <s v="0.00%"/>
    <s v="125"/>
    <s v="0"/>
    <s v="2.09%"/>
    <s v="0.00%"/>
    <s v="100.00%"/>
    <s v="0.00%"/>
    <s v="7"/>
    <s v="0"/>
    <s v="6.36%"/>
    <s v="0.00%"/>
    <s v="$132.93"/>
    <s v="$0.00"/>
    <n v="7"/>
    <n v="0"/>
  </r>
  <r>
    <d v="2023-11-06T00:00:00"/>
    <x v="44"/>
    <s v="2023-W45"/>
    <s v="BusinessReport-12-19-23 (5)"/>
    <s v="B0BJVQ5HWZ"/>
    <x v="19"/>
    <s v="SIMORAS Positive Words Blanket with Sleep Mask, Socks and Gift Box - Family Home Trust Comfort Blanket Gift Set for Christmas, Birthday - Positive Energy Throw Blankets for Women - Purple, 60&quot;x50&quot;"/>
    <s v="SIMFBA20005PU"/>
    <s v="198"/>
    <s v="0"/>
    <s v="4.33%"/>
    <s v="0.00%"/>
    <s v="228"/>
    <s v="0"/>
    <s v="3.81%"/>
    <s v="0.00%"/>
    <s v="99.44%"/>
    <s v="0.00%"/>
    <s v="6"/>
    <s v="0"/>
    <s v="3.03%"/>
    <s v="0.00%"/>
    <s v="$131.94"/>
    <s v="$0.00"/>
    <n v="6"/>
    <n v="0"/>
  </r>
  <r>
    <d v="2023-11-06T00:00:00"/>
    <x v="44"/>
    <s v="2023-W45"/>
    <s v="BusinessReport-12-19-23 (5)"/>
    <s v="B09Q8CZZQM"/>
    <x v="0"/>
    <s v="SIMORAS Love Candle Gifts for Girlfriend, Boyfriend - I Love You Gifts for Her, Him on Birthday - Funny Gift for Your Wife, Husband - Romantic Gifts for Her, Him on Valentines Day - Lavender Scent"/>
    <s v="SIMFBA10010"/>
    <s v="48"/>
    <s v="0"/>
    <s v="1.05%"/>
    <s v="0.00%"/>
    <s v="54"/>
    <s v="0"/>
    <s v="0.90%"/>
    <s v="0.00%"/>
    <s v="100.00%"/>
    <s v="0.00%"/>
    <s v="4"/>
    <s v="0"/>
    <s v="8.33%"/>
    <s v="0.00%"/>
    <s v="$83.96"/>
    <s v="$0.00"/>
    <n v="4"/>
    <n v="0"/>
  </r>
  <r>
    <d v="2023-11-06T00:00:00"/>
    <x v="44"/>
    <s v="2023-W45"/>
    <s v="BusinessReport-12-19-23 (5)"/>
    <s v="B0B389HDL5"/>
    <x v="21"/>
    <s v="SIMORAS Wife Blanket with Sleep Mask, Socks and Gift Box - to My Wife Blanket from Husband for Christmas, Birthday, Valentines for Wife from Husband - Fleece Blanket, 60&quot; x 50&quot;"/>
    <s v="SIMFBA20004"/>
    <s v="34"/>
    <s v="0"/>
    <s v="0.74%"/>
    <s v="0.00%"/>
    <s v="46"/>
    <s v="0"/>
    <s v="0.77%"/>
    <s v="0.00%"/>
    <s v="100.00%"/>
    <s v="0.00%"/>
    <s v="4"/>
    <s v="0"/>
    <s v="11.76%"/>
    <s v="0.00%"/>
    <s v="$87.96"/>
    <s v="$0.00"/>
    <n v="4"/>
    <n v="0"/>
  </r>
  <r>
    <d v="2023-11-06T00:00:00"/>
    <x v="44"/>
    <s v="2023-W45"/>
    <s v="BusinessReport-12-19-23 (5)"/>
    <s v="B0BNMFZBYS"/>
    <x v="20"/>
    <s v="SIMORAS Housewarming Gifts for New House - Can't Wait to Poo in Your New Toilet Candles for House Warming - Funny Housewarming Gifts for Women, Men, Friends - New Apartment, New Home Candle, Lavender"/>
    <s v="SIMFBA10008"/>
    <s v="27"/>
    <s v="0"/>
    <s v="0.59%"/>
    <s v="0.00%"/>
    <s v="33"/>
    <s v="0"/>
    <s v="0.55%"/>
    <s v="0.00%"/>
    <s v="100.00%"/>
    <s v="0.00%"/>
    <s v="3"/>
    <s v="0"/>
    <s v="11.11%"/>
    <s v="0.00%"/>
    <s v="$62.97"/>
    <s v="$0.00"/>
    <n v="3"/>
    <n v="0"/>
  </r>
  <r>
    <d v="2023-11-06T00:00:00"/>
    <x v="44"/>
    <s v="2023-W45"/>
    <s v="BusinessReport-12-19-23 (5)"/>
    <s v="B0BC7YHGYH"/>
    <x v="22"/>
    <s v="SIMORAS Get Well Soon Candle with Candlesnuffer - Cheer Candle for Women, Men, Friends After Surgery, Getting Sick - Recovery Candle as Comforting Gifts for Cancer Patients, Miscarriage, Grieving"/>
    <s v="SIMFBA10003"/>
    <s v="34"/>
    <s v="0"/>
    <s v="0.74%"/>
    <s v="0.00%"/>
    <s v="42"/>
    <s v="0"/>
    <s v="0.70%"/>
    <s v="0.00%"/>
    <s v="100.00%"/>
    <s v="0.00%"/>
    <s v="2"/>
    <s v="0"/>
    <s v="5.88%"/>
    <s v="0.00%"/>
    <s v="$45.98"/>
    <s v="$0.00"/>
    <n v="2"/>
    <n v="0"/>
  </r>
  <r>
    <d v="2023-11-06T00:00:00"/>
    <x v="44"/>
    <s v="2023-W45"/>
    <s v="BusinessReport-12-19-23 (5)"/>
    <s v="B0BC7YHGYH"/>
    <x v="26"/>
    <s v="SIMORAS Get Well Soon Candle with Candlesnuffer - Cheer Candle for Women, Men, Friends After Surgery, Getting Sick - Recovery Candle as Comforting Gifts for Cancer Patients, Miscarriage, Grieving"/>
    <s v="SIMFBA10004"/>
    <s v="31"/>
    <s v="0"/>
    <s v="0.68%"/>
    <s v="0.00%"/>
    <s v="38"/>
    <s v="0"/>
    <s v="0.63%"/>
    <s v="0.00%"/>
    <s v="100.00%"/>
    <s v="0.00%"/>
    <s v="1"/>
    <s v="0"/>
    <s v="3.23%"/>
    <s v="0.00%"/>
    <s v="$22.99"/>
    <s v="$0.00"/>
    <n v="1"/>
    <n v="0"/>
  </r>
  <r>
    <d v="2022-12-26T00:00:00"/>
    <x v="45"/>
    <s v="2022-W53"/>
    <s v="BusinessReport-12-19-23 (50)"/>
    <s v="B0BQ26FXG2"/>
    <x v="1"/>
    <s v="SIMORAS Mom Blanket - Blanket for Mom on Mothers Day, Christmas, Valentines - Birthday Gifts for Mom from Daughter, Son - Letter to Mom Blanket - Blanket 60&quot; x 50&quot;"/>
    <s v="SIMFBA20001"/>
    <s v="305"/>
    <s v="4"/>
    <s v="8.41%"/>
    <s v="9.52%"/>
    <s v="396"/>
    <s v="7"/>
    <s v="8.91%"/>
    <s v="14.58%"/>
    <s v="97.22%"/>
    <s v="85.71%"/>
    <s v="29"/>
    <s v="2"/>
    <s v="9.51%"/>
    <s v="50.00%"/>
    <s v="$1,091.72"/>
    <s v="$77.98"/>
    <n v="29"/>
    <n v="2"/>
  </r>
  <r>
    <d v="2022-12-26T00:00:00"/>
    <x v="45"/>
    <s v="2022-W53"/>
    <s v="BusinessReport-12-19-23 (50)"/>
    <s v="B0BNMGXTDZ"/>
    <x v="7"/>
    <s v="SIMORAS Best Friend Candle with Snuffer - Our Friendship is Like This Candle - Friend Gifts for Women, Men on Graduation - Going Away Gifts for Friends - Friendship Gifts for Women Friends"/>
    <s v="SIMFBA10005"/>
    <s v="305"/>
    <s v="1"/>
    <s v="8.41%"/>
    <s v="2.38%"/>
    <s v="386"/>
    <s v="1"/>
    <s v="8.69%"/>
    <s v="2.08%"/>
    <s v="99.48%"/>
    <s v="100.00%"/>
    <s v="23"/>
    <s v="0"/>
    <s v="7.54%"/>
    <s v="0.00%"/>
    <s v="$528.77"/>
    <s v="$0.00"/>
    <n v="23"/>
    <n v="0"/>
  </r>
  <r>
    <d v="2022-12-26T00:00:00"/>
    <x v="45"/>
    <s v="2022-W53"/>
    <s v="BusinessReport-12-19-23 (50)"/>
    <s v="B0BNMFZBYS"/>
    <x v="20"/>
    <s v="SIMORAS Housewarming Gifts for New House - Can't Wait to Poo in Your New Toilet Candles for House Warming - Funny Housewarming Gifts for Women, Men, Friends - New Apartment, New Home Candle, Lavender"/>
    <s v="SIMFBA10008"/>
    <s v="103"/>
    <s v="1"/>
    <s v="2.84%"/>
    <s v="2.38%"/>
    <s v="144"/>
    <s v="1"/>
    <s v="3.24%"/>
    <s v="2.08%"/>
    <s v="100.00%"/>
    <s v="100.00%"/>
    <s v="13"/>
    <s v="0"/>
    <s v="12.62%"/>
    <s v="0.00%"/>
    <s v="$272.87"/>
    <s v="$0.00"/>
    <n v="13"/>
    <n v="0"/>
  </r>
  <r>
    <d v="2022-12-26T00:00:00"/>
    <x v="45"/>
    <s v="2022-W53"/>
    <s v="BusinessReport-12-19-23 (50)"/>
    <s v="B0BQ26FXG2"/>
    <x v="6"/>
    <s v="SIMORAS Mom Blanket - Blanket for Mom on Mothers Day, Christmas, Valentines - Birthday Gifts for Mom from Daughter, Son - Letter to Mom Blanket - Blanket 60&quot; x 50&quot;"/>
    <s v="SIMFBA20002"/>
    <s v="159"/>
    <s v="1"/>
    <s v="4.39%"/>
    <s v="2.38%"/>
    <s v="192"/>
    <s v="1"/>
    <s v="4.32%"/>
    <s v="2.08%"/>
    <s v="100.00%"/>
    <s v="100.00%"/>
    <s v="13"/>
    <s v="0"/>
    <s v="8.18%"/>
    <s v="0.00%"/>
    <s v="$443.88"/>
    <s v="$0.00"/>
    <n v="13"/>
    <n v="0"/>
  </r>
  <r>
    <d v="2022-12-26T00:00:00"/>
    <x v="45"/>
    <s v="2022-W53"/>
    <s v="BusinessReport-12-19-23 (50)"/>
    <s v="B0BC7YHGYH"/>
    <x v="26"/>
    <s v="SIMORAS Get Well Soon Candle with Candlesnuffer - Cheer Candle for Women, Men, Friends After Surgery, Getting Sick - Recovery Candle as Comforting Gifts for Cancer Patients, Miscarriage, Grieving"/>
    <s v="SIMFBA10004"/>
    <s v="136"/>
    <s v="2"/>
    <s v="3.75%"/>
    <s v="4.76%"/>
    <s v="161"/>
    <s v="2"/>
    <s v="3.62%"/>
    <s v="4.17%"/>
    <s v="100.00%"/>
    <s v="100.00%"/>
    <s v="12"/>
    <s v="0"/>
    <s v="8.82%"/>
    <s v="0.00%"/>
    <s v="$210.88"/>
    <s v="$0.00"/>
    <n v="12"/>
    <n v="0"/>
  </r>
  <r>
    <d v="2022-12-26T00:00:00"/>
    <x v="45"/>
    <s v="2022-W53"/>
    <s v="BusinessReport-12-19-23 (50)"/>
    <s v="B0BJVQ5HWZ"/>
    <x v="17"/>
    <s v="SIMORAS Positive Words Blanket - 'Love Peace Joy' Comfort Blanket Gift Set for Christmas, Birthday - Positive Energy Throw Blankets for Women - Teal 60&quot; x 50&quot;"/>
    <s v="SIMFBA20006TE"/>
    <s v="309"/>
    <s v="6"/>
    <s v="8.52%"/>
    <s v="14.29%"/>
    <s v="396"/>
    <s v="6"/>
    <s v="8.91%"/>
    <s v="12.50%"/>
    <s v="98.74%"/>
    <s v="100.00%"/>
    <s v="12"/>
    <s v="0"/>
    <s v="3.88%"/>
    <s v="0.00%"/>
    <s v="$419.88"/>
    <s v="$0.00"/>
    <n v="12"/>
    <n v="0"/>
  </r>
  <r>
    <d v="2022-12-26T00:00:00"/>
    <x v="45"/>
    <s v="2022-W53"/>
    <s v="BusinessReport-12-19-23 (50)"/>
    <s v="B0BJVQ5HWZ"/>
    <x v="16"/>
    <s v="SIMORAS Positive Words Blanket with Sleep Mask, Socks and Gift Box - 'Love Peace Joy' Comfort Blanket Gift Set for Christmas, Birthday - Positive Energy Throw Blankets for Women - Purple 50&quot; x 60&quot;"/>
    <s v="SIMFBA20006PU"/>
    <s v="119"/>
    <s v="0"/>
    <s v="3.28%"/>
    <s v="0.00%"/>
    <s v="167"/>
    <s v="0"/>
    <s v="3.76%"/>
    <s v="0.00%"/>
    <s v="99.40%"/>
    <s v="0.00%"/>
    <s v="10"/>
    <s v="0"/>
    <s v="8.40%"/>
    <s v="0.00%"/>
    <s v="$349.90"/>
    <s v="$0.00"/>
    <n v="10"/>
    <n v="0"/>
  </r>
  <r>
    <d v="2022-12-26T00:00:00"/>
    <x v="45"/>
    <s v="2022-W53"/>
    <s v="BusinessReport-12-19-23 (50)"/>
    <s v="B0BQ26FXG2"/>
    <x v="13"/>
    <s v="SIMORAS Grandma Blanket - Grandma Throw Blanket for Christmas, Mothers Day - Grandma Gifts for Grandmother Birthday - Fleece Blanket, Purple 60&quot; x 50&quot;"/>
    <s v="SIMFBA20008PU"/>
    <s v="192"/>
    <s v="2"/>
    <s v="5.30%"/>
    <s v="4.76%"/>
    <s v="232"/>
    <s v="2"/>
    <s v="5.22%"/>
    <s v="4.17%"/>
    <s v="99.14%"/>
    <s v="100.00%"/>
    <s v="8"/>
    <s v="0"/>
    <s v="4.17%"/>
    <s v="0.00%"/>
    <s v="$263.93"/>
    <s v="$0.00"/>
    <n v="8"/>
    <n v="0"/>
  </r>
  <r>
    <d v="2022-12-26T00:00:00"/>
    <x v="45"/>
    <s v="2022-W53"/>
    <s v="BusinessReport-12-19-23 (50)"/>
    <s v="B0BNMFZBYS"/>
    <x v="27"/>
    <s v="SIMORAS Housewarming Gifts for New House - You Should Have Moved Closer Scented Candles for House Warming - Funny Housewarming Gifts for Women, Men, Friends - New Apartment, New Home Candle (Lavender)"/>
    <s v="SIMFBA10002"/>
    <s v="109"/>
    <s v="1"/>
    <s v="3.01%"/>
    <s v="2.38%"/>
    <s v="133"/>
    <s v="1"/>
    <s v="2.99%"/>
    <s v="2.08%"/>
    <s v="99.25%"/>
    <s v="100.00%"/>
    <s v="7"/>
    <s v="0"/>
    <s v="6.42%"/>
    <s v="0.00%"/>
    <s v="$146.93"/>
    <s v="$0.00"/>
    <n v="7"/>
    <n v="0"/>
  </r>
  <r>
    <d v="2022-12-26T00:00:00"/>
    <x v="45"/>
    <s v="2022-W53"/>
    <s v="BusinessReport-12-19-23 (50)"/>
    <s v="B0BC7YHGYH"/>
    <x v="5"/>
    <s v="SIMORAS Inspirational Candles for Women, Men - You're Awesome Candles with Candle Snuffer - Lavender Candles Gifts for Women, Friends, Coworkers, Sisters, Teachers - Boss Day Candle with Saying"/>
    <s v="SIMFBA10012"/>
    <s v="95"/>
    <s v="1"/>
    <s v="2.62%"/>
    <s v="2.38%"/>
    <s v="108"/>
    <s v="1"/>
    <s v="2.43%"/>
    <s v="2.08%"/>
    <s v="98.15%"/>
    <s v="100.00%"/>
    <s v="7"/>
    <s v="0"/>
    <s v="7.37%"/>
    <s v="0.00%"/>
    <s v="$160.93"/>
    <s v="$0.00"/>
    <n v="7"/>
    <n v="0"/>
  </r>
  <r>
    <d v="2022-12-26T00:00:00"/>
    <x v="45"/>
    <s v="2022-W53"/>
    <s v="BusinessReport-12-19-23 (50)"/>
    <s v="B0BC7YHGYH"/>
    <x v="8"/>
    <s v="SIMORAS Mom Candle with Candlesnuffer - Lavender Scented Candles for Mom - My Favorite Child Gave Me This Candle - Gifts for Mom from Son on Birthday - Mothers Day Candles from Daughter"/>
    <s v="SIMFBA10016"/>
    <s v="77"/>
    <s v="1"/>
    <s v="2.12%"/>
    <s v="2.38%"/>
    <s v="89"/>
    <s v="1"/>
    <s v="2.00%"/>
    <s v="2.08%"/>
    <s v="100.00%"/>
    <s v="100.00%"/>
    <s v="6"/>
    <s v="0"/>
    <s v="7.79%"/>
    <s v="0.00%"/>
    <s v="$137.94"/>
    <s v="$0.00"/>
    <n v="6"/>
    <n v="0"/>
  </r>
  <r>
    <d v="2022-12-26T00:00:00"/>
    <x v="45"/>
    <s v="2022-W53"/>
    <s v="BusinessReport-12-19-23 (50)"/>
    <s v="B0BC7YHGYH"/>
    <x v="4"/>
    <s v="SIMORAS Mom Candle with Candlesnuffer - Lavender Scented Candles for Mom - You Don't Have Ugly Children Candles for Mom - Mom Candle Gifts for Mom from Son - Mothers Day Candles from Daughter"/>
    <s v="SIMFBA10013"/>
    <s v="100"/>
    <s v="2"/>
    <s v="2.76%"/>
    <s v="4.76%"/>
    <s v="115"/>
    <s v="2"/>
    <s v="2.59%"/>
    <s v="4.17%"/>
    <s v="100.00%"/>
    <s v="100.00%"/>
    <s v="6"/>
    <s v="0"/>
    <s v="6.00%"/>
    <s v="0.00%"/>
    <s v="$137.94"/>
    <s v="$0.00"/>
    <n v="6"/>
    <n v="0"/>
  </r>
  <r>
    <d v="2022-12-26T00:00:00"/>
    <x v="45"/>
    <s v="2022-W53"/>
    <s v="BusinessReport-12-19-23 (50)"/>
    <s v="B09Q8CZZQM"/>
    <x v="0"/>
    <s v="SIMORAS Love Candle Gifts for Girlfriend, Boyfriend - I Love You Gifts for Her, Him on Birthday - Funny Gift for Your Wife, Husband - Romantic Gifts for Her, Him on Valentines Day - Lavender Scent"/>
    <s v="SIMFBA10010"/>
    <s v="51"/>
    <s v="1"/>
    <s v="1.41%"/>
    <s v="2.38%"/>
    <s v="59"/>
    <s v="1"/>
    <s v="1.33%"/>
    <s v="2.08%"/>
    <s v="100.00%"/>
    <s v="100.00%"/>
    <s v="6"/>
    <s v="0"/>
    <s v="11.76%"/>
    <s v="0.00%"/>
    <s v="$137.94"/>
    <s v="$0.00"/>
    <n v="6"/>
    <n v="0"/>
  </r>
  <r>
    <d v="2022-12-26T00:00:00"/>
    <x v="45"/>
    <s v="2022-W53"/>
    <s v="BusinessReport-12-19-23 (50)"/>
    <s v="B0BQ26FXG2"/>
    <x v="10"/>
    <s v="SIMORAS Sister Blanket - Sister Blankets from Sister for Christmas, Valentines - Blanket Gifts for Sisters from Sisters, Brothers - Purple 60&quot; x 50&quot;"/>
    <s v="SIMFBA20007PU"/>
    <s v="105"/>
    <s v="3"/>
    <s v="2.90%"/>
    <s v="7.14%"/>
    <s v="143"/>
    <s v="3"/>
    <s v="3.22%"/>
    <s v="6.25%"/>
    <s v="100.00%"/>
    <s v="100.00%"/>
    <s v="6"/>
    <s v="0"/>
    <s v="5.71%"/>
    <s v="0.00%"/>
    <s v="$209.94"/>
    <s v="$0.00"/>
    <n v="6"/>
    <n v="0"/>
  </r>
  <r>
    <d v="2022-12-26T00:00:00"/>
    <x v="45"/>
    <s v="2022-W53"/>
    <s v="BusinessReport-12-19-23 (50)"/>
    <s v="B0BC7YHGYH"/>
    <x v="25"/>
    <s v="SIMORAS Get Well Soon Candle with Candlesnuffer - Cheer Candle for Women, Men, Friends After Surgery, Getting Sick - Recovery Candle as Comforting Gifts for Cancer Patients, Miscarriage, Grieving"/>
    <s v="SIMFBA10011"/>
    <s v="126"/>
    <s v="1"/>
    <s v="3.48%"/>
    <s v="2.38%"/>
    <s v="144"/>
    <s v="1"/>
    <s v="3.24%"/>
    <s v="2.08%"/>
    <s v="95.83%"/>
    <s v="100.00%"/>
    <s v="5"/>
    <s v="0"/>
    <s v="3.97%"/>
    <s v="0.00%"/>
    <s v="$79.95"/>
    <s v="$0.00"/>
    <n v="5"/>
    <n v="0"/>
  </r>
  <r>
    <d v="2022-12-26T00:00:00"/>
    <x v="45"/>
    <s v="2022-W53"/>
    <s v="BusinessReport-12-19-23 (50)"/>
    <s v="B0BC7YHGYH"/>
    <x v="22"/>
    <s v="SIMORAS Get Well Soon Candle with Candlesnuffer - Cheer Candle for Women, Men, Friends After Surgery, Getting Sick - Recovery Candle as Comforting Gifts for Cancer Patients, Miscarriage, Grieving"/>
    <s v="SIMFBA10003"/>
    <s v="90"/>
    <s v="1"/>
    <s v="2.48%"/>
    <s v="2.38%"/>
    <s v="108"/>
    <s v="1"/>
    <s v="2.43%"/>
    <s v="2.08%"/>
    <s v="97.22%"/>
    <s v="100.00%"/>
    <s v="4"/>
    <s v="0"/>
    <s v="4.44%"/>
    <s v="0.00%"/>
    <s v="$65.96"/>
    <s v="$0.00"/>
    <n v="4"/>
    <n v="0"/>
  </r>
  <r>
    <d v="2022-12-26T00:00:00"/>
    <x v="45"/>
    <s v="2022-W53"/>
    <s v="BusinessReport-12-19-23 (50)"/>
    <s v="B0BC7YHGYH"/>
    <x v="18"/>
    <s v="SIMORAS Coworker Candle with Candlesnuffer, Gift Box - A Candle for Coworkers' Birthday, Promotion - Candles for Coworkers Leaving Work - Coworker Gifts for Women, Men - Work Bestie Candle"/>
    <s v="SIMFBA10001"/>
    <s v="143"/>
    <s v="1"/>
    <s v="3.94%"/>
    <s v="2.38%"/>
    <s v="163"/>
    <s v="1"/>
    <s v="3.67%"/>
    <s v="2.08%"/>
    <s v="96.93%"/>
    <s v="100.00%"/>
    <s v="4"/>
    <s v="0"/>
    <s v="2.80%"/>
    <s v="0.00%"/>
    <s v="$62.97"/>
    <s v="$0.00"/>
    <n v="4"/>
    <n v="0"/>
  </r>
  <r>
    <d v="2022-12-26T00:00:00"/>
    <x v="45"/>
    <s v="2022-W53"/>
    <s v="BusinessReport-12-19-23 (50)"/>
    <s v="B0BJVQ5HWZ"/>
    <x v="19"/>
    <s v="SIMORAS Positive Words Blanket with Sleep Mask, Socks and Gift Box - Family Home Trust Comfort Blanket Gift Set for Christmas, Birthday - Positive Energy Throw Blankets for Women - Purple, 60&quot;x50&quot;"/>
    <s v="SIMFBA20005PU"/>
    <s v="133"/>
    <s v="0"/>
    <s v="3.67%"/>
    <s v="0.00%"/>
    <s v="147"/>
    <s v="0"/>
    <s v="3.31%"/>
    <s v="0.00%"/>
    <s v="91.84%"/>
    <s v="0.00%"/>
    <s v="4"/>
    <s v="0"/>
    <s v="3.01%"/>
    <s v="0.00%"/>
    <s v="$139.96"/>
    <s v="$0.00"/>
    <n v="4"/>
    <n v="0"/>
  </r>
  <r>
    <d v="2022-12-26T00:00:00"/>
    <x v="45"/>
    <s v="2022-W53"/>
    <s v="BusinessReport-12-19-23 (50)"/>
    <s v="B0BC7YHGYH"/>
    <x v="2"/>
    <s v="SIMORAS Sister Candle with Candlesnuffer, Gift Box - Lavender Scented Candle Gift for Sister on Birthday, Christmas - Cool Sister Gifts from Sisters, Brothers"/>
    <s v="SIMFBA10020"/>
    <s v="156"/>
    <s v="3"/>
    <s v="4.30%"/>
    <s v="7.14%"/>
    <s v="190"/>
    <s v="4"/>
    <s v="4.28%"/>
    <s v="8.33%"/>
    <s v="100.00%"/>
    <s v="100.00%"/>
    <s v="3"/>
    <s v="0"/>
    <s v="1.92%"/>
    <s v="0.00%"/>
    <s v="$45.98"/>
    <s v="$0.00"/>
    <n v="3"/>
    <n v="0"/>
  </r>
  <r>
    <d v="2022-12-26T00:00:00"/>
    <x v="45"/>
    <s v="2022-W53"/>
    <s v="BusinessReport-12-19-23 (50)"/>
    <s v="B0BJVNB6CB"/>
    <x v="30"/>
    <s v="SIMORAS Memorial Candles for Deceased - Sympathy Gift, Condolence Gifts, Remembrance Gifts, Bereavement Gift for Loss of Mother, Father, Sister, Loved Ones - Cat, Dog Memorial Gifts - Pet Loss Gifts"/>
    <s v="SIMFBA10017"/>
    <s v="56"/>
    <s v="0"/>
    <s v="1.54%"/>
    <s v="0.00%"/>
    <s v="68"/>
    <s v="0"/>
    <s v="1.53%"/>
    <s v="0.00%"/>
    <s v="100.00%"/>
    <s v="0.00%"/>
    <s v="3"/>
    <s v="0"/>
    <s v="5.36%"/>
    <s v="0.00%"/>
    <s v="$59.97"/>
    <s v="$0.00"/>
    <n v="3"/>
    <n v="0"/>
  </r>
  <r>
    <d v="2022-12-26T00:00:00"/>
    <x v="45"/>
    <s v="2022-W53"/>
    <s v="BusinessReport-12-19-23 (50)"/>
    <s v="B0BJVNB6CB"/>
    <x v="23"/>
    <s v="SIMORAS Memorial Candles for Deceased - Sympathy Gift, Condolence Gifts, Remembrance Gifts, Bereavement Gift for Loss of Mother, Father, Sister, Loved Ones - Lavender Scented Candles"/>
    <s v="SIMFBA10018"/>
    <s v="132"/>
    <s v="4"/>
    <s v="3.64%"/>
    <s v="9.52%"/>
    <s v="164"/>
    <s v="5"/>
    <s v="3.69%"/>
    <s v="10.42%"/>
    <s v="99.39%"/>
    <s v="100.00%"/>
    <s v="3"/>
    <s v="0"/>
    <s v="2.27%"/>
    <s v="0.00%"/>
    <s v="$59.97"/>
    <s v="$0.00"/>
    <n v="3"/>
    <n v="0"/>
  </r>
  <r>
    <d v="2022-12-26T00:00:00"/>
    <x v="45"/>
    <s v="2022-W53"/>
    <s v="BusinessReport-12-19-23 (50)"/>
    <s v="B0BQ26FXG2"/>
    <x v="12"/>
    <s v="SIMORAS Sister Blanket - Sister Blankets from Sister for Christmas, Valentines - Blanket Gifts for Sisters from Sisters, Brothers - Fleece Blanket, Teal 60&quot; x 50&quot;"/>
    <s v="SIMFBA20007TE"/>
    <s v="63"/>
    <s v="2"/>
    <s v="1.74%"/>
    <s v="4.76%"/>
    <s v="85"/>
    <s v="2"/>
    <s v="1.91%"/>
    <s v="4.17%"/>
    <s v="100.00%"/>
    <s v="100.00%"/>
    <s v="3"/>
    <s v="0"/>
    <s v="4.76%"/>
    <s v="0.00%"/>
    <s v="$105.97"/>
    <s v="$0.00"/>
    <n v="3"/>
    <n v="0"/>
  </r>
  <r>
    <d v="2022-12-26T00:00:00"/>
    <x v="45"/>
    <s v="2022-W53"/>
    <s v="BusinessReport-12-19-23 (50)"/>
    <s v="B0BQ26FXG2"/>
    <x v="9"/>
    <s v="SIMORAS Grandma Blanket - Grandma Throw Blanket for Christmas, Mothers Day - Grandma Gifts for Grandmother Birthday - Fleece Blanket, Teal 60&quot; x 50&quot;"/>
    <s v="SIMFBA20008TE"/>
    <s v="99"/>
    <s v="0"/>
    <s v="2.73%"/>
    <s v="0.00%"/>
    <s v="110"/>
    <s v="0"/>
    <s v="2.48%"/>
    <s v="0.00%"/>
    <s v="99.09%"/>
    <s v="0.00%"/>
    <s v="3"/>
    <s v="0"/>
    <s v="3.03%"/>
    <s v="0.00%"/>
    <s v="$113.97"/>
    <s v="$0.00"/>
    <n v="3"/>
    <n v="0"/>
  </r>
  <r>
    <d v="2022-12-26T00:00:00"/>
    <x v="45"/>
    <s v="2022-W53"/>
    <s v="BusinessReport-12-19-23 (50)"/>
    <s v="B0BNMGXTDZ"/>
    <x v="3"/>
    <s v="SIMORAS Best Friend Candle with Candle Snuffer - A True Friend Candle - Friend Gifts for Women, Men on Graduation - Best Friend Birthday Gifts for Women - Friendship Gifts for Women Friends"/>
    <s v="SIMFBA10006"/>
    <s v="93"/>
    <s v="0"/>
    <s v="2.57%"/>
    <s v="0.00%"/>
    <s v="105"/>
    <s v="0"/>
    <s v="2.36%"/>
    <s v="0.00%"/>
    <s v="99.05%"/>
    <s v="0.00%"/>
    <s v="2"/>
    <s v="0"/>
    <s v="2.15%"/>
    <s v="0.00%"/>
    <s v="$45.98"/>
    <s v="$0.00"/>
    <n v="2"/>
    <n v="0"/>
  </r>
  <r>
    <d v="2022-12-26T00:00:00"/>
    <x v="45"/>
    <s v="2022-W53"/>
    <s v="BusinessReport-12-19-23 (50)"/>
    <s v="B0BQ26FXG2"/>
    <x v="21"/>
    <s v="SIMORAS Wife Blanket with Sleep Mask, Socks and Gift Box - to My Wife Blanket from Husband for Christmas, Birthday, Valentines for Wife from Husband - Fleece Blanket, 60&quot; x 50&quot;"/>
    <s v="SIMFBA20004"/>
    <s v="42"/>
    <s v="1"/>
    <s v="1.16%"/>
    <s v="2.38%"/>
    <s v="52"/>
    <s v="2"/>
    <s v="1.17%"/>
    <s v="4.17%"/>
    <s v="100.00%"/>
    <s v="100.00%"/>
    <s v="2"/>
    <s v="1"/>
    <s v="4.76%"/>
    <s v="100.00%"/>
    <s v="$67.98"/>
    <s v="$33.99"/>
    <n v="2"/>
    <n v="1"/>
  </r>
  <r>
    <d v="2022-12-26T00:00:00"/>
    <x v="45"/>
    <s v="2022-W53"/>
    <s v="BusinessReport-12-19-23 (50)"/>
    <s v="B0BQ26FXG2"/>
    <x v="11"/>
    <s v="SIMORAS Wife Blanket - to My Wife Blanket from Husband for Christmas, Birthday, Valentines for Wife from Husband - Fleece Blanket, 60&quot; x 50&quot;"/>
    <s v="SIMFBA20003"/>
    <s v="91"/>
    <s v="2"/>
    <s v="2.51%"/>
    <s v="4.76%"/>
    <s v="122"/>
    <s v="2"/>
    <s v="2.75%"/>
    <s v="4.17%"/>
    <s v="98.36%"/>
    <s v="100.00%"/>
    <s v="2"/>
    <s v="0"/>
    <s v="2.20%"/>
    <s v="0.00%"/>
    <s v="$69.98"/>
    <s v="$0.00"/>
    <n v="2"/>
    <n v="0"/>
  </r>
  <r>
    <d v="2022-12-26T00:00:00"/>
    <x v="45"/>
    <s v="2022-W53"/>
    <s v="BusinessReport-12-19-23 (50)"/>
    <s v="B0BNMGXTDZ"/>
    <x v="14"/>
    <s v="SIMORAS Best Friend Candle with Snuffer - We'll be Friends Until We are Old - Friend Gifts for Women, Men on Graduation - Best Friend Birthday Gifts for Women - Friendship Gifts for Women Friends"/>
    <s v="SIMFBA10007"/>
    <s v="95"/>
    <s v="0"/>
    <s v="2.62%"/>
    <s v="0.00%"/>
    <s v="102"/>
    <s v="0"/>
    <s v="2.30%"/>
    <s v="0.00%"/>
    <s v="100.00%"/>
    <s v="0.00%"/>
    <s v="1"/>
    <s v="0"/>
    <s v="1.05%"/>
    <s v="0.00%"/>
    <s v="$22.99"/>
    <s v="$0.00"/>
    <n v="1"/>
    <n v="0"/>
  </r>
  <r>
    <d v="2022-12-26T00:00:00"/>
    <x v="45"/>
    <s v="2022-W53"/>
    <s v="BusinessReport-12-19-23 (50)"/>
    <s v="B0BC7YHGYH"/>
    <x v="31"/>
    <s v=" "/>
    <s v="SIMFBA10015"/>
    <s v="48"/>
    <s v="1"/>
    <s v="1.32%"/>
    <s v="2.38%"/>
    <s v="51"/>
    <s v="1"/>
    <s v="1.15%"/>
    <s v="2.08%"/>
    <s v="100.00%"/>
    <s v="100.00%"/>
    <s v="1"/>
    <s v="0"/>
    <s v="2.08%"/>
    <s v="0.00%"/>
    <s v="$19.99"/>
    <s v="$0.00"/>
    <n v="1"/>
    <n v="0"/>
  </r>
  <r>
    <d v="2022-12-26T00:00:00"/>
    <x v="45"/>
    <s v="2022-W53"/>
    <s v="BusinessReport-12-19-23 (50)"/>
    <s v="B0BJVQ5HWZ"/>
    <x v="15"/>
    <s v="SIMORAS Positive Words Blanket with Sleep Mask, Socks and Gift Box - Family Home Trust Comfort Blanket Gift Set for Christmas, Birthday - Positive Energy Throw Blankets for Women - Teal 50&quot; x 60&quot;"/>
    <s v="SIMFBA20005TE"/>
    <s v="93"/>
    <s v="0"/>
    <s v="2.57%"/>
    <s v="0.00%"/>
    <s v="110"/>
    <s v="0"/>
    <s v="2.48%"/>
    <s v="0.00%"/>
    <s v="99.09%"/>
    <s v="0.00%"/>
    <s v="1"/>
    <s v="0"/>
    <s v="1.08%"/>
    <s v="0.00%"/>
    <s v="$34.99"/>
    <s v="$0.00"/>
    <n v="1"/>
    <n v="0"/>
  </r>
  <r>
    <d v="2022-12-19T00:00:00"/>
    <x v="46"/>
    <s v="2022-W52"/>
    <s v="BusinessReport-12-19-23 (51)"/>
    <s v="B0BQ26FXG2"/>
    <x v="1"/>
    <s v="SIMORAS Mom Blanket - Blanket for Mom on Mothers Day, Christmas, Valentines - Birthday Gifts for Mom from Daughter, Son - Letter to Mom Blanket - Blanket 60&quot; x 50&quot;"/>
    <s v="SIMFBA20001"/>
    <s v="2,426"/>
    <s v="41"/>
    <s v="12.41%"/>
    <s v="13.90%"/>
    <s v="3,507"/>
    <s v="57"/>
    <s v="13.76%"/>
    <s v="14.47%"/>
    <s v="97.43%"/>
    <s v="98.25%"/>
    <s v="357"/>
    <s v="4"/>
    <s v="14.72%"/>
    <s v="9.76%"/>
    <s v="$14,176.42"/>
    <s v="$169.96"/>
    <n v="358"/>
    <n v="4"/>
  </r>
  <r>
    <d v="2022-12-19T00:00:00"/>
    <x v="46"/>
    <s v="2022-W52"/>
    <s v="BusinessReport-12-19-23 (51)"/>
    <s v="B0BQ26FXG2"/>
    <x v="13"/>
    <s v="SIMORAS Grandma Blanket - Grandma Throw Blanket for Christmas, Mothers Day - Grandma Gifts for Grandmother Birthday - Fleece Blanket, Purple 60&quot; x 50&quot;"/>
    <s v="SIMFBA20008PU"/>
    <s v="2,487"/>
    <s v="30"/>
    <s v="12.72%"/>
    <s v="10.17%"/>
    <s v="3,344"/>
    <s v="34"/>
    <s v="13.12%"/>
    <s v="8.63%"/>
    <s v="99.91%"/>
    <s v="100.00%"/>
    <s v="306"/>
    <s v="1"/>
    <s v="12.30%"/>
    <s v="3.33%"/>
    <s v="$12,061.95"/>
    <s v="$36.99"/>
    <n v="296"/>
    <n v="1"/>
  </r>
  <r>
    <d v="2022-12-19T00:00:00"/>
    <x v="46"/>
    <s v="2022-W52"/>
    <s v="BusinessReport-12-19-23 (51)"/>
    <s v="B0BQ26FXG2"/>
    <x v="10"/>
    <s v="SIMORAS Sister Blanket - Sister Blankets from Sister for Christmas, Valentines - Blanket Gifts for Sisters from Sisters, Brothers - Purple 60&quot; x 50&quot;"/>
    <s v="SIMFBA20007PU"/>
    <s v="1,190"/>
    <s v="24"/>
    <s v="6.09%"/>
    <s v="8.14%"/>
    <s v="1,650"/>
    <s v="41"/>
    <s v="6.47%"/>
    <s v="10.41%"/>
    <s v="99.82%"/>
    <s v="100.00%"/>
    <s v="125"/>
    <s v="4"/>
    <s v="10.50%"/>
    <s v="16.67%"/>
    <s v="$4,641.75"/>
    <s v="$145.96"/>
    <n v="123"/>
    <n v="4"/>
  </r>
  <r>
    <d v="2022-12-19T00:00:00"/>
    <x v="46"/>
    <s v="2022-W52"/>
    <s v="BusinessReport-12-19-23 (51)"/>
    <s v="B0BQ26FXG2"/>
    <x v="6"/>
    <s v="SIMORAS Mom Blanket - Blanket for Mom on Mothers Day, Christmas, Valentines - Birthday Gifts for Mom from Daughter, Son - Letter to Mom Blanket - Blanket 60&quot; x 50&quot;"/>
    <s v="SIMFBA20002"/>
    <s v="1,930"/>
    <s v="42"/>
    <s v="9.87%"/>
    <s v="14.24%"/>
    <s v="2,515"/>
    <s v="61"/>
    <s v="9.87%"/>
    <s v="15.48%"/>
    <s v="99.84%"/>
    <s v="100.00%"/>
    <s v="121"/>
    <s v="3"/>
    <s v="6.27%"/>
    <s v="7.14%"/>
    <s v="$4,450.80"/>
    <s v="$110.97"/>
    <n v="120"/>
    <n v="3"/>
  </r>
  <r>
    <d v="2022-12-19T00:00:00"/>
    <x v="46"/>
    <s v="2022-W52"/>
    <s v="BusinessReport-12-19-23 (51)"/>
    <s v="B0BJVQ5HWZ"/>
    <x v="17"/>
    <s v="SIMORAS Positive Words Blanket - 'Love Peace Joy' Comfort Blanket Gift Set for Christmas, Birthday - Positive Energy Throw Blankets for Women - Teal 60&quot; x 50&quot;"/>
    <s v="SIMFBA20006TE"/>
    <s v="1,570"/>
    <s v="30"/>
    <s v="8.03%"/>
    <s v="10.17%"/>
    <s v="2,094"/>
    <s v="47"/>
    <s v="8.21%"/>
    <s v="11.93%"/>
    <s v="99.81%"/>
    <s v="100.00%"/>
    <s v="99"/>
    <s v="3"/>
    <s v="6.31%"/>
    <s v="10.00%"/>
    <s v="$3,372.02"/>
    <s v="$103.97"/>
    <n v="97"/>
    <n v="3"/>
  </r>
  <r>
    <d v="2022-12-19T00:00:00"/>
    <x v="46"/>
    <s v="2022-W52"/>
    <s v="BusinessReport-12-19-23 (51)"/>
    <s v="B0BQ26FXG2"/>
    <x v="9"/>
    <s v="SIMORAS Grandma Blanket - Grandma Throw Blanket for Christmas, Mothers Day - Grandma Gifts for Grandmother Birthday - Fleece Blanket, Teal 60&quot; x 50&quot;"/>
    <s v="SIMFBA20008TE"/>
    <s v="1,067"/>
    <s v="22"/>
    <s v="5.46%"/>
    <s v="7.46%"/>
    <s v="1,300"/>
    <s v="28"/>
    <s v="5.10%"/>
    <s v="7.11%"/>
    <s v="99.77%"/>
    <s v="100.00%"/>
    <s v="77"/>
    <s v="1"/>
    <s v="7.22%"/>
    <s v="4.55%"/>
    <s v="$3,247.23"/>
    <s v="$39.99"/>
    <n v="76"/>
    <n v="1"/>
  </r>
  <r>
    <d v="2022-12-19T00:00:00"/>
    <x v="46"/>
    <s v="2022-W52"/>
    <s v="BusinessReport-12-19-23 (51)"/>
    <s v="B0BJVQ5HWZ"/>
    <x v="19"/>
    <s v="SIMORAS Positive Words Blanket with Sleep Mask, Socks and Gift Box - Family Home Trust Comfort Blanket Gift Set for Christmas, Birthday - Positive Energy Throw Blankets for Women - Purple, 60&quot;x50&quot;"/>
    <s v="SIMFBA20005PU"/>
    <s v="851"/>
    <s v="13"/>
    <s v="4.35%"/>
    <s v="4.41%"/>
    <s v="1,058"/>
    <s v="18"/>
    <s v="4.15%"/>
    <s v="4.57%"/>
    <s v="96.31%"/>
    <s v="100.00%"/>
    <s v="75"/>
    <s v="0"/>
    <s v="8.81%"/>
    <s v="0.00%"/>
    <s v="$2,550.25"/>
    <s v="$0.00"/>
    <n v="74"/>
    <n v="0"/>
  </r>
  <r>
    <d v="2022-12-19T00:00:00"/>
    <x v="46"/>
    <s v="2022-W52"/>
    <s v="BusinessReport-12-19-23 (51)"/>
    <s v="B0BNMGXTDZ"/>
    <x v="7"/>
    <s v="SIMORAS Best Friend Candle with Snuffer - Our Friendship is Like This Candle - Friend Gifts for Women, Men on Graduation - Going Away Gifts for Friends - Friendship Gifts for Women Friends"/>
    <s v="SIMFBA10005"/>
    <s v="662"/>
    <s v="9"/>
    <s v="3.39%"/>
    <s v="3.05%"/>
    <s v="875"/>
    <s v="9"/>
    <s v="3.43%"/>
    <s v="2.28%"/>
    <s v="99.54%"/>
    <s v="100.00%"/>
    <s v="73"/>
    <s v="0"/>
    <s v="11.03%"/>
    <s v="0.00%"/>
    <s v="$1,750.27"/>
    <s v="$0.00"/>
    <n v="70"/>
    <n v="0"/>
  </r>
  <r>
    <d v="2022-12-19T00:00:00"/>
    <x v="46"/>
    <s v="2022-W52"/>
    <s v="BusinessReport-12-19-23 (51)"/>
    <s v="B0BQ26FXG2"/>
    <x v="11"/>
    <s v="SIMORAS Wife Blanket - to My Wife Blanket from Husband for Christmas, Birthday, Valentines for Wife from Husband - Fleece Blanket, 60&quot; x 50&quot;"/>
    <s v="SIMFBA20003"/>
    <s v="757"/>
    <s v="15"/>
    <s v="3.87%"/>
    <s v="5.08%"/>
    <s v="960"/>
    <s v="16"/>
    <s v="3.77%"/>
    <s v="4.06%"/>
    <s v="99.90%"/>
    <s v="100.00%"/>
    <s v="70"/>
    <s v="0"/>
    <s v="9.25%"/>
    <s v="0.00%"/>
    <s v="$2,486.30"/>
    <s v="$0.00"/>
    <n v="70"/>
    <n v="0"/>
  </r>
  <r>
    <d v="2022-12-19T00:00:00"/>
    <x v="46"/>
    <s v="2022-W52"/>
    <s v="BusinessReport-12-19-23 (51)"/>
    <s v="B0BJVQ5HWZ"/>
    <x v="16"/>
    <s v="SIMORAS Positive Words Blanket with Sleep Mask, Socks and Gift Box - 'Love Peace Joy' Comfort Blanket Gift Set for Christmas, Birthday - Positive Energy Throw Blankets for Women - Purple 50&quot; x 60&quot;"/>
    <s v="SIMFBA20006PU"/>
    <s v="575"/>
    <s v="5"/>
    <s v="2.94%"/>
    <s v="1.69%"/>
    <s v="766"/>
    <s v="6"/>
    <s v="3.00%"/>
    <s v="1.52%"/>
    <s v="99.61%"/>
    <s v="100.00%"/>
    <s v="69"/>
    <s v="0"/>
    <s v="12.00%"/>
    <s v="0.00%"/>
    <s v="$2,342.31"/>
    <s v="$0.00"/>
    <n v="69"/>
    <n v="0"/>
  </r>
  <r>
    <d v="2022-12-19T00:00:00"/>
    <x v="46"/>
    <s v="2022-W52"/>
    <s v="BusinessReport-12-19-23 (51)"/>
    <s v="B0BC7YHGYH"/>
    <x v="8"/>
    <s v="SIMORAS Mom Candle with Candlesnuffer - Lavender Scented Candles for Mom - My Favorite Child Gave Me This Candle - Gifts for Mom from Son on Birthday - Mothers Day Candles from Daughter"/>
    <s v="SIMFBA10016"/>
    <s v="343"/>
    <s v="2"/>
    <s v="1.75%"/>
    <s v="0.68%"/>
    <s v="423"/>
    <s v="2"/>
    <s v="1.66%"/>
    <s v="0.51%"/>
    <s v="100.00%"/>
    <s v="100.00%"/>
    <s v="39"/>
    <s v="0"/>
    <s v="11.37%"/>
    <s v="0.00%"/>
    <s v="$974.61"/>
    <s v="$0.00"/>
    <n v="39"/>
    <n v="0"/>
  </r>
  <r>
    <d v="2022-12-19T00:00:00"/>
    <x v="46"/>
    <s v="2022-W52"/>
    <s v="BusinessReport-12-19-23 (51)"/>
    <s v="B0BJVQ5HWZ"/>
    <x v="15"/>
    <s v="SIMORAS Positive Words Blanket with Sleep Mask, Socks and Gift Box - Family Home Trust Comfort Blanket Gift Set for Christmas, Birthday - Positive Energy Throw Blankets for Women - Teal 50&quot; x 60&quot;"/>
    <s v="SIMFBA20005TE"/>
    <s v="559"/>
    <s v="9"/>
    <s v="2.86%"/>
    <s v="3.05%"/>
    <s v="685"/>
    <s v="11"/>
    <s v="2.69%"/>
    <s v="2.79%"/>
    <s v="99.85%"/>
    <s v="100.00%"/>
    <s v="38"/>
    <s v="0"/>
    <s v="6.80%"/>
    <s v="0.00%"/>
    <s v="$1,250.63"/>
    <s v="$0.00"/>
    <n v="38"/>
    <n v="0"/>
  </r>
  <r>
    <d v="2022-12-19T00:00:00"/>
    <x v="46"/>
    <s v="2022-W52"/>
    <s v="BusinessReport-12-19-23 (51)"/>
    <s v="B0BQ26FXG2"/>
    <x v="12"/>
    <s v="SIMORAS Sister Blanket - Sister Blankets from Sister for Christmas, Valentines - Blanket Gifts for Sisters from Sisters, Brothers - Fleece Blanket, Teal 60&quot; x 50&quot;"/>
    <s v="SIMFBA20007TE"/>
    <s v="473"/>
    <s v="10"/>
    <s v="2.42%"/>
    <s v="3.39%"/>
    <s v="596"/>
    <s v="15"/>
    <s v="2.34%"/>
    <s v="3.81%"/>
    <s v="99.66%"/>
    <s v="100.00%"/>
    <s v="38"/>
    <s v="3"/>
    <s v="8.03%"/>
    <s v="30.00%"/>
    <s v="$1,433.62"/>
    <s v="$110.97"/>
    <n v="37"/>
    <n v="3"/>
  </r>
  <r>
    <d v="2022-12-19T00:00:00"/>
    <x v="46"/>
    <s v="2022-W52"/>
    <s v="BusinessReport-12-19-23 (51)"/>
    <s v="B0BC7YHGYH"/>
    <x v="4"/>
    <s v="SIMORAS Mom Candle with Candlesnuffer - Lavender Scented Candles for Mom - You Don't Have Ugly Children Candles for Mom - Mom Candle Gifts for Mom from Son - Mothers Day Candles from Daughter"/>
    <s v="SIMFBA10013"/>
    <s v="411"/>
    <s v="6"/>
    <s v="2.10%"/>
    <s v="2.03%"/>
    <s v="543"/>
    <s v="8"/>
    <s v="2.13%"/>
    <s v="2.03%"/>
    <s v="99.82%"/>
    <s v="100.00%"/>
    <s v="36"/>
    <s v="0"/>
    <s v="8.76%"/>
    <s v="0.00%"/>
    <s v="$911.64"/>
    <s v="$0.00"/>
    <n v="36"/>
    <n v="0"/>
  </r>
  <r>
    <d v="2022-12-19T00:00:00"/>
    <x v="46"/>
    <s v="2022-W52"/>
    <s v="BusinessReport-12-19-23 (51)"/>
    <s v="B0BC7YHGYH"/>
    <x v="5"/>
    <s v="SIMORAS Inspirational Candles for Women, Men - You're Awesome Candles with Candle Snuffer - Lavender Candles Gifts for Women, Friends, Coworkers, Sisters, Teachers - Boss Day Candle with Saying"/>
    <s v="SIMFBA10012"/>
    <s v="352"/>
    <s v="5"/>
    <s v="1.80%"/>
    <s v="1.69%"/>
    <s v="457"/>
    <s v="5"/>
    <s v="1.79%"/>
    <s v="1.27%"/>
    <s v="99.12%"/>
    <s v="80.00%"/>
    <s v="36"/>
    <s v="0"/>
    <s v="10.23%"/>
    <s v="0.00%"/>
    <s v="$899.64"/>
    <s v="$0.00"/>
    <n v="35"/>
    <n v="0"/>
  </r>
  <r>
    <d v="2022-12-19T00:00:00"/>
    <x v="46"/>
    <s v="2022-W52"/>
    <s v="BusinessReport-12-19-23 (51)"/>
    <s v="B0BNMFZBYS"/>
    <x v="20"/>
    <s v="SIMORAS Housewarming Gifts for New House - Can't Wait to Poo in Your New Toilet Candles for House Warming - Funny Housewarming Gifts for Women, Men, Friends - New Apartment, New Home Candle, Lavender"/>
    <s v="SIMFBA10008"/>
    <s v="175"/>
    <s v="2"/>
    <s v="0.90%"/>
    <s v="0.68%"/>
    <s v="235"/>
    <s v="2"/>
    <s v="0.92%"/>
    <s v="0.51%"/>
    <s v="99.15%"/>
    <s v="100.00%"/>
    <s v="31"/>
    <s v="0"/>
    <s v="17.71%"/>
    <s v="0.00%"/>
    <s v="$650.69"/>
    <s v="$0.00"/>
    <n v="31"/>
    <n v="0"/>
  </r>
  <r>
    <d v="2022-12-19T00:00:00"/>
    <x v="46"/>
    <s v="2022-W52"/>
    <s v="BusinessReport-12-19-23 (51)"/>
    <s v="B0BC7YHGYH"/>
    <x v="18"/>
    <s v="SIMORAS Coworker Candle with Candlesnuffer, Gift Box - A Candle for Coworkers' Birthday, Promotion - Candles for Coworkers Leaving Work - Coworker Gifts for Women, Men - Work Bestie Candle"/>
    <s v="SIMFBA10001"/>
    <s v="614"/>
    <s v="5"/>
    <s v="3.14%"/>
    <s v="1.69%"/>
    <s v="737"/>
    <s v="5"/>
    <s v="2.89%"/>
    <s v="1.27%"/>
    <s v="97.56%"/>
    <s v="100.00%"/>
    <s v="32"/>
    <s v="0"/>
    <s v="5.21%"/>
    <s v="0.00%"/>
    <s v="$671.68"/>
    <s v="$0.00"/>
    <n v="30"/>
    <n v="0"/>
  </r>
  <r>
    <d v="2022-12-19T00:00:00"/>
    <x v="46"/>
    <s v="2022-W52"/>
    <s v="BusinessReport-12-19-23 (51)"/>
    <s v="B0BC7YHGYH"/>
    <x v="2"/>
    <s v="SIMORAS Sister Candle with Candlesnuffer, Gift Box - Lavender Scented Candle Gift for Sister on Birthday, Christmas - Cool Sister Gifts from Sisters, Brothers"/>
    <s v="SIMFBA10020"/>
    <s v="451"/>
    <s v="3"/>
    <s v="2.31%"/>
    <s v="1.02%"/>
    <s v="551"/>
    <s v="4"/>
    <s v="2.16%"/>
    <s v="1.02%"/>
    <s v="100.00%"/>
    <s v="100.00%"/>
    <s v="26"/>
    <s v="1"/>
    <s v="5.76%"/>
    <s v="33.33%"/>
    <s v="$669.74"/>
    <s v="$23.99"/>
    <n v="25"/>
    <n v="1"/>
  </r>
  <r>
    <d v="2022-12-19T00:00:00"/>
    <x v="46"/>
    <s v="2022-W52"/>
    <s v="BusinessReport-12-19-23 (51)"/>
    <s v="B0BNMFZBYS"/>
    <x v="27"/>
    <s v="SIMORAS Housewarming Gifts for New House - You Should Have Moved Closer Scented Candles for House Warming - Funny Housewarming Gifts for Women, Men, Friends - New Apartment, New Home Candle (Lavender)"/>
    <s v="SIMFBA10002"/>
    <s v="154"/>
    <s v="1"/>
    <s v="0.79%"/>
    <s v="0.34%"/>
    <s v="184"/>
    <s v="2"/>
    <s v="0.72%"/>
    <s v="0.51%"/>
    <s v="99.46%"/>
    <s v="100.00%"/>
    <s v="20"/>
    <s v="1"/>
    <s v="12.99%"/>
    <s v="100.00%"/>
    <s v="$415.80"/>
    <s v="$19.99"/>
    <n v="20"/>
    <n v="1"/>
  </r>
  <r>
    <d v="2022-12-19T00:00:00"/>
    <x v="46"/>
    <s v="2022-W52"/>
    <s v="BusinessReport-12-19-23 (51)"/>
    <s v="B0BC7YHGYH"/>
    <x v="31"/>
    <s v=" "/>
    <s v="SIMFBA10015"/>
    <s v="188"/>
    <s v="0"/>
    <s v="0.96%"/>
    <s v="0.00%"/>
    <s v="228"/>
    <s v="0"/>
    <s v="0.89%"/>
    <s v="0.00%"/>
    <s v="100.00%"/>
    <s v="0.00%"/>
    <s v="20"/>
    <s v="0"/>
    <s v="10.64%"/>
    <s v="0.00%"/>
    <s v="$319.80"/>
    <s v="$0.00"/>
    <n v="20"/>
    <n v="0"/>
  </r>
  <r>
    <d v="2022-12-19T00:00:00"/>
    <x v="46"/>
    <s v="2022-W52"/>
    <s v="BusinessReport-12-19-23 (51)"/>
    <s v="B0BQ26FXG2"/>
    <x v="21"/>
    <s v="SIMORAS Wife Blanket with Sleep Mask, Socks and Gift Box - to My Wife Blanket from Husband for Christmas, Birthday, Valentines for Wife from Husband - Fleece Blanket, 60&quot; x 50&quot;"/>
    <s v="SIMFBA20004"/>
    <s v="362"/>
    <s v="8"/>
    <s v="1.85%"/>
    <s v="2.71%"/>
    <s v="444"/>
    <s v="8"/>
    <s v="1.74%"/>
    <s v="2.03%"/>
    <s v="99.55%"/>
    <s v="100.00%"/>
    <s v="20"/>
    <s v="0"/>
    <s v="5.52%"/>
    <s v="0.00%"/>
    <s v="$679.80"/>
    <s v="$0.00"/>
    <n v="20"/>
    <n v="0"/>
  </r>
  <r>
    <d v="2022-12-19T00:00:00"/>
    <x v="46"/>
    <s v="2022-W52"/>
    <s v="BusinessReport-12-19-23 (51)"/>
    <s v="B0BC7YHGYH"/>
    <x v="22"/>
    <s v="SIMORAS Get Well Soon Candle with Candlesnuffer - Cheer Candle for Women, Men, Friends After Surgery, Getting Sick - Recovery Candle as Comforting Gifts for Cancer Patients, Miscarriage, Grieving"/>
    <s v="SIMFBA10003"/>
    <s v="238"/>
    <s v="0"/>
    <s v="1.22%"/>
    <s v="0.00%"/>
    <s v="304"/>
    <s v="0"/>
    <s v="1.19%"/>
    <s v="0.00%"/>
    <s v="100.00%"/>
    <s v="0.00%"/>
    <s v="19"/>
    <s v="0"/>
    <s v="7.98%"/>
    <s v="0.00%"/>
    <s v="$287.82"/>
    <s v="$0.00"/>
    <n v="18"/>
    <n v="0"/>
  </r>
  <r>
    <d v="2022-12-19T00:00:00"/>
    <x v="46"/>
    <s v="2022-W52"/>
    <s v="BusinessReport-12-19-23 (51)"/>
    <s v="B0BC7YHGYH"/>
    <x v="26"/>
    <s v="SIMORAS Get Well Soon Candle with Candlesnuffer - Cheer Candle for Women, Men, Friends After Surgery, Getting Sick - Recovery Candle as Comforting Gifts for Cancer Patients, Miscarriage, Grieving"/>
    <s v="SIMFBA10004"/>
    <s v="379"/>
    <s v="0"/>
    <s v="1.94%"/>
    <s v="0.00%"/>
    <s v="433"/>
    <s v="0"/>
    <s v="1.70%"/>
    <s v="0.00%"/>
    <s v="100.00%"/>
    <s v="0.00%"/>
    <s v="18"/>
    <s v="0"/>
    <s v="4.75%"/>
    <s v="0.00%"/>
    <s v="$287.82"/>
    <s v="$0.00"/>
    <n v="18"/>
    <n v="0"/>
  </r>
  <r>
    <d v="2022-12-19T00:00:00"/>
    <x v="46"/>
    <s v="2022-W52"/>
    <s v="BusinessReport-12-19-23 (51)"/>
    <s v="B09Q8CZZQM"/>
    <x v="0"/>
    <s v="SIMORAS Love Candle Gifts for Girlfriend, Boyfriend - I Love You Gifts for Her, Him on Birthday - Funny Gift for Your Wife, Husband - Romantic Gifts for Her, Him on Valentines Day - Lavender Scent"/>
    <s v="SIMFBA10010"/>
    <s v="164"/>
    <s v="3"/>
    <s v="0.84%"/>
    <s v="1.02%"/>
    <s v="211"/>
    <s v="3"/>
    <s v="0.83%"/>
    <s v="0.76%"/>
    <s v="99.53%"/>
    <s v="100.00%"/>
    <s v="16"/>
    <s v="0"/>
    <s v="9.76%"/>
    <s v="0.00%"/>
    <s v="$382.84"/>
    <s v="$0.00"/>
    <n v="16"/>
    <n v="0"/>
  </r>
  <r>
    <d v="2022-12-19T00:00:00"/>
    <x v="46"/>
    <s v="2022-W52"/>
    <s v="BusinessReport-12-19-23 (51)"/>
    <s v="B0BC7YHGYH"/>
    <x v="25"/>
    <s v="SIMORAS Get Well Soon Candle with Candlesnuffer - Cheer Candle for Women, Men, Friends After Surgery, Getting Sick - Recovery Candle as Comforting Gifts for Cancer Patients, Miscarriage, Grieving"/>
    <s v="SIMFBA10011"/>
    <s v="323"/>
    <s v="1"/>
    <s v="1.65%"/>
    <s v="0.34%"/>
    <s v="380"/>
    <s v="1"/>
    <s v="1.49%"/>
    <s v="0.25%"/>
    <s v="94.21%"/>
    <s v="100.00%"/>
    <s v="14"/>
    <s v="0"/>
    <s v="4.33%"/>
    <s v="0.00%"/>
    <s v="$223.86"/>
    <s v="$0.00"/>
    <n v="11"/>
    <n v="0"/>
  </r>
  <r>
    <d v="2022-12-19T00:00:00"/>
    <x v="46"/>
    <s v="2022-W52"/>
    <s v="BusinessReport-12-19-23 (51)"/>
    <s v="B0BNMGXTDZ"/>
    <x v="3"/>
    <s v="SIMORAS Best Friend Candle with Candle Snuffer - A True Friend Candle - Friend Gifts for Women, Men on Graduation - Best Friend Birthday Gifts for Women - Friendship Gifts for Women Friends"/>
    <s v="SIMFBA10006"/>
    <s v="172"/>
    <s v="2"/>
    <s v="0.88%"/>
    <s v="0.68%"/>
    <s v="195"/>
    <s v="3"/>
    <s v="0.76%"/>
    <s v="0.76%"/>
    <s v="98.97%"/>
    <s v="100.00%"/>
    <s v="9"/>
    <s v="0"/>
    <s v="5.23%"/>
    <s v="0.00%"/>
    <s v="$226.91"/>
    <s v="$0.00"/>
    <n v="9"/>
    <n v="0"/>
  </r>
  <r>
    <d v="2022-12-19T00:00:00"/>
    <x v="46"/>
    <s v="2022-W52"/>
    <s v="BusinessReport-12-19-23 (51)"/>
    <s v="B0BJVNB6CB"/>
    <x v="23"/>
    <s v="SIMORAS Memorial Candles for Deceased - Sympathy Gift, Condolence Gifts, Remembrance Gifts, Bereavement Gift for Loss of Mother, Father, Sister, Loved Ones - Lavender Scented Candles"/>
    <s v="SIMFBA10018"/>
    <s v="197"/>
    <s v="2"/>
    <s v="1.01%"/>
    <s v="0.68%"/>
    <s v="259"/>
    <s v="3"/>
    <s v="1.02%"/>
    <s v="0.76%"/>
    <s v="100.00%"/>
    <s v="100.00%"/>
    <s v="7"/>
    <s v="0"/>
    <s v="3.55%"/>
    <s v="0.00%"/>
    <s v="$139.93"/>
    <s v="$0.00"/>
    <n v="7"/>
    <n v="0"/>
  </r>
  <r>
    <d v="2022-12-19T00:00:00"/>
    <x v="46"/>
    <s v="2022-W52"/>
    <s v="BusinessReport-12-19-23 (51)"/>
    <s v="B0BNMGXTDZ"/>
    <x v="14"/>
    <s v="SIMORAS Best Friend Candle with Snuffer - We'll be Friends Until We are Old - Friend Gifts for Women, Men on Graduation - Best Friend Birthday Gifts for Women - Friendship Gifts for Women Friends"/>
    <s v="SIMFBA10007"/>
    <s v="164"/>
    <s v="2"/>
    <s v="0.84%"/>
    <s v="0.68%"/>
    <s v="187"/>
    <s v="2"/>
    <s v="0.73%"/>
    <s v="0.51%"/>
    <s v="100.00%"/>
    <s v="100.00%"/>
    <s v="8"/>
    <s v="0"/>
    <s v="4.88%"/>
    <s v="0.00%"/>
    <s v="$209.92"/>
    <s v="$0.00"/>
    <n v="6"/>
    <n v="0"/>
  </r>
  <r>
    <d v="2022-12-19T00:00:00"/>
    <x v="46"/>
    <s v="2022-W52"/>
    <s v="BusinessReport-12-19-23 (51)"/>
    <s v="B0BJVNB6CB"/>
    <x v="29"/>
    <s v="SIMORAS Memorial Candles for Deceased - Sympathy Gift, Condolence Gifts, Remembrance Gifts, Bereavement Gift for Loss of Mother, Father, Sister, Loved Ones - Cat, Dog Memorial Gifts - Pet Loss Gifts"/>
    <s v="SIMFBA10019"/>
    <s v="58"/>
    <s v="0"/>
    <s v="0.30%"/>
    <s v="0.00%"/>
    <s v="68"/>
    <s v="0"/>
    <s v="0.27%"/>
    <s v="0.00%"/>
    <s v="100.00%"/>
    <s v="0.00%"/>
    <s v="3"/>
    <s v="0"/>
    <s v="5.17%"/>
    <s v="0.00%"/>
    <s v="$59.97"/>
    <s v="$0.00"/>
    <n v="3"/>
    <n v="0"/>
  </r>
  <r>
    <d v="2022-12-19T00:00:00"/>
    <x v="46"/>
    <s v="2022-W52"/>
    <s v="BusinessReport-12-19-23 (51)"/>
    <s v="B0BC7YHGYH"/>
    <x v="24"/>
    <s v="SIMORAS Boss Lady Candle with Candlesnuffer - A Candle for Coworkers on Birthday, Promotion - Boss Candle for Women on Boss Day - Coworker Candle as Leaving Work Gifts, New Job Gifts"/>
    <s v="SIMFBA10009"/>
    <s v="165"/>
    <s v="1"/>
    <s v="0.84%"/>
    <s v="0.34%"/>
    <s v="188"/>
    <s v="1"/>
    <s v="0.74%"/>
    <s v="0.25%"/>
    <s v="100.00%"/>
    <s v="100.00%"/>
    <s v="1"/>
    <s v="0"/>
    <s v="0.61%"/>
    <s v="0.00%"/>
    <s v="$16.99"/>
    <s v="$0.00"/>
    <n v="1"/>
    <n v="0"/>
  </r>
  <r>
    <d v="2022-12-19T00:00:00"/>
    <x v="46"/>
    <s v="2022-W52"/>
    <s v="BusinessReport-12-19-23 (51)"/>
    <s v="B0BJVNB6CB"/>
    <x v="30"/>
    <s v="SIMORAS Memorial Candles for Deceased - Sympathy Gift, Condolence Gifts, Remembrance Gifts, Bereavement Gift for Loss of Mother, Father, Sister, Loved Ones - Cat, Dog Memorial Gifts - Pet Loss Gifts"/>
    <s v="SIMFBA10017"/>
    <s v="93"/>
    <s v="2"/>
    <s v="0.48%"/>
    <s v="0.68%"/>
    <s v="116"/>
    <s v="2"/>
    <s v="0.46%"/>
    <s v="0.51%"/>
    <s v="100.00%"/>
    <s v="100.00%"/>
    <s v="1"/>
    <s v="0"/>
    <s v="1.08%"/>
    <s v="0.00%"/>
    <s v="$19.99"/>
    <s v="$0.00"/>
    <n v="1"/>
    <n v="0"/>
  </r>
  <r>
    <d v="2022-12-12T00:00:00"/>
    <x v="47"/>
    <s v="2022-W51"/>
    <s v="BusinessReport-12-19-23 (52)"/>
    <s v="B0BQ26FXG2"/>
    <x v="9"/>
    <s v="SIMORAS Grandma Blanket - Grandma Throw Blanket for Christmas, Mothers Day - Grandma Gifts for Grandmother Birthday - Fleece Blanket, Teal 60&quot; x 50&quot;"/>
    <s v="SIMFBA20008TE"/>
    <s v="2,329"/>
    <s v="33"/>
    <s v="9.44%"/>
    <s v="9.54%"/>
    <s v="2,952"/>
    <s v="47"/>
    <s v="9.49%"/>
    <s v="10.68%"/>
    <s v="99.97%"/>
    <s v="95.74%"/>
    <s v="204"/>
    <s v="1"/>
    <s v="8.76%"/>
    <s v="3.03%"/>
    <s v="$7,431.98"/>
    <s v="$32.99"/>
    <n v="199"/>
    <n v="1"/>
  </r>
  <r>
    <d v="2022-12-12T00:00:00"/>
    <x v="47"/>
    <s v="2022-W51"/>
    <s v="BusinessReport-12-19-23 (52)"/>
    <s v="B0BJVQ5HWZ"/>
    <x v="17"/>
    <s v="SIMORAS Positive Words Blanket - 'Love Peace Joy' Comfort Blanket Gift Set for Christmas, Birthday - Positive Energy Throw Blankets for Women - Teal 60&quot; x 50&quot;"/>
    <s v="SIMFBA20006TE"/>
    <s v="2,360"/>
    <s v="33"/>
    <s v="9.56%"/>
    <s v="9.54%"/>
    <s v="3,165"/>
    <s v="39"/>
    <s v="10.18%"/>
    <s v="8.86%"/>
    <s v="99.87%"/>
    <s v="100.00%"/>
    <s v="197"/>
    <s v="3"/>
    <s v="8.35%"/>
    <s v="9.09%"/>
    <s v="$6,481.03"/>
    <s v="$99.97"/>
    <n v="189"/>
    <n v="3"/>
  </r>
  <r>
    <d v="2022-12-12T00:00:00"/>
    <x v="47"/>
    <s v="2022-W51"/>
    <s v="BusinessReport-12-19-23 (52)"/>
    <s v="B0BQ26FXG2"/>
    <x v="13"/>
    <s v="SIMORAS Grandma Blanket - Grandma Throw Blanket for Christmas, Mothers Day - Grandma Gifts for Grandmother Birthday - Fleece Blanket, Purple 60&quot; x 50&quot;"/>
    <s v="SIMFBA20008PU"/>
    <s v="1,211"/>
    <s v="19"/>
    <s v="4.91%"/>
    <s v="5.49%"/>
    <s v="1,532"/>
    <s v="22"/>
    <s v="4.93%"/>
    <s v="5.00%"/>
    <s v="99.67%"/>
    <s v="95.45%"/>
    <s v="159"/>
    <s v="3"/>
    <s v="13.13%"/>
    <s v="15.79%"/>
    <s v="$5,564.41"/>
    <s v="$106.97"/>
    <n v="155"/>
    <n v="3"/>
  </r>
  <r>
    <d v="2022-12-12T00:00:00"/>
    <x v="47"/>
    <s v="2022-W51"/>
    <s v="BusinessReport-12-19-23 (52)"/>
    <s v="B0BQ26FXG2"/>
    <x v="1"/>
    <s v="SIMORAS Mom Blanket - Blanket for Mom on Mothers Day, Christmas, Valentines - Birthday Gifts for Mom from Daughter, Son - Letter to Mom Blanket - Blanket 60&quot; x 50&quot;"/>
    <s v="SIMFBA20001"/>
    <s v="1,178"/>
    <s v="15"/>
    <s v="4.77%"/>
    <s v="4.34%"/>
    <s v="1,579"/>
    <s v="19"/>
    <s v="5.08%"/>
    <s v="4.32%"/>
    <s v="95.88%"/>
    <s v="89.47%"/>
    <s v="137"/>
    <s v="1"/>
    <s v="11.63%"/>
    <s v="6.67%"/>
    <s v="$4,630.64"/>
    <s v="$34.99"/>
    <n v="136"/>
    <n v="1"/>
  </r>
  <r>
    <d v="2022-12-12T00:00:00"/>
    <x v="47"/>
    <s v="2022-W51"/>
    <s v="BusinessReport-12-19-23 (52)"/>
    <s v="B0BNMGXTDZ"/>
    <x v="7"/>
    <s v="SIMORAS Best Friend Candle with Snuffer - Our Friendship is Like This Candle - Friend Gifts for Women, Men on Graduation - Going Away Gifts for Friends - Friendship Gifts for Women Friends"/>
    <s v="SIMFBA10005"/>
    <s v="1,065"/>
    <s v="19"/>
    <s v="4.32%"/>
    <s v="5.49%"/>
    <s v="1,386"/>
    <s v="27"/>
    <s v="4.46%"/>
    <s v="6.14%"/>
    <s v="98.34%"/>
    <s v="96.30%"/>
    <s v="126"/>
    <s v="0"/>
    <s v="11.83%"/>
    <s v="0.00%"/>
    <s v="$2,751.76"/>
    <s v="$0.00"/>
    <n v="114"/>
    <n v="0"/>
  </r>
  <r>
    <d v="2022-12-12T00:00:00"/>
    <x v="47"/>
    <s v="2022-W51"/>
    <s v="BusinessReport-12-19-23 (52)"/>
    <s v="B0BC7YHGYH"/>
    <x v="5"/>
    <s v="SIMORAS Inspirational Candles for Women, Men - You're Awesome Candles with Candle Snuffer - Lavender Candles Gifts for Women, Friends, Coworkers, Sisters, Teachers - Boss Day Candle with Saying"/>
    <s v="SIMFBA10012"/>
    <s v="854"/>
    <s v="12"/>
    <s v="3.46%"/>
    <s v="3.47%"/>
    <s v="1,138"/>
    <s v="18"/>
    <s v="3.66%"/>
    <s v="4.09%"/>
    <s v="99.56%"/>
    <s v="100.00%"/>
    <s v="118"/>
    <s v="1"/>
    <s v="13.82%"/>
    <s v="8.33%"/>
    <s v="$2,457.37"/>
    <s v="$20.49"/>
    <n v="103"/>
    <n v="1"/>
  </r>
  <r>
    <d v="2022-12-12T00:00:00"/>
    <x v="47"/>
    <s v="2022-W51"/>
    <s v="BusinessReport-12-19-23 (52)"/>
    <s v="B0BC7YHGYH"/>
    <x v="2"/>
    <s v="SIMORAS Sister Candle with Candlesnuffer, Gift Box - Lavender Scented Candle Gift for Sister on Birthday, Christmas - Cool Sister Gifts from Sisters, Brothers"/>
    <s v="SIMFBA10020"/>
    <s v="1,299"/>
    <s v="16"/>
    <s v="5.26%"/>
    <s v="4.62%"/>
    <s v="1,598"/>
    <s v="16"/>
    <s v="5.14%"/>
    <s v="3.64%"/>
    <s v="99.94%"/>
    <s v="100.00%"/>
    <s v="108"/>
    <s v="0"/>
    <s v="8.31%"/>
    <s v="0.00%"/>
    <s v="$2,509.93"/>
    <s v="$0.00"/>
    <n v="103"/>
    <n v="0"/>
  </r>
  <r>
    <d v="2022-12-12T00:00:00"/>
    <x v="47"/>
    <s v="2022-W51"/>
    <s v="BusinessReport-12-19-23 (52)"/>
    <s v="B0BQ26FXG2"/>
    <x v="6"/>
    <s v="SIMORAS Mom Blanket - Blanket for Mom on Mothers Day, Christmas, Valentines - Birthday Gifts for Mom from Daughter, Son - Letter to Mom Blanket - Blanket 60&quot; x 50&quot;"/>
    <s v="SIMFBA20002"/>
    <s v="1,408"/>
    <s v="26"/>
    <s v="5.71%"/>
    <s v="7.51%"/>
    <s v="1,832"/>
    <s v="33"/>
    <s v="5.89%"/>
    <s v="7.50%"/>
    <s v="99.67%"/>
    <s v="100.00%"/>
    <s v="104"/>
    <s v="2"/>
    <s v="7.39%"/>
    <s v="7.69%"/>
    <s v="$3,544.96"/>
    <s v="$67.98"/>
    <n v="103"/>
    <n v="2"/>
  </r>
  <r>
    <d v="2022-12-12T00:00:00"/>
    <x v="47"/>
    <s v="2022-W51"/>
    <s v="BusinessReport-12-19-23 (52)"/>
    <s v="B0BC7YHGYH"/>
    <x v="4"/>
    <s v="SIMORAS Mom Candle with Candlesnuffer - Lavender Scented Candles for Mom - You Don't Have Ugly Children Candles for Mom - Mom Candle Gifts for Mom from Son - Mothers Day Candles from Daughter"/>
    <s v="SIMFBA10013"/>
    <s v="732"/>
    <s v="9"/>
    <s v="2.97%"/>
    <s v="2.60%"/>
    <s v="923"/>
    <s v="18"/>
    <s v="2.97%"/>
    <s v="4.09%"/>
    <s v="99.78%"/>
    <s v="100.00%"/>
    <s v="101"/>
    <s v="0"/>
    <s v="13.80%"/>
    <s v="0.00%"/>
    <s v="$2,316.01"/>
    <s v="$0.00"/>
    <n v="99"/>
    <n v="0"/>
  </r>
  <r>
    <d v="2022-12-12T00:00:00"/>
    <x v="47"/>
    <s v="2022-W51"/>
    <s v="BusinessReport-12-19-23 (52)"/>
    <s v="B0BJVQ5HWZ"/>
    <x v="16"/>
    <s v="SIMORAS Positive Words Blanket with Sleep Mask, Socks and Gift Box - 'Love Peace Joy' Comfort Blanket Gift Set for Christmas, Birthday - Positive Energy Throw Blankets for Women - Purple 50&quot; x 60&quot;"/>
    <s v="SIMFBA20006PU"/>
    <s v="744"/>
    <s v="5"/>
    <s v="3.02%"/>
    <s v="1.45%"/>
    <s v="949"/>
    <s v="7"/>
    <s v="3.05%"/>
    <s v="1.59%"/>
    <s v="99.68%"/>
    <s v="100.00%"/>
    <s v="88"/>
    <s v="1"/>
    <s v="11.83%"/>
    <s v="20.00%"/>
    <s v="$2,851.12"/>
    <s v="$30.99"/>
    <n v="83"/>
    <n v="1"/>
  </r>
  <r>
    <d v="2022-12-12T00:00:00"/>
    <x v="47"/>
    <s v="2022-W51"/>
    <s v="BusinessReport-12-19-23 (52)"/>
    <s v="B0BC7YHGYH"/>
    <x v="8"/>
    <s v="SIMORAS Mom Candle with Candlesnuffer - Lavender Scented Candles for Mom - My Favorite Child Gave Me This Candle - Gifts for Mom from Son on Birthday - Mothers Day Candles from Daughter"/>
    <s v="SIMFBA10016"/>
    <s v="617"/>
    <s v="8"/>
    <s v="2.50%"/>
    <s v="2.31%"/>
    <s v="757"/>
    <s v="9"/>
    <s v="2.43%"/>
    <s v="2.05%"/>
    <s v="100.00%"/>
    <s v="100.00%"/>
    <s v="80"/>
    <s v="0"/>
    <s v="12.97%"/>
    <s v="0.00%"/>
    <s v="$1,752.21"/>
    <s v="$0.00"/>
    <n v="77"/>
    <n v="0"/>
  </r>
  <r>
    <d v="2022-12-12T00:00:00"/>
    <x v="47"/>
    <s v="2022-W51"/>
    <s v="BusinessReport-12-19-23 (52)"/>
    <s v="B0BJVQ5HWZ"/>
    <x v="19"/>
    <s v="SIMORAS Positive Words Blanket with Sleep Mask, Socks and Gift Box - Family Home Trust Comfort Blanket Gift Set for Christmas, Birthday - Positive Energy Throw Blankets for Women - Purple, 60&quot;x50&quot;"/>
    <s v="SIMFBA20005PU"/>
    <s v="1,039"/>
    <s v="11"/>
    <s v="4.21%"/>
    <s v="3.18%"/>
    <s v="1,260"/>
    <s v="11"/>
    <s v="4.05%"/>
    <s v="2.50%"/>
    <s v="98.02%"/>
    <s v="100.00%"/>
    <s v="75"/>
    <s v="0"/>
    <s v="7.22%"/>
    <s v="0.00%"/>
    <s v="$2,398.25"/>
    <s v="$0.00"/>
    <n v="74"/>
    <n v="0"/>
  </r>
  <r>
    <d v="2022-12-12T00:00:00"/>
    <x v="47"/>
    <s v="2022-W51"/>
    <s v="BusinessReport-12-19-23 (52)"/>
    <s v="B0BQ26FXG2"/>
    <x v="11"/>
    <s v="SIMORAS Wife Blanket - to My Wife Blanket from Husband for Christmas, Birthday, Valentines for Wife from Husband - Fleece Blanket, 60&quot; x 50&quot;"/>
    <s v="SIMFBA20003"/>
    <s v="947"/>
    <s v="15"/>
    <s v="3.84%"/>
    <s v="4.34%"/>
    <s v="1,247"/>
    <s v="18"/>
    <s v="4.01%"/>
    <s v="4.09%"/>
    <s v="99.76%"/>
    <s v="100.00%"/>
    <s v="71"/>
    <s v="0"/>
    <s v="7.50%"/>
    <s v="0.00%"/>
    <s v="$2,347.30"/>
    <s v="$0.00"/>
    <n v="71"/>
    <n v="0"/>
  </r>
  <r>
    <d v="2022-12-12T00:00:00"/>
    <x v="47"/>
    <s v="2022-W51"/>
    <s v="BusinessReport-12-19-23 (52)"/>
    <s v="B0BNMGXTDZ"/>
    <x v="3"/>
    <s v="SIMORAS Best Friend Candle with Candle Snuffer - A True Friend Candle - Friend Gifts for Women, Men on Graduation - Best Friend Birthday Gifts for Women - Friendship Gifts for Women Friends"/>
    <s v="SIMFBA10006"/>
    <s v="540"/>
    <s v="9"/>
    <s v="2.19%"/>
    <s v="2.60%"/>
    <s v="669"/>
    <s v="16"/>
    <s v="2.15%"/>
    <s v="3.64%"/>
    <s v="99.70%"/>
    <s v="100.00%"/>
    <s v="62"/>
    <s v="1"/>
    <s v="11.48%"/>
    <s v="11.11%"/>
    <s v="$1,401.38"/>
    <s v="$23.99"/>
    <n v="56"/>
    <n v="1"/>
  </r>
  <r>
    <d v="2022-12-12T00:00:00"/>
    <x v="47"/>
    <s v="2022-W51"/>
    <s v="BusinessReport-12-19-23 (52)"/>
    <s v="B0BJVQ5HWZ"/>
    <x v="15"/>
    <s v="SIMORAS Positive Words Blanket with Sleep Mask, Socks and Gift Box - Family Home Trust Comfort Blanket Gift Set for Christmas, Birthday - Positive Energy Throw Blankets for Women - Teal 50&quot; x 60&quot;"/>
    <s v="SIMFBA20005TE"/>
    <s v="630"/>
    <s v="5"/>
    <s v="2.55%"/>
    <s v="1.45%"/>
    <s v="768"/>
    <s v="7"/>
    <s v="2.47%"/>
    <s v="1.59%"/>
    <s v="99.87%"/>
    <s v="57.14%"/>
    <s v="59"/>
    <s v="0"/>
    <s v="9.37%"/>
    <s v="0.00%"/>
    <s v="$1,893.41"/>
    <s v="$0.00"/>
    <n v="56"/>
    <n v="0"/>
  </r>
  <r>
    <d v="2022-12-12T00:00:00"/>
    <x v="47"/>
    <s v="2022-W51"/>
    <s v="BusinessReport-12-19-23 (52)"/>
    <s v="B0BQ26FXG2"/>
    <x v="12"/>
    <s v="SIMORAS Sister Blanket - Sister Blankets from Sister for Christmas, Valentines - Blanket Gifts for Sisters from Sisters, Brothers - Fleece Blanket, Teal 60&quot; x 50&quot;"/>
    <s v="SIMFBA20007TE"/>
    <s v="773"/>
    <s v="8"/>
    <s v="3.13%"/>
    <s v="2.31%"/>
    <s v="953"/>
    <s v="10"/>
    <s v="3.06%"/>
    <s v="2.27%"/>
    <s v="100.00%"/>
    <s v="100.00%"/>
    <s v="54"/>
    <s v="0"/>
    <s v="6.99%"/>
    <s v="0.00%"/>
    <s v="$1,974.46"/>
    <s v="$0.00"/>
    <n v="53"/>
    <n v="0"/>
  </r>
  <r>
    <d v="2022-12-12T00:00:00"/>
    <x v="47"/>
    <s v="2022-W51"/>
    <s v="BusinessReport-12-19-23 (52)"/>
    <s v="B0BQ26FXG2"/>
    <x v="10"/>
    <s v="SIMORAS Sister Blanket - Sister Blankets from Sister for Christmas, Valentines - Blanket Gifts for Sisters from Sisters, Brothers - Purple 60&quot; x 50&quot;"/>
    <s v="SIMFBA20007PU"/>
    <s v="600"/>
    <s v="4"/>
    <s v="2.43%"/>
    <s v="1.16%"/>
    <s v="796"/>
    <s v="4"/>
    <s v="2.56%"/>
    <s v="0.91%"/>
    <s v="99.87%"/>
    <s v="100.00%"/>
    <s v="49"/>
    <s v="0"/>
    <s v="8.17%"/>
    <s v="0.00%"/>
    <s v="$1,677.51"/>
    <s v="$0.00"/>
    <n v="48"/>
    <n v="0"/>
  </r>
  <r>
    <d v="2022-12-12T00:00:00"/>
    <x v="47"/>
    <s v="2022-W51"/>
    <s v="BusinessReport-12-19-23 (52)"/>
    <s v="B0BNMGXTDZ"/>
    <x v="14"/>
    <s v="SIMORAS Best Friend Candle with Snuffer - We'll be Friends Until We are Old - Friend Gifts for Women, Men on Graduation - Best Friend Birthday Gifts for Women - Friendship Gifts for Women Friends"/>
    <s v="SIMFBA10007"/>
    <s v="477"/>
    <s v="5"/>
    <s v="1.93%"/>
    <s v="1.45%"/>
    <s v="562"/>
    <s v="5"/>
    <s v="1.81%"/>
    <s v="1.14%"/>
    <s v="99.82%"/>
    <s v="100.00%"/>
    <s v="49"/>
    <s v="0"/>
    <s v="10.27%"/>
    <s v="0.00%"/>
    <s v="$1,135.51"/>
    <s v="$0.00"/>
    <n v="46"/>
    <n v="0"/>
  </r>
  <r>
    <d v="2022-12-12T00:00:00"/>
    <x v="47"/>
    <s v="2022-W51"/>
    <s v="BusinessReport-12-19-23 (52)"/>
    <s v="B0BNMFZBYS"/>
    <x v="20"/>
    <s v="SIMORAS Housewarming Gifts for New House - Can't Wait to Poo in Your New Toilet Candles for House Warming - Funny Housewarming Gifts for Women, Men, Friends - New Apartment, New Home Candle, Lavender"/>
    <s v="SIMFBA10008"/>
    <s v="274"/>
    <s v="10"/>
    <s v="1.11%"/>
    <s v="2.89%"/>
    <s v="370"/>
    <s v="10"/>
    <s v="1.19%"/>
    <s v="2.27%"/>
    <s v="98.65%"/>
    <s v="100.00%"/>
    <s v="41"/>
    <s v="1"/>
    <s v="14.96%"/>
    <s v="10.00%"/>
    <s v="$845.59"/>
    <s v="$19.99"/>
    <n v="39"/>
    <n v="1"/>
  </r>
  <r>
    <d v="2022-12-12T00:00:00"/>
    <x v="47"/>
    <s v="2022-W51"/>
    <s v="BusinessReport-12-19-23 (52)"/>
    <s v="B0BC7YHGYH"/>
    <x v="18"/>
    <s v="SIMORAS Coworker Candle with Candlesnuffer, Gift Box - A Candle for Coworkers' Birthday, Promotion - Candles for Coworkers Leaving Work - Coworker Gifts for Women, Men - Work Bestie Candle"/>
    <s v="SIMFBA10001"/>
    <s v="1,118"/>
    <s v="15"/>
    <s v="4.53%"/>
    <s v="4.34%"/>
    <s v="1,342"/>
    <s v="17"/>
    <s v="4.32%"/>
    <s v="3.86%"/>
    <s v="96.80%"/>
    <s v="94.12%"/>
    <s v="42"/>
    <s v="0"/>
    <s v="3.76%"/>
    <s v="0.00%"/>
    <s v="$881.58"/>
    <s v="$0.00"/>
    <n v="37"/>
    <n v="0"/>
  </r>
  <r>
    <d v="2022-12-12T00:00:00"/>
    <x v="47"/>
    <s v="2022-W51"/>
    <s v="BusinessReport-12-19-23 (52)"/>
    <s v="B09Q8CZZQM"/>
    <x v="0"/>
    <s v="SIMORAS Love Candle Gifts for Girlfriend, Boyfriend - I Love You Gifts for Her, Him on Birthday - Funny Gift for Your Wife, Husband - Romantic Gifts for Her, Him on Valentines Day - Lavender Scent"/>
    <s v="SIMFBA10010"/>
    <s v="305"/>
    <s v="3"/>
    <s v="1.24%"/>
    <s v="0.87%"/>
    <s v="381"/>
    <s v="4"/>
    <s v="1.23%"/>
    <s v="0.91%"/>
    <s v="99.74%"/>
    <s v="100.00%"/>
    <s v="36"/>
    <s v="0"/>
    <s v="11.80%"/>
    <s v="0.00%"/>
    <s v="$741.65"/>
    <s v="$0.00"/>
    <n v="36"/>
    <n v="0"/>
  </r>
  <r>
    <d v="2022-12-12T00:00:00"/>
    <x v="47"/>
    <s v="2022-W51"/>
    <s v="BusinessReport-12-19-23 (52)"/>
    <s v="B0BC7YHGYH"/>
    <x v="31"/>
    <s v=" "/>
    <s v="SIMFBA10015"/>
    <s v="365"/>
    <s v="2"/>
    <s v="1.48%"/>
    <s v="0.58%"/>
    <s v="408"/>
    <s v="2"/>
    <s v="1.31%"/>
    <s v="0.45%"/>
    <s v="100.00%"/>
    <s v="100.00%"/>
    <s v="30"/>
    <s v="0"/>
    <s v="8.22%"/>
    <s v="0.00%"/>
    <s v="$449.70"/>
    <s v="$0.00"/>
    <n v="30"/>
    <n v="0"/>
  </r>
  <r>
    <d v="2022-12-12T00:00:00"/>
    <x v="47"/>
    <s v="2022-W51"/>
    <s v="BusinessReport-12-19-23 (52)"/>
    <s v="B0BQ26FXG2"/>
    <x v="21"/>
    <s v="SIMORAS Wife Blanket with Sleep Mask, Socks and Gift Box - to My Wife Blanket from Husband for Christmas, Birthday, Valentines for Wife from Husband - Fleece Blanket, 60&quot; x 50&quot;"/>
    <s v="SIMFBA20004"/>
    <s v="322"/>
    <s v="4"/>
    <s v="1.30%"/>
    <s v="1.16%"/>
    <s v="386"/>
    <s v="6"/>
    <s v="1.24%"/>
    <s v="1.36%"/>
    <s v="100.00%"/>
    <s v="100.00%"/>
    <s v="24"/>
    <s v="0"/>
    <s v="7.45%"/>
    <s v="0.00%"/>
    <s v="$768.76"/>
    <s v="$0.00"/>
    <n v="24"/>
    <n v="0"/>
  </r>
  <r>
    <d v="2022-12-12T00:00:00"/>
    <x v="47"/>
    <s v="2022-W51"/>
    <s v="BusinessReport-12-19-23 (52)"/>
    <s v="B0BNMFZBYS"/>
    <x v="27"/>
    <s v="SIMORAS Housewarming Gifts for New House - You Should Have Moved Closer Scented Candles for House Warming - Funny Housewarming Gifts for Women, Men, Friends - New Apartment, New Home Candle (Lavender)"/>
    <s v="SIMFBA10002"/>
    <s v="247"/>
    <s v="3"/>
    <s v="1.00%"/>
    <s v="0.87%"/>
    <s v="303"/>
    <s v="4"/>
    <s v="0.97%"/>
    <s v="0.91%"/>
    <s v="99.67%"/>
    <s v="100.00%"/>
    <s v="23"/>
    <s v="0"/>
    <s v="9.31%"/>
    <s v="0.00%"/>
    <s v="$459.77"/>
    <s v="$0.00"/>
    <n v="23"/>
    <n v="0"/>
  </r>
  <r>
    <d v="2022-12-12T00:00:00"/>
    <x v="47"/>
    <s v="2022-W51"/>
    <s v="BusinessReport-12-19-23 (52)"/>
    <s v="B0BC7YHGYH"/>
    <x v="26"/>
    <s v="SIMORAS Get Well Soon Candle with Candlesnuffer - Cheer Candle for Women, Men, Friends After Surgery, Getting Sick - Recovery Candle as Comforting Gifts for Cancer Patients, Miscarriage, Grieving"/>
    <s v="SIMFBA10004"/>
    <s v="624"/>
    <s v="8"/>
    <s v="2.53%"/>
    <s v="2.31%"/>
    <s v="714"/>
    <s v="9"/>
    <s v="2.30%"/>
    <s v="2.05%"/>
    <s v="100.00%"/>
    <s v="100.00%"/>
    <s v="21"/>
    <s v="1"/>
    <s v="3.37%"/>
    <s v="12.50%"/>
    <s v="$335.79"/>
    <s v="$15.99"/>
    <n v="21"/>
    <n v="1"/>
  </r>
  <r>
    <d v="2022-12-12T00:00:00"/>
    <x v="47"/>
    <s v="2022-W51"/>
    <s v="BusinessReport-12-19-23 (52)"/>
    <s v="B0BC7YHGYH"/>
    <x v="22"/>
    <s v="SIMORAS Get Well Soon Candle with Candlesnuffer - Cheer Candle for Women, Men, Friends After Surgery, Getting Sick - Recovery Candle as Comforting Gifts for Cancer Patients, Miscarriage, Grieving"/>
    <s v="SIMFBA10003"/>
    <s v="390"/>
    <s v="7"/>
    <s v="1.58%"/>
    <s v="2.02%"/>
    <s v="445"/>
    <s v="8"/>
    <s v="1.43%"/>
    <s v="1.82%"/>
    <s v="99.55%"/>
    <s v="100.00%"/>
    <s v="21"/>
    <s v="0"/>
    <s v="5.38%"/>
    <s v="0.00%"/>
    <s v="$359.79"/>
    <s v="$0.00"/>
    <n v="18"/>
    <n v="0"/>
  </r>
  <r>
    <d v="2022-12-12T00:00:00"/>
    <x v="47"/>
    <s v="2022-W51"/>
    <s v="BusinessReport-12-19-23 (52)"/>
    <s v="B0BK1QMG46"/>
    <x v="9"/>
    <s v="SIMORAS Grandma Blanket - Grandma Throw Blanket for Christmas, Mothers Day - Grandma Gifts for Grandmother Birthday - Fleece Blanket, Teal 60&quot; x 50&quot;"/>
    <s v="SIMFBA20008TE"/>
    <s v="197"/>
    <s v="4"/>
    <s v="0.80%"/>
    <s v="1.16%"/>
    <s v="251"/>
    <s v="5"/>
    <s v="0.81%"/>
    <s v="1.14%"/>
    <s v="100.00%"/>
    <s v="100.00%"/>
    <s v="18"/>
    <s v="0"/>
    <s v="9.14%"/>
    <s v="0.00%"/>
    <s v="$576.82"/>
    <s v="$0.00"/>
    <n v="18"/>
    <n v="0"/>
  </r>
  <r>
    <d v="2022-12-12T00:00:00"/>
    <x v="47"/>
    <s v="2022-W51"/>
    <s v="BusinessReport-12-19-23 (52)"/>
    <s v="B0BC7YHGYH"/>
    <x v="24"/>
    <s v="SIMORAS Boss Lady Candle with Candlesnuffer - A Candle for Coworkers on Birthday, Promotion - Boss Candle for Women on Boss Day - Coworker Candle as Leaving Work Gifts, New Job Gifts"/>
    <s v="SIMFBA10009"/>
    <s v="432"/>
    <s v="8"/>
    <s v="1.75%"/>
    <s v="2.31%"/>
    <s v="472"/>
    <s v="8"/>
    <s v="1.52%"/>
    <s v="1.82%"/>
    <s v="100.00%"/>
    <s v="87.50%"/>
    <s v="17"/>
    <s v="0"/>
    <s v="3.94%"/>
    <s v="0.00%"/>
    <s v="$198.87"/>
    <s v="$0.00"/>
    <n v="17"/>
    <n v="0"/>
  </r>
  <r>
    <d v="2022-12-12T00:00:00"/>
    <x v="47"/>
    <s v="2022-W51"/>
    <s v="BusinessReport-12-19-23 (52)"/>
    <s v="B0BJVNB6CB"/>
    <x v="23"/>
    <s v="SIMORAS Memorial Candles for Deceased - Sympathy Gift, Condolence Gifts, Remembrance Gifts, Bereavement Gift for Loss of Mother, Father, Sister, Loved Ones - Lavender Scented Candles"/>
    <s v="SIMFBA10018"/>
    <s v="298"/>
    <s v="6"/>
    <s v="1.21%"/>
    <s v="1.73%"/>
    <s v="395"/>
    <s v="7"/>
    <s v="1.27%"/>
    <s v="1.59%"/>
    <s v="100.00%"/>
    <s v="100.00%"/>
    <s v="16"/>
    <s v="2"/>
    <s v="5.37%"/>
    <s v="33.33%"/>
    <s v="$319.84"/>
    <s v="$39.98"/>
    <n v="15"/>
    <n v="2"/>
  </r>
  <r>
    <d v="2022-12-12T00:00:00"/>
    <x v="47"/>
    <s v="2022-W51"/>
    <s v="BusinessReport-12-19-23 (52)"/>
    <s v="B0BC7YHGYH"/>
    <x v="25"/>
    <s v="SIMORAS Get Well Soon Candle with Candlesnuffer - Cheer Candle for Women, Men, Friends After Surgery, Getting Sick - Recovery Candle as Comforting Gifts for Cancer Patients, Miscarriage, Grieving"/>
    <s v="SIMFBA10011"/>
    <s v="534"/>
    <s v="6"/>
    <s v="2.16%"/>
    <s v="1.73%"/>
    <s v="606"/>
    <s v="6"/>
    <s v="1.95%"/>
    <s v="1.36%"/>
    <s v="91.91%"/>
    <s v="83.33%"/>
    <s v="13"/>
    <s v="0"/>
    <s v="2.43%"/>
    <s v="0.00%"/>
    <s v="$219.87"/>
    <s v="$0.00"/>
    <n v="13"/>
    <n v="0"/>
  </r>
  <r>
    <d v="2022-12-12T00:00:00"/>
    <x v="47"/>
    <s v="2022-W51"/>
    <s v="BusinessReport-12-19-23 (52)"/>
    <s v="B0BK1QMG46"/>
    <x v="1"/>
    <s v="SIMORAS Mom Blanket - Blanket for Mom on Mothers Day, Christmas, Valentines - Birthday Gifts for Mom from Daughter, Son - Letter to Mom Blanket - Blanket 60&quot; x 50&quot;"/>
    <s v="SIMFBA20001"/>
    <s v="87"/>
    <s v="1"/>
    <s v="0.35%"/>
    <s v="0.29%"/>
    <s v="122"/>
    <s v="2"/>
    <s v="0.39%"/>
    <s v="0.45%"/>
    <s v="99.18%"/>
    <s v="100.00%"/>
    <s v="12"/>
    <s v="0"/>
    <s v="13.79%"/>
    <s v="0.00%"/>
    <s v="$372.88"/>
    <s v="$0.00"/>
    <n v="11"/>
    <n v="0"/>
  </r>
  <r>
    <d v="2022-12-12T00:00:00"/>
    <x v="47"/>
    <s v="2022-W51"/>
    <s v="BusinessReport-12-19-23 (52)"/>
    <s v="B0BK1QMG46"/>
    <x v="6"/>
    <s v="SIMORAS Mom Blanket - Blanket for Mom on Mothers Day, Christmas, Valentines - Birthday Gifts for Mom from Daughter, Son - Letter to Mom Blanket - Blanket 60&quot; x 50&quot;"/>
    <s v="SIMFBA20002"/>
    <s v="178"/>
    <s v="1"/>
    <s v="0.72%"/>
    <s v="0.29%"/>
    <s v="214"/>
    <s v="1"/>
    <s v="0.69%"/>
    <s v="0.23%"/>
    <s v="95.33%"/>
    <s v="100.00%"/>
    <s v="7"/>
    <s v="0"/>
    <s v="3.93%"/>
    <s v="0.00%"/>
    <s v="$217.93"/>
    <s v="$0.00"/>
    <n v="7"/>
    <n v="0"/>
  </r>
  <r>
    <d v="2022-12-12T00:00:00"/>
    <x v="47"/>
    <s v="2022-W51"/>
    <s v="BusinessReport-12-19-23 (52)"/>
    <s v="B0BK1QMG46"/>
    <x v="11"/>
    <s v="SIMORAS Wife Blanket - to My Wife Blanket from Husband for Christmas, Birthday, Valentines for Wife from Husband - Fleece Blanket, 60&quot; x 50&quot;"/>
    <s v="SIMFBA20003"/>
    <s v="83"/>
    <s v="4"/>
    <s v="0.34%"/>
    <s v="1.16%"/>
    <s v="97"/>
    <s v="6"/>
    <s v="0.31%"/>
    <s v="1.36%"/>
    <s v="100.00%"/>
    <s v="100.00%"/>
    <s v="6"/>
    <s v="0"/>
    <s v="7.23%"/>
    <s v="0.00%"/>
    <s v="$149.95"/>
    <s v="$0.00"/>
    <n v="6"/>
    <n v="0"/>
  </r>
  <r>
    <d v="2022-12-12T00:00:00"/>
    <x v="47"/>
    <s v="2022-W51"/>
    <s v="BusinessReport-12-19-23 (52)"/>
    <s v="B0BJVNB6CB"/>
    <x v="30"/>
    <s v="SIMORAS Memorial Candles for Deceased - Sympathy Gift, Condolence Gifts, Remembrance Gifts, Bereavement Gift for Loss of Mother, Father, Sister, Loved Ones - Cat, Dog Memorial Gifts - Pet Loss Gifts"/>
    <s v="SIMFBA10017"/>
    <s v="112"/>
    <s v="1"/>
    <s v="0.45%"/>
    <s v="0.29%"/>
    <s v="153"/>
    <s v="1"/>
    <s v="0.49%"/>
    <s v="0.23%"/>
    <s v="98.04%"/>
    <s v="0.00%"/>
    <s v="5"/>
    <s v="0"/>
    <s v="4.46%"/>
    <s v="0.00%"/>
    <s v="$99.95"/>
    <s v="$0.00"/>
    <n v="5"/>
    <n v="0"/>
  </r>
  <r>
    <d v="2022-12-12T00:00:00"/>
    <x v="47"/>
    <s v="2022-W51"/>
    <s v="BusinessReport-12-19-23 (52)"/>
    <s v="B0BJVNB6CB"/>
    <x v="29"/>
    <s v="SIMORAS Memorial Candles for Deceased - Sympathy Gift, Condolence Gifts, Remembrance Gifts, Bereavement Gift for Loss of Mother, Father, Sister, Loved Ones - Cat, Dog Memorial Gifts - Pet Loss Gifts"/>
    <s v="SIMFBA10019"/>
    <s v="84"/>
    <s v="3"/>
    <s v="0.34%"/>
    <s v="0.87%"/>
    <s v="100"/>
    <s v="8"/>
    <s v="0.32%"/>
    <s v="1.82%"/>
    <s v="100.00%"/>
    <s v="100.00%"/>
    <s v="3"/>
    <s v="1"/>
    <s v="3.57%"/>
    <s v="33.33%"/>
    <s v="$59.97"/>
    <s v="$19.99"/>
    <n v="3"/>
    <n v="1"/>
  </r>
  <r>
    <d v="2022-12-12T00:00:00"/>
    <x v="47"/>
    <s v="2022-W51"/>
    <s v="BusinessReport-12-19-23 (52)"/>
    <s v="B0BK1QMG46"/>
    <x v="21"/>
    <s v="SIMORAS Wife Blanket with Sleep Mask, Socks and Gift Box - to My Wife Blanket from Husband for Christmas, Birthday, Valentines for Wife from Husband - Fleece Blanket, 60&quot; x 50&quot;"/>
    <s v="SIMFBA20004"/>
    <s v="23"/>
    <s v="2"/>
    <s v="0.09%"/>
    <s v="0.58%"/>
    <s v="31"/>
    <s v="3"/>
    <s v="0.10%"/>
    <s v="0.68%"/>
    <s v="100.00%"/>
    <s v="100.00%"/>
    <s v="2"/>
    <s v="0"/>
    <s v="8.70%"/>
    <s v="0.00%"/>
    <s v="$61.98"/>
    <s v="$0.00"/>
    <n v="2"/>
    <n v="0"/>
  </r>
  <r>
    <d v="2022-12-12T00:00:00"/>
    <x v="47"/>
    <s v="2022-W51"/>
    <s v="BusinessReport-12-19-23 (52)"/>
    <s v="B0BK1QMG46"/>
    <x v="12"/>
    <s v="SIMORAS Sister Blanket - Sister Blankets from Sister for Christmas, Valentines - Blanket Gifts for Sisters from Sisters, Brothers - Fleece Blanket, Teal 60&quot; x 50&quot;"/>
    <s v="SIMFBA20007TE"/>
    <s v="87"/>
    <s v="3"/>
    <s v="0.35%"/>
    <s v="0.87%"/>
    <s v="103"/>
    <s v="4"/>
    <s v="0.33%"/>
    <s v="0.91%"/>
    <s v="100.00%"/>
    <s v="100.00%"/>
    <s v="2"/>
    <s v="0"/>
    <s v="2.30%"/>
    <s v="0.00%"/>
    <s v="$73.98"/>
    <s v="$0.00"/>
    <n v="2"/>
    <n v="0"/>
  </r>
  <r>
    <d v="2022-12-12T00:00:00"/>
    <x v="47"/>
    <s v="2022-W51"/>
    <s v="BusinessReport-12-19-23 (52)"/>
    <s v="B0BK1QMG46"/>
    <x v="10"/>
    <s v="SIMORAS Sister Blanket - Sister Blankets from Sister for Christmas, Valentines - Blanket Gifts for Sisters from Sisters, Brothers - Purple 60&quot; x 50&quot;"/>
    <s v="SIMFBA20007PU"/>
    <s v="59"/>
    <s v="3"/>
    <s v="0.24%"/>
    <s v="0.87%"/>
    <s v="71"/>
    <s v="3"/>
    <s v="0.23%"/>
    <s v="0.68%"/>
    <s v="100.00%"/>
    <s v="66.67%"/>
    <s v="2"/>
    <s v="0"/>
    <s v="3.39%"/>
    <s v="0.00%"/>
    <s v="$67.98"/>
    <s v="$0.00"/>
    <n v="2"/>
    <n v="0"/>
  </r>
  <r>
    <d v="2022-12-12T00:00:00"/>
    <x v="47"/>
    <s v="2022-W51"/>
    <s v="BusinessReport-12-19-23 (52)"/>
    <s v="B0BC7YHGYH"/>
    <x v="28"/>
    <s v="SIMORAS Lavender Scented Candles Gifts for Women - Don't Let Anyone Treat You Like Free Salsa You are Guac - Inspirational Gifts for Women, Men - Best Friend Candle for Bestie's Birthday"/>
    <s v="SIMFBA10014"/>
    <s v="54"/>
    <s v="0"/>
    <s v="0.22%"/>
    <s v="0.00%"/>
    <s v="63"/>
    <s v="0"/>
    <s v="0.20%"/>
    <s v="0.00%"/>
    <s v="100.00%"/>
    <s v="0.00%"/>
    <s v="1"/>
    <s v="0"/>
    <s v="1.85%"/>
    <s v="0.00%"/>
    <s v="$19.99"/>
    <s v="$0.00"/>
    <n v="1"/>
    <n v="0"/>
  </r>
  <r>
    <d v="2022-12-05T00:00:00"/>
    <x v="48"/>
    <s v="2022-W50"/>
    <s v="BusinessReport-12-19-23 (53)"/>
    <s v="B0BNMGXTDZ"/>
    <x v="7"/>
    <s v="SIMORAS Best Friend Candle with Snuffer - Our Friendship is Like This Candle - Friend Gifts for Women, Men on Graduation - Going Away Gifts for Friends - Friendship Gifts for Women Friends"/>
    <s v="SIMFBA10005"/>
    <s v="1,105"/>
    <s v="6"/>
    <s v="6.76%"/>
    <s v="3.28%"/>
    <s v="1,461"/>
    <s v="10"/>
    <s v="7.18%"/>
    <s v="4.03%"/>
    <s v="97.81%"/>
    <s v="100.00%"/>
    <s v="119"/>
    <s v="1"/>
    <s v="10.77%"/>
    <s v="16.67%"/>
    <s v="$2,378.81"/>
    <s v="$19.99"/>
    <n v="112"/>
    <n v="1"/>
  </r>
  <r>
    <d v="2022-12-05T00:00:00"/>
    <x v="48"/>
    <s v="2022-W50"/>
    <s v="BusinessReport-12-19-23 (53)"/>
    <s v="B0BK1QMG46"/>
    <x v="9"/>
    <s v="SIMORAS Grandma Blanket - Grandma Throw Blanket for Christmas, Mothers Day - Grandma Gifts for Grandmother Birthday - Fleece Blanket, Teal 60&quot; x 50&quot;"/>
    <s v="SIMFBA20008TE"/>
    <s v="1,336"/>
    <s v="16"/>
    <s v="8.18%"/>
    <s v="8.74%"/>
    <s v="1,697"/>
    <s v="20"/>
    <s v="8.34%"/>
    <s v="8.06%"/>
    <s v="99.88%"/>
    <s v="100.00%"/>
    <s v="103"/>
    <s v="1"/>
    <s v="7.71%"/>
    <s v="6.25%"/>
    <s v="$3,294.97"/>
    <s v="$31.99"/>
    <n v="101"/>
    <n v="1"/>
  </r>
  <r>
    <d v="2022-12-05T00:00:00"/>
    <x v="48"/>
    <s v="2022-W50"/>
    <s v="BusinessReport-12-19-23 (53)"/>
    <s v="B0BC7YHGYH"/>
    <x v="2"/>
    <s v="SIMORAS Sister Candle with Candlesnuffer, Gift Box - Lavender Scented Candle Gift for Sister on Birthday, Christmas - Cool Sister Gifts from Sisters, Brothers"/>
    <s v="SIMFBA10020"/>
    <s v="1,046"/>
    <s v="8"/>
    <s v="6.40%"/>
    <s v="4.37%"/>
    <s v="1,313"/>
    <s v="11"/>
    <s v="6.45%"/>
    <s v="4.44%"/>
    <s v="99.85%"/>
    <s v="100.00%"/>
    <s v="93"/>
    <s v="0"/>
    <s v="8.89%"/>
    <s v="0.00%"/>
    <s v="$1,819.09"/>
    <s v="$0.00"/>
    <n v="91"/>
    <n v="0"/>
  </r>
  <r>
    <d v="2022-12-05T00:00:00"/>
    <x v="48"/>
    <s v="2022-W50"/>
    <s v="BusinessReport-12-19-23 (53)"/>
    <s v="B0BC7YHGYH"/>
    <x v="5"/>
    <s v="SIMORAS Inspirational Candles for Women, Men - You're Awesome Candles with Candle Snuffer - Lavender Candles Gifts for Women, Friends, Coworkers, Sisters, Teachers - Boss Day Candle with Saying"/>
    <s v="SIMFBA10012"/>
    <s v="685"/>
    <s v="3"/>
    <s v="4.19%"/>
    <s v="1.64%"/>
    <s v="917"/>
    <s v="3"/>
    <s v="4.51%"/>
    <s v="1.21%"/>
    <s v="99.35%"/>
    <s v="100.00%"/>
    <s v="105"/>
    <s v="0"/>
    <s v="15.33%"/>
    <s v="0.00%"/>
    <s v="$2,098.95"/>
    <s v="$0.00"/>
    <n v="76"/>
    <n v="0"/>
  </r>
  <r>
    <d v="2022-12-05T00:00:00"/>
    <x v="48"/>
    <s v="2022-W50"/>
    <s v="BusinessReport-12-19-23 (53)"/>
    <s v="B0BJVQ5HWZ"/>
    <x v="17"/>
    <s v="SIMORAS Positive Words Blanket - 'Love Peace Joy' Comfort Blanket Gift Set for Christmas, Birthday - Positive Energy Throw Blankets for Women - Teal 60&quot; x 50&quot;"/>
    <s v="SIMFBA20006TE"/>
    <s v="1,089"/>
    <s v="19"/>
    <s v="6.66%"/>
    <s v="10.38%"/>
    <s v="1,499"/>
    <s v="30"/>
    <s v="7.37%"/>
    <s v="12.10%"/>
    <s v="100.00%"/>
    <s v="100.00%"/>
    <s v="63"/>
    <s v="1"/>
    <s v="5.79%"/>
    <s v="5.26%"/>
    <s v="$1,943.37"/>
    <s v="$30.99"/>
    <n v="59"/>
    <n v="1"/>
  </r>
  <r>
    <d v="2022-12-05T00:00:00"/>
    <x v="48"/>
    <s v="2022-W50"/>
    <s v="BusinessReport-12-19-23 (53)"/>
    <s v="B0BK1QMG46"/>
    <x v="1"/>
    <s v="SIMORAS Mom Blanket - Blanket for Mom on Mothers Day, Christmas, Valentines - Birthday Gifts for Mom from Daughter, Son - Letter to Mom Blanket - Blanket 60&quot; x 50&quot;"/>
    <s v="SIMFBA20001"/>
    <s v="387"/>
    <s v="3"/>
    <s v="2.37%"/>
    <s v="1.64%"/>
    <s v="559"/>
    <s v="5"/>
    <s v="2.75%"/>
    <s v="2.02%"/>
    <s v="99.82%"/>
    <s v="100.00%"/>
    <s v="57"/>
    <s v="0"/>
    <s v="14.73%"/>
    <s v="0.00%"/>
    <s v="$1,735.44"/>
    <s v="$0.00"/>
    <n v="57"/>
    <n v="0"/>
  </r>
  <r>
    <d v="2022-12-05T00:00:00"/>
    <x v="48"/>
    <s v="2022-W50"/>
    <s v="BusinessReport-12-19-23 (53)"/>
    <s v="B0BC7YHGYH"/>
    <x v="4"/>
    <s v="SIMORAS Mom Candle with Candlesnuffer - Lavender Scented Candles for Mom - You Don't Have Ugly Children Candles for Mom - Mom Candle Gifts for Mom from Son - Mothers Day Candles from Daughter"/>
    <s v="SIMFBA10013"/>
    <s v="576"/>
    <s v="3"/>
    <s v="3.52%"/>
    <s v="1.64%"/>
    <s v="699"/>
    <s v="4"/>
    <s v="3.44%"/>
    <s v="1.61%"/>
    <s v="100.00%"/>
    <s v="100.00%"/>
    <s v="49"/>
    <s v="0"/>
    <s v="8.51%"/>
    <s v="0.00%"/>
    <s v="$979.51"/>
    <s v="$0.00"/>
    <n v="50"/>
    <n v="0"/>
  </r>
  <r>
    <d v="2022-12-05T00:00:00"/>
    <x v="48"/>
    <s v="2022-W50"/>
    <s v="BusinessReport-12-19-23 (53)"/>
    <s v="B0BNMGXTDZ"/>
    <x v="3"/>
    <s v="SIMORAS Best Friend Candle with Candle Snuffer - A True Friend Candle - Friend Gifts for Women, Men on Graduation - Best Friend Birthday Gifts for Women - Friendship Gifts for Women Friends"/>
    <s v="SIMFBA10006"/>
    <s v="643"/>
    <s v="7"/>
    <s v="3.93%"/>
    <s v="3.83%"/>
    <s v="783"/>
    <s v="10"/>
    <s v="3.85%"/>
    <s v="4.03%"/>
    <s v="100.00%"/>
    <s v="100.00%"/>
    <s v="45"/>
    <s v="1"/>
    <s v="7.00%"/>
    <s v="14.29%"/>
    <s v="$944.55"/>
    <s v="$20.99"/>
    <n v="44"/>
    <n v="1"/>
  </r>
  <r>
    <d v="2022-12-05T00:00:00"/>
    <x v="48"/>
    <s v="2022-W50"/>
    <s v="BusinessReport-12-19-23 (53)"/>
    <s v="B0BNMGXTDZ"/>
    <x v="14"/>
    <s v="SIMORAS Best Friend Candle with Snuffer - We'll be Friends Until We are Old - Friend Gifts for Women, Men on Graduation - Best Friend Birthday Gifts for Women - Friendship Gifts for Women Friends"/>
    <s v="SIMFBA10007"/>
    <s v="553"/>
    <s v="4"/>
    <s v="3.38%"/>
    <s v="2.19%"/>
    <s v="666"/>
    <s v="4"/>
    <s v="3.27%"/>
    <s v="1.61%"/>
    <s v="100.00%"/>
    <s v="100.00%"/>
    <s v="46"/>
    <s v="0"/>
    <s v="8.32%"/>
    <s v="0.00%"/>
    <s v="$944.55"/>
    <s v="$0.00"/>
    <n v="43"/>
    <n v="0"/>
  </r>
  <r>
    <d v="2022-12-05T00:00:00"/>
    <x v="48"/>
    <s v="2022-W50"/>
    <s v="BusinessReport-12-19-23 (53)"/>
    <s v="B0BC7YHGYH"/>
    <x v="18"/>
    <s v="SIMORAS Coworker Candle with Candlesnuffer, Gift Box - A Candle for Coworkers' Birthday, Promotion - Candles for Coworkers Leaving Work - Coworker Gifts for Women, Men - Work Bestie Candle"/>
    <s v="SIMFBA10001"/>
    <s v="1,209"/>
    <s v="9"/>
    <s v="7.40%"/>
    <s v="4.92%"/>
    <s v="1,418"/>
    <s v="14"/>
    <s v="6.97%"/>
    <s v="5.65%"/>
    <s v="97.88%"/>
    <s v="100.00%"/>
    <s v="49"/>
    <s v="1"/>
    <s v="4.05%"/>
    <s v="11.11%"/>
    <s v="$995.51"/>
    <s v="$19.99"/>
    <n v="37"/>
    <n v="1"/>
  </r>
  <r>
    <d v="2022-12-05T00:00:00"/>
    <x v="48"/>
    <s v="2022-W50"/>
    <s v="BusinessReport-12-19-23 (53)"/>
    <s v="B0BJVQ5HWZ"/>
    <x v="16"/>
    <s v="SIMORAS Positive Words Blanket with Sleep Mask, Socks and Gift Box - 'Love Peace Joy' Comfort Blanket Gift Set for Christmas, Birthday - Positive Energy Throw Blankets for Women - Purple 50&quot; x 60&quot;"/>
    <s v="SIMFBA20006PU"/>
    <s v="382"/>
    <s v="7"/>
    <s v="2.34%"/>
    <s v="3.83%"/>
    <s v="492"/>
    <s v="7"/>
    <s v="2.42%"/>
    <s v="2.82%"/>
    <s v="99.80%"/>
    <s v="100.00%"/>
    <s v="56"/>
    <s v="3"/>
    <s v="14.66%"/>
    <s v="42.86%"/>
    <s v="$1,732.44"/>
    <s v="$92.97"/>
    <n v="37"/>
    <n v="3"/>
  </r>
  <r>
    <d v="2022-12-05T00:00:00"/>
    <x v="48"/>
    <s v="2022-W50"/>
    <s v="BusinessReport-12-19-23 (53)"/>
    <s v="B0BC7YHGYH"/>
    <x v="8"/>
    <s v="SIMORAS Mom Candle with Candlesnuffer - Lavender Scented Candles for Mom - My Favorite Child Gave Me This Candle - Gifts for Mom from Son on Birthday - Mothers Day Candles from Daughter"/>
    <s v="SIMFBA10016"/>
    <s v="464"/>
    <s v="2"/>
    <s v="2.84%"/>
    <s v="1.09%"/>
    <s v="523"/>
    <s v="2"/>
    <s v="2.57%"/>
    <s v="0.81%"/>
    <s v="99.62%"/>
    <s v="100.00%"/>
    <s v="32"/>
    <s v="0"/>
    <s v="6.90%"/>
    <s v="0.00%"/>
    <s v="$619.69"/>
    <s v="$0.00"/>
    <n v="32"/>
    <n v="0"/>
  </r>
  <r>
    <d v="2022-12-05T00:00:00"/>
    <x v="48"/>
    <s v="2022-W50"/>
    <s v="BusinessReport-12-19-23 (53)"/>
    <s v="B0BK1QMG46"/>
    <x v="6"/>
    <s v="SIMORAS Mom Blanket - Blanket for Mom on Mothers Day, Christmas, Valentines - Birthday Gifts for Mom from Daughter, Son - Letter to Mom Blanket - Blanket 60&quot; x 50&quot;"/>
    <s v="SIMFBA20002"/>
    <s v="613"/>
    <s v="10"/>
    <s v="3.75%"/>
    <s v="5.46%"/>
    <s v="761"/>
    <s v="13"/>
    <s v="3.74%"/>
    <s v="5.24%"/>
    <s v="98.03%"/>
    <s v="100.00%"/>
    <s v="30"/>
    <s v="0"/>
    <s v="4.89%"/>
    <s v="0.00%"/>
    <s v="$929.70"/>
    <s v="$0.00"/>
    <n v="30"/>
    <n v="0"/>
  </r>
  <r>
    <d v="2022-12-05T00:00:00"/>
    <x v="48"/>
    <s v="2022-W50"/>
    <s v="BusinessReport-12-19-23 (53)"/>
    <s v="B0BK1QMG46"/>
    <x v="12"/>
    <s v="SIMORAS Sister Blanket - Sister Blankets from Sister for Christmas, Valentines - Blanket Gifts for Sisters from Sisters, Brothers - Fleece Blanket, Teal 60&quot; x 50&quot;"/>
    <s v="SIMFBA20007TE"/>
    <s v="518"/>
    <s v="8"/>
    <s v="3.17%"/>
    <s v="4.37%"/>
    <s v="655"/>
    <s v="9"/>
    <s v="3.22%"/>
    <s v="3.63%"/>
    <s v="100.00%"/>
    <s v="100.00%"/>
    <s v="33"/>
    <s v="2"/>
    <s v="6.37%"/>
    <s v="25.00%"/>
    <s v="$1,099.67"/>
    <s v="$65.98"/>
    <n v="30"/>
    <n v="2"/>
  </r>
  <r>
    <d v="2022-12-05T00:00:00"/>
    <x v="48"/>
    <s v="2022-W50"/>
    <s v="BusinessReport-12-19-23 (53)"/>
    <s v="B0BK1QMG46"/>
    <x v="11"/>
    <s v="SIMORAS Wife Blanket - to My Wife Blanket from Husband for Christmas, Birthday, Valentines for Wife from Husband - Fleece Blanket, 60&quot; x 50&quot;"/>
    <s v="SIMFBA20003"/>
    <s v="353"/>
    <s v="6"/>
    <s v="2.16%"/>
    <s v="3.28%"/>
    <s v="451"/>
    <s v="12"/>
    <s v="2.22%"/>
    <s v="4.84%"/>
    <s v="100.00%"/>
    <s v="100.00%"/>
    <s v="27"/>
    <s v="0"/>
    <s v="7.65%"/>
    <s v="0.00%"/>
    <s v="$719.76"/>
    <s v="$0.00"/>
    <n v="27"/>
    <n v="0"/>
  </r>
  <r>
    <d v="2022-12-05T00:00:00"/>
    <x v="48"/>
    <s v="2022-W50"/>
    <s v="BusinessReport-12-19-23 (53)"/>
    <s v="B0BNMFZBYS"/>
    <x v="20"/>
    <s v="SIMORAS Housewarming Gifts for New House - Can't Wait to Poo in Your New Toilet Candles for House Warming - Funny Housewarming Gifts for Women, Men, Friends - New Apartment, New Home Candle, Lavender"/>
    <s v="SIMFBA10008"/>
    <s v="213"/>
    <s v="2"/>
    <s v="1.30%"/>
    <s v="1.09%"/>
    <s v="270"/>
    <s v="2"/>
    <s v="1.33%"/>
    <s v="0.81%"/>
    <s v="98.89%"/>
    <s v="100.00%"/>
    <s v="27"/>
    <s v="1"/>
    <s v="12.68%"/>
    <s v="50.00%"/>
    <s v="$519.74"/>
    <s v="$19.99"/>
    <n v="26"/>
    <n v="1"/>
  </r>
  <r>
    <d v="2022-12-05T00:00:00"/>
    <x v="48"/>
    <s v="2022-W50"/>
    <s v="BusinessReport-12-19-23 (53)"/>
    <s v="B09Q8CZZQM"/>
    <x v="0"/>
    <s v="SIMORAS Love Candle Gifts for Girlfriend, Boyfriend - I Love You Gifts for Her, Him on Birthday - Funny Gift for Your Wife, Husband - Romantic Gifts for Her, Him on Valentines Day - Lavender Scent"/>
    <s v="SIMFBA10010"/>
    <s v="247"/>
    <s v="5"/>
    <s v="1.51%"/>
    <s v="2.73%"/>
    <s v="292"/>
    <s v="5"/>
    <s v="1.44%"/>
    <s v="2.02%"/>
    <s v="99.66%"/>
    <s v="100.00%"/>
    <s v="26"/>
    <s v="0"/>
    <s v="10.53%"/>
    <s v="0.00%"/>
    <s v="$519.74"/>
    <s v="$0.00"/>
    <n v="26"/>
    <n v="0"/>
  </r>
  <r>
    <d v="2022-12-05T00:00:00"/>
    <x v="48"/>
    <s v="2022-W50"/>
    <s v="BusinessReport-12-19-23 (53)"/>
    <s v="B0BK1QMG46"/>
    <x v="10"/>
    <s v="SIMORAS Sister Blanket - Sister Blankets from Sister for Christmas, Valentines - Blanket Gifts for Sisters from Sisters, Brothers - Purple 60&quot; x 50&quot;"/>
    <s v="SIMFBA20007PU"/>
    <s v="355"/>
    <s v="4"/>
    <s v="2.17%"/>
    <s v="2.19%"/>
    <s v="460"/>
    <s v="7"/>
    <s v="2.26%"/>
    <s v="2.82%"/>
    <s v="98.48%"/>
    <s v="100.00%"/>
    <s v="26"/>
    <s v="0"/>
    <s v="7.32%"/>
    <s v="0.00%"/>
    <s v="$865.74"/>
    <s v="$0.00"/>
    <n v="25"/>
    <n v="0"/>
  </r>
  <r>
    <d v="2022-12-05T00:00:00"/>
    <x v="48"/>
    <s v="2022-W50"/>
    <s v="BusinessReport-12-19-23 (53)"/>
    <s v="B0BK1QMG46"/>
    <x v="13"/>
    <s v="SIMORAS Grandma Blanket - Grandma Throw Blanket for Christmas, Mothers Day - Grandma Gifts for Grandmother Birthday - Fleece Blanket, Purple 60&quot; x 50&quot;"/>
    <s v="SIMFBA20008PU"/>
    <s v="462"/>
    <s v="10"/>
    <s v="2.83%"/>
    <s v="5.46%"/>
    <s v="557"/>
    <s v="14"/>
    <s v="2.74%"/>
    <s v="5.65%"/>
    <s v="98.38%"/>
    <s v="92.86%"/>
    <s v="24"/>
    <s v="0"/>
    <s v="5.19%"/>
    <s v="0.00%"/>
    <s v="$767.76"/>
    <s v="$0.00"/>
    <n v="23"/>
    <n v="0"/>
  </r>
  <r>
    <d v="2022-12-05T00:00:00"/>
    <x v="48"/>
    <s v="2022-W50"/>
    <s v="BusinessReport-12-19-23 (53)"/>
    <s v="B0BJVQ5HWZ"/>
    <x v="19"/>
    <s v="SIMORAS Positive Words Blanket with Sleep Mask, Socks and Gift Box - Family Home Trust Comfort Blanket Gift Set for Christmas, Birthday - Positive Energy Throw Blankets for Women - Purple, 60&quot;x50&quot;"/>
    <s v="SIMFBA20005PU"/>
    <s v="401"/>
    <s v="12"/>
    <s v="2.45%"/>
    <s v="6.56%"/>
    <s v="489"/>
    <s v="19"/>
    <s v="2.40%"/>
    <s v="7.66%"/>
    <s v="96.93%"/>
    <s v="100.00%"/>
    <s v="21"/>
    <s v="0"/>
    <s v="5.24%"/>
    <s v="0.00%"/>
    <s v="$648.79"/>
    <s v="$0.00"/>
    <n v="21"/>
    <n v="0"/>
  </r>
  <r>
    <d v="2022-12-05T00:00:00"/>
    <x v="48"/>
    <s v="2022-W50"/>
    <s v="BusinessReport-12-19-23 (53)"/>
    <s v="B0B389Y873"/>
    <x v="12"/>
    <s v="SIMORAS Sister Blanket - Sister Blankets from Sister for Christmas, Valentines - Blanket Gifts for Sisters from Sisters, Brothers - Fleece Blanket, Teal 60&quot; x 50&quot;"/>
    <s v="SIMFBA20007TE"/>
    <s v="192"/>
    <s v="3"/>
    <s v="1.17%"/>
    <s v="1.64%"/>
    <s v="265"/>
    <s v="3"/>
    <s v="1.30%"/>
    <s v="1.21%"/>
    <s v="100.00%"/>
    <s v="100.00%"/>
    <s v="19"/>
    <s v="0"/>
    <s v="9.90%"/>
    <s v="0.00%"/>
    <s v="$666.81"/>
    <s v="$0.00"/>
    <n v="19"/>
    <n v="0"/>
  </r>
  <r>
    <d v="2022-12-05T00:00:00"/>
    <x v="48"/>
    <s v="2022-W50"/>
    <s v="BusinessReport-12-19-23 (53)"/>
    <s v="B0B38969VC"/>
    <x v="1"/>
    <s v="SIMORAS Mom Blanket - Blanket for Mom on Mothers Day, Christmas, Valentines - Birthday Gifts for Mom from Daughter, Son - Letter to Mom Blanket - Blanket 60&quot; x 50&quot;"/>
    <s v="SIMFBA20001"/>
    <s v="130"/>
    <s v="2"/>
    <s v="0.80%"/>
    <s v="1.09%"/>
    <s v="183"/>
    <s v="2"/>
    <s v="0.90%"/>
    <s v="0.81%"/>
    <s v="100.00%"/>
    <s v="100.00%"/>
    <s v="19"/>
    <s v="0"/>
    <s v="14.62%"/>
    <s v="0.00%"/>
    <s v="$588.81"/>
    <s v="$0.00"/>
    <n v="18"/>
    <n v="0"/>
  </r>
  <r>
    <d v="2022-12-05T00:00:00"/>
    <x v="48"/>
    <s v="2022-W50"/>
    <s v="BusinessReport-12-19-23 (53)"/>
    <s v="B0BC7YHGYH"/>
    <x v="31"/>
    <s v=" "/>
    <s v="SIMFBA10015"/>
    <s v="275"/>
    <s v="0"/>
    <s v="1.68%"/>
    <s v="0.00%"/>
    <s v="315"/>
    <s v="0"/>
    <s v="1.55%"/>
    <s v="0.00%"/>
    <s v="100.00%"/>
    <s v="0.00%"/>
    <s v="16"/>
    <s v="0"/>
    <s v="5.82%"/>
    <s v="0.00%"/>
    <s v="$244.84"/>
    <s v="$0.00"/>
    <n v="16"/>
    <n v="0"/>
  </r>
  <r>
    <d v="2022-12-05T00:00:00"/>
    <x v="48"/>
    <s v="2022-W50"/>
    <s v="BusinessReport-12-19-23 (53)"/>
    <s v="B0BC7YHGYH"/>
    <x v="24"/>
    <s v="SIMORAS Boss Lady Candle with Candlesnuffer - A Candle for Coworkers on Birthday, Promotion - Boss Candle for Women on Boss Day - Coworker Candle as Leaving Work Gifts, New Job Gifts"/>
    <s v="SIMFBA10009"/>
    <s v="321"/>
    <s v="1"/>
    <s v="1.96%"/>
    <s v="0.55%"/>
    <s v="362"/>
    <s v="1"/>
    <s v="1.78%"/>
    <s v="0.40%"/>
    <s v="99.72%"/>
    <s v="100.00%"/>
    <s v="14"/>
    <s v="0"/>
    <s v="4.36%"/>
    <s v="0.00%"/>
    <s v="$209.86"/>
    <s v="$0.00"/>
    <n v="14"/>
    <n v="0"/>
  </r>
  <r>
    <d v="2022-12-05T00:00:00"/>
    <x v="48"/>
    <s v="2022-W50"/>
    <s v="BusinessReport-12-19-23 (53)"/>
    <s v="B0B389QV1H"/>
    <x v="6"/>
    <s v="SIMORAS Mom Blanket - Blanket for Mom on Mothers Day, Christmas, Valentines - Birthday Gifts for Mom from Daughter, Son - Letter to Mom Blanket - Blanket 60&quot; x 50&quot;"/>
    <s v="SIMFBA20002"/>
    <s v="204"/>
    <s v="5"/>
    <s v="1.25%"/>
    <s v="2.73%"/>
    <s v="268"/>
    <s v="5"/>
    <s v="1.32%"/>
    <s v="2.02%"/>
    <s v="95.52%"/>
    <s v="100.00%"/>
    <s v="13"/>
    <s v="0"/>
    <s v="6.37%"/>
    <s v="0.00%"/>
    <s v="$402.87"/>
    <s v="$0.00"/>
    <n v="13"/>
    <n v="0"/>
  </r>
  <r>
    <d v="2022-12-05T00:00:00"/>
    <x v="48"/>
    <s v="2022-W50"/>
    <s v="BusinessReport-12-19-23 (53)"/>
    <s v="B0B389ZHPP"/>
    <x v="11"/>
    <s v="SIMORAS Wife Blanket - to My Wife Blanket from Husband for Christmas, Birthday, Valentines for Wife from Husband - Fleece Blanket, 60&quot; x 50&quot;"/>
    <s v="SIMFBA20003"/>
    <s v="141"/>
    <s v="0"/>
    <s v="0.86%"/>
    <s v="0.00%"/>
    <s v="186"/>
    <s v="0"/>
    <s v="0.91%"/>
    <s v="0.00%"/>
    <s v="99.46%"/>
    <s v="0.00%"/>
    <s v="13"/>
    <s v="0"/>
    <s v="9.22%"/>
    <s v="0.00%"/>
    <s v="$359.88"/>
    <s v="$0.00"/>
    <n v="13"/>
    <n v="0"/>
  </r>
  <r>
    <d v="2022-12-05T00:00:00"/>
    <x v="48"/>
    <s v="2022-W50"/>
    <s v="BusinessReport-12-19-23 (53)"/>
    <s v="B0BJVNB6CB"/>
    <x v="23"/>
    <s v="SIMORAS Memorial Candles for Deceased - Sympathy Gift, Condolence Gifts, Remembrance Gifts, Bereavement Gift for Loss of Mother, Father, Sister, Loved Ones - Lavender Scented Candles"/>
    <s v="SIMFBA10018"/>
    <s v="309"/>
    <s v="4"/>
    <s v="1.89%"/>
    <s v="2.19%"/>
    <s v="397"/>
    <s v="6"/>
    <s v="1.95%"/>
    <s v="2.42%"/>
    <s v="98.99%"/>
    <s v="100.00%"/>
    <s v="13"/>
    <s v="0"/>
    <s v="4.21%"/>
    <s v="0.00%"/>
    <s v="$259.87"/>
    <s v="$0.00"/>
    <n v="11"/>
    <n v="0"/>
  </r>
  <r>
    <d v="2022-12-05T00:00:00"/>
    <x v="48"/>
    <s v="2022-W50"/>
    <s v="BusinessReport-12-19-23 (53)"/>
    <s v="B0BJVQ5HWZ"/>
    <x v="15"/>
    <s v="SIMORAS Positive Words Blanket with Sleep Mask, Socks and Gift Box - Family Home Trust Comfort Blanket Gift Set for Christmas, Birthday - Positive Energy Throw Blankets for Women - Teal 50&quot; x 60&quot;"/>
    <s v="SIMFBA20005TE"/>
    <s v="234"/>
    <s v="4"/>
    <s v="1.43%"/>
    <s v="2.19%"/>
    <s v="280"/>
    <s v="9"/>
    <s v="1.38%"/>
    <s v="3.63%"/>
    <s v="100.00%"/>
    <s v="100.00%"/>
    <s v="11"/>
    <s v="0"/>
    <s v="4.70%"/>
    <s v="0.00%"/>
    <s v="$340.89"/>
    <s v="$0.00"/>
    <n v="11"/>
    <n v="0"/>
  </r>
  <r>
    <d v="2022-12-05T00:00:00"/>
    <x v="48"/>
    <s v="2022-W50"/>
    <s v="BusinessReport-12-19-23 (53)"/>
    <s v="B0BK1QMG46"/>
    <x v="21"/>
    <s v="SIMORAS Wife Blanket with Sleep Mask, Socks and Gift Box - to My Wife Blanket from Husband for Christmas, Birthday, Valentines for Wife from Husband - Fleece Blanket, 60&quot; x 50&quot;"/>
    <s v="SIMFBA20004"/>
    <s v="88"/>
    <s v="3"/>
    <s v="0.54%"/>
    <s v="1.64%"/>
    <s v="120"/>
    <s v="4"/>
    <s v="0.59%"/>
    <s v="1.61%"/>
    <s v="100.00%"/>
    <s v="100.00%"/>
    <s v="9"/>
    <s v="0"/>
    <s v="10.23%"/>
    <s v="0.00%"/>
    <s v="$243.92"/>
    <s v="$0.00"/>
    <n v="9"/>
    <n v="0"/>
  </r>
  <r>
    <d v="2022-12-05T00:00:00"/>
    <x v="48"/>
    <s v="2022-W50"/>
    <s v="BusinessReport-12-19-23 (53)"/>
    <s v="B0BC7YHGYH"/>
    <x v="22"/>
    <s v="SIMORAS Get Well Soon Candle with Candlesnuffer - Cheer Candle for Women, Men, Friends After Surgery, Getting Sick - Recovery Candle as Comforting Gifts for Cancer Patients, Miscarriage, Grieving"/>
    <s v="SIMFBA10003"/>
    <s v="305"/>
    <s v="2"/>
    <s v="1.87%"/>
    <s v="1.09%"/>
    <s v="337"/>
    <s v="2"/>
    <s v="1.66%"/>
    <s v="0.81%"/>
    <s v="99.41%"/>
    <s v="100.00%"/>
    <s v="8"/>
    <s v="0"/>
    <s v="2.62%"/>
    <s v="0.00%"/>
    <s v="$159.92"/>
    <s v="$0.00"/>
    <n v="8"/>
    <n v="0"/>
  </r>
  <r>
    <d v="2022-12-05T00:00:00"/>
    <x v="48"/>
    <s v="2022-W50"/>
    <s v="BusinessReport-12-19-23 (53)"/>
    <s v="B0BC7YHGYH"/>
    <x v="26"/>
    <s v="SIMORAS Get Well Soon Candle with Candlesnuffer - Cheer Candle for Women, Men, Friends After Surgery, Getting Sick - Recovery Candle as Comforting Gifts for Cancer Patients, Miscarriage, Grieving"/>
    <s v="SIMFBA10004"/>
    <s v="512"/>
    <s v="2"/>
    <s v="3.13%"/>
    <s v="1.09%"/>
    <s v="546"/>
    <s v="2"/>
    <s v="2.68%"/>
    <s v="0.81%"/>
    <s v="100.00%"/>
    <s v="100.00%"/>
    <s v="8"/>
    <s v="0"/>
    <s v="1.56%"/>
    <s v="0.00%"/>
    <s v="$159.92"/>
    <s v="$0.00"/>
    <n v="8"/>
    <n v="0"/>
  </r>
  <r>
    <d v="2022-12-05T00:00:00"/>
    <x v="48"/>
    <s v="2022-W50"/>
    <s v="BusinessReport-12-19-23 (53)"/>
    <s v="B0BNMFZBYS"/>
    <x v="27"/>
    <s v="SIMORAS Housewarming Gifts for New House - You Should Have Moved Closer Scented Candles for House Warming - Funny Housewarming Gifts for Women, Men, Friends - New Apartment, New Home Candle (Lavender)"/>
    <s v="SIMFBA10002"/>
    <s v="176"/>
    <s v="6"/>
    <s v="1.08%"/>
    <s v="3.28%"/>
    <s v="204"/>
    <s v="6"/>
    <s v="1.00%"/>
    <s v="2.42%"/>
    <s v="100.00%"/>
    <s v="100.00%"/>
    <s v="7"/>
    <s v="0"/>
    <s v="3.98%"/>
    <s v="0.00%"/>
    <s v="$139.93"/>
    <s v="$0.00"/>
    <n v="7"/>
    <n v="0"/>
  </r>
  <r>
    <d v="2022-12-05T00:00:00"/>
    <x v="48"/>
    <s v="2022-W50"/>
    <s v="BusinessReport-12-19-23 (53)"/>
    <s v="B0BJVNB6CB"/>
    <x v="30"/>
    <s v="SIMORAS Memorial Candles for Deceased - Sympathy Gift, Condolence Gifts, Remembrance Gifts, Bereavement Gift for Loss of Mother, Father, Sister, Loved Ones - Cat, Dog Memorial Gifts - Pet Loss Gifts"/>
    <s v="SIMFBA10017"/>
    <s v="130"/>
    <s v="3"/>
    <s v="0.80%"/>
    <s v="1.64%"/>
    <s v="151"/>
    <s v="3"/>
    <s v="0.74%"/>
    <s v="1.21%"/>
    <s v="100.00%"/>
    <s v="100.00%"/>
    <s v="7"/>
    <s v="0"/>
    <s v="5.38%"/>
    <s v="0.00%"/>
    <s v="$139.93"/>
    <s v="$0.00"/>
    <n v="6"/>
    <n v="0"/>
  </r>
  <r>
    <d v="2022-12-05T00:00:00"/>
    <x v="48"/>
    <s v="2022-W50"/>
    <s v="BusinessReport-12-19-23 (53)"/>
    <s v="B0B38B19CF"/>
    <x v="10"/>
    <s v="SIMORAS Sister Blanket - Sister Blankets from Sister for Christmas, Valentines - Blanket Gifts for Sisters from Sisters, Brothers - Purple 60&quot; x 50&quot;"/>
    <s v="SIMFBA20007PU"/>
    <s v="113"/>
    <s v="0"/>
    <s v="0.69%"/>
    <s v="0.00%"/>
    <s v="153"/>
    <s v="0"/>
    <s v="0.75%"/>
    <s v="0.00%"/>
    <s v="100.00%"/>
    <s v="0.00%"/>
    <s v="6"/>
    <s v="0"/>
    <s v="5.31%"/>
    <s v="0.00%"/>
    <s v="$203.94"/>
    <s v="$0.00"/>
    <n v="6"/>
    <n v="0"/>
  </r>
  <r>
    <d v="2022-12-05T00:00:00"/>
    <x v="48"/>
    <s v="2022-W50"/>
    <s v="BusinessReport-12-19-23 (53)"/>
    <s v="B0BC7YHGYH"/>
    <x v="25"/>
    <s v="SIMORAS Get Well Soon Candle with Candlesnuffer - Cheer Candle for Women, Men, Friends After Surgery, Getting Sick - Recovery Candle as Comforting Gifts for Cancer Patients, Miscarriage, Grieving"/>
    <s v="SIMFBA10011"/>
    <s v="440"/>
    <s v="2"/>
    <s v="2.69%"/>
    <s v="1.09%"/>
    <s v="464"/>
    <s v="2"/>
    <s v="2.28%"/>
    <s v="0.81%"/>
    <s v="92.03%"/>
    <s v="50.00%"/>
    <s v="5"/>
    <s v="0"/>
    <s v="1.14%"/>
    <s v="0.00%"/>
    <s v="$39.98"/>
    <s v="$0.00"/>
    <n v="5"/>
    <n v="0"/>
  </r>
  <r>
    <d v="2022-12-05T00:00:00"/>
    <x v="48"/>
    <s v="2022-W50"/>
    <s v="BusinessReport-12-19-23 (53)"/>
    <s v="B0BJVNB6CB"/>
    <x v="29"/>
    <s v="SIMORAS Memorial Candles for Deceased - Sympathy Gift, Condolence Gifts, Remembrance Gifts, Bereavement Gift for Loss of Mother, Father, Sister, Loved Ones - Cat, Dog Memorial Gifts - Pet Loss Gifts"/>
    <s v="SIMFBA10019"/>
    <s v="105"/>
    <s v="1"/>
    <s v="0.64%"/>
    <s v="0.55%"/>
    <s v="117"/>
    <s v="1"/>
    <s v="0.58%"/>
    <s v="0.40%"/>
    <s v="100.00%"/>
    <s v="100.00%"/>
    <s v="5"/>
    <s v="0"/>
    <s v="4.76%"/>
    <s v="0.00%"/>
    <s v="$99.95"/>
    <s v="$0.00"/>
    <n v="5"/>
    <n v="0"/>
  </r>
  <r>
    <d v="2022-12-05T00:00:00"/>
    <x v="48"/>
    <s v="2022-W50"/>
    <s v="BusinessReport-12-19-23 (53)"/>
    <s v="B0B389HDL5"/>
    <x v="21"/>
    <s v="SIMORAS Wife Blanket with Sleep Mask, Socks and Gift Box - to My Wife Blanket from Husband for Christmas, Birthday, Valentines for Wife from Husband - Fleece Blanket, 60&quot; x 50&quot;"/>
    <s v="SIMFBA20004"/>
    <s v="29"/>
    <s v="1"/>
    <s v="0.18%"/>
    <s v="0.55%"/>
    <s v="37"/>
    <s v="1"/>
    <s v="0.18%"/>
    <s v="0.40%"/>
    <s v="100.00%"/>
    <s v="100.00%"/>
    <s v="5"/>
    <s v="0"/>
    <s v="17.24%"/>
    <s v="0.00%"/>
    <s v="$154.95"/>
    <s v="$0.00"/>
    <n v="5"/>
    <n v="0"/>
  </r>
  <r>
    <d v="2022-11-28T00:00:00"/>
    <x v="49"/>
    <s v="2022-W49"/>
    <s v="BusinessReport-12-19-23 (54)"/>
    <s v="B0BK1QMG46"/>
    <x v="9"/>
    <s v="SIMORAS Grandma Blanket - Grandma Throw Blanket for Christmas, Mothers Day - Grandma Gifts for Grandmother Birthday - Fleece Blanket, Teal 60&quot; x 50&quot;"/>
    <s v="SIMFBA20008TE"/>
    <s v="1,303"/>
    <s v="18"/>
    <s v="9.27%"/>
    <s v="10.17%"/>
    <s v="1,638"/>
    <s v="21"/>
    <s v="9.41%"/>
    <s v="9.86%"/>
    <s v="99.88%"/>
    <s v="100.00%"/>
    <s v="83"/>
    <s v="1"/>
    <s v="6.37%"/>
    <s v="5.56%"/>
    <s v="$2,449.18"/>
    <s v="$31.99"/>
    <n v="82"/>
    <n v="1"/>
  </r>
  <r>
    <d v="2022-11-28T00:00:00"/>
    <x v="49"/>
    <s v="2022-W49"/>
    <s v="BusinessReport-12-19-23 (54)"/>
    <s v="B0BNMGXTDZ"/>
    <x v="7"/>
    <s v="SIMORAS Best Friend Candle with Snuffer - Our Friendship is Like This Candle - Friend Gifts for Women, Men on Graduation - Going Away Gifts for Friends - Friendship Gifts for Women Friends"/>
    <s v="SIMFBA10005"/>
    <s v="716"/>
    <s v="2"/>
    <s v="5.09%"/>
    <s v="1.13%"/>
    <s v="923"/>
    <s v="2"/>
    <s v="5.30%"/>
    <s v="0.94%"/>
    <s v="99.67%"/>
    <s v="100.00%"/>
    <s v="60"/>
    <s v="0"/>
    <s v="8.38%"/>
    <s v="0.00%"/>
    <s v="$1,199.40"/>
    <s v="$0.00"/>
    <n v="57"/>
    <n v="0"/>
  </r>
  <r>
    <d v="2022-11-28T00:00:00"/>
    <x v="49"/>
    <s v="2022-W49"/>
    <s v="BusinessReport-12-19-23 (54)"/>
    <s v="B0BJVQ5HWZ"/>
    <x v="17"/>
    <s v="SIMORAS Positive Words Blanket - 'Love Peace Joy' Comfort Blanket Gift Set for Christmas, Birthday - Positive Energy Throw Blankets for Women - Teal 60&quot; x 50&quot;"/>
    <s v="SIMFBA20006TE"/>
    <s v="1,061"/>
    <s v="12"/>
    <s v="7.54%"/>
    <s v="6.78%"/>
    <s v="1,415"/>
    <s v="16"/>
    <s v="8.13%"/>
    <s v="7.51%"/>
    <s v="100.00%"/>
    <s v="100.00%"/>
    <s v="58"/>
    <s v="3"/>
    <s v="5.47%"/>
    <s v="25.00%"/>
    <s v="$1,649.42"/>
    <s v="$77.97"/>
    <n v="57"/>
    <n v="3"/>
  </r>
  <r>
    <d v="2022-11-28T00:00:00"/>
    <x v="49"/>
    <s v="2022-W49"/>
    <s v="BusinessReport-12-19-23 (54)"/>
    <s v="B0BC7YHGYH"/>
    <x v="2"/>
    <s v="SIMORAS Sister Candle with Candlesnuffer, Gift Box - Lavender Scented Candle Gift for Sister on Birthday, Christmas - Cool Sister Gifts from Sisters, Brothers"/>
    <s v="SIMFBA10020"/>
    <s v="807"/>
    <s v="9"/>
    <s v="5.74%"/>
    <s v="5.08%"/>
    <s v="1,002"/>
    <s v="11"/>
    <s v="5.76%"/>
    <s v="5.16%"/>
    <s v="100.00%"/>
    <s v="100.00%"/>
    <s v="55"/>
    <s v="1"/>
    <s v="6.82%"/>
    <s v="11.11%"/>
    <s v="$1,099.45"/>
    <s v="$19.99"/>
    <n v="53"/>
    <n v="1"/>
  </r>
  <r>
    <d v="2022-11-28T00:00:00"/>
    <x v="49"/>
    <s v="2022-W49"/>
    <s v="BusinessReport-12-19-23 (54)"/>
    <s v="B0BK1QMG46"/>
    <x v="1"/>
    <s v="SIMORAS Mom Blanket - Blanket for Mom on Mothers Day, Christmas, Valentines - Birthday Gifts for Mom from Daughter, Son - Letter to Mom Blanket - Blanket 60&quot; x 50&quot;"/>
    <s v="SIMFBA20001"/>
    <s v="379"/>
    <s v="3"/>
    <s v="2.70%"/>
    <s v="1.69%"/>
    <s v="501"/>
    <s v="4"/>
    <s v="2.88%"/>
    <s v="1.88%"/>
    <s v="99.80%"/>
    <s v="100.00%"/>
    <s v="45"/>
    <s v="0"/>
    <s v="11.87%"/>
    <s v="0.00%"/>
    <s v="$1,301.55"/>
    <s v="$0.00"/>
    <n v="45"/>
    <n v="0"/>
  </r>
  <r>
    <d v="2022-11-28T00:00:00"/>
    <x v="49"/>
    <s v="2022-W49"/>
    <s v="BusinessReport-12-19-23 (54)"/>
    <s v="B0BC7YHGYH"/>
    <x v="5"/>
    <s v="SIMORAS Inspirational Candles for Women, Men - You're Awesome Candles with Candle Snuffer - Lavender Candles Gifts for Women, Friends, Coworkers, Sisters, Teachers - Boss Day Candle with Saying"/>
    <s v="SIMFBA10012"/>
    <s v="516"/>
    <s v="12"/>
    <s v="3.67%"/>
    <s v="6.78%"/>
    <s v="665"/>
    <s v="18"/>
    <s v="3.82%"/>
    <s v="8.45%"/>
    <s v="100.00%"/>
    <s v="100.00%"/>
    <s v="48"/>
    <s v="1"/>
    <s v="9.30%"/>
    <s v="8.33%"/>
    <s v="$907.02"/>
    <s v="$19.49"/>
    <n v="42"/>
    <n v="1"/>
  </r>
  <r>
    <d v="2022-11-28T00:00:00"/>
    <x v="49"/>
    <s v="2022-W49"/>
    <s v="BusinessReport-12-19-23 (54)"/>
    <s v="B0BC7YHGYH"/>
    <x v="18"/>
    <s v="SIMORAS Coworker Candle with Candlesnuffer, Gift Box - A Candle for Coworkers' Birthday, Promotion - Candles for Coworkers Leaving Work - Coworker Gifts for Women, Men - Work Bestie Candle"/>
    <s v="SIMFBA10001"/>
    <s v="1,046"/>
    <s v="19"/>
    <s v="7.44%"/>
    <s v="10.73%"/>
    <s v="1,213"/>
    <s v="22"/>
    <s v="6.97%"/>
    <s v="10.33%"/>
    <s v="99.75%"/>
    <s v="100.00%"/>
    <s v="46"/>
    <s v="1"/>
    <s v="4.40%"/>
    <s v="5.26%"/>
    <s v="$859.54"/>
    <s v="$19.99"/>
    <n v="39"/>
    <n v="1"/>
  </r>
  <r>
    <d v="2022-11-28T00:00:00"/>
    <x v="49"/>
    <s v="2022-W49"/>
    <s v="BusinessReport-12-19-23 (54)"/>
    <s v="B0BK1QMG46"/>
    <x v="12"/>
    <s v="SIMORAS Sister Blanket - Sister Blankets from Sister for Christmas, Valentines - Blanket Gifts for Sisters from Sisters, Brothers - Fleece Blanket, Teal 60&quot; x 50&quot;"/>
    <s v="SIMFBA20007TE"/>
    <s v="583"/>
    <s v="6"/>
    <s v="4.15%"/>
    <s v="3.39%"/>
    <s v="756"/>
    <s v="8"/>
    <s v="4.34%"/>
    <s v="3.76%"/>
    <s v="98.94%"/>
    <s v="100.00%"/>
    <s v="40"/>
    <s v="0"/>
    <s v="6.86%"/>
    <s v="0.00%"/>
    <s v="$1,235.60"/>
    <s v="$0.00"/>
    <n v="39"/>
    <n v="0"/>
  </r>
  <r>
    <d v="2022-11-28T00:00:00"/>
    <x v="49"/>
    <s v="2022-W49"/>
    <s v="BusinessReport-12-19-23 (54)"/>
    <s v="B0BK1QMG46"/>
    <x v="13"/>
    <s v="SIMORAS Grandma Blanket - Grandma Throw Blanket for Christmas, Mothers Day - Grandma Gifts for Grandmother Birthday - Fleece Blanket, Purple 60&quot; x 50&quot;"/>
    <s v="SIMFBA20008PU"/>
    <s v="510"/>
    <s v="8"/>
    <s v="3.63%"/>
    <s v="4.52%"/>
    <s v="611"/>
    <s v="10"/>
    <s v="3.51%"/>
    <s v="4.69%"/>
    <s v="99.18%"/>
    <s v="90.00%"/>
    <s v="38"/>
    <s v="1"/>
    <s v="7.45%"/>
    <s v="12.50%"/>
    <s v="$1,107.62"/>
    <s v="$29.99"/>
    <n v="38"/>
    <n v="1"/>
  </r>
  <r>
    <d v="2022-11-28T00:00:00"/>
    <x v="49"/>
    <s v="2022-W49"/>
    <s v="BusinessReport-12-19-23 (54)"/>
    <s v="B0BJVQ5HWZ"/>
    <x v="16"/>
    <s v="SIMORAS Positive Words Blanket with Sleep Mask, Socks and Gift Box - 'Love Peace Joy' Comfort Blanket Gift Set for Christmas, Birthday - Positive Energy Throw Blankets for Women - Purple 50&quot; x 60&quot;"/>
    <s v="SIMFBA20006PU"/>
    <s v="329"/>
    <s v="0"/>
    <s v="2.34%"/>
    <s v="0.00%"/>
    <s v="426"/>
    <s v="0"/>
    <s v="2.45%"/>
    <s v="0.00%"/>
    <s v="99.77%"/>
    <s v="0.00%"/>
    <s v="30"/>
    <s v="0"/>
    <s v="9.12%"/>
    <s v="0.00%"/>
    <s v="$881.70"/>
    <s v="$0.00"/>
    <n v="29"/>
    <n v="0"/>
  </r>
  <r>
    <d v="2022-11-28T00:00:00"/>
    <x v="49"/>
    <s v="2022-W49"/>
    <s v="BusinessReport-12-19-23 (54)"/>
    <s v="B0BC7YHGYH"/>
    <x v="4"/>
    <s v="SIMORAS Mom Candle with Candlesnuffer - Lavender Scented Candles for Mom - You Don't Have Ugly Children Candles for Mom - Mom Candle Gifts for Mom from Son - Mothers Day Candles from Daughter"/>
    <s v="SIMFBA10013"/>
    <s v="349"/>
    <s v="6"/>
    <s v="2.48%"/>
    <s v="3.39%"/>
    <s v="416"/>
    <s v="7"/>
    <s v="2.39%"/>
    <s v="3.29%"/>
    <s v="100.00%"/>
    <s v="100.00%"/>
    <s v="29"/>
    <s v="0"/>
    <s v="8.31%"/>
    <s v="0.00%"/>
    <s v="$555.71"/>
    <s v="$0.00"/>
    <n v="27"/>
    <n v="0"/>
  </r>
  <r>
    <d v="2022-11-28T00:00:00"/>
    <x v="49"/>
    <s v="2022-W49"/>
    <s v="BusinessReport-12-19-23 (54)"/>
    <s v="B09Q82WCBL"/>
    <x v="7"/>
    <s v="SIMORAS Best Friend Candle with Snuffer - Our Friendship is Like This Candle - Friend Gifts for Women, Men on Graduation - Going Away Gifts for Friends - Friendship Gifts for Women Friends"/>
    <s v="SIMFBA10005"/>
    <s v="152"/>
    <s v="0"/>
    <s v="1.08%"/>
    <s v="0.00%"/>
    <s v="180"/>
    <s v="0"/>
    <s v="1.03%"/>
    <s v="0.00%"/>
    <s v="100.00%"/>
    <s v="0.00%"/>
    <s v="30"/>
    <s v="0"/>
    <s v="19.74%"/>
    <s v="0.00%"/>
    <s v="$483.70"/>
    <s v="$0.00"/>
    <n v="26"/>
    <n v="0"/>
  </r>
  <r>
    <d v="2022-11-28T00:00:00"/>
    <x v="49"/>
    <s v="2022-W49"/>
    <s v="BusinessReport-12-19-23 (54)"/>
    <s v="B0BNMGXTDZ"/>
    <x v="3"/>
    <s v="SIMORAS Best Friend Candle with Candle Snuffer - A True Friend Candle - Friend Gifts for Women, Men on Graduation - Best Friend Birthday Gifts for Women - Friendship Gifts for Women Friends"/>
    <s v="SIMFBA10006"/>
    <s v="379"/>
    <s v="3"/>
    <s v="2.70%"/>
    <s v="1.69%"/>
    <s v="447"/>
    <s v="3"/>
    <s v="2.57%"/>
    <s v="1.41%"/>
    <s v="99.78%"/>
    <s v="100.00%"/>
    <s v="29"/>
    <s v="0"/>
    <s v="7.65%"/>
    <s v="0.00%"/>
    <s v="$608.71"/>
    <s v="$0.00"/>
    <n v="25"/>
    <n v="0"/>
  </r>
  <r>
    <d v="2022-11-28T00:00:00"/>
    <x v="49"/>
    <s v="2022-W49"/>
    <s v="BusinessReport-12-19-23 (54)"/>
    <s v="B0B38969VC"/>
    <x v="1"/>
    <s v="SIMORAS Mom Blanket - Blanket for Mom on Mothers Day, Christmas, Valentines - Birthday Gifts for Mom from Daughter, Son - Letter to Mom Blanket - Blanket 60&quot; x 50&quot;"/>
    <s v="SIMFBA20001"/>
    <s v="128"/>
    <s v="2"/>
    <s v="0.91%"/>
    <s v="1.13%"/>
    <s v="200"/>
    <s v="3"/>
    <s v="1.15%"/>
    <s v="1.41%"/>
    <s v="100.00%"/>
    <s v="100.00%"/>
    <s v="25"/>
    <s v="0"/>
    <s v="19.53%"/>
    <s v="0.00%"/>
    <s v="$774.75"/>
    <s v="$0.00"/>
    <n v="25"/>
    <n v="0"/>
  </r>
  <r>
    <d v="2022-11-28T00:00:00"/>
    <x v="49"/>
    <s v="2022-W49"/>
    <s v="BusinessReport-12-19-23 (54)"/>
    <s v="B0BK1QMG46"/>
    <x v="6"/>
    <s v="SIMORAS Mom Blanket - Blanket for Mom on Mothers Day, Christmas, Valentines - Birthday Gifts for Mom from Daughter, Son - Letter to Mom Blanket - Blanket 60&quot; x 50&quot;"/>
    <s v="SIMFBA20002"/>
    <s v="570"/>
    <s v="8"/>
    <s v="4.05%"/>
    <s v="4.52%"/>
    <s v="722"/>
    <s v="8"/>
    <s v="4.15%"/>
    <s v="3.76%"/>
    <s v="98.48%"/>
    <s v="100.00%"/>
    <s v="24"/>
    <s v="0"/>
    <s v="4.21%"/>
    <s v="0.00%"/>
    <s v="$681.76"/>
    <s v="$0.00"/>
    <n v="24"/>
    <n v="0"/>
  </r>
  <r>
    <d v="2022-11-28T00:00:00"/>
    <x v="49"/>
    <s v="2022-W49"/>
    <s v="BusinessReport-12-19-23 (54)"/>
    <s v="B0BK1QMG46"/>
    <x v="10"/>
    <s v="SIMORAS Sister Blanket - Sister Blankets from Sister for Christmas, Valentines - Blanket Gifts for Sisters from Sisters, Brothers - Purple 60&quot; x 50&quot;"/>
    <s v="SIMFBA20007PU"/>
    <s v="404"/>
    <s v="5"/>
    <s v="2.87%"/>
    <s v="2.82%"/>
    <s v="556"/>
    <s v="8"/>
    <s v="3.19%"/>
    <s v="3.76%"/>
    <s v="100.00%"/>
    <s v="100.00%"/>
    <s v="27"/>
    <s v="2"/>
    <s v="6.68%"/>
    <s v="40.00%"/>
    <s v="$758.73"/>
    <s v="$47.98"/>
    <n v="22"/>
    <n v="1"/>
  </r>
  <r>
    <d v="2022-11-28T00:00:00"/>
    <x v="49"/>
    <s v="2022-W49"/>
    <s v="BusinessReport-12-19-23 (54)"/>
    <s v="B09Q7VVYTF"/>
    <x v="28"/>
    <s v="SIMORAS Lavender Scented Candles Gifts for Women - Don't Let Anyone Treat You Like Free Salsa You are Guac - Inspirational Gifts for Women, Men - Best Friend Candle for Bestie's Birthday"/>
    <s v="SIMFBA10014"/>
    <s v="94"/>
    <s v="0"/>
    <s v="0.67%"/>
    <s v="0.00%"/>
    <s v="117"/>
    <s v="0"/>
    <s v="0.67%"/>
    <s v="0.00%"/>
    <s v="94.02%"/>
    <s v="0.00%"/>
    <s v="21"/>
    <s v="1"/>
    <s v="22.34%"/>
    <s v="0.00%"/>
    <s v="$339.79"/>
    <s v="$15.99"/>
    <n v="20"/>
    <n v="1"/>
  </r>
  <r>
    <d v="2022-11-28T00:00:00"/>
    <x v="49"/>
    <s v="2022-W49"/>
    <s v="BusinessReport-12-19-23 (54)"/>
    <s v="B09Q8CZZQM"/>
    <x v="0"/>
    <s v="SIMORAS Love Candle Gifts for Girlfriend, Boyfriend - I Love You Gifts for Her, Him on Birthday - Funny Gift for Your Wife, Husband - Romantic Gifts for Her, Him on Valentines Day - Lavender Scent"/>
    <s v="SIMFBA10010"/>
    <s v="161"/>
    <s v="3"/>
    <s v="1.14%"/>
    <s v="1.69%"/>
    <s v="193"/>
    <s v="4"/>
    <s v="1.11%"/>
    <s v="1.88%"/>
    <s v="99.48%"/>
    <s v="0.00%"/>
    <s v="20"/>
    <s v="0"/>
    <s v="12.42%"/>
    <s v="0.00%"/>
    <s v="$367.80"/>
    <s v="$0.00"/>
    <n v="20"/>
    <n v="0"/>
  </r>
  <r>
    <d v="2022-11-28T00:00:00"/>
    <x v="49"/>
    <s v="2022-W49"/>
    <s v="BusinessReport-12-19-23 (54)"/>
    <s v="B0BC7YHGYH"/>
    <x v="8"/>
    <s v="SIMORAS Mom Candle with Candlesnuffer - Lavender Scented Candles for Mom - My Favorite Child Gave Me This Candle - Gifts for Mom from Son on Birthday - Mothers Day Candles from Daughter"/>
    <s v="SIMFBA10016"/>
    <s v="300"/>
    <s v="6"/>
    <s v="2.13%"/>
    <s v="3.39%"/>
    <s v="334"/>
    <s v="6"/>
    <s v="1.92%"/>
    <s v="2.82%"/>
    <s v="100.00%"/>
    <s v="100.00%"/>
    <s v="19"/>
    <s v="0"/>
    <s v="6.33%"/>
    <s v="0.00%"/>
    <s v="$355.81"/>
    <s v="$0.00"/>
    <n v="19"/>
    <n v="0"/>
  </r>
  <r>
    <d v="2022-11-28T00:00:00"/>
    <x v="49"/>
    <s v="2022-W49"/>
    <s v="BusinessReport-12-19-23 (54)"/>
    <s v="B0BJVQ5HWZ"/>
    <x v="19"/>
    <s v="SIMORAS Positive Words Blanket with Sleep Mask, Socks and Gift Box - Family Home Trust Comfort Blanket Gift Set for Christmas, Birthday - Positive Energy Throw Blankets for Women - Purple, 60&quot;x50&quot;"/>
    <s v="SIMFBA20005PU"/>
    <s v="371"/>
    <s v="7"/>
    <s v="2.64%"/>
    <s v="3.95%"/>
    <s v="449"/>
    <s v="7"/>
    <s v="2.58%"/>
    <s v="3.29%"/>
    <s v="97.33%"/>
    <s v="100.00%"/>
    <s v="19"/>
    <s v="1"/>
    <s v="5.12%"/>
    <s v="14.29%"/>
    <s v="$557.81"/>
    <s v="$29.99"/>
    <n v="19"/>
    <n v="1"/>
  </r>
  <r>
    <d v="2022-11-28T00:00:00"/>
    <x v="49"/>
    <s v="2022-W49"/>
    <s v="BusinessReport-12-19-23 (54)"/>
    <s v="B0BJVQ5HWZ"/>
    <x v="15"/>
    <s v="SIMORAS Positive Words Blanket with Sleep Mask, Socks and Gift Box - Family Home Trust Comfort Blanket Gift Set for Christmas, Birthday - Positive Energy Throw Blankets for Women - Teal 50&quot; x 60&quot;"/>
    <s v="SIMFBA20005TE"/>
    <s v="242"/>
    <s v="4"/>
    <s v="1.72%"/>
    <s v="2.26%"/>
    <s v="289"/>
    <s v="6"/>
    <s v="1.66%"/>
    <s v="2.82%"/>
    <s v="100.00%"/>
    <s v="100.00%"/>
    <s v="19"/>
    <s v="0"/>
    <s v="7.85%"/>
    <s v="0.00%"/>
    <s v="$539.81"/>
    <s v="$0.00"/>
    <n v="19"/>
    <n v="0"/>
  </r>
  <r>
    <d v="2022-11-28T00:00:00"/>
    <x v="49"/>
    <s v="2022-W49"/>
    <s v="BusinessReport-12-19-23 (54)"/>
    <s v="B0BJVNB6CB"/>
    <x v="23"/>
    <s v="SIMORAS Memorial Candles for Deceased - Sympathy Gift, Condolence Gifts, Remembrance Gifts, Bereavement Gift for Loss of Mother, Father, Sister, Loved Ones - Lavender Scented Candles"/>
    <s v="SIMFBA10018"/>
    <s v="231"/>
    <s v="1"/>
    <s v="1.64%"/>
    <s v="0.56%"/>
    <s v="300"/>
    <s v="1"/>
    <s v="1.72%"/>
    <s v="0.47%"/>
    <s v="99.67%"/>
    <s v="100.00%"/>
    <s v="19"/>
    <s v="0"/>
    <s v="8.23%"/>
    <s v="0.00%"/>
    <s v="$351.81"/>
    <s v="$0.00"/>
    <n v="17"/>
    <n v="0"/>
  </r>
  <r>
    <d v="2022-11-28T00:00:00"/>
    <x v="49"/>
    <s v="2022-W49"/>
    <s v="BusinessReport-12-19-23 (54)"/>
    <s v="B0BNMGXTDZ"/>
    <x v="14"/>
    <s v="SIMORAS Best Friend Candle with Snuffer - We'll be Friends Until We are Old - Friend Gifts for Women, Men on Graduation - Best Friend Birthday Gifts for Women - Friendship Gifts for Women Friends"/>
    <s v="SIMFBA10007"/>
    <s v="341"/>
    <s v="1"/>
    <s v="2.42%"/>
    <s v="0.56%"/>
    <s v="405"/>
    <s v="1"/>
    <s v="2.33%"/>
    <s v="0.47%"/>
    <s v="99.75%"/>
    <s v="100.00%"/>
    <s v="18"/>
    <s v="0"/>
    <s v="5.28%"/>
    <s v="0.00%"/>
    <s v="$377.82"/>
    <s v="$0.00"/>
    <n v="16"/>
    <n v="0"/>
  </r>
  <r>
    <d v="2022-11-28T00:00:00"/>
    <x v="49"/>
    <s v="2022-W49"/>
    <s v="BusinessReport-12-19-23 (54)"/>
    <s v="B0BNMFZBYS"/>
    <x v="20"/>
    <s v="SIMORAS Housewarming Gifts for New House - Can't Wait to Poo in Your New Toilet Candles for House Warming - Funny Housewarming Gifts for Women, Men, Friends - New Apartment, New Home Candle, Lavender"/>
    <s v="SIMFBA10008"/>
    <s v="158"/>
    <s v="1"/>
    <s v="1.12%"/>
    <s v="0.56%"/>
    <s v="217"/>
    <s v="2"/>
    <s v="1.25%"/>
    <s v="0.94%"/>
    <s v="100.00%"/>
    <s v="100.00%"/>
    <s v="16"/>
    <s v="0"/>
    <s v="10.13%"/>
    <s v="0.00%"/>
    <s v="$319.84"/>
    <s v="$0.00"/>
    <n v="16"/>
    <n v="0"/>
  </r>
  <r>
    <d v="2022-11-28T00:00:00"/>
    <x v="49"/>
    <s v="2022-W49"/>
    <s v="BusinessReport-12-19-23 (54)"/>
    <s v="B09Q7PGRSD"/>
    <x v="14"/>
    <s v="SIMORAS Best Friend Candle with Snuffer - We'll be Friends Until We are Old - Friend Gifts for Women, Men on Graduation - Best Friend Birthday Gifts for Women - Friendship Gifts for Women Friends"/>
    <s v="SIMFBA10007"/>
    <s v="69"/>
    <s v="0"/>
    <s v="0.49%"/>
    <s v="0.00%"/>
    <s v="90"/>
    <s v="0"/>
    <s v="0.52%"/>
    <s v="0.00%"/>
    <s v="100.00%"/>
    <s v="0.00%"/>
    <s v="12"/>
    <s v="0"/>
    <s v="17.39%"/>
    <s v="0.00%"/>
    <s v="$201.48"/>
    <s v="$0.00"/>
    <n v="12"/>
    <n v="0"/>
  </r>
  <r>
    <d v="2022-11-28T00:00:00"/>
    <x v="49"/>
    <s v="2022-W49"/>
    <s v="BusinessReport-12-19-23 (54)"/>
    <s v="B0BJVNB6CB"/>
    <x v="30"/>
    <s v="SIMORAS Memorial Candles for Deceased - Sympathy Gift, Condolence Gifts, Remembrance Gifts, Bereavement Gift for Loss of Mother, Father, Sister, Loved Ones - Cat, Dog Memorial Gifts - Pet Loss Gifts"/>
    <s v="SIMFBA10017"/>
    <s v="117"/>
    <s v="2"/>
    <s v="0.83%"/>
    <s v="1.13%"/>
    <s v="147"/>
    <s v="2"/>
    <s v="0.84%"/>
    <s v="0.94%"/>
    <s v="100.00%"/>
    <s v="100.00%"/>
    <s v="13"/>
    <s v="0"/>
    <s v="11.11%"/>
    <s v="0.00%"/>
    <s v="$251.87"/>
    <s v="$0.00"/>
    <n v="12"/>
    <n v="0"/>
  </r>
  <r>
    <d v="2022-11-28T00:00:00"/>
    <x v="49"/>
    <s v="2022-W49"/>
    <s v="BusinessReport-12-19-23 (54)"/>
    <s v="B09Q8BGB69"/>
    <x v="2"/>
    <s v="SIMORAS Sister Candle with Candlesnuffer, Gift Box - Lavender Scented Candle Gift for Sister on Birthday, Christmas - Cool Sister Gifts from Sisters, Brothers"/>
    <s v="SIMFBA10020"/>
    <s v="46"/>
    <s v="0"/>
    <s v="0.33%"/>
    <s v="0.00%"/>
    <s v="70"/>
    <s v="0"/>
    <s v="0.40%"/>
    <s v="0.00%"/>
    <s v="100.00%"/>
    <s v="0.00%"/>
    <s v="11"/>
    <s v="0"/>
    <s v="23.91%"/>
    <s v="0.00%"/>
    <s v="$175.89"/>
    <s v="$0.00"/>
    <n v="11"/>
    <n v="0"/>
  </r>
  <r>
    <d v="2022-11-28T00:00:00"/>
    <x v="49"/>
    <s v="2022-W49"/>
    <s v="BusinessReport-12-19-23 (54)"/>
    <s v="B09Q839M44"/>
    <x v="20"/>
    <s v="SIMORAS Housewarming Gifts for New House - Can't Wait to Poo in Your New Toilet Candles for House Warming - Funny Housewarming Gifts for Women, Men, Friends - New Apartment, New Home Candle, Lavender"/>
    <s v="SIMFBA10008"/>
    <s v="35"/>
    <s v="0"/>
    <s v="0.25%"/>
    <s v="0.00%"/>
    <s v="49"/>
    <s v="0"/>
    <s v="0.28%"/>
    <s v="0.00%"/>
    <s v="100.00%"/>
    <s v="0.00%"/>
    <s v="10"/>
    <s v="0"/>
    <s v="28.57%"/>
    <s v="0.00%"/>
    <s v="$159.90"/>
    <s v="$0.00"/>
    <n v="10"/>
    <n v="0"/>
  </r>
  <r>
    <d v="2022-11-28T00:00:00"/>
    <x v="49"/>
    <s v="2022-W49"/>
    <s v="BusinessReport-12-19-23 (54)"/>
    <s v="B0BK1QMG46"/>
    <x v="21"/>
    <s v="SIMORAS Wife Blanket with Sleep Mask, Socks and Gift Box - to My Wife Blanket from Husband for Christmas, Birthday, Valentines for Wife from Husband - Fleece Blanket, 60&quot; x 50&quot;"/>
    <s v="SIMFBA20004"/>
    <s v="137"/>
    <s v="2"/>
    <s v="0.97%"/>
    <s v="1.13%"/>
    <s v="166"/>
    <s v="2"/>
    <s v="0.95%"/>
    <s v="0.94%"/>
    <s v="100.00%"/>
    <s v="100.00%"/>
    <s v="10"/>
    <s v="0"/>
    <s v="7.30%"/>
    <s v="0.00%"/>
    <s v="$293.90"/>
    <s v="$0.00"/>
    <n v="10"/>
    <n v="0"/>
  </r>
  <r>
    <d v="2022-11-28T00:00:00"/>
    <x v="49"/>
    <s v="2022-W49"/>
    <s v="BusinessReport-12-19-23 (54)"/>
    <s v="B0BC7YHGYH"/>
    <x v="24"/>
    <s v="SIMORAS Boss Lady Candle with Candlesnuffer - A Candle for Coworkers on Birthday, Promotion - Boss Candle for Women on Boss Day - Coworker Candle as Leaving Work Gifts, New Job Gifts"/>
    <s v="SIMFBA10009"/>
    <s v="220"/>
    <s v="5"/>
    <s v="1.56%"/>
    <s v="2.82%"/>
    <s v="230"/>
    <s v="5"/>
    <s v="1.32%"/>
    <s v="2.35%"/>
    <s v="99.57%"/>
    <s v="100.00%"/>
    <s v="10"/>
    <s v="1"/>
    <s v="4.55%"/>
    <s v="20.00%"/>
    <s v="$172.91"/>
    <s v="$12.99"/>
    <n v="9"/>
    <n v="1"/>
  </r>
  <r>
    <d v="2022-11-28T00:00:00"/>
    <x v="49"/>
    <s v="2022-W49"/>
    <s v="BusinessReport-12-19-23 (54)"/>
    <s v="B09Q867JDT"/>
    <x v="3"/>
    <s v="SIMORAS Best Friend Candle with Candle Snuffer - A True Friend Candle - Friend Gifts for Women, Men on Graduation - Best Friend Birthday Gifts for Women - Friendship Gifts for Women Friends"/>
    <s v="SIMFBA10006"/>
    <s v="50"/>
    <s v="1"/>
    <s v="0.36%"/>
    <s v="0.56%"/>
    <s v="56"/>
    <s v="1"/>
    <s v="0.32%"/>
    <s v="0.47%"/>
    <s v="100.00%"/>
    <s v="100.00%"/>
    <s v="11"/>
    <s v="1"/>
    <s v="22.00%"/>
    <s v="100.00%"/>
    <s v="$184.69"/>
    <s v="$16.79"/>
    <n v="9"/>
    <n v="1"/>
  </r>
  <r>
    <d v="2022-11-28T00:00:00"/>
    <x v="49"/>
    <s v="2022-W49"/>
    <s v="BusinessReport-12-19-23 (54)"/>
    <s v="B0B389QV1H"/>
    <x v="6"/>
    <s v="SIMORAS Mom Blanket - Blanket for Mom on Mothers Day, Christmas, Valentines - Birthday Gifts for Mom from Daughter, Son - Letter to Mom Blanket - Blanket 60&quot; x 50&quot;"/>
    <s v="SIMFBA20002"/>
    <s v="146"/>
    <s v="4"/>
    <s v="1.04%"/>
    <s v="2.26%"/>
    <s v="180"/>
    <s v="5"/>
    <s v="1.03%"/>
    <s v="2.35%"/>
    <s v="100.00%"/>
    <s v="100.00%"/>
    <s v="9"/>
    <s v="0"/>
    <s v="6.16%"/>
    <s v="0.00%"/>
    <s v="$278.91"/>
    <s v="$0.00"/>
    <n v="9"/>
    <n v="0"/>
  </r>
  <r>
    <d v="2022-11-28T00:00:00"/>
    <x v="49"/>
    <s v="2022-W49"/>
    <s v="BusinessReport-12-19-23 (54)"/>
    <s v="B0BK1QMG46"/>
    <x v="11"/>
    <s v="SIMORAS Wife Blanket - to My Wife Blanket from Husband for Christmas, Birthday, Valentines for Wife from Husband - Fleece Blanket, 60&quot; x 50&quot;"/>
    <s v="SIMFBA20003"/>
    <s v="254"/>
    <s v="2"/>
    <s v="1.81%"/>
    <s v="1.13%"/>
    <s v="309"/>
    <s v="2"/>
    <s v="1.78%"/>
    <s v="0.94%"/>
    <s v="99.68%"/>
    <s v="100.00%"/>
    <s v="8"/>
    <s v="0"/>
    <s v="3.15%"/>
    <s v="0.00%"/>
    <s v="$179.94"/>
    <s v="$0.00"/>
    <n v="8"/>
    <n v="0"/>
  </r>
  <r>
    <d v="2022-11-28T00:00:00"/>
    <x v="49"/>
    <s v="2022-W49"/>
    <s v="BusinessReport-12-19-23 (54)"/>
    <s v="B0BC7YHGYH"/>
    <x v="22"/>
    <s v="SIMORAS Get Well Soon Candle with Candlesnuffer - Cheer Candle for Women, Men, Friends After Surgery, Getting Sick - Recovery Candle as Comforting Gifts for Cancer Patients, Miscarriage, Grieving"/>
    <s v="SIMFBA10003"/>
    <s v="259"/>
    <s v="5"/>
    <s v="1.84%"/>
    <s v="2.82%"/>
    <s v="293"/>
    <s v="6"/>
    <s v="1.68%"/>
    <s v="2.82%"/>
    <s v="100.00%"/>
    <s v="100.00%"/>
    <s v="7"/>
    <s v="0"/>
    <s v="2.70%"/>
    <s v="0.00%"/>
    <s v="$111.94"/>
    <s v="$0.00"/>
    <n v="7"/>
    <n v="0"/>
  </r>
  <r>
    <d v="2022-11-28T00:00:00"/>
    <x v="49"/>
    <s v="2022-W49"/>
    <s v="BusinessReport-12-19-23 (54)"/>
    <s v="B0B389ZHPP"/>
    <x v="11"/>
    <s v="SIMORAS Wife Blanket - to My Wife Blanket from Husband for Christmas, Birthday, Valentines for Wife from Husband - Fleece Blanket, 60&quot; x 50&quot;"/>
    <s v="SIMFBA20003"/>
    <s v="87"/>
    <s v="1"/>
    <s v="0.62%"/>
    <s v="0.56%"/>
    <s v="116"/>
    <s v="1"/>
    <s v="0.67%"/>
    <s v="0.47%"/>
    <s v="100.00%"/>
    <s v="100.00%"/>
    <s v="7"/>
    <s v="1"/>
    <s v="8.05%"/>
    <s v="100.00%"/>
    <s v="$179.94"/>
    <s v="$29.99"/>
    <n v="7"/>
    <n v="1"/>
  </r>
  <r>
    <d v="2022-11-28T00:00:00"/>
    <x v="49"/>
    <s v="2022-W49"/>
    <s v="BusinessReport-12-19-23 (54)"/>
    <s v="B0BC7YHGYH"/>
    <x v="31"/>
    <s v=" "/>
    <s v="SIMFBA10015"/>
    <s v="173"/>
    <s v="3"/>
    <s v="1.23%"/>
    <s v="1.69%"/>
    <s v="182"/>
    <s v="3"/>
    <s v="1.05%"/>
    <s v="1.41%"/>
    <s v="100.00%"/>
    <s v="100.00%"/>
    <s v="6"/>
    <s v="0"/>
    <s v="3.47%"/>
    <s v="0.00%"/>
    <s v="$105.94"/>
    <s v="$0.00"/>
    <n v="6"/>
    <n v="0"/>
  </r>
  <r>
    <d v="2022-11-28T00:00:00"/>
    <x v="49"/>
    <s v="2022-W49"/>
    <s v="BusinessReport-12-19-23 (54)"/>
    <s v="B0B38B19CF"/>
    <x v="10"/>
    <s v="SIMORAS Sister Blanket - Sister Blankets from Sister for Christmas, Valentines - Blanket Gifts for Sisters from Sisters, Brothers - Purple 60&quot; x 50&quot;"/>
    <s v="SIMFBA20007PU"/>
    <s v="47"/>
    <s v="1"/>
    <s v="0.33%"/>
    <s v="0.56%"/>
    <s v="57"/>
    <s v="2"/>
    <s v="0.33%"/>
    <s v="0.94%"/>
    <s v="100.00%"/>
    <s v="100.00%"/>
    <s v="6"/>
    <s v="0"/>
    <s v="12.77%"/>
    <s v="0.00%"/>
    <s v="$191.94"/>
    <s v="$0.00"/>
    <n v="6"/>
    <n v="0"/>
  </r>
  <r>
    <d v="2022-11-28T00:00:00"/>
    <x v="49"/>
    <s v="2022-W49"/>
    <s v="BusinessReport-12-19-23 (54)"/>
    <s v="B0BNMFZBYS"/>
    <x v="27"/>
    <s v="SIMORAS Housewarming Gifts for New House - You Should Have Moved Closer Scented Candles for House Warming - Funny Housewarming Gifts for Women, Men, Friends - New Apartment, New Home Candle (Lavender)"/>
    <s v="SIMFBA10002"/>
    <s v="104"/>
    <s v="2"/>
    <s v="0.74%"/>
    <s v="1.13%"/>
    <s v="124"/>
    <s v="2"/>
    <s v="0.71%"/>
    <s v="0.94%"/>
    <s v="98.39%"/>
    <s v="100.00%"/>
    <s v="5"/>
    <s v="0"/>
    <s v="4.81%"/>
    <s v="0.00%"/>
    <s v="$99.95"/>
    <s v="$0.00"/>
    <n v="5"/>
    <n v="0"/>
  </r>
  <r>
    <d v="2022-11-28T00:00:00"/>
    <x v="49"/>
    <s v="2022-W49"/>
    <s v="BusinessReport-12-19-23 (54)"/>
    <s v="B0BC7YHGYH"/>
    <x v="25"/>
    <s v="SIMORAS Get Well Soon Candle with Candlesnuffer - Cheer Candle for Women, Men, Friends After Surgery, Getting Sick - Recovery Candle as Comforting Gifts for Cancer Patients, Miscarriage, Grieving"/>
    <s v="SIMFBA10011"/>
    <s v="316"/>
    <s v="5"/>
    <s v="2.25%"/>
    <s v="2.82%"/>
    <s v="342"/>
    <s v="5"/>
    <s v="1.97%"/>
    <s v="2.35%"/>
    <s v="98.83%"/>
    <s v="100.00%"/>
    <s v="5"/>
    <s v="0"/>
    <s v="1.58%"/>
    <s v="0.00%"/>
    <s v="$99.95"/>
    <s v="$0.00"/>
    <n v="5"/>
    <n v="0"/>
  </r>
  <r>
    <d v="2022-11-28T00:00:00"/>
    <x v="49"/>
    <s v="2022-W49"/>
    <s v="BusinessReport-12-19-23 (54)"/>
    <s v="B0B389HDL5"/>
    <x v="21"/>
    <s v="SIMORAS Wife Blanket with Sleep Mask, Socks and Gift Box - to My Wife Blanket from Husband for Christmas, Birthday, Valentines for Wife from Husband - Fleece Blanket, 60&quot; x 50&quot;"/>
    <s v="SIMFBA20004"/>
    <s v="39"/>
    <s v="0"/>
    <s v="0.28%"/>
    <s v="0.00%"/>
    <s v="46"/>
    <s v="0"/>
    <s v="0.26%"/>
    <s v="0.00%"/>
    <s v="100.00%"/>
    <s v="0.00%"/>
    <s v="5"/>
    <s v="0"/>
    <s v="12.82%"/>
    <s v="0.00%"/>
    <s v="$149.95"/>
    <s v="$0.00"/>
    <n v="5"/>
    <n v="0"/>
  </r>
  <r>
    <d v="2022-11-28T00:00:00"/>
    <x v="49"/>
    <s v="2022-W49"/>
    <s v="BusinessReport-12-19-23 (54)"/>
    <s v="B0B389Y873"/>
    <x v="12"/>
    <s v="SIMORAS Sister Blanket - Sister Blankets from Sister for Christmas, Valentines - Blanket Gifts for Sisters from Sisters, Brothers - Fleece Blanket, Teal 60&quot; x 50&quot;"/>
    <s v="SIMFBA20007TE"/>
    <s v="88"/>
    <s v="0"/>
    <s v="0.63%"/>
    <s v="0.00%"/>
    <s v="119"/>
    <s v="0"/>
    <s v="0.68%"/>
    <s v="0.00%"/>
    <s v="100.00%"/>
    <s v="0.00%"/>
    <s v="5"/>
    <s v="0"/>
    <s v="5.68%"/>
    <s v="0.00%"/>
    <s v="$159.95"/>
    <s v="$0.00"/>
    <n v="5"/>
    <n v="0"/>
  </r>
  <r>
    <d v="2022-11-28T00:00:00"/>
    <x v="49"/>
    <s v="2022-W49"/>
    <s v="BusinessReport-12-19-23 (54)"/>
    <s v="B0BC7YHGYH"/>
    <x v="26"/>
    <s v="SIMORAS Get Well Soon Candle with Candlesnuffer - Cheer Candle for Women, Men, Friends After Surgery, Getting Sick - Recovery Candle as Comforting Gifts for Cancer Patients, Miscarriage, Grieving"/>
    <s v="SIMFBA10004"/>
    <s v="414"/>
    <s v="7"/>
    <s v="2.94%"/>
    <s v="3.95%"/>
    <s v="450"/>
    <s v="7"/>
    <s v="2.59%"/>
    <s v="3.29%"/>
    <s v="100.00%"/>
    <s v="100.00%"/>
    <s v="4"/>
    <s v="1"/>
    <s v="0.97%"/>
    <s v="14.29%"/>
    <s v="$75.96"/>
    <s v="$19.99"/>
    <n v="4"/>
    <n v="1"/>
  </r>
  <r>
    <d v="2022-11-28T00:00:00"/>
    <x v="49"/>
    <s v="2022-W49"/>
    <s v="BusinessReport-12-19-23 (54)"/>
    <s v="B0BNQDYHT4"/>
    <x v="12"/>
    <s v="SIMORAS Sister Blanket - Sister Blankets from Sister for Christmas, Valentines - Blanket Gifts for Sisters from Sisters, Brothers - Fleece Blanket, Teal 60&quot; x 50&quot;"/>
    <s v="SIMFBA20007TE"/>
    <s v="111"/>
    <s v="0"/>
    <s v="0.79%"/>
    <s v="0.00%"/>
    <s v="139"/>
    <s v="0"/>
    <s v="0.80%"/>
    <s v="0.00%"/>
    <s v="99.28%"/>
    <s v="0.00%"/>
    <s v="4"/>
    <s v="0"/>
    <s v="3.60%"/>
    <s v="0.00%"/>
    <s v="$127.96"/>
    <s v="$0.00"/>
    <n v="4"/>
    <n v="0"/>
  </r>
  <r>
    <d v="2022-11-28T00:00:00"/>
    <x v="49"/>
    <s v="2022-W49"/>
    <s v="BusinessReport-12-19-23 (54)"/>
    <s v="B09Q7T2W3V"/>
    <x v="27"/>
    <s v="SIMORAS Housewarming Gifts for New House - You Should Have Moved Closer Scented Candles for House Warming - Funny Housewarming Gifts for Women, Men, Friends - New Apartment, New Home Candle (Lavender)"/>
    <s v="SIMFBA10002"/>
    <s v="22"/>
    <s v="0"/>
    <s v="0.16%"/>
    <s v="0.00%"/>
    <s v="29"/>
    <s v="0"/>
    <s v="0.17%"/>
    <s v="0.00%"/>
    <s v="100.00%"/>
    <s v="0.00%"/>
    <s v="3"/>
    <s v="0"/>
    <s v="13.64%"/>
    <s v="0.00%"/>
    <s v="$47.97"/>
    <s v="$0.00"/>
    <n v="3"/>
    <n v="0"/>
  </r>
  <r>
    <d v="2022-11-28T00:00:00"/>
    <x v="49"/>
    <s v="2022-W49"/>
    <s v="BusinessReport-12-19-23 (54)"/>
    <s v="B0BJVNB6CB"/>
    <x v="29"/>
    <s v="SIMORAS Memorial Candles for Deceased - Sympathy Gift, Condolence Gifts, Remembrance Gifts, Bereavement Gift for Loss of Mother, Father, Sister, Loved Ones - Cat, Dog Memorial Gifts - Pet Loss Gifts"/>
    <s v="SIMFBA10019"/>
    <s v="115"/>
    <s v="1"/>
    <s v="0.82%"/>
    <s v="0.56%"/>
    <s v="131"/>
    <s v="2"/>
    <s v="0.75%"/>
    <s v="0.94%"/>
    <s v="100.00%"/>
    <s v="100.00%"/>
    <s v="3"/>
    <s v="0"/>
    <s v="2.61%"/>
    <s v="0.00%"/>
    <s v="$51.97"/>
    <s v="$0.00"/>
    <n v="3"/>
    <n v="0"/>
  </r>
  <r>
    <d v="2022-11-28T00:00:00"/>
    <x v="49"/>
    <s v="2022-W49"/>
    <s v="BusinessReport-12-19-23 (54)"/>
    <s v="B0BNQDYHT4"/>
    <x v="10"/>
    <s v="SIMORAS Sister Blanket - Sister Blankets from Sister for Christmas, Valentines - Blanket Gifts for Sisters from Sisters, Brothers - Purple 60&quot; x 50&quot;"/>
    <s v="SIMFBA20007PU"/>
    <s v="79"/>
    <s v="0"/>
    <s v="0.56%"/>
    <s v="0.00%"/>
    <s v="97"/>
    <s v="0"/>
    <s v="0.56%"/>
    <s v="0.00%"/>
    <s v="100.00%"/>
    <s v="0.00%"/>
    <s v="3"/>
    <s v="0"/>
    <s v="3.80%"/>
    <s v="0.00%"/>
    <s v="$95.97"/>
    <s v="$0.00"/>
    <n v="3"/>
    <n v="0"/>
  </r>
  <r>
    <d v="2022-11-28T00:00:00"/>
    <x v="49"/>
    <s v="2022-W49"/>
    <s v="BusinessReport-12-19-23 (54)"/>
    <s v="B0BC7YHGYH"/>
    <x v="28"/>
    <s v="SIMORAS Lavender Scented Candles Gifts for Women - Don't Let Anyone Treat You Like Free Salsa You are Guac - Inspirational Gifts for Women, Men - Best Friend Candle for Bestie's Birthday"/>
    <s v="SIMFBA10014"/>
    <s v="5"/>
    <s v="0"/>
    <s v="0.04%"/>
    <s v="0.00%"/>
    <s v="7"/>
    <s v="0"/>
    <s v="0.04%"/>
    <s v="0.00%"/>
    <s v="100.00%"/>
    <s v="0.00%"/>
    <s v="2"/>
    <s v="0"/>
    <s v="40.00%"/>
    <s v="0.00%"/>
    <s v="$39.98"/>
    <s v="$0.00"/>
    <n v="2"/>
    <n v="0"/>
  </r>
  <r>
    <d v="2022-11-21T00:00:00"/>
    <x v="50"/>
    <s v="2022-W48"/>
    <s v="BusinessReport-12-19-23 (55)"/>
    <s v="B0BK1QMG46"/>
    <x v="9"/>
    <s v="SIMORAS Grandma Blanket - Grandma Throw Blanket for Christmas, Mothers Day - Grandma Gifts for Grandmother Birthday - Fleece Blanket, Teal 60&quot; x 50&quot;"/>
    <s v="SIMFBA20008TE"/>
    <s v="1,189"/>
    <s v="14"/>
    <s v="14.32%"/>
    <s v="14.00%"/>
    <s v="1,516"/>
    <s v="17"/>
    <s v="14.54%"/>
    <s v="14.05%"/>
    <s v="100.00%"/>
    <s v="100.00%"/>
    <s v="82"/>
    <s v="0"/>
    <s v="6.90%"/>
    <s v="0.00%"/>
    <s v="$2,057.18"/>
    <s v="$0.00"/>
    <n v="81"/>
    <n v="0"/>
  </r>
  <r>
    <d v="2022-11-21T00:00:00"/>
    <x v="50"/>
    <s v="2022-W48"/>
    <s v="BusinessReport-12-19-23 (55)"/>
    <s v="B0BK1QMG46"/>
    <x v="13"/>
    <s v="SIMORAS Grandma Blanket - Grandma Throw Blanket for Christmas, Mothers Day - Grandma Gifts for Grandmother Birthday - Fleece Blanket, Purple 60&quot; x 50&quot;"/>
    <s v="SIMFBA20008PU"/>
    <s v="557"/>
    <s v="5"/>
    <s v="6.71%"/>
    <s v="5.00%"/>
    <s v="675"/>
    <s v="5"/>
    <s v="6.47%"/>
    <s v="4.13%"/>
    <s v="100.00%"/>
    <s v="100.00%"/>
    <s v="67"/>
    <s v="0"/>
    <s v="12.03%"/>
    <s v="0.00%"/>
    <s v="$1,697.33"/>
    <s v="$0.00"/>
    <n v="66"/>
    <n v="0"/>
  </r>
  <r>
    <d v="2022-11-21T00:00:00"/>
    <x v="50"/>
    <s v="2022-W48"/>
    <s v="BusinessReport-12-19-23 (55)"/>
    <s v="B09Q82WCBL"/>
    <x v="7"/>
    <s v="SIMORAS Best Friend Candle with Snuffer - Our Friendship is Like This Candle - Friend Gifts for Women, Men on Graduation - Going Away Gifts for Friends - Friendship Gifts for Women Friends"/>
    <s v="SIMFBA10005"/>
    <s v="415"/>
    <s v="3"/>
    <s v="5.00%"/>
    <s v="3.00%"/>
    <s v="533"/>
    <s v="3"/>
    <s v="5.11%"/>
    <s v="2.48%"/>
    <s v="99.81%"/>
    <s v="100.00%"/>
    <s v="53"/>
    <s v="1"/>
    <s v="12.77%"/>
    <s v="33.33%"/>
    <s v="$907.47"/>
    <s v="$19.99"/>
    <n v="50"/>
    <n v="1"/>
  </r>
  <r>
    <d v="2022-11-21T00:00:00"/>
    <x v="50"/>
    <s v="2022-W48"/>
    <s v="BusinessReport-12-19-23 (55)"/>
    <s v="B09Q7VVYTF"/>
    <x v="28"/>
    <s v="SIMORAS Lavender Scented Candles Gifts for Women - Don't Let Anyone Treat You Like Free Salsa You are Guac - Inspirational Gifts for Women, Men - Best Friend Candle for Bestie's Birthday"/>
    <s v="SIMFBA10014"/>
    <s v="349"/>
    <s v="5"/>
    <s v="4.20%"/>
    <s v="5.00%"/>
    <s v="425"/>
    <s v="7"/>
    <s v="4.08%"/>
    <s v="5.79%"/>
    <s v="99.76%"/>
    <s v="100.00%"/>
    <s v="52"/>
    <s v="1"/>
    <s v="14.90%"/>
    <s v="20.00%"/>
    <s v="$875.48"/>
    <s v="$19.99"/>
    <n v="40"/>
    <n v="1"/>
  </r>
  <r>
    <d v="2022-11-21T00:00:00"/>
    <x v="50"/>
    <s v="2022-W48"/>
    <s v="BusinessReport-12-19-23 (55)"/>
    <s v="B0BN7YNZQC"/>
    <x v="12"/>
    <s v="SIMORAS Sister Blanket - Sister Blankets from Sister for Christmas, Valentines - Blanket Gifts for Sisters from Sisters, Brothers - Fleece Blanket, Teal 60&quot; x 50&quot;"/>
    <s v="SIMFBA20007TE"/>
    <s v="373"/>
    <s v="5"/>
    <s v="4.49%"/>
    <s v="5.00%"/>
    <s v="516"/>
    <s v="7"/>
    <s v="4.95%"/>
    <s v="5.79%"/>
    <s v="100.00%"/>
    <s v="71.43%"/>
    <s v="33"/>
    <s v="0"/>
    <s v="8.85%"/>
    <s v="0.00%"/>
    <s v="$989.67"/>
    <s v="$0.00"/>
    <n v="32"/>
    <n v="0"/>
  </r>
  <r>
    <d v="2022-11-21T00:00:00"/>
    <x v="50"/>
    <s v="2022-W48"/>
    <s v="BusinessReport-12-19-23 (55)"/>
    <s v="B0BJVQ5HWZ"/>
    <x v="17"/>
    <s v="SIMORAS Positive Words Blanket - 'Love Peace Joy' Comfort Blanket Gift Set for Christmas, Birthday - Positive Energy Throw Blankets for Women - Teal 60&quot; x 50&quot;"/>
    <s v="SIMFBA20006TE"/>
    <s v="514"/>
    <s v="8"/>
    <s v="6.19%"/>
    <s v="8.00%"/>
    <s v="691"/>
    <s v="12"/>
    <s v="6.63%"/>
    <s v="9.92%"/>
    <s v="100.00%"/>
    <s v="100.00%"/>
    <s v="32"/>
    <s v="0"/>
    <s v="6.23%"/>
    <s v="0.00%"/>
    <s v="$803.68"/>
    <s v="$0.00"/>
    <n v="31"/>
    <n v="0"/>
  </r>
  <r>
    <d v="2022-11-21T00:00:00"/>
    <x v="50"/>
    <s v="2022-W48"/>
    <s v="BusinessReport-12-19-23 (55)"/>
    <s v="B0B38969VC"/>
    <x v="1"/>
    <s v="SIMORAS Mom Blanket - Blanket for Mom on Mothers Day, Christmas, Valentines - Birthday Gifts for Mom from Daughter, Son - Letter to Mom Blanket - Blanket 60&quot; x 50&quot;"/>
    <s v="SIMFBA20001"/>
    <s v="198"/>
    <s v="2"/>
    <s v="2.38%"/>
    <s v="2.00%"/>
    <s v="277"/>
    <s v="2"/>
    <s v="2.66%"/>
    <s v="1.65%"/>
    <s v="99.64%"/>
    <s v="100.00%"/>
    <s v="25"/>
    <s v="0"/>
    <s v="12.63%"/>
    <s v="0.00%"/>
    <s v="$611.75"/>
    <s v="$0.00"/>
    <n v="24"/>
    <n v="0"/>
  </r>
  <r>
    <d v="2022-11-21T00:00:00"/>
    <x v="50"/>
    <s v="2022-W48"/>
    <s v="BusinessReport-12-19-23 (55)"/>
    <s v="B09Q867JDT"/>
    <x v="3"/>
    <s v="SIMORAS Best Friend Candle with Candle Snuffer - A True Friend Candle - Friend Gifts for Women, Men on Graduation - Best Friend Birthday Gifts for Women - Friendship Gifts for Women Friends"/>
    <s v="SIMFBA10006"/>
    <s v="207"/>
    <s v="4"/>
    <s v="2.49%"/>
    <s v="4.00%"/>
    <s v="255"/>
    <s v="4"/>
    <s v="2.45%"/>
    <s v="3.31%"/>
    <s v="99.22%"/>
    <s v="100.00%"/>
    <s v="23"/>
    <s v="0"/>
    <s v="11.11%"/>
    <s v="0.00%"/>
    <s v="$407.17"/>
    <s v="$0.00"/>
    <n v="21"/>
    <n v="0"/>
  </r>
  <r>
    <d v="2022-11-21T00:00:00"/>
    <x v="50"/>
    <s v="2022-W48"/>
    <s v="BusinessReport-12-19-23 (55)"/>
    <s v="B09Q7PGRSD"/>
    <x v="14"/>
    <s v="SIMORAS Best Friend Candle with Snuffer - We'll be Friends Until We are Old - Friend Gifts for Women, Men on Graduation - Best Friend Birthday Gifts for Women - Friendship Gifts for Women Friends"/>
    <s v="SIMFBA10007"/>
    <s v="221"/>
    <s v="5"/>
    <s v="2.66%"/>
    <s v="5.00%"/>
    <s v="273"/>
    <s v="5"/>
    <s v="2.62%"/>
    <s v="4.13%"/>
    <s v="99.63%"/>
    <s v="100.00%"/>
    <s v="25"/>
    <s v="0"/>
    <s v="11.31%"/>
    <s v="0.00%"/>
    <s v="$428.15"/>
    <s v="$0.00"/>
    <n v="20"/>
    <n v="0"/>
  </r>
  <r>
    <d v="2022-11-21T00:00:00"/>
    <x v="50"/>
    <s v="2022-W48"/>
    <s v="BusinessReport-12-19-23 (55)"/>
    <s v="B0BN7YNZQC"/>
    <x v="10"/>
    <s v="SIMORAS Sister Blanket - Sister Blankets from Sister for Christmas, Valentines - Blanket Gifts for Sisters from Sisters, Brothers - Purple 60&quot; x 50&quot;"/>
    <s v="SIMFBA20007PU"/>
    <s v="282"/>
    <s v="2"/>
    <s v="3.40%"/>
    <s v="2.00%"/>
    <s v="364"/>
    <s v="2"/>
    <s v="3.49%"/>
    <s v="1.65%"/>
    <s v="100.00%"/>
    <s v="100.00%"/>
    <s v="18"/>
    <s v="0"/>
    <s v="6.38%"/>
    <s v="0.00%"/>
    <s v="$443.82"/>
    <s v="$0.00"/>
    <n v="18"/>
    <n v="0"/>
  </r>
  <r>
    <d v="2022-11-21T00:00:00"/>
    <x v="50"/>
    <s v="2022-W48"/>
    <s v="BusinessReport-12-19-23 (55)"/>
    <s v="B0B389QV1H"/>
    <x v="6"/>
    <s v="SIMORAS Mom Blanket - Blanket for Mom on Mothers Day, Christmas, Valentines - Birthday Gifts for Mom from Daughter, Son - Letter to Mom Blanket - Blanket 60&quot; x 50&quot;"/>
    <s v="SIMFBA20002"/>
    <s v="218"/>
    <s v="3"/>
    <s v="2.63%"/>
    <s v="3.00%"/>
    <s v="296"/>
    <s v="3"/>
    <s v="2.84%"/>
    <s v="2.48%"/>
    <s v="99.66%"/>
    <s v="100.00%"/>
    <s v="17"/>
    <s v="1"/>
    <s v="7.80%"/>
    <s v="33.33%"/>
    <s v="$431.83"/>
    <s v="$29.99"/>
    <n v="17"/>
    <n v="1"/>
  </r>
  <r>
    <d v="2022-11-21T00:00:00"/>
    <x v="50"/>
    <s v="2022-W48"/>
    <s v="BusinessReport-12-19-23 (55)"/>
    <s v="B0BC7YHGYH"/>
    <x v="5"/>
    <s v="SIMORAS Inspirational Candles for Women, Men - You're Awesome Candles with Candle Snuffer - Lavender Candles Gifts for Women, Friends, Coworkers, Sisters, Teachers - Boss Day Candle with Saying"/>
    <s v="SIMFBA10012"/>
    <s v="213"/>
    <s v="0"/>
    <s v="2.57%"/>
    <s v="0.00%"/>
    <s v="274"/>
    <s v="0"/>
    <s v="2.63%"/>
    <s v="0.00%"/>
    <s v="100.00%"/>
    <s v="0.00%"/>
    <s v="23"/>
    <s v="0"/>
    <s v="10.80%"/>
    <s v="0.00%"/>
    <s v="$379.77"/>
    <s v="$0.00"/>
    <n v="16"/>
    <n v="0"/>
  </r>
  <r>
    <d v="2022-11-21T00:00:00"/>
    <x v="50"/>
    <s v="2022-W48"/>
    <s v="BusinessReport-12-19-23 (55)"/>
    <s v="B0BC7YHGYH"/>
    <x v="4"/>
    <s v="SIMORAS Mom Candle with Candlesnuffer - Lavender Scented Candles for Mom - You Don't Have Ugly Children Candles for Mom - Mom Candle Gifts for Mom from Son - Mothers Day Candles from Daughter"/>
    <s v="SIMFBA10013"/>
    <s v="195"/>
    <s v="0"/>
    <s v="2.35%"/>
    <s v="0.00%"/>
    <s v="232"/>
    <s v="0"/>
    <s v="2.23%"/>
    <s v="0.00%"/>
    <s v="100.00%"/>
    <s v="0.00%"/>
    <s v="16"/>
    <s v="0"/>
    <s v="8.21%"/>
    <s v="0.00%"/>
    <s v="$271.84"/>
    <s v="$0.00"/>
    <n v="16"/>
    <n v="0"/>
  </r>
  <r>
    <d v="2022-11-21T00:00:00"/>
    <x v="50"/>
    <s v="2022-W48"/>
    <s v="BusinessReport-12-19-23 (55)"/>
    <s v="B09Q7T2W3V"/>
    <x v="27"/>
    <s v="SIMORAS Housewarming Gifts for New House - You Should Have Moved Closer Scented Candles for House Warming - Funny Housewarming Gifts for Women, Men, Friends - New Apartment, New Home Candle (Lavender)"/>
    <s v="SIMFBA10002"/>
    <s v="78"/>
    <s v="0"/>
    <s v="0.94%"/>
    <s v="0.00%"/>
    <s v="101"/>
    <s v="0"/>
    <s v="0.97%"/>
    <s v="0.00%"/>
    <s v="99.01%"/>
    <s v="0.00%"/>
    <s v="13"/>
    <s v="0"/>
    <s v="16.67%"/>
    <s v="0.00%"/>
    <s v="$203.88"/>
    <s v="$0.00"/>
    <n v="13"/>
    <n v="0"/>
  </r>
  <r>
    <d v="2022-11-21T00:00:00"/>
    <x v="50"/>
    <s v="2022-W48"/>
    <s v="BusinessReport-12-19-23 (55)"/>
    <s v="B0BC7YHGYH"/>
    <x v="18"/>
    <s v="SIMORAS Coworker Candle with Candlesnuffer, Gift Box - A Candle for Coworkers' Birthday, Promotion - Candles for Coworkers Leaving Work - Coworker Gifts for Women, Men - Work Bestie Candle"/>
    <s v="SIMFBA10001"/>
    <s v="343"/>
    <s v="2"/>
    <s v="4.13%"/>
    <s v="2.00%"/>
    <s v="405"/>
    <s v="3"/>
    <s v="3.88%"/>
    <s v="2.48%"/>
    <s v="100.00%"/>
    <s v="100.00%"/>
    <s v="19"/>
    <s v="0"/>
    <s v="5.54%"/>
    <s v="0.00%"/>
    <s v="$307.82"/>
    <s v="$0.00"/>
    <n v="13"/>
    <n v="0"/>
  </r>
  <r>
    <d v="2022-11-21T00:00:00"/>
    <x v="50"/>
    <s v="2022-W48"/>
    <s v="BusinessReport-12-19-23 (55)"/>
    <s v="B0BK1QMG46"/>
    <x v="6"/>
    <s v="SIMORAS Mom Blanket - Blanket for Mom on Mothers Day, Christmas, Valentines - Birthday Gifts for Mom from Daughter, Son - Letter to Mom Blanket - Blanket 60&quot; x 50&quot;"/>
    <s v="SIMFBA20002"/>
    <s v="184"/>
    <s v="8"/>
    <s v="2.22%"/>
    <s v="8.00%"/>
    <s v="249"/>
    <s v="12"/>
    <s v="2.39%"/>
    <s v="9.92%"/>
    <s v="100.00%"/>
    <s v="100.00%"/>
    <s v="13"/>
    <s v="0"/>
    <s v="7.07%"/>
    <s v="0.00%"/>
    <s v="$347.87"/>
    <s v="$0.00"/>
    <n v="13"/>
    <n v="0"/>
  </r>
  <r>
    <d v="2022-11-21T00:00:00"/>
    <x v="50"/>
    <s v="2022-W48"/>
    <s v="BusinessReport-12-19-23 (55)"/>
    <s v="B09Q839M44"/>
    <x v="20"/>
    <s v="SIMORAS Housewarming Gifts for New House - Can't Wait to Poo in Your New Toilet Candles for House Warming - Funny Housewarming Gifts for Women, Men, Friends - New Apartment, New Home Candle, Lavender"/>
    <s v="SIMFBA10008"/>
    <s v="111"/>
    <s v="1"/>
    <s v="1.34%"/>
    <s v="1.00%"/>
    <s v="148"/>
    <s v="1"/>
    <s v="1.42%"/>
    <s v="0.83%"/>
    <s v="97.97%"/>
    <s v="100.00%"/>
    <s v="12"/>
    <s v="0"/>
    <s v="10.81%"/>
    <s v="0.00%"/>
    <s v="$199.88"/>
    <s v="$0.00"/>
    <n v="12"/>
    <n v="0"/>
  </r>
  <r>
    <d v="2022-11-21T00:00:00"/>
    <x v="50"/>
    <s v="2022-W48"/>
    <s v="BusinessReport-12-19-23 (55)"/>
    <s v="B09Q8CZZQM"/>
    <x v="0"/>
    <s v="SIMORAS Love Candle Gifts for Girlfriend, Boyfriend - I Love You Gifts for Her, Him on Birthday - Funny Gift for Your Wife, Husband - Romantic Gifts for Her, Him on Valentines Day - Lavender Scent"/>
    <s v="SIMFBA10010"/>
    <s v="140"/>
    <s v="2"/>
    <s v="1.69%"/>
    <s v="2.00%"/>
    <s v="168"/>
    <s v="2"/>
    <s v="1.61%"/>
    <s v="1.65%"/>
    <s v="99.40%"/>
    <s v="100.00%"/>
    <s v="13"/>
    <s v="0"/>
    <s v="9.29%"/>
    <s v="0.00%"/>
    <s v="$231.87"/>
    <s v="$0.00"/>
    <n v="12"/>
    <n v="0"/>
  </r>
  <r>
    <d v="2022-11-21T00:00:00"/>
    <x v="50"/>
    <s v="2022-W48"/>
    <s v="BusinessReport-12-19-23 (55)"/>
    <s v="B0BJVQ5HWZ"/>
    <x v="16"/>
    <s v="SIMORAS Positive Words Blanket with Sleep Mask, Socks and Gift Box - 'Love Peace Joy' Comfort Blanket Gift Set for Christmas, Birthday - Positive Energy Throw Blankets for Women - Purple 50&quot; x 60&quot;"/>
    <s v="SIMFBA20006PU"/>
    <s v="148"/>
    <s v="0"/>
    <s v="1.78%"/>
    <s v="0.00%"/>
    <s v="191"/>
    <s v="0"/>
    <s v="1.83%"/>
    <s v="0.00%"/>
    <s v="99.48%"/>
    <s v="0.00%"/>
    <s v="13"/>
    <s v="0"/>
    <s v="8.78%"/>
    <s v="0.00%"/>
    <s v="$323.88"/>
    <s v="$0.00"/>
    <n v="12"/>
    <n v="0"/>
  </r>
  <r>
    <d v="2022-11-21T00:00:00"/>
    <x v="50"/>
    <s v="2022-W48"/>
    <s v="BusinessReport-12-19-23 (55)"/>
    <s v="B0BK1QMG46"/>
    <x v="12"/>
    <s v="SIMORAS Sister Blanket - Sister Blankets from Sister for Christmas, Valentines - Blanket Gifts for Sisters from Sisters, Brothers - Fleece Blanket, Teal 60&quot; x 50&quot;"/>
    <s v="SIMFBA20007TE"/>
    <s v="172"/>
    <s v="5"/>
    <s v="2.07%"/>
    <s v="5.00%"/>
    <s v="213"/>
    <s v="6"/>
    <s v="2.04%"/>
    <s v="4.96%"/>
    <s v="100.00%"/>
    <s v="100.00%"/>
    <s v="12"/>
    <s v="0"/>
    <s v="6.98%"/>
    <s v="0.00%"/>
    <s v="$359.88"/>
    <s v="$0.00"/>
    <n v="11"/>
    <n v="0"/>
  </r>
  <r>
    <d v="2022-11-21T00:00:00"/>
    <x v="50"/>
    <s v="2022-W48"/>
    <s v="BusinessReport-12-19-23 (55)"/>
    <s v="B0BJVNB6CB"/>
    <x v="23"/>
    <s v="SIMORAS Memorial Candles for Deceased - Sympathy Gift, Condolence Gifts, Remembrance Gifts, Bereavement Gift for Loss of Mother, Father, Sister, Loved Ones - Lavender Scented Candles"/>
    <s v="SIMFBA10018"/>
    <s v="231"/>
    <s v="1"/>
    <s v="2.78%"/>
    <s v="1.00%"/>
    <s v="288"/>
    <s v="1"/>
    <s v="2.76%"/>
    <s v="0.83%"/>
    <s v="100.00%"/>
    <s v="100.00%"/>
    <s v="10"/>
    <s v="0"/>
    <s v="4.33%"/>
    <s v="0.00%"/>
    <s v="$179.90"/>
    <s v="$0.00"/>
    <n v="10"/>
    <n v="0"/>
  </r>
  <r>
    <d v="2022-11-21T00:00:00"/>
    <x v="50"/>
    <s v="2022-W48"/>
    <s v="BusinessReport-12-19-23 (55)"/>
    <s v="B0B389ZHPP"/>
    <x v="11"/>
    <s v="SIMORAS Wife Blanket - to My Wife Blanket from Husband for Christmas, Birthday, Valentines for Wife from Husband - Fleece Blanket, 60&quot; x 50&quot;"/>
    <s v="SIMFBA20003"/>
    <s v="88"/>
    <s v="0"/>
    <s v="1.06%"/>
    <s v="0.00%"/>
    <s v="123"/>
    <s v="0"/>
    <s v="1.18%"/>
    <s v="0.00%"/>
    <s v="99.19%"/>
    <s v="0.00%"/>
    <s v="10"/>
    <s v="0"/>
    <s v="11.36%"/>
    <s v="0.00%"/>
    <s v="$215.92"/>
    <s v="$0.00"/>
    <n v="10"/>
    <n v="0"/>
  </r>
  <r>
    <d v="2022-11-21T00:00:00"/>
    <x v="50"/>
    <s v="2022-W48"/>
    <s v="BusinessReport-12-19-23 (55)"/>
    <s v="B09Q8BGB69"/>
    <x v="2"/>
    <s v="SIMORAS Sister Candle with Candlesnuffer, Gift Box - Lavender Scented Candle Gift for Sister on Birthday, Christmas - Cool Sister Gifts from Sisters, Brothers"/>
    <s v="SIMFBA10020"/>
    <s v="187"/>
    <s v="1"/>
    <s v="2.25%"/>
    <s v="1.00%"/>
    <s v="216"/>
    <s v="1"/>
    <s v="2.07%"/>
    <s v="0.83%"/>
    <s v="100.00%"/>
    <s v="100.00%"/>
    <s v="11"/>
    <s v="0"/>
    <s v="5.88%"/>
    <s v="0.00%"/>
    <s v="$187.89"/>
    <s v="$0.00"/>
    <n v="9"/>
    <n v="0"/>
  </r>
  <r>
    <d v="2022-11-21T00:00:00"/>
    <x v="50"/>
    <s v="2022-W48"/>
    <s v="BusinessReport-12-19-23 (55)"/>
    <s v="B0BJVNB6CB"/>
    <x v="29"/>
    <s v="SIMORAS Memorial Candles for Deceased - Sympathy Gift, Condolence Gifts, Remembrance Gifts, Bereavement Gift for Loss of Mother, Father, Sister, Loved Ones - Cat, Dog Memorial Gifts - Pet Loss Gifts"/>
    <s v="SIMFBA10019"/>
    <s v="177"/>
    <s v="2"/>
    <s v="2.13%"/>
    <s v="2.00%"/>
    <s v="218"/>
    <s v="2"/>
    <s v="2.09%"/>
    <s v="1.65%"/>
    <s v="100.00%"/>
    <s v="100.00%"/>
    <s v="10"/>
    <s v="0"/>
    <s v="5.65%"/>
    <s v="0.00%"/>
    <s v="$171.90"/>
    <s v="$0.00"/>
    <n v="9"/>
    <n v="0"/>
  </r>
  <r>
    <d v="2022-11-21T00:00:00"/>
    <x v="50"/>
    <s v="2022-W48"/>
    <s v="BusinessReport-12-19-23 (55)"/>
    <s v="B0BJVNB6CB"/>
    <x v="30"/>
    <s v="SIMORAS Memorial Candles for Deceased - Sympathy Gift, Condolence Gifts, Remembrance Gifts, Bereavement Gift for Loss of Mother, Father, Sister, Loved Ones - Cat, Dog Memorial Gifts - Pet Loss Gifts"/>
    <s v="SIMFBA10017"/>
    <s v="95"/>
    <s v="0"/>
    <s v="1.14%"/>
    <s v="0.00%"/>
    <s v="106"/>
    <s v="0"/>
    <s v="1.02%"/>
    <s v="0.00%"/>
    <s v="99.06%"/>
    <s v="0.00%"/>
    <s v="9"/>
    <s v="0"/>
    <s v="9.47%"/>
    <s v="0.00%"/>
    <s v="$151.91"/>
    <s v="$0.00"/>
    <n v="9"/>
    <n v="0"/>
  </r>
  <r>
    <d v="2022-11-21T00:00:00"/>
    <x v="50"/>
    <s v="2022-W48"/>
    <s v="BusinessReport-12-19-23 (55)"/>
    <s v="B0BJVQ5HWZ"/>
    <x v="19"/>
    <s v="SIMORAS Positive Words Blanket with Sleep Mask, Socks and Gift Box - Family Home Trust Comfort Blanket Gift Set for Christmas, Birthday - Positive Energy Throw Blankets for Women - Purple, 60&quot;x50&quot;"/>
    <s v="SIMFBA20005PU"/>
    <s v="206"/>
    <s v="0"/>
    <s v="2.48%"/>
    <s v="0.00%"/>
    <s v="252"/>
    <s v="0"/>
    <s v="2.42%"/>
    <s v="0.00%"/>
    <s v="100.00%"/>
    <s v="0.00%"/>
    <s v="9"/>
    <s v="0"/>
    <s v="4.37%"/>
    <s v="0.00%"/>
    <s v="$233.91"/>
    <s v="$0.00"/>
    <n v="9"/>
    <n v="0"/>
  </r>
  <r>
    <d v="2022-11-21T00:00:00"/>
    <x v="50"/>
    <s v="2022-W48"/>
    <s v="BusinessReport-12-19-23 (55)"/>
    <s v="B0BJVQ5HWZ"/>
    <x v="15"/>
    <s v="SIMORAS Positive Words Blanket with Sleep Mask, Socks and Gift Box - Family Home Trust Comfort Blanket Gift Set for Christmas, Birthday - Positive Energy Throw Blankets for Women - Teal 50&quot; x 60&quot;"/>
    <s v="SIMFBA20005TE"/>
    <s v="167"/>
    <s v="5"/>
    <s v="2.01%"/>
    <s v="5.00%"/>
    <s v="201"/>
    <s v="5"/>
    <s v="1.93%"/>
    <s v="4.13%"/>
    <s v="100.00%"/>
    <s v="100.00%"/>
    <s v="9"/>
    <s v="1"/>
    <s v="5.39%"/>
    <s v="20.00%"/>
    <s v="$233.91"/>
    <s v="$29.99"/>
    <n v="9"/>
    <n v="1"/>
  </r>
  <r>
    <d v="2022-11-21T00:00:00"/>
    <x v="50"/>
    <s v="2022-W48"/>
    <s v="BusinessReport-12-19-23 (55)"/>
    <s v="B0BC7YHGYH"/>
    <x v="22"/>
    <s v="SIMORAS Get Well Soon Candle with Candlesnuffer - Cheer Candle for Women, Men, Friends After Surgery, Getting Sick - Recovery Candle as Comforting Gifts for Cancer Patients, Miscarriage, Grieving"/>
    <s v="SIMFBA10003"/>
    <s v="116"/>
    <s v="0"/>
    <s v="1.40%"/>
    <s v="0.00%"/>
    <s v="136"/>
    <s v="0"/>
    <s v="1.30%"/>
    <s v="0.00%"/>
    <s v="100.00%"/>
    <s v="0.00%"/>
    <s v="7"/>
    <s v="0"/>
    <s v="6.03%"/>
    <s v="0.00%"/>
    <s v="$111.93"/>
    <s v="$0.00"/>
    <n v="7"/>
    <n v="0"/>
  </r>
  <r>
    <d v="2022-11-21T00:00:00"/>
    <x v="50"/>
    <s v="2022-W48"/>
    <s v="BusinessReport-12-19-23 (55)"/>
    <s v="B0BC7YHGYH"/>
    <x v="8"/>
    <s v="SIMORAS Mom Candle with Candlesnuffer - Lavender Scented Candles for Mom - My Favorite Child Gave Me This Candle - Gifts for Mom from Son on Birthday - Mothers Day Candles from Daughter"/>
    <s v="SIMFBA10016"/>
    <s v="142"/>
    <s v="1"/>
    <s v="1.71%"/>
    <s v="1.00%"/>
    <s v="170"/>
    <s v="1"/>
    <s v="1.63%"/>
    <s v="0.83%"/>
    <s v="100.00%"/>
    <s v="100.00%"/>
    <s v="6"/>
    <s v="0"/>
    <s v="4.23%"/>
    <s v="0.00%"/>
    <s v="$103.94"/>
    <s v="$0.00"/>
    <n v="6"/>
    <n v="0"/>
  </r>
  <r>
    <d v="2022-11-21T00:00:00"/>
    <x v="50"/>
    <s v="2022-W48"/>
    <s v="BusinessReport-12-19-23 (55)"/>
    <s v="B0BC7YHGYH"/>
    <x v="26"/>
    <s v="SIMORAS Get Well Soon Candle with Candlesnuffer - Cheer Candle for Women, Men, Friends After Surgery, Getting Sick - Recovery Candle as Comforting Gifts for Cancer Patients, Miscarriage, Grieving"/>
    <s v="SIMFBA10004"/>
    <s v="169"/>
    <s v="1"/>
    <s v="2.04%"/>
    <s v="1.00%"/>
    <s v="184"/>
    <s v="1"/>
    <s v="1.76%"/>
    <s v="0.83%"/>
    <s v="100.00%"/>
    <s v="100.00%"/>
    <s v="6"/>
    <s v="0"/>
    <s v="3.55%"/>
    <s v="0.00%"/>
    <s v="$107.94"/>
    <s v="$0.00"/>
    <n v="6"/>
    <n v="0"/>
  </r>
  <r>
    <d v="2022-11-21T00:00:00"/>
    <x v="50"/>
    <s v="2022-W48"/>
    <s v="BusinessReport-12-19-23 (55)"/>
    <s v="B0BK1QMG46"/>
    <x v="11"/>
    <s v="SIMORAS Wife Blanket - to My Wife Blanket from Husband for Christmas, Birthday, Valentines for Wife from Husband - Fleece Blanket, 60&quot; x 50&quot;"/>
    <s v="SIMFBA20003"/>
    <s v="61"/>
    <s v="3"/>
    <s v="0.73%"/>
    <s v="3.00%"/>
    <s v="74"/>
    <s v="3"/>
    <s v="0.71%"/>
    <s v="2.48%"/>
    <s v="100.00%"/>
    <s v="66.67%"/>
    <s v="6"/>
    <s v="0"/>
    <s v="9.84%"/>
    <s v="0.00%"/>
    <s v="$143.95"/>
    <s v="$0.00"/>
    <n v="6"/>
    <n v="0"/>
  </r>
  <r>
    <d v="2022-11-21T00:00:00"/>
    <x v="50"/>
    <s v="2022-W48"/>
    <s v="BusinessReport-12-19-23 (55)"/>
    <s v="B0BK1QMG46"/>
    <x v="10"/>
    <s v="SIMORAS Sister Blanket - Sister Blankets from Sister for Christmas, Valentines - Blanket Gifts for Sisters from Sisters, Brothers - Purple 60&quot; x 50&quot;"/>
    <s v="SIMFBA20007PU"/>
    <s v="103"/>
    <s v="3"/>
    <s v="1.24%"/>
    <s v="3.00%"/>
    <s v="132"/>
    <s v="6"/>
    <s v="1.27%"/>
    <s v="4.96%"/>
    <s v="100.00%"/>
    <s v="100.00%"/>
    <s v="4"/>
    <s v="0"/>
    <s v="3.88%"/>
    <s v="0.00%"/>
    <s v="$107.96"/>
    <s v="$0.00"/>
    <n v="4"/>
    <n v="0"/>
  </r>
  <r>
    <d v="2022-11-21T00:00:00"/>
    <x v="50"/>
    <s v="2022-W48"/>
    <s v="BusinessReport-12-19-23 (55)"/>
    <s v="B0BC7YHGYH"/>
    <x v="25"/>
    <s v="SIMORAS Get Well Soon Candle with Candlesnuffer - Cheer Candle for Women, Men, Friends After Surgery, Getting Sick - Recovery Candle as Comforting Gifts for Cancer Patients, Miscarriage, Grieving"/>
    <s v="SIMFBA10011"/>
    <s v="138"/>
    <s v="3"/>
    <s v="1.66%"/>
    <s v="3.00%"/>
    <s v="154"/>
    <s v="3"/>
    <s v="1.48%"/>
    <s v="2.48%"/>
    <s v="100.00%"/>
    <s v="100.00%"/>
    <s v="3"/>
    <s v="0"/>
    <s v="2.17%"/>
    <s v="0.00%"/>
    <s v="$51.97"/>
    <s v="$0.00"/>
    <n v="3"/>
    <n v="0"/>
  </r>
  <r>
    <d v="2022-11-21T00:00:00"/>
    <x v="50"/>
    <s v="2022-W48"/>
    <s v="BusinessReport-12-19-23 (55)"/>
    <s v="B0BK1QMG46"/>
    <x v="1"/>
    <s v="SIMORAS Mom Blanket - Blanket for Mom on Mothers Day, Christmas, Valentines - Birthday Gifts for Mom from Daughter, Son - Letter to Mom Blanket - Blanket 60&quot; x 50&quot;"/>
    <s v="SIMFBA20001"/>
    <s v="93"/>
    <s v="5"/>
    <s v="1.12%"/>
    <s v="5.00%"/>
    <s v="114"/>
    <s v="6"/>
    <s v="1.09%"/>
    <s v="4.96%"/>
    <s v="100.00%"/>
    <s v="100.00%"/>
    <s v="3"/>
    <s v="0"/>
    <s v="3.23%"/>
    <s v="0.00%"/>
    <s v="$83.97"/>
    <s v="$0.00"/>
    <n v="3"/>
    <n v="0"/>
  </r>
  <r>
    <d v="2022-11-21T00:00:00"/>
    <x v="50"/>
    <s v="2022-W48"/>
    <s v="BusinessReport-12-19-23 (55)"/>
    <s v="B0B389HDL5"/>
    <x v="21"/>
    <s v="SIMORAS Wife Blanket with Sleep Mask, Socks and Gift Box - to My Wife Blanket from Husband for Christmas, Birthday, Valentines for Wife from Husband - Fleece Blanket, 60&quot; x 50&quot;"/>
    <s v="SIMFBA20004"/>
    <s v="18"/>
    <s v="1"/>
    <s v="0.22%"/>
    <s v="1.00%"/>
    <s v="27"/>
    <s v="1"/>
    <s v="0.26%"/>
    <s v="0.83%"/>
    <s v="100.00%"/>
    <s v="100.00%"/>
    <s v="3"/>
    <s v="0"/>
    <s v="16.67%"/>
    <s v="0.00%"/>
    <s v="$77.97"/>
    <s v="$0.00"/>
    <n v="3"/>
    <n v="0"/>
  </r>
  <r>
    <d v="2022-11-21T00:00:00"/>
    <x v="50"/>
    <s v="2022-W48"/>
    <s v="BusinessReport-12-19-23 (55)"/>
    <s v="B0BC7YHGYH"/>
    <x v="31"/>
    <s v=" "/>
    <s v="SIMFBA10015"/>
    <s v="91"/>
    <s v="0"/>
    <s v="1.10%"/>
    <s v="0.00%"/>
    <s v="103"/>
    <s v="0"/>
    <s v="0.99%"/>
    <s v="0.00%"/>
    <s v="100.00%"/>
    <s v="0.00%"/>
    <s v="2"/>
    <s v="0"/>
    <s v="2.20%"/>
    <s v="0.00%"/>
    <s v="$32.98"/>
    <s v="$0.00"/>
    <n v="2"/>
    <n v="0"/>
  </r>
  <r>
    <d v="2022-11-21T00:00:00"/>
    <x v="50"/>
    <s v="2022-W48"/>
    <s v="BusinessReport-12-19-23 (55)"/>
    <s v="B0BC7YHGYH"/>
    <x v="24"/>
    <s v="SIMORAS Boss Lady Candle with Candlesnuffer - A Candle for Coworkers on Birthday, Promotion - Boss Candle for Women on Boss Day - Coworker Candle as Leaving Work Gifts, New Job Gifts"/>
    <s v="SIMFBA10009"/>
    <s v="113"/>
    <s v="0"/>
    <s v="1.36%"/>
    <s v="0.00%"/>
    <s v="125"/>
    <s v="0"/>
    <s v="1.20%"/>
    <s v="0.00%"/>
    <s v="100.00%"/>
    <s v="0.00%"/>
    <s v="1"/>
    <s v="0"/>
    <s v="0.88%"/>
    <s v="0.00%"/>
    <s v="$0.00"/>
    <s v="$0.00"/>
    <n v="1"/>
    <n v="0"/>
  </r>
  <r>
    <d v="2022-11-14T00:00:00"/>
    <x v="51"/>
    <s v="2022-W47"/>
    <s v="BusinessReport-12-19-23 (56)"/>
    <s v="B0BK1QMG46"/>
    <x v="12"/>
    <s v="SIMORAS Sister Blanket - Sister Blankets from Sister for Christmas, Valentines - Blanket Gifts for Sisters from Sisters, Brothers - Fleece Blanket, Teal 60&quot; x 50&quot;"/>
    <s v="SIMFBA20007TE"/>
    <s v="564"/>
    <s v="14"/>
    <s v="8.71%"/>
    <s v="9.93%"/>
    <s v="732"/>
    <s v="20"/>
    <s v="9.06%"/>
    <s v="10.70%"/>
    <s v="100.00%"/>
    <s v="100.00%"/>
    <s v="34"/>
    <s v="1"/>
    <s v="6.03%"/>
    <s v="7.14%"/>
    <s v="$1,019.66"/>
    <s v="$29.99"/>
    <n v="32"/>
    <n v="1"/>
  </r>
  <r>
    <d v="2022-11-14T00:00:00"/>
    <x v="51"/>
    <s v="2022-W47"/>
    <s v="BusinessReport-12-19-23 (56)"/>
    <s v="B0BK1QMG46"/>
    <x v="9"/>
    <s v="SIMORAS Grandma Blanket - Grandma Throw Blanket for Christmas, Mothers Day - Grandma Gifts for Grandmother Birthday - Fleece Blanket, Teal 60&quot; x 50&quot;"/>
    <s v="SIMFBA20008TE"/>
    <s v="597"/>
    <s v="7"/>
    <s v="9.22%"/>
    <s v="4.96%"/>
    <s v="740"/>
    <s v="7"/>
    <s v="9.16%"/>
    <s v="3.74%"/>
    <s v="99.73%"/>
    <s v="100.00%"/>
    <s v="32"/>
    <s v="0"/>
    <s v="5.36%"/>
    <s v="0.00%"/>
    <s v="$959.68"/>
    <s v="$0.00"/>
    <n v="32"/>
    <n v="0"/>
  </r>
  <r>
    <d v="2022-11-14T00:00:00"/>
    <x v="51"/>
    <s v="2022-W47"/>
    <s v="BusinessReport-12-19-23 (56)"/>
    <s v="B09Q82WCBL"/>
    <x v="7"/>
    <s v="SIMORAS Best Friend Candle with Snuffer - Our Friendship is Like This Candle - Friend Gifts for Women, Men on Graduation - Going Away Gifts for Friends - Friendship Gifts for Women Friends"/>
    <s v="SIMFBA10005"/>
    <s v="323"/>
    <s v="2"/>
    <s v="4.99%"/>
    <s v="1.42%"/>
    <s v="424"/>
    <s v="4"/>
    <s v="5.25%"/>
    <s v="2.14%"/>
    <s v="99.53%"/>
    <s v="100.00%"/>
    <s v="27"/>
    <s v="0"/>
    <s v="8.36%"/>
    <s v="0.00%"/>
    <s v="$519.74"/>
    <s v="$0.00"/>
    <n v="24"/>
    <n v="0"/>
  </r>
  <r>
    <d v="2022-11-14T00:00:00"/>
    <x v="51"/>
    <s v="2022-W47"/>
    <s v="BusinessReport-12-19-23 (56)"/>
    <s v="B0BK1QMG46"/>
    <x v="10"/>
    <s v="SIMORAS Sister Blanket - Sister Blankets from Sister for Christmas, Valentines - Blanket Gifts for Sisters from Sisters, Brothers - Purple 60&quot; x 50&quot;"/>
    <s v="SIMFBA20007PU"/>
    <s v="352"/>
    <s v="3"/>
    <s v="5.44%"/>
    <s v="2.13%"/>
    <s v="474"/>
    <s v="3"/>
    <s v="5.87%"/>
    <s v="1.60%"/>
    <s v="100.00%"/>
    <s v="100.00%"/>
    <s v="24"/>
    <s v="0"/>
    <s v="6.82%"/>
    <s v="0.00%"/>
    <s v="$719.76"/>
    <s v="$0.00"/>
    <n v="23"/>
    <n v="0"/>
  </r>
  <r>
    <d v="2022-11-14T00:00:00"/>
    <x v="51"/>
    <s v="2022-W47"/>
    <s v="BusinessReport-12-19-23 (56)"/>
    <s v="B0BC7YHGYH"/>
    <x v="5"/>
    <s v="SIMORAS Inspirational Candles for Women, Men - You're Awesome Candles with Candle Snuffer - Lavender Candles Gifts for Women, Friends, Coworkers, Sisters, Teachers - Boss Day Candle with Saying"/>
    <s v="SIMFBA10012"/>
    <s v="204"/>
    <s v="8"/>
    <s v="3.15%"/>
    <s v="5.67%"/>
    <s v="322"/>
    <s v="9"/>
    <s v="3.99%"/>
    <s v="4.81%"/>
    <s v="81.37%"/>
    <s v="100.00%"/>
    <s v="27"/>
    <s v="2"/>
    <s v="13.24%"/>
    <s v="25.00%"/>
    <s v="$538.73"/>
    <s v="$38.98"/>
    <n v="22"/>
    <n v="2"/>
  </r>
  <r>
    <d v="2022-11-14T00:00:00"/>
    <x v="51"/>
    <s v="2022-W47"/>
    <s v="BusinessReport-12-19-23 (56)"/>
    <s v="B09Q7VVYTF"/>
    <x v="28"/>
    <s v="SIMORAS Lavender Scented Candles Gifts for Women - Don't Let Anyone Treat You Like Free Salsa You are Guac - Inspirational Gifts for Women, Men - Best Friend Candle for Bestie's Birthday"/>
    <s v="SIMFBA10014"/>
    <s v="244"/>
    <s v="3"/>
    <s v="3.77%"/>
    <s v="2.13%"/>
    <s v="294"/>
    <s v="5"/>
    <s v="3.64%"/>
    <s v="2.67%"/>
    <s v="100.00%"/>
    <s v="100.00%"/>
    <s v="24"/>
    <s v="0"/>
    <s v="9.84%"/>
    <s v="0.00%"/>
    <s v="$479.76"/>
    <s v="$0.00"/>
    <n v="19"/>
    <n v="0"/>
  </r>
  <r>
    <d v="2022-11-14T00:00:00"/>
    <x v="51"/>
    <s v="2022-W47"/>
    <s v="BusinessReport-12-19-23 (56)"/>
    <s v="B0BJVQ5HWZ"/>
    <x v="17"/>
    <s v="SIMORAS Positive Words Blanket - 'Love Peace Joy' Comfort Blanket Gift Set for Christmas, Birthday - Positive Energy Throw Blankets for Women - Teal 60&quot; x 50&quot;"/>
    <s v="SIMFBA20006TE"/>
    <s v="341"/>
    <s v="16"/>
    <s v="5.27%"/>
    <s v="11.35%"/>
    <s v="458"/>
    <s v="22"/>
    <s v="5.67%"/>
    <s v="11.76%"/>
    <s v="99.78%"/>
    <s v="100.00%"/>
    <s v="19"/>
    <s v="0"/>
    <s v="5.57%"/>
    <s v="0.00%"/>
    <s v="$569.81"/>
    <s v="$0.00"/>
    <n v="18"/>
    <n v="0"/>
  </r>
  <r>
    <d v="2022-11-14T00:00:00"/>
    <x v="51"/>
    <s v="2022-W47"/>
    <s v="BusinessReport-12-19-23 (56)"/>
    <s v="B0BK1QMG46"/>
    <x v="6"/>
    <s v="SIMORAS Mom Blanket - Blanket for Mom on Mothers Day, Christmas, Valentines - Birthday Gifts for Mom from Daughter, Son - Letter to Mom Blanket - Blanket 60&quot; x 50&quot;"/>
    <s v="SIMFBA20002"/>
    <s v="508"/>
    <s v="10"/>
    <s v="7.84%"/>
    <s v="7.09%"/>
    <s v="614"/>
    <s v="14"/>
    <s v="7.60%"/>
    <s v="7.49%"/>
    <s v="99.67%"/>
    <s v="100.00%"/>
    <s v="15"/>
    <s v="0"/>
    <s v="2.95%"/>
    <s v="0.00%"/>
    <s v="$449.85"/>
    <s v="$0.00"/>
    <n v="15"/>
    <n v="0"/>
  </r>
  <r>
    <d v="2022-11-14T00:00:00"/>
    <x v="51"/>
    <s v="2022-W47"/>
    <s v="BusinessReport-12-19-23 (56)"/>
    <s v="B09Q8CZZQM"/>
    <x v="0"/>
    <s v="SIMORAS Love Candle Gifts for Girlfriend, Boyfriend - I Love You Gifts for Her, Him on Birthday - Funny Gift for Your Wife, Husband - Romantic Gifts for Her, Him on Valentines Day - Lavender Scent"/>
    <s v="SIMFBA10010"/>
    <s v="234"/>
    <s v="2"/>
    <s v="3.61%"/>
    <s v="1.42%"/>
    <s v="300"/>
    <s v="3"/>
    <s v="3.71%"/>
    <s v="1.60%"/>
    <s v="99.67%"/>
    <s v="100.00%"/>
    <s v="14"/>
    <s v="0"/>
    <s v="5.98%"/>
    <s v="0.00%"/>
    <s v="$279.86"/>
    <s v="$0.00"/>
    <n v="14"/>
    <n v="0"/>
  </r>
  <r>
    <d v="2022-11-14T00:00:00"/>
    <x v="51"/>
    <s v="2022-W47"/>
    <s v="BusinessReport-12-19-23 (56)"/>
    <s v="B0BK1QMG46"/>
    <x v="13"/>
    <s v="SIMORAS Grandma Blanket - Grandma Throw Blanket for Christmas, Mothers Day - Grandma Gifts for Grandmother Birthday - Fleece Blanket, Purple 60&quot; x 50&quot;"/>
    <s v="SIMFBA20008PU"/>
    <s v="354"/>
    <s v="8"/>
    <s v="5.47%"/>
    <s v="5.67%"/>
    <s v="428"/>
    <s v="11"/>
    <s v="5.30%"/>
    <s v="5.88%"/>
    <s v="100.00%"/>
    <s v="90.91%"/>
    <s v="14"/>
    <s v="0"/>
    <s v="3.95%"/>
    <s v="0.00%"/>
    <s v="$419.86"/>
    <s v="$0.00"/>
    <n v="14"/>
    <n v="0"/>
  </r>
  <r>
    <d v="2022-11-14T00:00:00"/>
    <x v="51"/>
    <s v="2022-W47"/>
    <s v="BusinessReport-12-19-23 (56)"/>
    <s v="B09Q8BGB69"/>
    <x v="2"/>
    <s v="SIMORAS Sister Candle with Candlesnuffer, Gift Box - Lavender Scented Candle Gift for Sister on Birthday, Christmas - Cool Sister Gifts from Sisters, Brothers"/>
    <s v="SIMFBA10020"/>
    <s v="145"/>
    <s v="2"/>
    <s v="2.24%"/>
    <s v="1.42%"/>
    <s v="167"/>
    <s v="3"/>
    <s v="2.07%"/>
    <s v="1.60%"/>
    <s v="100.00%"/>
    <s v="100.00%"/>
    <s v="15"/>
    <s v="0"/>
    <s v="10.34%"/>
    <s v="0.00%"/>
    <s v="$299.85"/>
    <s v="$0.00"/>
    <n v="13"/>
    <n v="0"/>
  </r>
  <r>
    <d v="2022-11-14T00:00:00"/>
    <x v="51"/>
    <s v="2022-W47"/>
    <s v="BusinessReport-12-19-23 (56)"/>
    <s v="B0BC7YHGYH"/>
    <x v="18"/>
    <s v="SIMORAS Coworker Candle with Candlesnuffer, Gift Box - A Candle for Coworkers' Birthday, Promotion - Candles for Coworkers Leaving Work - Coworker Gifts for Women, Men - Work Bestie Candle"/>
    <s v="SIMFBA10001"/>
    <s v="266"/>
    <s v="8"/>
    <s v="4.11%"/>
    <s v="5.67%"/>
    <s v="326"/>
    <s v="9"/>
    <s v="4.04%"/>
    <s v="4.81%"/>
    <s v="100.00%"/>
    <s v="100.00%"/>
    <s v="15"/>
    <s v="1"/>
    <s v="5.64%"/>
    <s v="12.50%"/>
    <s v="$239.88"/>
    <s v="$19.99"/>
    <n v="12"/>
    <n v="1"/>
  </r>
  <r>
    <d v="2022-11-14T00:00:00"/>
    <x v="51"/>
    <s v="2022-W47"/>
    <s v="BusinessReport-12-19-23 (56)"/>
    <s v="B0BK1QMG46"/>
    <x v="1"/>
    <s v="SIMORAS Mom Blanket - Blanket for Mom on Mothers Day, Christmas, Valentines - Birthday Gifts for Mom from Daughter, Son - Letter to Mom Blanket - Blanket 60&quot; x 50&quot;"/>
    <s v="SIMFBA20001"/>
    <s v="288"/>
    <s v="8"/>
    <s v="4.45%"/>
    <s v="5.67%"/>
    <s v="372"/>
    <s v="11"/>
    <s v="4.60%"/>
    <s v="5.88%"/>
    <s v="99.73%"/>
    <s v="100.00%"/>
    <s v="12"/>
    <s v="0"/>
    <s v="4.17%"/>
    <s v="0.00%"/>
    <s v="$359.88"/>
    <s v="$0.00"/>
    <n v="12"/>
    <n v="0"/>
  </r>
  <r>
    <d v="2022-11-14T00:00:00"/>
    <x v="51"/>
    <s v="2022-W47"/>
    <s v="BusinessReport-12-19-23 (56)"/>
    <s v="B09Q7PGRSD"/>
    <x v="14"/>
    <s v="SIMORAS Best Friend Candle with Snuffer - We'll be Friends Until We are Old - Friend Gifts for Women, Men on Graduation - Best Friend Birthday Gifts for Women - Friendship Gifts for Women Friends"/>
    <s v="SIMFBA10007"/>
    <s v="126"/>
    <s v="3"/>
    <s v="1.95%"/>
    <s v="2.13%"/>
    <s v="146"/>
    <s v="3"/>
    <s v="1.81%"/>
    <s v="1.60%"/>
    <s v="100.00%"/>
    <s v="100.00%"/>
    <s v="11"/>
    <s v="0"/>
    <s v="8.73%"/>
    <s v="0.00%"/>
    <s v="$230.89"/>
    <s v="$0.00"/>
    <n v="11"/>
    <n v="0"/>
  </r>
  <r>
    <d v="2022-11-14T00:00:00"/>
    <x v="51"/>
    <s v="2022-W47"/>
    <s v="BusinessReport-12-19-23 (56)"/>
    <s v="B0BC7YHGYH"/>
    <x v="4"/>
    <s v="SIMORAS Mom Candle with Candlesnuffer - Lavender Scented Candles for Mom - You Don't Have Ugly Children Candles for Mom - Mom Candle Gifts for Mom from Son - Mothers Day Candles from Daughter"/>
    <s v="SIMFBA10013"/>
    <s v="211"/>
    <s v="4"/>
    <s v="3.26%"/>
    <s v="2.84%"/>
    <s v="259"/>
    <s v="4"/>
    <s v="3.21%"/>
    <s v="2.14%"/>
    <s v="100.00%"/>
    <s v="100.00%"/>
    <s v="10"/>
    <s v="0"/>
    <s v="4.74%"/>
    <s v="0.00%"/>
    <s v="$199.90"/>
    <s v="$0.00"/>
    <n v="10"/>
    <n v="0"/>
  </r>
  <r>
    <d v="2022-11-14T00:00:00"/>
    <x v="51"/>
    <s v="2022-W47"/>
    <s v="BusinessReport-12-19-23 (56)"/>
    <s v="B0BJVNB6CB"/>
    <x v="23"/>
    <s v="SIMORAS Memorial Candles for Deceased - Sympathy Gift, Condolence Gifts, Remembrance Gifts, Bereavement Gift for Loss of Mother, Father, Sister, Loved Ones - Lavender Scented Candles"/>
    <s v="SIMFBA10018"/>
    <s v="152"/>
    <s v="3"/>
    <s v="2.35%"/>
    <s v="2.13%"/>
    <s v="198"/>
    <s v="4"/>
    <s v="2.45%"/>
    <s v="2.14%"/>
    <s v="99.49%"/>
    <s v="100.00%"/>
    <s v="10"/>
    <s v="0"/>
    <s v="6.58%"/>
    <s v="0.00%"/>
    <s v="$199.90"/>
    <s v="$0.00"/>
    <n v="10"/>
    <n v="0"/>
  </r>
  <r>
    <d v="2022-11-14T00:00:00"/>
    <x v="51"/>
    <s v="2022-W47"/>
    <s v="BusinessReport-12-19-23 (56)"/>
    <s v="B0BK1QMG46"/>
    <x v="11"/>
    <s v="SIMORAS Wife Blanket - to My Wife Blanket from Husband for Christmas, Birthday, Valentines for Wife from Husband - Fleece Blanket, 60&quot; x 50&quot;"/>
    <s v="SIMFBA20003"/>
    <s v="154"/>
    <s v="2"/>
    <s v="2.38%"/>
    <s v="1.42%"/>
    <s v="194"/>
    <s v="2"/>
    <s v="2.40%"/>
    <s v="1.07%"/>
    <s v="99.48%"/>
    <s v="100.00%"/>
    <s v="8"/>
    <s v="0"/>
    <s v="5.19%"/>
    <s v="0.00%"/>
    <s v="$149.95"/>
    <s v="$0.00"/>
    <n v="8"/>
    <n v="0"/>
  </r>
  <r>
    <d v="2022-11-14T00:00:00"/>
    <x v="51"/>
    <s v="2022-W47"/>
    <s v="BusinessReport-12-19-23 (56)"/>
    <s v="B09Q867JDT"/>
    <x v="3"/>
    <s v="SIMORAS Best Friend Candle with Candle Snuffer - A True Friend Candle - Friend Gifts for Women, Men on Graduation - Best Friend Birthday Gifts for Women - Friendship Gifts for Women Friends"/>
    <s v="SIMFBA10006"/>
    <s v="111"/>
    <s v="1"/>
    <s v="1.71%"/>
    <s v="0.71%"/>
    <s v="131"/>
    <s v="1"/>
    <s v="1.62%"/>
    <s v="0.53%"/>
    <s v="98.47%"/>
    <s v="100.00%"/>
    <s v="8"/>
    <s v="0"/>
    <s v="7.21%"/>
    <s v="0.00%"/>
    <s v="$146.93"/>
    <s v="$0.00"/>
    <n v="7"/>
    <n v="0"/>
  </r>
  <r>
    <d v="2022-11-14T00:00:00"/>
    <x v="51"/>
    <s v="2022-W47"/>
    <s v="BusinessReport-12-19-23 (56)"/>
    <s v="B0BC7YHGYH"/>
    <x v="22"/>
    <s v="SIMORAS Get Well Soon Candle with Candlesnuffer - Cheer Candle for Women, Men, Friends After Surgery, Getting Sick - Recovery Candle as Comforting Gifts for Cancer Patients, Miscarriage, Grieving"/>
    <s v="SIMFBA10003"/>
    <s v="114"/>
    <s v="3"/>
    <s v="1.76%"/>
    <s v="2.13%"/>
    <s v="142"/>
    <s v="14"/>
    <s v="1.76%"/>
    <s v="7.49%"/>
    <s v="100.00%"/>
    <s v="100.00%"/>
    <s v="6"/>
    <s v="0"/>
    <s v="5.26%"/>
    <s v="0.00%"/>
    <s v="$119.94"/>
    <s v="$0.00"/>
    <n v="6"/>
    <n v="0"/>
  </r>
  <r>
    <d v="2022-11-14T00:00:00"/>
    <x v="51"/>
    <s v="2022-W47"/>
    <s v="BusinessReport-12-19-23 (56)"/>
    <s v="B0BJVQ5HWZ"/>
    <x v="16"/>
    <s v="SIMORAS Positive Words Blanket with Sleep Mask, Socks and Gift Box - 'Love Peace Joy' Comfort Blanket Gift Set for Christmas, Birthday - Positive Energy Throw Blankets for Women - Purple 50&quot; x 60&quot;"/>
    <s v="SIMFBA20006PU"/>
    <s v="104"/>
    <s v="3"/>
    <s v="1.61%"/>
    <s v="2.13%"/>
    <s v="132"/>
    <s v="5"/>
    <s v="1.63%"/>
    <s v="2.67%"/>
    <s v="100.00%"/>
    <s v="100.00%"/>
    <s v="6"/>
    <s v="0"/>
    <s v="5.77%"/>
    <s v="0.00%"/>
    <s v="$179.94"/>
    <s v="$0.00"/>
    <n v="6"/>
    <n v="0"/>
  </r>
  <r>
    <d v="2022-11-14T00:00:00"/>
    <x v="51"/>
    <s v="2022-W47"/>
    <s v="BusinessReport-12-19-23 (56)"/>
    <s v="B0BC7YHGYH"/>
    <x v="24"/>
    <s v="SIMORAS Boss Lady Candle with Candlesnuffer - A Candle for Coworkers on Birthday, Promotion - Boss Candle for Women on Boss Day - Coworker Candle as Leaving Work Gifts, New Job Gifts"/>
    <s v="SIMFBA10009"/>
    <s v="104"/>
    <s v="4"/>
    <s v="1.61%"/>
    <s v="2.84%"/>
    <s v="118"/>
    <s v="4"/>
    <s v="1.46%"/>
    <s v="2.14%"/>
    <s v="100.00%"/>
    <s v="100.00%"/>
    <s v="5"/>
    <s v="0"/>
    <s v="4.81%"/>
    <s v="0.00%"/>
    <s v="$64.95"/>
    <s v="$0.00"/>
    <n v="5"/>
    <n v="0"/>
  </r>
  <r>
    <d v="2022-11-14T00:00:00"/>
    <x v="51"/>
    <s v="2022-W47"/>
    <s v="BusinessReport-12-19-23 (56)"/>
    <s v="B09Q839M44"/>
    <x v="20"/>
    <s v="SIMORAS Housewarming Gifts for New House - Can't Wait to Poo in Your New Toilet Candles for House Warming - Funny Housewarming Gifts for Women, Men, Friends - New Apartment, New Home Candle, Lavender"/>
    <s v="SIMFBA10008"/>
    <s v="91"/>
    <s v="3"/>
    <s v="1.41%"/>
    <s v="2.13%"/>
    <s v="104"/>
    <s v="3"/>
    <s v="1.29%"/>
    <s v="1.60%"/>
    <s v="99.04%"/>
    <s v="100.00%"/>
    <s v="5"/>
    <s v="0"/>
    <s v="5.49%"/>
    <s v="0.00%"/>
    <s v="$99.95"/>
    <s v="$0.00"/>
    <n v="5"/>
    <n v="0"/>
  </r>
  <r>
    <d v="2022-11-14T00:00:00"/>
    <x v="51"/>
    <s v="2022-W47"/>
    <s v="BusinessReport-12-19-23 (56)"/>
    <s v="B0BC7YHGYH"/>
    <x v="8"/>
    <s v="SIMORAS Mom Candle with Candlesnuffer - Lavender Scented Candles for Mom - My Favorite Child Gave Me This Candle - Gifts for Mom from Son on Birthday - Mothers Day Candles from Daughter"/>
    <s v="SIMFBA10016"/>
    <s v="129"/>
    <s v="4"/>
    <s v="1.99%"/>
    <s v="2.84%"/>
    <s v="140"/>
    <s v="4"/>
    <s v="1.73%"/>
    <s v="2.14%"/>
    <s v="99.29%"/>
    <s v="100.00%"/>
    <s v="5"/>
    <s v="0"/>
    <s v="3.88%"/>
    <s v="0.00%"/>
    <s v="$79.96"/>
    <s v="$0.00"/>
    <n v="5"/>
    <n v="0"/>
  </r>
  <r>
    <d v="2022-11-14T00:00:00"/>
    <x v="51"/>
    <s v="2022-W47"/>
    <s v="BusinessReport-12-19-23 (56)"/>
    <s v="B09Q7T2W3V"/>
    <x v="27"/>
    <s v="SIMORAS Housewarming Gifts for New House - You Should Have Moved Closer Scented Candles for House Warming - Funny Housewarming Gifts for Women, Men, Friends - New Apartment, New Home Candle (Lavender)"/>
    <s v="SIMFBA10002"/>
    <s v="42"/>
    <s v="1"/>
    <s v="0.65%"/>
    <s v="0.71%"/>
    <s v="52"/>
    <s v="1"/>
    <s v="0.64%"/>
    <s v="0.53%"/>
    <s v="98.08%"/>
    <s v="100.00%"/>
    <s v="4"/>
    <s v="0"/>
    <s v="9.52%"/>
    <s v="0.00%"/>
    <s v="$79.96"/>
    <s v="$0.00"/>
    <n v="4"/>
    <n v="0"/>
  </r>
  <r>
    <d v="2022-11-14T00:00:00"/>
    <x v="51"/>
    <s v="2022-W47"/>
    <s v="BusinessReport-12-19-23 (56)"/>
    <s v="B0BK1QMG46"/>
    <x v="21"/>
    <s v="SIMORAS Wife Blanket with Sleep Mask, Socks and Gift Box - to My Wife Blanket from Husband for Christmas, Birthday, Valentines for Wife from Husband - Fleece Blanket, 60&quot; x 50&quot;"/>
    <s v="SIMFBA20004"/>
    <s v="83"/>
    <s v="0"/>
    <s v="1.28%"/>
    <s v="0.00%"/>
    <s v="107"/>
    <s v="0"/>
    <s v="1.32%"/>
    <s v="0.00%"/>
    <s v="100.00%"/>
    <s v="0.00%"/>
    <s v="3"/>
    <s v="0"/>
    <s v="3.61%"/>
    <s v="0.00%"/>
    <s v="$89.97"/>
    <s v="$0.00"/>
    <n v="3"/>
    <n v="0"/>
  </r>
  <r>
    <d v="2022-11-14T00:00:00"/>
    <x v="51"/>
    <s v="2022-W47"/>
    <s v="BusinessReport-12-19-23 (56)"/>
    <s v="B0BC7YHGYH"/>
    <x v="25"/>
    <s v="SIMORAS Get Well Soon Candle with Candlesnuffer - Cheer Candle for Women, Men, Friends After Surgery, Getting Sick - Recovery Candle as Comforting Gifts for Cancer Patients, Miscarriage, Grieving"/>
    <s v="SIMFBA10011"/>
    <s v="120"/>
    <s v="3"/>
    <s v="1.85%"/>
    <s v="2.13%"/>
    <s v="129"/>
    <s v="3"/>
    <s v="1.60%"/>
    <s v="1.60%"/>
    <s v="100.00%"/>
    <s v="100.00%"/>
    <s v="2"/>
    <s v="0"/>
    <s v="1.67%"/>
    <s v="0.00%"/>
    <s v="$39.98"/>
    <s v="$0.00"/>
    <n v="2"/>
    <n v="0"/>
  </r>
  <r>
    <d v="2022-11-14T00:00:00"/>
    <x v="51"/>
    <s v="2022-W47"/>
    <s v="BusinessReport-12-19-23 (56)"/>
    <s v="B0BJVQ5HWZ"/>
    <x v="15"/>
    <s v="SIMORAS Positive Words Blanket with Sleep Mask, Socks and Gift Box - Family Home Trust Comfort Blanket Gift Set for Christmas, Birthday - Positive Energy Throw Blankets for Women - Teal 50&quot; x 60&quot;"/>
    <s v="SIMFBA20005TE"/>
    <s v="118"/>
    <s v="3"/>
    <s v="1.82%"/>
    <s v="2.13%"/>
    <s v="142"/>
    <s v="5"/>
    <s v="1.76%"/>
    <s v="2.67%"/>
    <s v="100.00%"/>
    <s v="100.00%"/>
    <s v="2"/>
    <s v="0"/>
    <s v="1.69%"/>
    <s v="0.00%"/>
    <s v="$59.98"/>
    <s v="$0.00"/>
    <n v="2"/>
    <n v="0"/>
  </r>
  <r>
    <d v="2022-11-14T00:00:00"/>
    <x v="51"/>
    <s v="2022-W47"/>
    <s v="BusinessReport-12-19-23 (56)"/>
    <s v="B0BC7YHGYH"/>
    <x v="26"/>
    <s v="SIMORAS Get Well Soon Candle with Candlesnuffer - Cheer Candle for Women, Men, Friends After Surgery, Getting Sick - Recovery Candle as Comforting Gifts for Cancer Patients, Miscarriage, Grieving"/>
    <s v="SIMFBA10004"/>
    <s v="144"/>
    <s v="6"/>
    <s v="2.22%"/>
    <s v="4.26%"/>
    <s v="154"/>
    <s v="6"/>
    <s v="1.91%"/>
    <s v="3.21%"/>
    <s v="100.00%"/>
    <s v="100.00%"/>
    <s v="1"/>
    <s v="0"/>
    <s v="0.69%"/>
    <s v="0.00%"/>
    <s v="$19.99"/>
    <s v="$0.00"/>
    <n v="1"/>
    <n v="0"/>
  </r>
  <r>
    <d v="2022-11-14T00:00:00"/>
    <x v="51"/>
    <s v="2022-W47"/>
    <s v="BusinessReport-12-19-23 (56)"/>
    <s v="B0BC7YHGYH"/>
    <x v="31"/>
    <s v=" "/>
    <s v="SIMFBA10015"/>
    <s v="77"/>
    <s v="1"/>
    <s v="1.19%"/>
    <s v="0.71%"/>
    <s v="83"/>
    <s v="1"/>
    <s v="1.03%"/>
    <s v="0.53%"/>
    <s v="100.00%"/>
    <s v="100.00%"/>
    <s v="1"/>
    <s v="0"/>
    <s v="1.30%"/>
    <s v="0.00%"/>
    <s v="$12.99"/>
    <s v="$0.00"/>
    <n v="1"/>
    <n v="0"/>
  </r>
  <r>
    <d v="2022-11-14T00:00:00"/>
    <x v="51"/>
    <s v="2022-W47"/>
    <s v="BusinessReport-12-19-23 (56)"/>
    <s v="B0BJVNB6CB"/>
    <x v="30"/>
    <s v="SIMORAS Memorial Candles for Deceased - Sympathy Gift, Condolence Gifts, Remembrance Gifts, Bereavement Gift for Loss of Mother, Father, Sister, Loved Ones - Cat, Dog Memorial Gifts - Pet Loss Gifts"/>
    <s v="SIMFBA10017"/>
    <s v="54"/>
    <s v="1"/>
    <s v="0.83%"/>
    <s v="0.71%"/>
    <s v="63"/>
    <s v="1"/>
    <s v="0.78%"/>
    <s v="0.53%"/>
    <s v="98.41%"/>
    <s v="100.00%"/>
    <s v="1"/>
    <s v="0"/>
    <s v="1.85%"/>
    <s v="0.00%"/>
    <s v="$19.99"/>
    <s v="$0.00"/>
    <n v="1"/>
    <n v="0"/>
  </r>
  <r>
    <d v="2022-11-14T00:00:00"/>
    <x v="51"/>
    <s v="2022-W47"/>
    <s v="BusinessReport-12-19-23 (56)"/>
    <s v="B0BJVQ5HWZ"/>
    <x v="19"/>
    <s v="SIMORAS Positive Words Blanket with Sleep Mask, Socks and Gift Box - Family Home Trust Comfort Blanket Gift Set for Christmas, Birthday - Positive Energy Throw Blankets for Women - Purple, 60&quot;x50&quot;"/>
    <s v="SIMFBA20005PU"/>
    <s v="122"/>
    <s v="5"/>
    <s v="1.88%"/>
    <s v="3.55%"/>
    <s v="134"/>
    <s v="5"/>
    <s v="1.66%"/>
    <s v="2.67%"/>
    <s v="98.51%"/>
    <s v="100.00%"/>
    <s v="1"/>
    <s v="0"/>
    <s v="0.82%"/>
    <s v="0.00%"/>
    <s v="$29.99"/>
    <s v="$0.00"/>
    <n v="1"/>
    <n v="0"/>
  </r>
  <r>
    <d v="2022-11-07T00:00:00"/>
    <x v="52"/>
    <s v="2022-W46"/>
    <s v="BusinessReport-12-19-23 (57)"/>
    <s v="B0BK1QMG46"/>
    <x v="12"/>
    <s v="SIMORAS Sister Blanket - Sister Blankets from Sister for Christmas, Valentines - Blanket Gifts for Sisters from Sisters, Brothers - Fleece Blanket, Teal 60&quot; x 50&quot;"/>
    <s v="SIMFBA20007TE"/>
    <s v="627"/>
    <s v="7"/>
    <s v="10.78%"/>
    <s v="7.14%"/>
    <s v="822"/>
    <s v="9"/>
    <s v="11.48%"/>
    <s v="8.26%"/>
    <s v="99.15%"/>
    <s v="100.00%"/>
    <s v="30"/>
    <s v="0"/>
    <s v="4.78%"/>
    <s v="0.00%"/>
    <s v="$899.70"/>
    <s v="$0.00"/>
    <n v="30"/>
    <n v="0"/>
  </r>
  <r>
    <d v="2022-11-07T00:00:00"/>
    <x v="52"/>
    <s v="2022-W46"/>
    <s v="BusinessReport-12-19-23 (57)"/>
    <s v="B0BC7YHGYH"/>
    <x v="5"/>
    <s v="SIMORAS Inspirational Candles for Women, Men - You're Awesome Candles with Candle Snuffer - Lavender Candles Gifts for Women, Friends, Coworkers, Sisters, Teachers - Boss Day Candle with Saying"/>
    <s v="SIMFBA10012"/>
    <s v="218"/>
    <s v="4"/>
    <s v="3.75%"/>
    <s v="4.08%"/>
    <s v="272"/>
    <s v="4"/>
    <s v="3.80%"/>
    <s v="3.67%"/>
    <s v="97.43%"/>
    <s v="100.00%"/>
    <s v="26"/>
    <s v="1"/>
    <s v="11.93%"/>
    <s v="25.00%"/>
    <s v="$519.24"/>
    <s v="$19.49"/>
    <n v="26"/>
    <n v="1"/>
  </r>
  <r>
    <d v="2022-11-07T00:00:00"/>
    <x v="52"/>
    <s v="2022-W46"/>
    <s v="BusinessReport-12-19-23 (57)"/>
    <s v="B0BJVQ5HWZ"/>
    <x v="17"/>
    <s v="SIMORAS Positive Words Blanket - 'Love Peace Joy' Comfort Blanket Gift Set for Christmas, Birthday - Positive Energy Throw Blankets for Women - Teal 60&quot; x 50&quot;"/>
    <s v="SIMFBA20006TE"/>
    <s v="349"/>
    <s v="2"/>
    <s v="6.00%"/>
    <s v="2.04%"/>
    <s v="452"/>
    <s v="3"/>
    <s v="6.31%"/>
    <s v="2.75%"/>
    <s v="98.89%"/>
    <s v="100.00%"/>
    <s v="28"/>
    <s v="0"/>
    <s v="8.02%"/>
    <s v="0.00%"/>
    <s v="$689.77"/>
    <s v="$0.00"/>
    <n v="24"/>
    <n v="0"/>
  </r>
  <r>
    <d v="2022-11-07T00:00:00"/>
    <x v="52"/>
    <s v="2022-W46"/>
    <s v="BusinessReport-12-19-23 (57)"/>
    <s v="B09Q82WCBL"/>
    <x v="7"/>
    <s v="SIMORAS Best Friend Candle with Snuffer - Our Friendship is Like This Candle - Friend Gifts for Women, Men on Graduation - Going Away Gifts for Friends - Friendship Gifts for Women Friends"/>
    <s v="SIMFBA10005"/>
    <s v="238"/>
    <s v="6"/>
    <s v="4.09%"/>
    <s v="6.12%"/>
    <s v="304"/>
    <s v="6"/>
    <s v="4.25%"/>
    <s v="5.50%"/>
    <s v="99.34%"/>
    <s v="100.00%"/>
    <s v="22"/>
    <s v="0"/>
    <s v="9.24%"/>
    <s v="0.00%"/>
    <s v="$439.78"/>
    <s v="$0.00"/>
    <n v="22"/>
    <n v="0"/>
  </r>
  <r>
    <d v="2022-11-07T00:00:00"/>
    <x v="52"/>
    <s v="2022-W46"/>
    <s v="BusinessReport-12-19-23 (57)"/>
    <s v="B0BK1QMG46"/>
    <x v="9"/>
    <s v="SIMORAS Grandma Blanket - Grandma Throw Blanket for Christmas, Mothers Day - Grandma Gifts for Grandmother Birthday - Fleece Blanket, Teal 60&quot; x 50&quot;"/>
    <s v="SIMFBA20008TE"/>
    <s v="339"/>
    <s v="5"/>
    <s v="5.83%"/>
    <s v="5.10%"/>
    <s v="437"/>
    <s v="5"/>
    <s v="6.10%"/>
    <s v="4.59%"/>
    <s v="98.63%"/>
    <s v="100.00%"/>
    <s v="22"/>
    <s v="0"/>
    <s v="6.49%"/>
    <s v="0.00%"/>
    <s v="$659.78"/>
    <s v="$0.00"/>
    <n v="22"/>
    <n v="0"/>
  </r>
  <r>
    <d v="2022-11-07T00:00:00"/>
    <x v="52"/>
    <s v="2022-W46"/>
    <s v="BusinessReport-12-19-23 (57)"/>
    <s v="B0BK1QMG46"/>
    <x v="10"/>
    <s v="SIMORAS Sister Blanket - Sister Blankets from Sister for Christmas, Valentines - Blanket Gifts for Sisters from Sisters, Brothers - Purple 60&quot; x 50&quot;"/>
    <s v="SIMFBA20007PU"/>
    <s v="258"/>
    <s v="5"/>
    <s v="4.44%"/>
    <s v="5.10%"/>
    <s v="350"/>
    <s v="5"/>
    <s v="4.89%"/>
    <s v="4.59%"/>
    <s v="99.14%"/>
    <s v="100.00%"/>
    <s v="20"/>
    <s v="0"/>
    <s v="7.75%"/>
    <s v="0.00%"/>
    <s v="$599.80"/>
    <s v="$0.00"/>
    <n v="20"/>
    <n v="0"/>
  </r>
  <r>
    <d v="2022-11-07T00:00:00"/>
    <x v="52"/>
    <s v="2022-W46"/>
    <s v="BusinessReport-12-19-23 (57)"/>
    <s v="B09Q7PGRSD"/>
    <x v="14"/>
    <s v="SIMORAS Best Friend Candle with Snuffer - We'll be Friends Until We are Old - Friend Gifts for Women, Men on Graduation - Best Friend Birthday Gifts for Women - Friendship Gifts for Women Friends"/>
    <s v="SIMFBA10007"/>
    <s v="132"/>
    <s v="5"/>
    <s v="2.27%"/>
    <s v="5.10%"/>
    <s v="165"/>
    <s v="6"/>
    <s v="2.30%"/>
    <s v="5.50%"/>
    <s v="98.18%"/>
    <s v="100.00%"/>
    <s v="17"/>
    <s v="2"/>
    <s v="12.88%"/>
    <s v="40.00%"/>
    <s v="$335.84"/>
    <s v="$41.98"/>
    <n v="17"/>
    <n v="2"/>
  </r>
  <r>
    <d v="2022-11-07T00:00:00"/>
    <x v="52"/>
    <s v="2022-W46"/>
    <s v="BusinessReport-12-19-23 (57)"/>
    <s v="B0BC7YHGYH"/>
    <x v="4"/>
    <s v="SIMORAS Mom Candle with Candlesnuffer - Lavender Scented Candles for Mom - You Don't Have Ugly Children Candles for Mom - Mom Candle Gifts for Mom from Son - Mothers Day Candles from Daughter"/>
    <s v="SIMFBA10013"/>
    <s v="206"/>
    <s v="6"/>
    <s v="3.54%"/>
    <s v="6.12%"/>
    <s v="270"/>
    <s v="8"/>
    <s v="3.77%"/>
    <s v="7.34%"/>
    <s v="99.63%"/>
    <s v="100.00%"/>
    <s v="18"/>
    <s v="0"/>
    <s v="8.74%"/>
    <s v="0.00%"/>
    <s v="$339.83"/>
    <s v="$0.00"/>
    <n v="17"/>
    <n v="0"/>
  </r>
  <r>
    <d v="2022-11-07T00:00:00"/>
    <x v="52"/>
    <s v="2022-W46"/>
    <s v="BusinessReport-12-19-23 (57)"/>
    <s v="B0BJVQ5HWZ"/>
    <x v="16"/>
    <s v="SIMORAS Positive Words Blanket with Sleep Mask, Socks and Gift Box - 'Love Peace Joy' Comfort Blanket Gift Set for Christmas, Birthday - Positive Energy Throw Blankets for Women - Purple 50&quot; x 60&quot;"/>
    <s v="SIMFBA20006PU"/>
    <s v="122"/>
    <s v="0"/>
    <s v="2.10%"/>
    <s v="0.00%"/>
    <s v="153"/>
    <s v="0"/>
    <s v="2.14%"/>
    <s v="0.00%"/>
    <s v="97.39%"/>
    <s v="0.00%"/>
    <s v="31"/>
    <s v="0"/>
    <s v="25.41%"/>
    <s v="0.00%"/>
    <s v="$749.75"/>
    <s v="$0.00"/>
    <n v="17"/>
    <n v="0"/>
  </r>
  <r>
    <d v="2022-11-07T00:00:00"/>
    <x v="52"/>
    <s v="2022-W46"/>
    <s v="BusinessReport-12-19-23 (57)"/>
    <s v="B09Q8CZZQM"/>
    <x v="0"/>
    <s v="SIMORAS Love Candle Gifts for Girlfriend, Boyfriend - I Love You Gifts for Her, Him on Birthday - Funny Gift for Your Wife, Husband - Romantic Gifts for Her, Him on Valentines Day - Lavender Scent"/>
    <s v="SIMFBA10010"/>
    <s v="115"/>
    <s v="0"/>
    <s v="1.98%"/>
    <s v="0.00%"/>
    <s v="132"/>
    <s v="0"/>
    <s v="1.84%"/>
    <s v="0.00%"/>
    <s v="98.48%"/>
    <s v="0.00%"/>
    <s v="16"/>
    <s v="0"/>
    <s v="13.91%"/>
    <s v="0.00%"/>
    <s v="$299.85"/>
    <s v="$0.00"/>
    <n v="16"/>
    <n v="0"/>
  </r>
  <r>
    <d v="2022-11-07T00:00:00"/>
    <x v="52"/>
    <s v="2022-W46"/>
    <s v="BusinessReport-12-19-23 (57)"/>
    <s v="B0BK1QMG46"/>
    <x v="6"/>
    <s v="SIMORAS Mom Blanket - Blanket for Mom on Mothers Day, Christmas, Valentines - Birthday Gifts for Mom from Daughter, Son - Letter to Mom Blanket - Blanket 60&quot; x 50&quot;"/>
    <s v="SIMFBA20002"/>
    <s v="482"/>
    <s v="12"/>
    <s v="8.29%"/>
    <s v="12.24%"/>
    <s v="590"/>
    <s v="12"/>
    <s v="8.24%"/>
    <s v="11.01%"/>
    <s v="94.41%"/>
    <s v="91.67%"/>
    <s v="16"/>
    <s v="0"/>
    <s v="3.32%"/>
    <s v="0.00%"/>
    <s v="$479.84"/>
    <s v="$0.00"/>
    <n v="15"/>
    <n v="0"/>
  </r>
  <r>
    <d v="2022-11-07T00:00:00"/>
    <x v="52"/>
    <s v="2022-W46"/>
    <s v="BusinessReport-12-19-23 (57)"/>
    <s v="B09Q7VVYTF"/>
    <x v="28"/>
    <s v="SIMORAS Lavender Scented Candles Gifts for Women - Don't Let Anyone Treat You Like Free Salsa You are Guac - Inspirational Gifts for Women, Men - Best Friend Candle for Bestie's Birthday"/>
    <s v="SIMFBA10014"/>
    <s v="204"/>
    <s v="4"/>
    <s v="3.51%"/>
    <s v="4.08%"/>
    <s v="256"/>
    <s v="4"/>
    <s v="3.58%"/>
    <s v="3.67%"/>
    <s v="99.61%"/>
    <s v="100.00%"/>
    <s v="21"/>
    <s v="0"/>
    <s v="10.29%"/>
    <s v="0.00%"/>
    <s v="$419.79"/>
    <s v="$0.00"/>
    <n v="13"/>
    <n v="0"/>
  </r>
  <r>
    <d v="2022-11-07T00:00:00"/>
    <x v="52"/>
    <s v="2022-W46"/>
    <s v="BusinessReport-12-19-23 (57)"/>
    <s v="B09Q8BGB69"/>
    <x v="2"/>
    <s v="SIMORAS Sister Candle with Candlesnuffer, Gift Box - Lavender Scented Candle Gift for Sister on Birthday, Christmas - Cool Sister Gifts from Sisters, Brothers"/>
    <s v="SIMFBA10020"/>
    <s v="122"/>
    <s v="0"/>
    <s v="2.10%"/>
    <s v="0.00%"/>
    <s v="158"/>
    <s v="0"/>
    <s v="2.21%"/>
    <s v="0.00%"/>
    <s v="98.73%"/>
    <s v="0.00%"/>
    <s v="10"/>
    <s v="0"/>
    <s v="8.20%"/>
    <s v="0.00%"/>
    <s v="$199.90"/>
    <s v="$0.00"/>
    <n v="10"/>
    <n v="0"/>
  </r>
  <r>
    <d v="2022-11-07T00:00:00"/>
    <x v="52"/>
    <s v="2022-W46"/>
    <s v="BusinessReport-12-19-23 (57)"/>
    <s v="B0BK1QMG46"/>
    <x v="13"/>
    <s v="SIMORAS Grandma Blanket - Grandma Throw Blanket for Christmas, Mothers Day - Grandma Gifts for Grandmother Birthday - Fleece Blanket, Purple 60&quot; x 50&quot;"/>
    <s v="SIMFBA20008PU"/>
    <s v="273"/>
    <s v="3"/>
    <s v="4.69%"/>
    <s v="3.06%"/>
    <s v="309"/>
    <s v="3"/>
    <s v="4.32%"/>
    <s v="2.75%"/>
    <s v="96.76%"/>
    <s v="100.00%"/>
    <s v="11"/>
    <s v="0"/>
    <s v="4.03%"/>
    <s v="0.00%"/>
    <s v="$329.89"/>
    <s v="$0.00"/>
    <n v="9"/>
    <n v="0"/>
  </r>
  <r>
    <d v="2022-11-07T00:00:00"/>
    <x v="52"/>
    <s v="2022-W46"/>
    <s v="BusinessReport-12-19-23 (57)"/>
    <s v="B0BJVQ5HWZ"/>
    <x v="15"/>
    <s v="SIMORAS Positive Words Blanket with Sleep Mask, Socks and Gift Box - Family Home Trust Comfort Blanket Gift Set for Christmas, Birthday - Positive Energy Throw Blankets for Women - Teal 50&quot; x 60&quot;"/>
    <s v="SIMFBA20005TE"/>
    <s v="152"/>
    <s v="4"/>
    <s v="2.61%"/>
    <s v="4.08%"/>
    <s v="175"/>
    <s v="6"/>
    <s v="2.44%"/>
    <s v="5.50%"/>
    <s v="99.43%"/>
    <s v="100.00%"/>
    <s v="18"/>
    <s v="1"/>
    <s v="11.84%"/>
    <s v="25.00%"/>
    <s v="$479.84"/>
    <s v="$29.99"/>
    <n v="9"/>
    <n v="1"/>
  </r>
  <r>
    <d v="2022-11-07T00:00:00"/>
    <x v="52"/>
    <s v="2022-W46"/>
    <s v="BusinessReport-12-19-23 (57)"/>
    <s v="B0BJVNB6CB"/>
    <x v="23"/>
    <s v="SIMORAS Memorial Candles for Deceased - Sympathy Gift, Condolence Gifts, Remembrance Gifts, Bereavement Gift for Loss of Mother, Father, Sister, Loved Ones - Lavender Scented Candles"/>
    <s v="SIMFBA10018"/>
    <s v="139"/>
    <s v="1"/>
    <s v="2.39%"/>
    <s v="1.02%"/>
    <s v="167"/>
    <s v="1"/>
    <s v="2.33%"/>
    <s v="0.92%"/>
    <s v="100.00%"/>
    <s v="100.00%"/>
    <s v="8"/>
    <s v="0"/>
    <s v="5.76%"/>
    <s v="0.00%"/>
    <s v="$159.92"/>
    <s v="$0.00"/>
    <n v="8"/>
    <n v="0"/>
  </r>
  <r>
    <d v="2022-11-07T00:00:00"/>
    <x v="52"/>
    <s v="2022-W46"/>
    <s v="BusinessReport-12-19-23 (57)"/>
    <s v="B0BK1QMG46"/>
    <x v="1"/>
    <s v="SIMORAS Mom Blanket - Blanket for Mom on Mothers Day, Christmas, Valentines - Birthday Gifts for Mom from Daughter, Son - Letter to Mom Blanket - Blanket 60&quot; x 50&quot;"/>
    <s v="SIMFBA20001"/>
    <s v="160"/>
    <s v="6"/>
    <s v="2.75%"/>
    <s v="6.12%"/>
    <s v="183"/>
    <s v="6"/>
    <s v="2.56%"/>
    <s v="5.50%"/>
    <s v="99.45%"/>
    <s v="100.00%"/>
    <s v="8"/>
    <s v="1"/>
    <s v="5.00%"/>
    <s v="16.67%"/>
    <s v="$239.92"/>
    <s v="$29.99"/>
    <n v="8"/>
    <n v="1"/>
  </r>
  <r>
    <d v="2022-11-07T00:00:00"/>
    <x v="52"/>
    <s v="2022-W46"/>
    <s v="BusinessReport-12-19-23 (57)"/>
    <s v="B0BC7YHGYH"/>
    <x v="22"/>
    <s v="SIMORAS Get Well Soon Candle with Candlesnuffer - Cheer Candle for Women, Men, Friends After Surgery, Getting Sick - Recovery Candle as Comforting Gifts for Cancer Patients, Miscarriage, Grieving"/>
    <s v="SIMFBA10003"/>
    <s v="116"/>
    <s v="3"/>
    <s v="1.99%"/>
    <s v="3.06%"/>
    <s v="149"/>
    <s v="4"/>
    <s v="2.08%"/>
    <s v="3.67%"/>
    <s v="97.32%"/>
    <s v="100.00%"/>
    <s v="7"/>
    <s v="0"/>
    <s v="6.03%"/>
    <s v="0.00%"/>
    <s v="$139.93"/>
    <s v="$0.00"/>
    <n v="7"/>
    <n v="0"/>
  </r>
  <r>
    <d v="2022-11-07T00:00:00"/>
    <x v="52"/>
    <s v="2022-W46"/>
    <s v="BusinessReport-12-19-23 (57)"/>
    <s v="B09Q867JDT"/>
    <x v="3"/>
    <s v="SIMORAS Best Friend Candle with Candle Snuffer - A True Friend Candle - Friend Gifts for Women, Men on Graduation - Best Friend Birthday Gifts for Women - Friendship Gifts for Women Friends"/>
    <s v="SIMFBA10006"/>
    <s v="108"/>
    <s v="1"/>
    <s v="1.86%"/>
    <s v="1.02%"/>
    <s v="135"/>
    <s v="1"/>
    <s v="1.89%"/>
    <s v="0.92%"/>
    <s v="100.00%"/>
    <s v="100.00%"/>
    <s v="7"/>
    <s v="0"/>
    <s v="6.48%"/>
    <s v="0.00%"/>
    <s v="$146.93"/>
    <s v="$0.00"/>
    <n v="7"/>
    <n v="0"/>
  </r>
  <r>
    <d v="2022-11-07T00:00:00"/>
    <x v="52"/>
    <s v="2022-W46"/>
    <s v="BusinessReport-12-19-23 (57)"/>
    <s v="B0BK1QMG46"/>
    <x v="11"/>
    <s v="SIMORAS Wife Blanket - to My Wife Blanket from Husband for Christmas, Birthday, Valentines for Wife from Husband - Fleece Blanket, 60&quot; x 50&quot;"/>
    <s v="SIMFBA20003"/>
    <s v="151"/>
    <s v="6"/>
    <s v="2.60%"/>
    <s v="6.12%"/>
    <s v="187"/>
    <s v="7"/>
    <s v="2.61%"/>
    <s v="6.42%"/>
    <s v="99.47%"/>
    <s v="100.00%"/>
    <s v="7"/>
    <s v="0"/>
    <s v="4.64%"/>
    <s v="0.00%"/>
    <s v="$179.94"/>
    <s v="$0.00"/>
    <n v="7"/>
    <n v="0"/>
  </r>
  <r>
    <d v="2022-11-07T00:00:00"/>
    <x v="52"/>
    <s v="2022-W46"/>
    <s v="BusinessReport-12-19-23 (57)"/>
    <s v="B09Q7T2W3V"/>
    <x v="27"/>
    <s v="SIMORAS Housewarming Gifts for New House - You Should Have Moved Closer Scented Candles for House Warming - Funny Housewarming Gifts for Women, Men, Friends - New Apartment, New Home Candle (Lavender)"/>
    <s v="SIMFBA10002"/>
    <s v="73"/>
    <s v="0"/>
    <s v="1.25%"/>
    <s v="0.00%"/>
    <s v="87"/>
    <s v="0"/>
    <s v="1.22%"/>
    <s v="0.00%"/>
    <s v="98.85%"/>
    <s v="0.00%"/>
    <s v="6"/>
    <s v="0"/>
    <s v="8.22%"/>
    <s v="0.00%"/>
    <s v="$119.94"/>
    <s v="$0.00"/>
    <n v="6"/>
    <n v="0"/>
  </r>
  <r>
    <d v="2022-11-07T00:00:00"/>
    <x v="52"/>
    <s v="2022-W46"/>
    <s v="BusinessReport-12-19-23 (57)"/>
    <s v="B09Q839M44"/>
    <x v="20"/>
    <s v="SIMORAS Housewarming Gifts for New House - Can't Wait to Poo in Your New Toilet Candles for House Warming - Funny Housewarming Gifts for Women, Men, Friends - New Apartment, New Home Candle, Lavender"/>
    <s v="SIMFBA10008"/>
    <s v="74"/>
    <s v="1"/>
    <s v="1.27%"/>
    <s v="1.02%"/>
    <s v="88"/>
    <s v="1"/>
    <s v="1.23%"/>
    <s v="0.92%"/>
    <s v="100.00%"/>
    <s v="100.00%"/>
    <s v="6"/>
    <s v="0"/>
    <s v="8.11%"/>
    <s v="0.00%"/>
    <s v="$119.94"/>
    <s v="$0.00"/>
    <n v="6"/>
    <n v="0"/>
  </r>
  <r>
    <d v="2022-11-07T00:00:00"/>
    <x v="52"/>
    <s v="2022-W46"/>
    <s v="BusinessReport-12-19-23 (57)"/>
    <s v="B0BC7YHGYH"/>
    <x v="8"/>
    <s v="SIMORAS Mom Candle with Candlesnuffer - Lavender Scented Candles for Mom - My Favorite Child Gave Me This Candle - Gifts for Mom from Son on Birthday - Mothers Day Candles from Daughter"/>
    <s v="SIMFBA10016"/>
    <s v="125"/>
    <s v="3"/>
    <s v="2.15%"/>
    <s v="3.06%"/>
    <s v="138"/>
    <s v="3"/>
    <s v="1.93%"/>
    <s v="2.75%"/>
    <s v="98.55%"/>
    <s v="100.00%"/>
    <s v="6"/>
    <s v="0"/>
    <s v="4.80%"/>
    <s v="0.00%"/>
    <s v="$119.94"/>
    <s v="$0.00"/>
    <n v="6"/>
    <n v="0"/>
  </r>
  <r>
    <d v="2022-11-07T00:00:00"/>
    <x v="52"/>
    <s v="2022-W46"/>
    <s v="BusinessReport-12-19-23 (57)"/>
    <s v="B0BC7YHGYH"/>
    <x v="18"/>
    <s v="SIMORAS Coworker Candle with Candlesnuffer, Gift Box - A Candle for Coworkers' Birthday, Promotion - Candles for Coworkers Leaving Work - Coworker Gifts for Women, Men - Work Bestie Candle"/>
    <s v="SIMFBA10001"/>
    <s v="270"/>
    <s v="3"/>
    <s v="4.64%"/>
    <s v="3.06%"/>
    <s v="321"/>
    <s v="3"/>
    <s v="4.48%"/>
    <s v="2.75%"/>
    <s v="99.38%"/>
    <s v="100.00%"/>
    <s v="7"/>
    <s v="0"/>
    <s v="2.59%"/>
    <s v="0.00%"/>
    <s v="$139.93"/>
    <s v="$0.00"/>
    <n v="6"/>
    <n v="0"/>
  </r>
  <r>
    <d v="2022-11-07T00:00:00"/>
    <x v="52"/>
    <s v="2022-W46"/>
    <s v="BusinessReport-12-19-23 (57)"/>
    <s v="B0BK1QMG46"/>
    <x v="21"/>
    <s v="SIMORAS Wife Blanket with Sleep Mask, Socks and Gift Box - to My Wife Blanket from Husband for Christmas, Birthday, Valentines for Wife from Husband - Fleece Blanket, 60&quot; x 50&quot;"/>
    <s v="SIMFBA20004"/>
    <s v="130"/>
    <s v="3"/>
    <s v="2.23%"/>
    <s v="3.06%"/>
    <s v="148"/>
    <s v="3"/>
    <s v="2.07%"/>
    <s v="2.75%"/>
    <s v="99.32%"/>
    <s v="100.00%"/>
    <s v="5"/>
    <s v="1"/>
    <s v="3.85%"/>
    <s v="33.33%"/>
    <s v="$149.95"/>
    <s v="$29.99"/>
    <n v="5"/>
    <n v="1"/>
  </r>
  <r>
    <d v="2022-11-07T00:00:00"/>
    <x v="52"/>
    <s v="2022-W46"/>
    <s v="BusinessReport-12-19-23 (57)"/>
    <s v="B0BC7YHGYH"/>
    <x v="26"/>
    <s v="SIMORAS Get Well Soon Candle with Candlesnuffer - Cheer Candle for Women, Men, Friends After Surgery, Getting Sick - Recovery Candle as Comforting Gifts for Cancer Patients, Miscarriage, Grieving"/>
    <s v="SIMFBA10004"/>
    <s v="183"/>
    <s v="2"/>
    <s v="3.15%"/>
    <s v="2.04%"/>
    <s v="191"/>
    <s v="2"/>
    <s v="2.67%"/>
    <s v="1.83%"/>
    <s v="96.86%"/>
    <s v="100.00%"/>
    <s v="3"/>
    <s v="0"/>
    <s v="1.64%"/>
    <s v="0.00%"/>
    <s v="$59.97"/>
    <s v="$0.00"/>
    <n v="3"/>
    <n v="0"/>
  </r>
  <r>
    <d v="2022-11-07T00:00:00"/>
    <x v="52"/>
    <s v="2022-W46"/>
    <s v="BusinessReport-12-19-23 (57)"/>
    <s v="B0BJVQ5HWZ"/>
    <x v="19"/>
    <s v="SIMORAS Positive Words Blanket with Sleep Mask, Socks and Gift Box - Family Home Trust Comfort Blanket Gift Set for Christmas, Birthday - Positive Energy Throw Blankets for Women - Purple, 60&quot;x50&quot;"/>
    <s v="SIMFBA20005PU"/>
    <s v="184"/>
    <s v="2"/>
    <s v="3.16%"/>
    <s v="2.04%"/>
    <s v="213"/>
    <s v="2"/>
    <s v="2.97%"/>
    <s v="1.83%"/>
    <s v="97.65%"/>
    <s v="100.00%"/>
    <s v="2"/>
    <s v="0"/>
    <s v="1.09%"/>
    <s v="0.00%"/>
    <s v="$59.98"/>
    <s v="$0.00"/>
    <n v="2"/>
    <n v="0"/>
  </r>
  <r>
    <d v="2022-11-07T00:00:00"/>
    <x v="52"/>
    <s v="2022-W46"/>
    <s v="BusinessReport-12-19-23 (57)"/>
    <s v="B0BC7YHGYH"/>
    <x v="24"/>
    <s v="SIMORAS Boss Lady Candle with Candlesnuffer - A Candle for Coworkers on Birthday, Promotion - Boss Candle for Women on Boss Day - Coworker Candle as Leaving Work Gifts, New Job Gifts"/>
    <s v="SIMFBA10009"/>
    <s v="84"/>
    <s v="2"/>
    <s v="1.44%"/>
    <s v="2.04%"/>
    <s v="93"/>
    <s v="2"/>
    <s v="1.30%"/>
    <s v="1.83%"/>
    <s v="95.70%"/>
    <s v="100.00%"/>
    <s v="1"/>
    <s v="0"/>
    <s v="1.19%"/>
    <s v="0.00%"/>
    <s v="$19.99"/>
    <s v="$0.00"/>
    <n v="1"/>
    <n v="0"/>
  </r>
  <r>
    <d v="2022-11-07T00:00:00"/>
    <x v="52"/>
    <s v="2022-W46"/>
    <s v="BusinessReport-12-19-23 (57)"/>
    <s v="B0BC7YHGYH"/>
    <x v="31"/>
    <s v=" "/>
    <s v="SIMFBA10015"/>
    <s v="83"/>
    <s v="2"/>
    <s v="1.43%"/>
    <s v="2.04%"/>
    <s v="91"/>
    <s v="3"/>
    <s v="1.27%"/>
    <s v="2.75%"/>
    <s v="97.80%"/>
    <s v="100.00%"/>
    <s v="1"/>
    <s v="0"/>
    <s v="1.20%"/>
    <s v="0.00%"/>
    <s v="$12.99"/>
    <s v="$0.00"/>
    <n v="1"/>
    <n v="0"/>
  </r>
  <r>
    <d v="2022-11-07T00:00:00"/>
    <x v="52"/>
    <s v="2022-W46"/>
    <s v="BusinessReport-12-19-23 (57)"/>
    <s v="B0BJVNB6CB"/>
    <x v="29"/>
    <s v="SIMORAS Memorial Candles for Deceased - Sympathy Gift, Condolence Gifts, Remembrance Gifts, Bereavement Gift for Loss of Mother, Father, Sister, Loved Ones - Cat, Dog Memorial Gifts - Pet Loss Gifts"/>
    <s v="SIMFBA10019"/>
    <s v="49"/>
    <s v="0"/>
    <s v="0.84%"/>
    <s v="0.00%"/>
    <s v="61"/>
    <s v="0"/>
    <s v="0.85%"/>
    <s v="0.00%"/>
    <s v="100.00%"/>
    <s v="0.00%"/>
    <s v="1"/>
    <s v="0"/>
    <s v="2.04%"/>
    <s v="0.00%"/>
    <s v="$19.99"/>
    <s v="$0.00"/>
    <n v="1"/>
    <n v="0"/>
  </r>
  <r>
    <d v="2022-11-07T00:00:00"/>
    <x v="52"/>
    <s v="2022-W46"/>
    <s v="BusinessReport-12-19-23 (57)"/>
    <s v="B0BJVNB6CB"/>
    <x v="30"/>
    <s v="SIMORAS Memorial Candles for Deceased - Sympathy Gift, Condolence Gifts, Remembrance Gifts, Bereavement Gift for Loss of Mother, Father, Sister, Loved Ones - Cat, Dog Memorial Gifts - Pet Loss Gifts"/>
    <s v="SIMFBA10017"/>
    <s v="51"/>
    <s v="0"/>
    <s v="0.88%"/>
    <s v="0.00%"/>
    <s v="63"/>
    <s v="0"/>
    <s v="0.88%"/>
    <s v="0.00%"/>
    <s v="98.41%"/>
    <s v="0.00%"/>
    <s v="1"/>
    <s v="0"/>
    <s v="1.96%"/>
    <s v="0.00%"/>
    <s v="$19.99"/>
    <s v="$0.00"/>
    <n v="1"/>
    <n v="0"/>
  </r>
  <r>
    <d v="2022-10-31T00:00:00"/>
    <x v="53"/>
    <s v="2022-W45"/>
    <s v="BusinessReport-12-19-23 (58)"/>
    <s v="B0BK1QMG46"/>
    <x v="12"/>
    <s v="SIMORAS Sister Blanket - Sister Blankets from Sister for Christmas, Valentines - Blanket Gifts for Sisters from Sisters, Brothers - Fleece Blanket, Teal 60&quot; x 50&quot;"/>
    <s v="SIMFBA20007TE"/>
    <s v="683"/>
    <s v="18"/>
    <s v="11.77%"/>
    <s v="13.74%"/>
    <s v="975"/>
    <s v="23"/>
    <s v="13.51%"/>
    <s v="14.94%"/>
    <s v="98.26%"/>
    <s v="100.00%"/>
    <s v="48"/>
    <s v="0"/>
    <s v="7.03%"/>
    <s v="0.00%"/>
    <s v="$1,439.52"/>
    <s v="$0.00"/>
    <n v="45"/>
    <n v="0"/>
  </r>
  <r>
    <d v="2022-10-31T00:00:00"/>
    <x v="53"/>
    <s v="2022-W45"/>
    <s v="BusinessReport-12-19-23 (58)"/>
    <s v="B0BC7YHGYH"/>
    <x v="5"/>
    <s v="SIMORAS Inspirational Candles for Women, Men - You're Awesome Candles with Candle Snuffer - Lavender Candles Gifts for Women, Friends, Coworkers, Sisters, Teachers - Boss Day Candle with Saying"/>
    <s v="SIMFBA10012"/>
    <s v="332"/>
    <s v="11"/>
    <s v="5.72%"/>
    <s v="8.40%"/>
    <s v="456"/>
    <s v="13"/>
    <s v="6.32%"/>
    <s v="8.44%"/>
    <s v="92.32%"/>
    <s v="100.00%"/>
    <s v="23"/>
    <s v="0"/>
    <s v="6.93%"/>
    <s v="0.00%"/>
    <s v="$459.77"/>
    <s v="$0.00"/>
    <n v="20"/>
    <n v="0"/>
  </r>
  <r>
    <d v="2022-10-31T00:00:00"/>
    <x v="53"/>
    <s v="2022-W45"/>
    <s v="BusinessReport-12-19-23 (58)"/>
    <s v="B0BJVQ5HWZ"/>
    <x v="17"/>
    <s v="SIMORAS Positive Words Blanket - 'Love Peace Joy' Comfort Blanket Gift Set for Christmas, Birthday - Positive Energy Throw Blankets for Women - Teal 60&quot; x 50&quot;"/>
    <s v="SIMFBA20006TE"/>
    <s v="286"/>
    <s v="16"/>
    <s v="4.93%"/>
    <s v="12.21%"/>
    <s v="369"/>
    <s v="17"/>
    <s v="5.11%"/>
    <s v="11.04%"/>
    <s v="97.56%"/>
    <s v="94.12%"/>
    <s v="20"/>
    <s v="1"/>
    <s v="6.99%"/>
    <s v="6.25%"/>
    <s v="$599.80"/>
    <s v="$29.99"/>
    <n v="18"/>
    <n v="1"/>
  </r>
  <r>
    <d v="2022-10-31T00:00:00"/>
    <x v="53"/>
    <s v="2022-W45"/>
    <s v="BusinessReport-12-19-23 (58)"/>
    <s v="B09Q82WCBL"/>
    <x v="7"/>
    <s v="SIMORAS Best Friend Candle with Snuffer - Our Friendship is Like This Candle - Friend Gifts for Women, Men on Graduation - Going Away Gifts for Friends - Friendship Gifts for Women Friends"/>
    <s v="SIMFBA10005"/>
    <s v="197"/>
    <s v="0"/>
    <s v="3.39%"/>
    <s v="0.00%"/>
    <s v="273"/>
    <s v="0"/>
    <s v="3.78%"/>
    <s v="0.00%"/>
    <s v="99.63%"/>
    <s v="0.00%"/>
    <s v="22"/>
    <s v="0"/>
    <s v="11.17%"/>
    <s v="0.00%"/>
    <s v="$439.78"/>
    <s v="$0.00"/>
    <n v="17"/>
    <n v="0"/>
  </r>
  <r>
    <d v="2022-10-31T00:00:00"/>
    <x v="53"/>
    <s v="2022-W45"/>
    <s v="BusinessReport-12-19-23 (58)"/>
    <s v="B0BK1QMG46"/>
    <x v="10"/>
    <s v="SIMORAS Sister Blanket - Sister Blankets from Sister for Christmas, Valentines - Blanket Gifts for Sisters from Sisters, Brothers - Purple 60&quot; x 50&quot;"/>
    <s v="SIMFBA20007PU"/>
    <s v="184"/>
    <s v="2"/>
    <s v="3.17%"/>
    <s v="1.53%"/>
    <s v="245"/>
    <s v="2"/>
    <s v="3.40%"/>
    <s v="1.30%"/>
    <s v="99.18%"/>
    <s v="100.00%"/>
    <s v="17"/>
    <s v="0"/>
    <s v="9.24%"/>
    <s v="0.00%"/>
    <s v="$509.83"/>
    <s v="$0.00"/>
    <n v="17"/>
    <n v="0"/>
  </r>
  <r>
    <d v="2022-10-31T00:00:00"/>
    <x v="53"/>
    <s v="2022-W45"/>
    <s v="BusinessReport-12-19-23 (58)"/>
    <s v="B0BC7YHGYH"/>
    <x v="18"/>
    <s v="SIMORAS Coworker Candle with Candlesnuffer, Gift Box - A Candle for Coworkers' Birthday, Promotion - Candles for Coworkers Leaving Work - Coworker Gifts for Women, Men - Work Bestie Candle"/>
    <s v="SIMFBA10001"/>
    <s v="499"/>
    <s v="10"/>
    <s v="8.60%"/>
    <s v="7.63%"/>
    <s v="589"/>
    <s v="12"/>
    <s v="8.16%"/>
    <s v="7.79%"/>
    <s v="96.94%"/>
    <s v="100.00%"/>
    <s v="27"/>
    <s v="0"/>
    <s v="5.41%"/>
    <s v="0.00%"/>
    <s v="$539.73"/>
    <s v="$0.00"/>
    <n v="15"/>
    <n v="0"/>
  </r>
  <r>
    <d v="2022-10-31T00:00:00"/>
    <x v="53"/>
    <s v="2022-W45"/>
    <s v="BusinessReport-12-19-23 (58)"/>
    <s v="B09Q839M44"/>
    <x v="20"/>
    <s v="SIMORAS Housewarming Gifts for New House - Can't Wait to Poo in Your New Toilet Candles for House Warming - Funny Housewarming Gifts for Women, Men, Friends - New Apartment, New Home Candle, Lavender"/>
    <s v="SIMFBA10008"/>
    <s v="82"/>
    <s v="1"/>
    <s v="1.41%"/>
    <s v="0.76%"/>
    <s v="96"/>
    <s v="1"/>
    <s v="1.33%"/>
    <s v="0.65%"/>
    <s v="100.00%"/>
    <s v="100.00%"/>
    <s v="14"/>
    <s v="0"/>
    <s v="17.07%"/>
    <s v="0.00%"/>
    <s v="$279.86"/>
    <s v="$0.00"/>
    <n v="14"/>
    <n v="0"/>
  </r>
  <r>
    <d v="2022-10-31T00:00:00"/>
    <x v="53"/>
    <s v="2022-W45"/>
    <s v="BusinessReport-12-19-23 (58)"/>
    <s v="B0BJVNB6CB"/>
    <x v="23"/>
    <s v="SIMORAS Memorial Candles for Deceased - Sympathy Gift, Condolence Gifts, Remembrance Gifts, Bereavement Gift for Loss of Mother, Father, Sister, Loved Ones - Lavender Scented Candles"/>
    <s v="SIMFBA10018"/>
    <s v="191"/>
    <s v="2"/>
    <s v="3.29%"/>
    <s v="1.53%"/>
    <s v="250"/>
    <s v="2"/>
    <s v="3.47%"/>
    <s v="1.30%"/>
    <s v="98.40%"/>
    <s v="100.00%"/>
    <s v="15"/>
    <s v="0"/>
    <s v="7.85%"/>
    <s v="0.00%"/>
    <s v="$299.85"/>
    <s v="$0.00"/>
    <n v="14"/>
    <n v="0"/>
  </r>
  <r>
    <d v="2022-10-31T00:00:00"/>
    <x v="53"/>
    <s v="2022-W45"/>
    <s v="BusinessReport-12-19-23 (58)"/>
    <s v="B09Q8CZZQM"/>
    <x v="0"/>
    <s v="SIMORAS Love Candle Gifts for Girlfriend, Boyfriend - I Love You Gifts for Her, Him on Birthday - Funny Gift for Your Wife, Husband - Romantic Gifts for Her, Him on Valentines Day - Lavender Scent"/>
    <s v="SIMFBA10010"/>
    <s v="139"/>
    <s v="1"/>
    <s v="2.39%"/>
    <s v="0.76%"/>
    <s v="189"/>
    <s v="1"/>
    <s v="2.62%"/>
    <s v="0.65%"/>
    <s v="100.00%"/>
    <s v="100.00%"/>
    <s v="13"/>
    <s v="0"/>
    <s v="9.35%"/>
    <s v="0.00%"/>
    <s v="$259.87"/>
    <s v="$0.00"/>
    <n v="13"/>
    <n v="0"/>
  </r>
  <r>
    <d v="2022-10-31T00:00:00"/>
    <x v="53"/>
    <s v="2022-W45"/>
    <s v="BusinessReport-12-19-23 (58)"/>
    <s v="B09Q7VVYTF"/>
    <x v="28"/>
    <s v="SIMORAS Lavender Scented Candles Gifts for Women - Don't Let Anyone Treat You Like Free Salsa You are Guac - Inspirational Gifts for Women, Men - Best Friend Candle for Bestie's Birthday"/>
    <s v="SIMFBA10014"/>
    <s v="177"/>
    <s v="6"/>
    <s v="3.05%"/>
    <s v="4.58%"/>
    <s v="211"/>
    <s v="6"/>
    <s v="2.92%"/>
    <s v="3.90%"/>
    <s v="100.00%"/>
    <s v="100.00%"/>
    <s v="12"/>
    <s v="0"/>
    <s v="6.78%"/>
    <s v="0.00%"/>
    <s v="$239.88"/>
    <s v="$0.00"/>
    <n v="12"/>
    <n v="0"/>
  </r>
  <r>
    <d v="2022-10-31T00:00:00"/>
    <x v="53"/>
    <s v="2022-W45"/>
    <s v="BusinessReport-12-19-23 (58)"/>
    <s v="B0BC7YHGYH"/>
    <x v="4"/>
    <s v="SIMORAS Mom Candle with Candlesnuffer - Lavender Scented Candles for Mom - You Don't Have Ugly Children Candles for Mom - Mom Candle Gifts for Mom from Son - Mothers Day Candles from Daughter"/>
    <s v="SIMFBA10013"/>
    <s v="328"/>
    <s v="10"/>
    <s v="5.65%"/>
    <s v="7.63%"/>
    <s v="411"/>
    <s v="15"/>
    <s v="5.70%"/>
    <s v="9.74%"/>
    <s v="99.51%"/>
    <s v="100.00%"/>
    <s v="12"/>
    <s v="0"/>
    <s v="3.66%"/>
    <s v="0.00%"/>
    <s v="$239.88"/>
    <s v="$0.00"/>
    <n v="12"/>
    <n v="0"/>
  </r>
  <r>
    <d v="2022-10-31T00:00:00"/>
    <x v="53"/>
    <s v="2022-W45"/>
    <s v="BusinessReport-12-19-23 (58)"/>
    <s v="B0BC7YHGYH"/>
    <x v="26"/>
    <s v="SIMORAS Get Well Soon Candle with Candlesnuffer - Cheer Candle for Women, Men, Friends After Surgery, Getting Sick - Recovery Candle as Comforting Gifts for Cancer Patients, Miscarriage, Grieving"/>
    <s v="SIMFBA10004"/>
    <s v="280"/>
    <s v="5"/>
    <s v="4.82%"/>
    <s v="3.82%"/>
    <s v="310"/>
    <s v="7"/>
    <s v="4.30%"/>
    <s v="4.55%"/>
    <s v="90.00%"/>
    <s v="85.71%"/>
    <s v="10"/>
    <s v="1"/>
    <s v="3.57%"/>
    <s v="20.00%"/>
    <s v="$199.90"/>
    <s v="$19.99"/>
    <n v="10"/>
    <n v="1"/>
  </r>
  <r>
    <d v="2022-10-31T00:00:00"/>
    <x v="53"/>
    <s v="2022-W45"/>
    <s v="BusinessReport-12-19-23 (58)"/>
    <s v="B0BJVQ5HWZ"/>
    <x v="16"/>
    <s v="SIMORAS Positive Words Blanket with Sleep Mask, Socks and Gift Box - 'Love Peace Joy' Comfort Blanket Gift Set for Christmas, Birthday - Positive Energy Throw Blankets for Women - Purple 50&quot; x 60&quot;"/>
    <s v="SIMFBA20006PU"/>
    <s v="112"/>
    <s v="6"/>
    <s v="1.93%"/>
    <s v="4.58%"/>
    <s v="131"/>
    <s v="9"/>
    <s v="1.82%"/>
    <s v="5.84%"/>
    <s v="97.71%"/>
    <s v="100.00%"/>
    <s v="10"/>
    <s v="0"/>
    <s v="8.93%"/>
    <s v="0.00%"/>
    <s v="$299.90"/>
    <s v="$0.00"/>
    <n v="10"/>
    <n v="0"/>
  </r>
  <r>
    <d v="2022-10-31T00:00:00"/>
    <x v="53"/>
    <s v="2022-W45"/>
    <s v="BusinessReport-12-19-23 (58)"/>
    <s v="B09Q8BGB69"/>
    <x v="2"/>
    <s v="SIMORAS Sister Candle with Candlesnuffer, Gift Box - Lavender Scented Candle Gift for Sister on Birthday, Christmas - Cool Sister Gifts from Sisters, Brothers"/>
    <s v="SIMFBA10020"/>
    <s v="122"/>
    <s v="1"/>
    <s v="2.10%"/>
    <s v="0.76%"/>
    <s v="147"/>
    <s v="1"/>
    <s v="2.04%"/>
    <s v="0.65%"/>
    <s v="100.00%"/>
    <s v="100.00%"/>
    <s v="9"/>
    <s v="0"/>
    <s v="7.38%"/>
    <s v="0.00%"/>
    <s v="$179.91"/>
    <s v="$0.00"/>
    <n v="9"/>
    <n v="0"/>
  </r>
  <r>
    <d v="2022-10-31T00:00:00"/>
    <x v="53"/>
    <s v="2022-W45"/>
    <s v="BusinessReport-12-19-23 (58)"/>
    <s v="B0BK1QMG46"/>
    <x v="1"/>
    <s v="SIMORAS Mom Blanket - Blanket for Mom on Mothers Day, Christmas, Valentines - Birthday Gifts for Mom from Daughter, Son - Letter to Mom Blanket - Blanket 60&quot; x 50&quot;"/>
    <s v="SIMFBA20001"/>
    <s v="144"/>
    <s v="2"/>
    <s v="2.48%"/>
    <s v="1.53%"/>
    <s v="169"/>
    <s v="4"/>
    <s v="2.34%"/>
    <s v="2.60%"/>
    <s v="99.41%"/>
    <s v="100.00%"/>
    <s v="8"/>
    <s v="0"/>
    <s v="5.56%"/>
    <s v="0.00%"/>
    <s v="$239.92"/>
    <s v="$0.00"/>
    <n v="8"/>
    <n v="0"/>
  </r>
  <r>
    <d v="2022-10-31T00:00:00"/>
    <x v="53"/>
    <s v="2022-W45"/>
    <s v="BusinessReport-12-19-23 (58)"/>
    <s v="B0BK1QMG46"/>
    <x v="9"/>
    <s v="SIMORAS Grandma Blanket - Grandma Throw Blanket for Christmas, Mothers Day - Grandma Gifts for Grandmother Birthday - Fleece Blanket, Teal 60&quot; x 50&quot;"/>
    <s v="SIMFBA20008TE"/>
    <s v="248"/>
    <s v="0"/>
    <s v="4.27%"/>
    <s v="0.00%"/>
    <s v="317"/>
    <s v="0"/>
    <s v="4.39%"/>
    <s v="0.00%"/>
    <s v="99.68%"/>
    <s v="0.00%"/>
    <s v="8"/>
    <s v="0"/>
    <s v="3.23%"/>
    <s v="0.00%"/>
    <s v="$239.92"/>
    <s v="$0.00"/>
    <n v="8"/>
    <n v="0"/>
  </r>
  <r>
    <d v="2022-10-31T00:00:00"/>
    <x v="53"/>
    <s v="2022-W45"/>
    <s v="BusinessReport-12-19-23 (58)"/>
    <s v="B09Q7PGRSD"/>
    <x v="14"/>
    <s v="SIMORAS Best Friend Candle with Snuffer - We'll be Friends Until We are Old - Friend Gifts for Women, Men on Graduation - Best Friend Birthday Gifts for Women - Friendship Gifts for Women Friends"/>
    <s v="SIMFBA10007"/>
    <s v="98"/>
    <s v="2"/>
    <s v="1.69%"/>
    <s v="1.53%"/>
    <s v="112"/>
    <s v="2"/>
    <s v="1.55%"/>
    <s v="1.30%"/>
    <s v="99.11%"/>
    <s v="100.00%"/>
    <s v="7"/>
    <s v="1"/>
    <s v="7.14%"/>
    <s v="50.00%"/>
    <s v="$146.93"/>
    <s v="$20.99"/>
    <n v="7"/>
    <n v="1"/>
  </r>
  <r>
    <d v="2022-10-31T00:00:00"/>
    <x v="53"/>
    <s v="2022-W45"/>
    <s v="BusinessReport-12-19-23 (58)"/>
    <s v="B09Q7T2W3V"/>
    <x v="27"/>
    <s v="SIMORAS Housewarming Gifts for New House - You Should Have Moved Closer Scented Candles for House Warming - Funny Housewarming Gifts for Women, Men, Friends - New Apartment, New Home Candle (Lavender)"/>
    <s v="SIMFBA10002"/>
    <s v="70"/>
    <s v="0"/>
    <s v="1.21%"/>
    <s v="0.00%"/>
    <s v="92"/>
    <s v="0"/>
    <s v="1.28%"/>
    <s v="0.00%"/>
    <s v="100.00%"/>
    <s v="0.00%"/>
    <s v="7"/>
    <s v="0"/>
    <s v="10.00%"/>
    <s v="0.00%"/>
    <s v="$139.93"/>
    <s v="$0.00"/>
    <n v="7"/>
    <n v="0"/>
  </r>
  <r>
    <d v="2022-10-31T00:00:00"/>
    <x v="53"/>
    <s v="2022-W45"/>
    <s v="BusinessReport-12-19-23 (58)"/>
    <s v="B0BK1QMG46"/>
    <x v="13"/>
    <s v="SIMORAS Grandma Blanket - Grandma Throw Blanket for Christmas, Mothers Day - Grandma Gifts for Grandmother Birthday - Fleece Blanket, Purple 60&quot; x 50&quot;"/>
    <s v="SIMFBA20008PU"/>
    <s v="239"/>
    <s v="3"/>
    <s v="4.12%"/>
    <s v="2.29%"/>
    <s v="269"/>
    <s v="4"/>
    <s v="3.73%"/>
    <s v="2.60%"/>
    <s v="77.32%"/>
    <s v="50.00%"/>
    <s v="7"/>
    <s v="0"/>
    <s v="2.93%"/>
    <s v="0.00%"/>
    <s v="$209.93"/>
    <s v="$0.00"/>
    <n v="7"/>
    <n v="0"/>
  </r>
  <r>
    <d v="2022-10-31T00:00:00"/>
    <x v="53"/>
    <s v="2022-W45"/>
    <s v="BusinessReport-12-19-23 (58)"/>
    <s v="B09Q867JDT"/>
    <x v="3"/>
    <s v="SIMORAS Best Friend Candle with Candle Snuffer - A True Friend Candle - Friend Gifts for Women, Men on Graduation - Best Friend Birthday Gifts for Women - Friendship Gifts for Women Friends"/>
    <s v="SIMFBA10006"/>
    <s v="96"/>
    <s v="3"/>
    <s v="1.65%"/>
    <s v="2.29%"/>
    <s v="107"/>
    <s v="3"/>
    <s v="1.48%"/>
    <s v="1.95%"/>
    <s v="100.00%"/>
    <s v="100.00%"/>
    <s v="6"/>
    <s v="0"/>
    <s v="6.25%"/>
    <s v="0.00%"/>
    <s v="$125.94"/>
    <s v="$0.00"/>
    <n v="6"/>
    <n v="0"/>
  </r>
  <r>
    <d v="2022-10-31T00:00:00"/>
    <x v="53"/>
    <s v="2022-W45"/>
    <s v="BusinessReport-12-19-23 (58)"/>
    <s v="B0BK1QMG46"/>
    <x v="6"/>
    <s v="SIMORAS Mom Blanket - Blanket for Mom on Mothers Day, Christmas, Valentines - Birthday Gifts for Mom from Daughter, Son - Letter to Mom Blanket - Blanket 60&quot; x 50&quot;"/>
    <s v="SIMFBA20002"/>
    <s v="228"/>
    <s v="3"/>
    <s v="3.93%"/>
    <s v="2.29%"/>
    <s v="272"/>
    <s v="3"/>
    <s v="3.77%"/>
    <s v="1.95%"/>
    <s v="98.53%"/>
    <s v="100.00%"/>
    <s v="6"/>
    <s v="0"/>
    <s v="2.63%"/>
    <s v="0.00%"/>
    <s v="$179.94"/>
    <s v="$0.00"/>
    <n v="6"/>
    <n v="0"/>
  </r>
  <r>
    <d v="2022-10-31T00:00:00"/>
    <x v="53"/>
    <s v="2022-W45"/>
    <s v="BusinessReport-12-19-23 (58)"/>
    <s v="B0BJVQ5HWZ"/>
    <x v="19"/>
    <s v="SIMORAS Positive Words Blanket with Sleep Mask, Socks and Gift Box - Family Home Trust Comfort Blanket Gift Set for Christmas, Birthday - Positive Energy Throw Blankets for Women - Purple, 60&quot;x50&quot;"/>
    <s v="SIMFBA20005PU"/>
    <s v="145"/>
    <s v="3"/>
    <s v="2.50%"/>
    <s v="2.29%"/>
    <s v="162"/>
    <s v="3"/>
    <s v="2.25%"/>
    <s v="1.95%"/>
    <s v="85.80%"/>
    <s v="100.00%"/>
    <s v="7"/>
    <s v="0"/>
    <s v="4.83%"/>
    <s v="0.00%"/>
    <s v="$209.93"/>
    <s v="$0.00"/>
    <n v="6"/>
    <n v="0"/>
  </r>
  <r>
    <d v="2022-10-31T00:00:00"/>
    <x v="53"/>
    <s v="2022-W45"/>
    <s v="BusinessReport-12-19-23 (58)"/>
    <s v="B0BC7YHGYH"/>
    <x v="8"/>
    <s v="SIMORAS Mom Candle with Candlesnuffer - Lavender Scented Candles for Mom - My Favorite Child Gave Me This Candle - Gifts for Mom from Son on Birthday - Mothers Day Candles from Daughter"/>
    <s v="SIMFBA10016"/>
    <s v="172"/>
    <s v="2"/>
    <s v="2.96%"/>
    <s v="1.53%"/>
    <s v="204"/>
    <s v="2"/>
    <s v="2.83%"/>
    <s v="1.30%"/>
    <s v="100.00%"/>
    <s v="100.00%"/>
    <s v="5"/>
    <s v="0"/>
    <s v="2.91%"/>
    <s v="0.00%"/>
    <s v="$99.95"/>
    <s v="$0.00"/>
    <n v="5"/>
    <n v="0"/>
  </r>
  <r>
    <d v="2022-10-31T00:00:00"/>
    <x v="53"/>
    <s v="2022-W45"/>
    <s v="BusinessReport-12-19-23 (58)"/>
    <s v="B0BK1QMG46"/>
    <x v="11"/>
    <s v="SIMORAS Wife Blanket - to My Wife Blanket from Husband for Christmas, Birthday, Valentines for Wife from Husband - Fleece Blanket, 60&quot; x 50&quot;"/>
    <s v="SIMFBA20003"/>
    <s v="93"/>
    <s v="5"/>
    <s v="1.60%"/>
    <s v="3.82%"/>
    <s v="107"/>
    <s v="5"/>
    <s v="1.48%"/>
    <s v="3.25%"/>
    <s v="99.07%"/>
    <s v="100.00%"/>
    <s v="5"/>
    <s v="0"/>
    <s v="5.38%"/>
    <s v="0.00%"/>
    <s v="$149.95"/>
    <s v="$0.00"/>
    <n v="5"/>
    <n v="0"/>
  </r>
  <r>
    <d v="2022-10-31T00:00:00"/>
    <x v="53"/>
    <s v="2022-W45"/>
    <s v="BusinessReport-12-19-23 (58)"/>
    <s v="B0BC7YHGYH"/>
    <x v="31"/>
    <s v=" "/>
    <s v="SIMFBA10015"/>
    <s v="134"/>
    <s v="4"/>
    <s v="2.31%"/>
    <s v="3.05%"/>
    <s v="144"/>
    <s v="4"/>
    <s v="2.00%"/>
    <s v="2.60%"/>
    <s v="100.00%"/>
    <s v="100.00%"/>
    <s v="4"/>
    <s v="0"/>
    <s v="2.99%"/>
    <s v="0.00%"/>
    <s v="$79.96"/>
    <s v="$0.00"/>
    <n v="4"/>
    <n v="0"/>
  </r>
  <r>
    <d v="2022-10-31T00:00:00"/>
    <x v="53"/>
    <s v="2022-W45"/>
    <s v="BusinessReport-12-19-23 (58)"/>
    <s v="B0BC7YHGYH"/>
    <x v="22"/>
    <s v="SIMORAS Get Well Soon Candle with Candlesnuffer - Cheer Candle for Women, Men, Friends After Surgery, Getting Sick - Recovery Candle as Comforting Gifts for Cancer Patients, Miscarriage, Grieving"/>
    <s v="SIMFBA10003"/>
    <s v="155"/>
    <s v="4"/>
    <s v="2.67%"/>
    <s v="3.05%"/>
    <s v="178"/>
    <s v="4"/>
    <s v="2.47%"/>
    <s v="2.60%"/>
    <s v="100.00%"/>
    <s v="100.00%"/>
    <s v="3"/>
    <s v="0"/>
    <s v="1.94%"/>
    <s v="0.00%"/>
    <s v="$59.97"/>
    <s v="$0.00"/>
    <n v="3"/>
    <n v="0"/>
  </r>
  <r>
    <d v="2022-10-31T00:00:00"/>
    <x v="53"/>
    <s v="2022-W45"/>
    <s v="BusinessReport-12-19-23 (58)"/>
    <s v="B0BJVNB6CB"/>
    <x v="30"/>
    <s v="SIMORAS Memorial Candles for Deceased - Sympathy Gift, Condolence Gifts, Remembrance Gifts, Bereavement Gift for Loss of Mother, Father, Sister, Loved Ones - Cat, Dog Memorial Gifts - Pet Loss Gifts"/>
    <s v="SIMFBA10017"/>
    <s v="72"/>
    <s v="1"/>
    <s v="1.24%"/>
    <s v="0.76%"/>
    <s v="78"/>
    <s v="1"/>
    <s v="1.08%"/>
    <s v="0.65%"/>
    <s v="100.00%"/>
    <s v="100.00%"/>
    <s v="3"/>
    <s v="0"/>
    <s v="4.17%"/>
    <s v="0.00%"/>
    <s v="$59.97"/>
    <s v="$0.00"/>
    <n v="3"/>
    <n v="0"/>
  </r>
  <r>
    <d v="2022-10-31T00:00:00"/>
    <x v="53"/>
    <s v="2022-W45"/>
    <s v="BusinessReport-12-19-23 (58)"/>
    <s v="B0BJVNB6CB"/>
    <x v="29"/>
    <s v="SIMORAS Memorial Candles for Deceased - Sympathy Gift, Condolence Gifts, Remembrance Gifts, Bereavement Gift for Loss of Mother, Father, Sister, Loved Ones - Cat, Dog Memorial Gifts - Pet Loss Gifts"/>
    <s v="SIMFBA10019"/>
    <s v="62"/>
    <s v="0"/>
    <s v="1.07%"/>
    <s v="0.00%"/>
    <s v="76"/>
    <s v="0"/>
    <s v="1.05%"/>
    <s v="0.00%"/>
    <s v="98.68%"/>
    <s v="0.00%"/>
    <s v="2"/>
    <s v="0"/>
    <s v="3.23%"/>
    <s v="0.00%"/>
    <s v="$39.98"/>
    <s v="$0.00"/>
    <n v="2"/>
    <n v="0"/>
  </r>
  <r>
    <d v="2022-10-31T00:00:00"/>
    <x v="53"/>
    <s v="2022-W45"/>
    <s v="BusinessReport-12-19-23 (58)"/>
    <s v="B0BK1QMG46"/>
    <x v="21"/>
    <s v="SIMORAS Wife Blanket with Sleep Mask, Socks and Gift Box - to My Wife Blanket from Husband for Christmas, Birthday, Valentines for Wife from Husband - Fleece Blanket, 60&quot; x 50&quot;"/>
    <s v="SIMFBA20004"/>
    <s v="48"/>
    <s v="2"/>
    <s v="0.83%"/>
    <s v="1.53%"/>
    <s v="53"/>
    <s v="2"/>
    <s v="0.73%"/>
    <s v="1.30%"/>
    <s v="98.11%"/>
    <s v="100.00%"/>
    <s v="2"/>
    <s v="0"/>
    <s v="4.17%"/>
    <s v="0.00%"/>
    <s v="$59.98"/>
    <s v="$0.00"/>
    <n v="2"/>
    <n v="0"/>
  </r>
  <r>
    <d v="2022-10-31T00:00:00"/>
    <x v="53"/>
    <s v="2022-W45"/>
    <s v="BusinessReport-12-19-23 (58)"/>
    <s v="B0BJVQ5HWZ"/>
    <x v="15"/>
    <s v="SIMORAS Positive Words Blanket with Sleep Mask, Socks and Gift Box - Family Home Trust Comfort Blanket Gift Set for Christmas, Birthday - Positive Energy Throw Blankets for Women - Teal 50&quot; x 60&quot;"/>
    <s v="SIMFBA20005TE"/>
    <s v="189"/>
    <s v="8"/>
    <s v="3.26%"/>
    <s v="6.11%"/>
    <s v="223"/>
    <s v="8"/>
    <s v="3.09%"/>
    <s v="5.19%"/>
    <s v="99.55%"/>
    <s v="100.00%"/>
    <s v="2"/>
    <s v="0"/>
    <s v="1.06%"/>
    <s v="0.00%"/>
    <s v="$59.98"/>
    <s v="$0.00"/>
    <n v="2"/>
    <n v="0"/>
  </r>
  <r>
    <d v="2022-10-24T00:00:00"/>
    <x v="54"/>
    <s v="2022-W44"/>
    <s v="BusinessReport-12-19-23 (59)"/>
    <s v="B0BK1QMG46"/>
    <x v="12"/>
    <s v="SIMORAS Sister Blanket - Sister Blankets from Sister for Christmas, Valentines - Blanket Gifts for Sisters from Sisters, Brothers - Fleece Blanket, Teal 60&quot; x 50&quot;"/>
    <s v="SIMFBA20007TE"/>
    <s v="413"/>
    <s v="7"/>
    <s v="11.11%"/>
    <s v="8.64%"/>
    <s v="555"/>
    <s v="8"/>
    <s v="11.91%"/>
    <s v="8.79%"/>
    <s v="100.00%"/>
    <s v="100.00%"/>
    <s v="25"/>
    <s v="0"/>
    <s v="6.05%"/>
    <s v="0.00%"/>
    <s v="$763.75"/>
    <s v="$0.00"/>
    <n v="25"/>
    <n v="0"/>
  </r>
  <r>
    <d v="2022-10-24T00:00:00"/>
    <x v="54"/>
    <s v="2022-W44"/>
    <s v="BusinessReport-12-19-23 (59)"/>
    <s v="B0BC7YHGYH"/>
    <x v="18"/>
    <s v="SIMORAS Coworker Candle with Candlesnuffer, Gift Box - A Candle for Coworkers' Birthday, Promotion - Candles for Coworkers Leaving Work - Coworker Gifts for Women, Men - Work Bestie Candle"/>
    <s v="SIMFBA10001"/>
    <s v="358"/>
    <s v="6"/>
    <s v="9.63%"/>
    <s v="7.41%"/>
    <s v="436"/>
    <s v="7"/>
    <s v="9.36%"/>
    <s v="7.69%"/>
    <s v="98.39%"/>
    <s v="100.00%"/>
    <s v="30"/>
    <s v="0"/>
    <s v="8.38%"/>
    <s v="0.00%"/>
    <s v="$579.71"/>
    <s v="$0.00"/>
    <n v="23"/>
    <n v="0"/>
  </r>
  <r>
    <d v="2022-10-24T00:00:00"/>
    <x v="54"/>
    <s v="2022-W44"/>
    <s v="BusinessReport-12-19-23 (59)"/>
    <s v="B09Q8CZZQM"/>
    <x v="0"/>
    <s v="SIMORAS Love Candle Gifts for Girlfriend, Boyfriend - I Love You Gifts for Her, Him on Birthday - Funny Gift for Your Wife, Husband - Romantic Gifts for Her, Him on Valentines Day - Lavender Scent"/>
    <s v="SIMFBA10010"/>
    <s v="123"/>
    <s v="4"/>
    <s v="3.31%"/>
    <s v="4.94%"/>
    <s v="160"/>
    <s v="5"/>
    <s v="3.43%"/>
    <s v="5.49%"/>
    <s v="98.75%"/>
    <s v="100.00%"/>
    <s v="18"/>
    <s v="1"/>
    <s v="14.63%"/>
    <s v="25.00%"/>
    <s v="$359.82"/>
    <s v="$19.99"/>
    <n v="17"/>
    <n v="1"/>
  </r>
  <r>
    <d v="2022-10-24T00:00:00"/>
    <x v="54"/>
    <s v="2022-W44"/>
    <s v="BusinessReport-12-19-23 (59)"/>
    <s v="B09Q82WCBL"/>
    <x v="7"/>
    <s v="SIMORAS Best Friend Candle with Snuffer - Our Friendship is Like This Candle - Friend Gifts for Women, Men on Graduation - Going Away Gifts for Friends - Friendship Gifts for Women Friends"/>
    <s v="SIMFBA10005"/>
    <s v="137"/>
    <s v="1"/>
    <s v="3.68%"/>
    <s v="1.23%"/>
    <s v="184"/>
    <s v="1"/>
    <s v="3.95%"/>
    <s v="1.10%"/>
    <s v="100.00%"/>
    <s v="100.00%"/>
    <s v="15"/>
    <s v="0"/>
    <s v="10.95%"/>
    <s v="0.00%"/>
    <s v="$299.85"/>
    <s v="$0.00"/>
    <n v="15"/>
    <n v="0"/>
  </r>
  <r>
    <d v="2022-10-24T00:00:00"/>
    <x v="54"/>
    <s v="2022-W44"/>
    <s v="BusinessReport-12-19-23 (59)"/>
    <s v="B0BJVQ5HWZ"/>
    <x v="17"/>
    <s v="SIMORAS Positive Words Blanket - 'Love Peace Joy' Comfort Blanket Gift Set for Christmas, Birthday - Positive Energy Throw Blankets for Women - Teal 60&quot; x 50&quot;"/>
    <s v="SIMFBA20006TE"/>
    <s v="254"/>
    <s v="8"/>
    <s v="6.83%"/>
    <s v="9.88%"/>
    <s v="349"/>
    <s v="9"/>
    <s v="7.49%"/>
    <s v="9.89%"/>
    <s v="99.14%"/>
    <s v="100.00%"/>
    <s v="16"/>
    <s v="0"/>
    <s v="6.30%"/>
    <s v="0.00%"/>
    <s v="$491.84"/>
    <s v="$0.00"/>
    <n v="15"/>
    <n v="0"/>
  </r>
  <r>
    <d v="2022-10-24T00:00:00"/>
    <x v="54"/>
    <s v="2022-W44"/>
    <s v="BusinessReport-12-19-23 (59)"/>
    <s v="B09Q839M44"/>
    <x v="20"/>
    <s v="SIMORAS Housewarming Gifts for New House - Can't Wait to Poo in Your New Toilet Candles for House Warming - Funny Housewarming Gifts for Women, Men, Friends - New Apartment, New Home Candle, Lavender"/>
    <s v="SIMFBA10008"/>
    <s v="91"/>
    <s v="2"/>
    <s v="2.45%"/>
    <s v="2.47%"/>
    <s v="123"/>
    <s v="2"/>
    <s v="2.64%"/>
    <s v="2.20%"/>
    <s v="97.56%"/>
    <s v="100.00%"/>
    <s v="14"/>
    <s v="0"/>
    <s v="15.38%"/>
    <s v="0.00%"/>
    <s v="$279.86"/>
    <s v="$0.00"/>
    <n v="14"/>
    <n v="0"/>
  </r>
  <r>
    <d v="2022-10-24T00:00:00"/>
    <x v="54"/>
    <s v="2022-W44"/>
    <s v="BusinessReport-12-19-23 (59)"/>
    <s v="B0BC7YHGYH"/>
    <x v="5"/>
    <s v="SIMORAS Inspirational Candles for Women, Men - You're Awesome Candles with Candle Snuffer - Lavender Candles Gifts for Women, Friends, Coworkers, Sisters, Teachers - Boss Day Candle with Saying"/>
    <s v="SIMFBA10012"/>
    <s v="125"/>
    <s v="3"/>
    <s v="3.36%"/>
    <s v="3.70%"/>
    <s v="163"/>
    <s v="3"/>
    <s v="3.50%"/>
    <s v="3.30%"/>
    <s v="99.39%"/>
    <s v="100.00%"/>
    <s v="12"/>
    <s v="0"/>
    <s v="9.60%"/>
    <s v="0.00%"/>
    <s v="$239.88"/>
    <s v="$0.00"/>
    <n v="11"/>
    <n v="0"/>
  </r>
  <r>
    <d v="2022-10-24T00:00:00"/>
    <x v="54"/>
    <s v="2022-W44"/>
    <s v="BusinessReport-12-19-23 (59)"/>
    <s v="B0BC7YHGYH"/>
    <x v="4"/>
    <s v="SIMORAS Mom Candle with Candlesnuffer - Lavender Scented Candles for Mom - You Don't Have Ugly Children Candles for Mom - Mom Candle Gifts for Mom from Son - Mothers Day Candles from Daughter"/>
    <s v="SIMFBA10013"/>
    <s v="170"/>
    <s v="4"/>
    <s v="4.57%"/>
    <s v="4.94%"/>
    <s v="208"/>
    <s v="4"/>
    <s v="4.46%"/>
    <s v="4.40%"/>
    <s v="100.00%"/>
    <s v="100.00%"/>
    <s v="10"/>
    <s v="0"/>
    <s v="5.88%"/>
    <s v="0.00%"/>
    <s v="$199.90"/>
    <s v="$0.00"/>
    <n v="10"/>
    <n v="0"/>
  </r>
  <r>
    <d v="2022-10-24T00:00:00"/>
    <x v="54"/>
    <s v="2022-W44"/>
    <s v="BusinessReport-12-19-23 (59)"/>
    <s v="B0BK1QMG46"/>
    <x v="10"/>
    <s v="SIMORAS Sister Blanket - Sister Blankets from Sister for Christmas, Valentines - Blanket Gifts for Sisters from Sisters, Brothers - Purple 60&quot; x 50&quot;"/>
    <s v="SIMFBA20007PU"/>
    <s v="156"/>
    <s v="1"/>
    <s v="4.19%"/>
    <s v="1.23%"/>
    <s v="211"/>
    <s v="1"/>
    <s v="4.53%"/>
    <s v="1.10%"/>
    <s v="100.00%"/>
    <s v="100.00%"/>
    <s v="10"/>
    <s v="0"/>
    <s v="6.41%"/>
    <s v="0.00%"/>
    <s v="$310.90"/>
    <s v="$0.00"/>
    <n v="10"/>
    <n v="0"/>
  </r>
  <r>
    <d v="2022-10-24T00:00:00"/>
    <x v="54"/>
    <s v="2022-W44"/>
    <s v="BusinessReport-12-19-23 (59)"/>
    <s v="B09Q7T2W3V"/>
    <x v="27"/>
    <s v="SIMORAS Housewarming Gifts for New House - You Should Have Moved Closer Scented Candles for House Warming - Funny Housewarming Gifts for Women, Men, Friends - New Apartment, New Home Candle (Lavender)"/>
    <s v="SIMFBA10002"/>
    <s v="58"/>
    <s v="0"/>
    <s v="1.56%"/>
    <s v="0.00%"/>
    <s v="69"/>
    <s v="0"/>
    <s v="1.48%"/>
    <s v="0.00%"/>
    <s v="98.55%"/>
    <s v="0.00%"/>
    <s v="8"/>
    <s v="0"/>
    <s v="13.79%"/>
    <s v="0.00%"/>
    <s v="$159.92"/>
    <s v="$0.00"/>
    <n v="8"/>
    <n v="0"/>
  </r>
  <r>
    <d v="2022-10-24T00:00:00"/>
    <x v="54"/>
    <s v="2022-W44"/>
    <s v="BusinessReport-12-19-23 (59)"/>
    <s v="B0BJVQ5HWZ"/>
    <x v="16"/>
    <s v="SIMORAS Positive Words Blanket with Sleep Mask, Socks and Gift Box - 'Love Peace Joy' Comfort Blanket Gift Set for Christmas, Birthday - Positive Energy Throw Blankets for Women - Purple 50&quot; x 60&quot;"/>
    <s v="SIMFBA20006PU"/>
    <s v="100"/>
    <s v="1"/>
    <s v="2.69%"/>
    <s v="1.23%"/>
    <s v="124"/>
    <s v="1"/>
    <s v="2.66%"/>
    <s v="1.10%"/>
    <s v="99.19%"/>
    <s v="100.00%"/>
    <s v="8"/>
    <s v="1"/>
    <s v="8.00%"/>
    <s v="100.00%"/>
    <s v="$182.94"/>
    <s v="$29.99"/>
    <n v="7"/>
    <n v="1"/>
  </r>
  <r>
    <d v="2022-10-24T00:00:00"/>
    <x v="54"/>
    <s v="2022-W44"/>
    <s v="BusinessReport-12-19-23 (59)"/>
    <s v="B09Q867JDT"/>
    <x v="3"/>
    <s v="SIMORAS Best Friend Candle with Candle Snuffer - A True Friend Candle - Friend Gifts for Women, Men on Graduation - Best Friend Birthday Gifts for Women - Friendship Gifts for Women Friends"/>
    <s v="SIMFBA10006"/>
    <s v="105"/>
    <s v="0"/>
    <s v="2.82%"/>
    <s v="0.00%"/>
    <s v="132"/>
    <s v="0"/>
    <s v="2.83%"/>
    <s v="0.00%"/>
    <s v="100.00%"/>
    <s v="0.00%"/>
    <s v="7"/>
    <s v="0"/>
    <s v="6.67%"/>
    <s v="0.00%"/>
    <s v="$146.93"/>
    <s v="$0.00"/>
    <n v="6"/>
    <n v="0"/>
  </r>
  <r>
    <d v="2022-10-24T00:00:00"/>
    <x v="54"/>
    <s v="2022-W44"/>
    <s v="BusinessReport-12-19-23 (59)"/>
    <s v="B09Q8BGB69"/>
    <x v="2"/>
    <s v="SIMORAS Sister Candle with Candlesnuffer, Gift Box - Lavender Scented Candle Gift for Sister on Birthday, Christmas - Cool Sister Gifts from Sisters, Brothers"/>
    <s v="SIMFBA10020"/>
    <s v="101"/>
    <s v="0"/>
    <s v="2.72%"/>
    <s v="0.00%"/>
    <s v="127"/>
    <s v="0"/>
    <s v="2.73%"/>
    <s v="0.00%"/>
    <s v="100.00%"/>
    <s v="0.00%"/>
    <s v="6"/>
    <s v="0"/>
    <s v="5.94%"/>
    <s v="0.00%"/>
    <s v="$119.94"/>
    <s v="$0.00"/>
    <n v="6"/>
    <n v="0"/>
  </r>
  <r>
    <d v="2022-10-24T00:00:00"/>
    <x v="54"/>
    <s v="2022-W44"/>
    <s v="BusinessReport-12-19-23 (59)"/>
    <s v="B09Q7VVYTF"/>
    <x v="28"/>
    <s v="SIMORAS Lavender Scented Candles Gifts for Women - Don't Let Anyone Treat You Like Free Salsa You are Guac - Inspirational Gifts for Women, Men - Best Friend Candle for Bestie's Birthday"/>
    <s v="SIMFBA10014"/>
    <s v="100"/>
    <s v="1"/>
    <s v="2.69%"/>
    <s v="1.23%"/>
    <s v="126"/>
    <s v="2"/>
    <s v="2.70%"/>
    <s v="2.20%"/>
    <s v="100.00%"/>
    <s v="100.00%"/>
    <s v="5"/>
    <s v="0"/>
    <s v="5.00%"/>
    <s v="0.00%"/>
    <s v="$99.95"/>
    <s v="$0.00"/>
    <n v="5"/>
    <n v="0"/>
  </r>
  <r>
    <d v="2022-10-24T00:00:00"/>
    <x v="54"/>
    <s v="2022-W44"/>
    <s v="BusinessReport-12-19-23 (59)"/>
    <s v="B0BJVNB6CB"/>
    <x v="30"/>
    <s v="SIMORAS Memorial Candles for Deceased - Sympathy Gift, Condolence Gifts, Remembrance Gifts, Bereavement Gift for Loss of Mother, Father, Sister, Loved Ones - Cat, Dog Memorial Gifts - Pet Loss Gifts"/>
    <s v="SIMFBA10017"/>
    <s v="56"/>
    <s v="1"/>
    <s v="1.51%"/>
    <s v="1.23%"/>
    <s v="84"/>
    <s v="1"/>
    <s v="1.80%"/>
    <s v="1.10%"/>
    <s v="100.00%"/>
    <s v="100.00%"/>
    <s v="5"/>
    <s v="0"/>
    <s v="8.93%"/>
    <s v="0.00%"/>
    <s v="$99.95"/>
    <s v="$0.00"/>
    <n v="5"/>
    <n v="0"/>
  </r>
  <r>
    <d v="2022-10-24T00:00:00"/>
    <x v="54"/>
    <s v="2022-W44"/>
    <s v="BusinessReport-12-19-23 (59)"/>
    <s v="B0BJVNB6CB"/>
    <x v="23"/>
    <s v="SIMORAS Memorial Candles for Deceased - Sympathy Gift, Condolence Gifts, Remembrance Gifts, Bereavement Gift for Loss of Mother, Father, Sister, Loved Ones - Lavender Scented Candles"/>
    <s v="SIMFBA10018"/>
    <s v="77"/>
    <s v="2"/>
    <s v="2.07%"/>
    <s v="2.47%"/>
    <s v="98"/>
    <s v="2"/>
    <s v="2.10%"/>
    <s v="2.20%"/>
    <s v="97.96%"/>
    <s v="50.00%"/>
    <s v="5"/>
    <s v="1"/>
    <s v="6.49%"/>
    <s v="50.00%"/>
    <s v="$79.96"/>
    <s v="$19.99"/>
    <n v="5"/>
    <n v="1"/>
  </r>
  <r>
    <d v="2022-10-24T00:00:00"/>
    <x v="54"/>
    <s v="2022-W44"/>
    <s v="BusinessReport-12-19-23 (59)"/>
    <s v="B0BK1QMG46"/>
    <x v="6"/>
    <s v="SIMORAS Mom Blanket - Blanket for Mom on Mothers Day, Christmas, Valentines - Birthday Gifts for Mom from Daughter, Son - Letter to Mom Blanket - Blanket 60&quot; x 50&quot;"/>
    <s v="SIMFBA20002"/>
    <s v="215"/>
    <s v="6"/>
    <s v="5.78%"/>
    <s v="7.41%"/>
    <s v="283"/>
    <s v="6"/>
    <s v="6.07%"/>
    <s v="6.59%"/>
    <s v="100.00%"/>
    <s v="83.33%"/>
    <s v="6"/>
    <s v="0"/>
    <s v="2.79%"/>
    <s v="0.00%"/>
    <s v="$187.94"/>
    <s v="$0.00"/>
    <n v="5"/>
    <n v="0"/>
  </r>
  <r>
    <d v="2022-10-24T00:00:00"/>
    <x v="54"/>
    <s v="2022-W44"/>
    <s v="BusinessReport-12-19-23 (59)"/>
    <s v="B09Q7PGRSD"/>
    <x v="14"/>
    <s v="SIMORAS Best Friend Candle with Snuffer - We'll be Friends Until We are Old - Friend Gifts for Women, Men on Graduation - Best Friend Birthday Gifts for Women - Friendship Gifts for Women Friends"/>
    <s v="SIMFBA10007"/>
    <s v="46"/>
    <s v="1"/>
    <s v="1.24%"/>
    <s v="1.23%"/>
    <s v="59"/>
    <s v="1"/>
    <s v="1.27%"/>
    <s v="1.10%"/>
    <s v="100.00%"/>
    <s v="100.00%"/>
    <s v="2"/>
    <s v="0"/>
    <s v="4.35%"/>
    <s v="0.00%"/>
    <s v="$41.98"/>
    <s v="$0.00"/>
    <n v="2"/>
    <n v="0"/>
  </r>
  <r>
    <d v="2022-10-24T00:00:00"/>
    <x v="54"/>
    <s v="2022-W44"/>
    <s v="BusinessReport-12-19-23 (59)"/>
    <s v="B0BC7YHGYH"/>
    <x v="24"/>
    <s v="SIMORAS Boss Lady Candle with Candlesnuffer - A Candle for Coworkers on Birthday, Promotion - Boss Candle for Women on Boss Day - Coworker Candle as Leaving Work Gifts, New Job Gifts"/>
    <s v="SIMFBA10009"/>
    <s v="53"/>
    <s v="3"/>
    <s v="1.43%"/>
    <s v="3.70%"/>
    <s v="60"/>
    <s v="4"/>
    <s v="1.29%"/>
    <s v="4.40%"/>
    <s v="98.33%"/>
    <s v="100.00%"/>
    <s v="2"/>
    <s v="1"/>
    <s v="3.77%"/>
    <s v="33.33%"/>
    <s v="$39.98"/>
    <s v="$19.99"/>
    <n v="2"/>
    <n v="1"/>
  </r>
  <r>
    <d v="2022-10-24T00:00:00"/>
    <x v="54"/>
    <s v="2022-W44"/>
    <s v="BusinessReport-12-19-23 (59)"/>
    <s v="B0BC7YHGYH"/>
    <x v="22"/>
    <s v="SIMORAS Get Well Soon Candle with Candlesnuffer - Cheer Candle for Women, Men, Friends After Surgery, Getting Sick - Recovery Candle as Comforting Gifts for Cancer Patients, Miscarriage, Grieving"/>
    <s v="SIMFBA10003"/>
    <s v="72"/>
    <s v="4"/>
    <s v="1.94%"/>
    <s v="4.94%"/>
    <s v="80"/>
    <s v="4"/>
    <s v="1.72%"/>
    <s v="4.40%"/>
    <s v="100.00%"/>
    <s v="100.00%"/>
    <s v="2"/>
    <s v="0"/>
    <s v="2.78%"/>
    <s v="0.00%"/>
    <s v="$39.98"/>
    <s v="$0.00"/>
    <n v="2"/>
    <n v="0"/>
  </r>
  <r>
    <d v="2022-10-24T00:00:00"/>
    <x v="54"/>
    <s v="2022-W44"/>
    <s v="BusinessReport-12-19-23 (59)"/>
    <s v="B0BK1QMG46"/>
    <x v="13"/>
    <s v="SIMORAS Grandma Blanket - Grandma Throw Blanket for Christmas, Mothers Day - Grandma Gifts for Grandmother Birthday - Fleece Blanket, Purple 60&quot; x 50&quot;"/>
    <s v="SIMFBA20008PU"/>
    <s v="105"/>
    <s v="0"/>
    <s v="2.82%"/>
    <s v="0.00%"/>
    <s v="113"/>
    <s v="0"/>
    <s v="2.43%"/>
    <s v="0.00%"/>
    <s v="83.19%"/>
    <s v="0.00%"/>
    <s v="2"/>
    <s v="0"/>
    <s v="1.90%"/>
    <s v="0.00%"/>
    <s v="$62.98"/>
    <s v="$0.00"/>
    <n v="2"/>
    <n v="0"/>
  </r>
  <r>
    <d v="2022-10-24T00:00:00"/>
    <x v="54"/>
    <s v="2022-W44"/>
    <s v="BusinessReport-12-19-23 (59)"/>
    <s v="B0BJVQ5HWZ"/>
    <x v="19"/>
    <s v="SIMORAS Positive Words Blanket with Sleep Mask, Socks and Gift Box - Family Home Trust Comfort Blanket Gift Set for Christmas, Birthday - Positive Energy Throw Blankets for Women - Purple, 60&quot;x50&quot;"/>
    <s v="SIMFBA20005PU"/>
    <s v="84"/>
    <s v="2"/>
    <s v="2.26%"/>
    <s v="2.47%"/>
    <s v="96"/>
    <s v="2"/>
    <s v="2.06%"/>
    <s v="2.20%"/>
    <s v="89.58%"/>
    <s v="100.00%"/>
    <s v="2"/>
    <s v="0"/>
    <s v="2.38%"/>
    <s v="0.00%"/>
    <s v="$61.98"/>
    <s v="$0.00"/>
    <n v="2"/>
    <n v="0"/>
  </r>
  <r>
    <d v="2022-10-24T00:00:00"/>
    <x v="54"/>
    <s v="2022-W44"/>
    <s v="BusinessReport-12-19-23 (59)"/>
    <s v="B0BK1QMG46"/>
    <x v="11"/>
    <s v="SIMORAS Wife Blanket - to My Wife Blanket from Husband for Christmas, Birthday, Valentines for Wife from Husband - Fleece Blanket, 60&quot; x 50&quot;"/>
    <s v="SIMFBA20003"/>
    <s v="70"/>
    <s v="1"/>
    <s v="1.88%"/>
    <s v="1.23%"/>
    <s v="76"/>
    <s v="1"/>
    <s v="1.63%"/>
    <s v="1.10%"/>
    <s v="100.00%"/>
    <s v="100.00%"/>
    <s v="2"/>
    <s v="0"/>
    <s v="2.86%"/>
    <s v="0.00%"/>
    <s v="$29.99"/>
    <s v="$0.00"/>
    <n v="2"/>
    <n v="0"/>
  </r>
  <r>
    <d v="2022-10-24T00:00:00"/>
    <x v="54"/>
    <s v="2022-W44"/>
    <s v="BusinessReport-12-19-23 (59)"/>
    <s v="B0BK1QMG46"/>
    <x v="9"/>
    <s v="SIMORAS Grandma Blanket - Grandma Throw Blanket for Christmas, Mothers Day - Grandma Gifts for Grandmother Birthday - Fleece Blanket, Teal 60&quot; x 50&quot;"/>
    <s v="SIMFBA20008TE"/>
    <s v="113"/>
    <s v="2"/>
    <s v="3.04%"/>
    <s v="2.47%"/>
    <s v="126"/>
    <s v="2"/>
    <s v="2.70%"/>
    <s v="2.20%"/>
    <s v="100.00%"/>
    <s v="100.00%"/>
    <s v="2"/>
    <s v="0"/>
    <s v="1.77%"/>
    <s v="0.00%"/>
    <s v="$59.98"/>
    <s v="$0.00"/>
    <n v="2"/>
    <n v="0"/>
  </r>
  <r>
    <d v="2022-10-24T00:00:00"/>
    <x v="54"/>
    <s v="2022-W44"/>
    <s v="BusinessReport-12-19-23 (59)"/>
    <s v="B0BC7YHGYH"/>
    <x v="8"/>
    <s v="SIMORAS Mom Candle with Candlesnuffer - Lavender Scented Candles for Mom - My Favorite Child Gave Me This Candle - Gifts for Mom from Son on Birthday - Mothers Day Candles from Daughter"/>
    <s v="SIMFBA10016"/>
    <s v="101"/>
    <s v="4"/>
    <s v="2.72%"/>
    <s v="4.94%"/>
    <s v="124"/>
    <s v="4"/>
    <s v="2.66%"/>
    <s v="4.40%"/>
    <s v="100.00%"/>
    <s v="100.00%"/>
    <s v="1"/>
    <s v="0"/>
    <s v="0.99%"/>
    <s v="0.00%"/>
    <s v="$19.99"/>
    <s v="$0.00"/>
    <n v="1"/>
    <n v="0"/>
  </r>
  <r>
    <d v="2022-10-24T00:00:00"/>
    <x v="54"/>
    <s v="2022-W44"/>
    <s v="BusinessReport-12-19-23 (59)"/>
    <s v="B0BC7YHGYH"/>
    <x v="26"/>
    <s v="SIMORAS Get Well Soon Candle with Candlesnuffer - Cheer Candle for Women, Men, Friends After Surgery, Getting Sick - Recovery Candle as Comforting Gifts for Cancer Patients, Miscarriage, Grieving"/>
    <s v="SIMFBA10004"/>
    <s v="133"/>
    <s v="4"/>
    <s v="3.58%"/>
    <s v="4.94%"/>
    <s v="147"/>
    <s v="4"/>
    <s v="3.16%"/>
    <s v="4.40%"/>
    <s v="89.80%"/>
    <s v="100.00%"/>
    <s v="1"/>
    <s v="0"/>
    <s v="0.75%"/>
    <s v="0.00%"/>
    <s v="$19.99"/>
    <s v="$0.00"/>
    <n v="1"/>
    <n v="0"/>
  </r>
  <r>
    <d v="2022-10-24T00:00:00"/>
    <x v="54"/>
    <s v="2022-W44"/>
    <s v="BusinessReport-12-19-23 (59)"/>
    <s v="B0BC7YHGYH"/>
    <x v="31"/>
    <s v=" "/>
    <s v="SIMFBA10015"/>
    <s v="83"/>
    <s v="5"/>
    <s v="2.23%"/>
    <s v="6.17%"/>
    <s v="94"/>
    <s v="6"/>
    <s v="2.02%"/>
    <s v="6.59%"/>
    <s v="100.00%"/>
    <s v="100.00%"/>
    <s v="1"/>
    <s v="0"/>
    <s v="1.20%"/>
    <s v="0.00%"/>
    <s v="$19.99"/>
    <s v="$0.00"/>
    <n v="1"/>
    <n v="0"/>
  </r>
  <r>
    <d v="2022-10-24T00:00:00"/>
    <x v="54"/>
    <s v="2022-W44"/>
    <s v="BusinessReport-12-19-23 (59)"/>
    <s v="B0BK1QMG46"/>
    <x v="1"/>
    <s v="SIMORAS Mom Blanket - Blanket for Mom on Mothers Day, Christmas, Valentines - Birthday Gifts for Mom from Daughter, Son - Letter to Mom Blanket - Blanket 60&quot; x 50&quot;"/>
    <s v="SIMFBA20001"/>
    <s v="113"/>
    <s v="3"/>
    <s v="3.04%"/>
    <s v="3.70%"/>
    <s v="130"/>
    <s v="5"/>
    <s v="2.79%"/>
    <s v="5.49%"/>
    <s v="98.46%"/>
    <s v="100.00%"/>
    <s v="1"/>
    <s v="0"/>
    <s v="0.88%"/>
    <s v="0.00%"/>
    <s v="$29.99"/>
    <s v="$0.00"/>
    <n v="1"/>
    <n v="0"/>
  </r>
  <r>
    <d v="2022-10-24T00:00:00"/>
    <x v="54"/>
    <s v="2022-W44"/>
    <s v="BusinessReport-12-19-23 (59)"/>
    <s v="B0BJVQ5HWZ"/>
    <x v="15"/>
    <s v="SIMORAS Positive Words Blanket with Sleep Mask, Socks and Gift Box - Family Home Trust Comfort Blanket Gift Set for Christmas, Birthday - Positive Energy Throw Blankets for Women - Teal 50&quot; x 60&quot;"/>
    <s v="SIMFBA20005TE"/>
    <s v="107"/>
    <s v="5"/>
    <s v="2.88%"/>
    <s v="6.17%"/>
    <s v="122"/>
    <s v="6"/>
    <s v="2.62%"/>
    <s v="6.59%"/>
    <s v="100.00%"/>
    <s v="100.00%"/>
    <s v="1"/>
    <s v="0"/>
    <s v="0.93%"/>
    <s v="0.00%"/>
    <s v="$29.99"/>
    <s v="$0.00"/>
    <n v="1"/>
    <n v="0"/>
  </r>
  <r>
    <d v="2023-10-30T00:00:00"/>
    <x v="55"/>
    <s v="2023-W44"/>
    <s v="BusinessReport-12-19-23 (6)"/>
    <s v="B0B38969VC"/>
    <x v="1"/>
    <s v="SIMORAS Mom Blanket - Blanket for Mom on Mothers Day, Christmas, Valentines - Birthday Gifts for Mom from Daughter, Son - Letter to Mom Blanket - Blanket 60&quot; x 50&quot;"/>
    <s v="SIMFBA20001"/>
    <s v="313"/>
    <s v="5"/>
    <s v="7.99%"/>
    <s v="7.25%"/>
    <s v="427"/>
    <s v="6"/>
    <s v="8.36%"/>
    <s v="7.23%"/>
    <s v="100.00%"/>
    <s v="100.00%"/>
    <s v="31"/>
    <s v="0"/>
    <s v="9.90%"/>
    <s v="0.00%"/>
    <s v="$681.69"/>
    <s v="$0.00"/>
    <n v="31"/>
    <n v="0"/>
  </r>
  <r>
    <d v="2023-10-30T00:00:00"/>
    <x v="55"/>
    <s v="2023-W44"/>
    <s v="BusinessReport-12-19-23 (6)"/>
    <s v="B0BNMGXTDZ"/>
    <x v="7"/>
    <s v="SIMORAS Best Friend Candle with Snuffer - Our Friendship is Like This Candle - Friend Gifts for Women, Men on Graduation - Going Away Gifts for Friends - Friendship Gifts for Women Friends"/>
    <s v="SIMFBA10005"/>
    <s v="393"/>
    <s v="8"/>
    <s v="10.03%"/>
    <s v="11.59%"/>
    <s v="515"/>
    <s v="10"/>
    <s v="10.08%"/>
    <s v="12.05%"/>
    <s v="99.80%"/>
    <s v="90.00%"/>
    <s v="24"/>
    <s v="1"/>
    <s v="6.11%"/>
    <s v="12.50%"/>
    <s v="$482.76"/>
    <s v="$22.99"/>
    <n v="24"/>
    <n v="1"/>
  </r>
  <r>
    <d v="2023-10-30T00:00:00"/>
    <x v="55"/>
    <s v="2023-W44"/>
    <s v="BusinessReport-12-19-23 (6)"/>
    <s v="B0B389QV1H"/>
    <x v="6"/>
    <s v="SIMORAS Mom Blanket - Blanket for Mom on Mothers Day, Christmas, Valentines - Birthday Gifts for Mom from Daughter, Son - Letter to Mom Blanket - Blanket 60&quot; x 50&quot;"/>
    <s v="SIMFBA20002"/>
    <s v="355"/>
    <s v="9"/>
    <s v="9.06%"/>
    <s v="13.04%"/>
    <s v="485"/>
    <s v="10"/>
    <s v="9.49%"/>
    <s v="12.05%"/>
    <s v="99.79%"/>
    <s v="100.00%"/>
    <s v="17"/>
    <s v="0"/>
    <s v="4.79%"/>
    <s v="0.00%"/>
    <s v="$322.83"/>
    <s v="$0.00"/>
    <n v="17"/>
    <n v="0"/>
  </r>
  <r>
    <d v="2023-10-30T00:00:00"/>
    <x v="55"/>
    <s v="2023-W44"/>
    <s v="BusinessReport-12-19-23 (6)"/>
    <s v="B0BJVQ5HWZ"/>
    <x v="16"/>
    <s v="SIMORAS Positive Words Blanket with Sleep Mask, Socks and Gift Box - 'Love Peace Joy' Comfort Blanket Gift Set for Christmas, Birthday - Positive Energy Throw Blankets for Women - Purple 50&quot; x 60&quot;"/>
    <s v="SIMFBA20006PU"/>
    <s v="187"/>
    <s v="5"/>
    <s v="4.77%"/>
    <s v="7.25%"/>
    <s v="294"/>
    <s v="6"/>
    <s v="5.75%"/>
    <s v="7.23%"/>
    <s v="99.65%"/>
    <s v="100.00%"/>
    <s v="19"/>
    <s v="0"/>
    <s v="10.16%"/>
    <s v="0.00%"/>
    <s v="$417.81"/>
    <s v="$0.00"/>
    <n v="17"/>
    <n v="0"/>
  </r>
  <r>
    <d v="2023-10-30T00:00:00"/>
    <x v="55"/>
    <s v="2023-W44"/>
    <s v="BusinessReport-12-19-23 (6)"/>
    <s v="B0BNXG9FVJ"/>
    <x v="10"/>
    <s v="SIMORAS Sister Blanket - Sister Blankets from Sister for Christmas, Valentines - Blanket Gifts for Sisters from Sisters, Brothers - Purple 60&quot; x 50&quot;"/>
    <s v="SIMFBA20007PU"/>
    <s v="529"/>
    <s v="5"/>
    <s v="13.51%"/>
    <s v="7.25%"/>
    <s v="692"/>
    <s v="5"/>
    <s v="13.54%"/>
    <s v="6.02%"/>
    <s v="99.71%"/>
    <s v="100.00%"/>
    <s v="15"/>
    <s v="0"/>
    <s v="2.84%"/>
    <s v="0.00%"/>
    <s v="$284.85"/>
    <s v="$0.00"/>
    <n v="15"/>
    <n v="0"/>
  </r>
  <r>
    <d v="2023-10-30T00:00:00"/>
    <x v="55"/>
    <s v="2023-W44"/>
    <s v="BusinessReport-12-19-23 (6)"/>
    <s v="B0BNXG9FVJ"/>
    <x v="12"/>
    <s v="SIMORAS Sister Blanket - Sister Blankets from Sister for Christmas, Valentines - Blanket Gifts for Sisters from Sisters, Brothers - Fleece Blanket, Teal 60&quot; x 50&quot;"/>
    <s v="SIMFBA20007TE"/>
    <s v="248"/>
    <s v="0"/>
    <s v="6.33%"/>
    <s v="0.00%"/>
    <s v="300"/>
    <s v="0"/>
    <s v="5.87%"/>
    <s v="0.00%"/>
    <s v="99.64%"/>
    <s v="0.00%"/>
    <s v="14"/>
    <s v="0"/>
    <s v="5.65%"/>
    <s v="0.00%"/>
    <s v="$265.86"/>
    <s v="$0.00"/>
    <n v="13"/>
    <n v="0"/>
  </r>
  <r>
    <d v="2023-10-30T00:00:00"/>
    <x v="55"/>
    <s v="2023-W44"/>
    <s v="BusinessReport-12-19-23 (6)"/>
    <s v="B0BNMGXTDZ"/>
    <x v="3"/>
    <s v="SIMORAS Best Friend Candle with Candle Snuffer - A True Friend Candle - Friend Gifts for Women, Men on Graduation - Best Friend Birthday Gifts for Women - Friendship Gifts for Women Friends"/>
    <s v="SIMFBA10006"/>
    <s v="271"/>
    <s v="9"/>
    <s v="6.92%"/>
    <s v="13.04%"/>
    <s v="317"/>
    <s v="11"/>
    <s v="6.20%"/>
    <s v="13.25%"/>
    <s v="100.00%"/>
    <s v="100.00%"/>
    <s v="11"/>
    <s v="0"/>
    <s v="4.06%"/>
    <s v="0.00%"/>
    <s v="$186.89"/>
    <s v="$0.00"/>
    <n v="11"/>
    <n v="0"/>
  </r>
  <r>
    <d v="2023-10-30T00:00:00"/>
    <x v="55"/>
    <s v="2023-W44"/>
    <s v="BusinessReport-12-19-23 (6)"/>
    <s v="B0B389ZHPP"/>
    <x v="11"/>
    <s v="SIMORAS Wife Blanket - to My Wife Blanket from Husband for Christmas, Birthday, Valentines for Wife from Husband - Fleece Blanket, 60&quot; x 50&quot;"/>
    <s v="SIMFBA20003"/>
    <s v="151"/>
    <s v="0"/>
    <s v="3.85%"/>
    <s v="0.00%"/>
    <s v="198"/>
    <s v="0"/>
    <s v="3.88%"/>
    <s v="0.00%"/>
    <s v="100.00%"/>
    <s v="0.00%"/>
    <s v="10"/>
    <s v="0"/>
    <s v="6.62%"/>
    <s v="0.00%"/>
    <s v="$219.90"/>
    <s v="$0.00"/>
    <n v="10"/>
    <n v="0"/>
  </r>
  <r>
    <d v="2023-10-30T00:00:00"/>
    <x v="55"/>
    <s v="2023-W44"/>
    <s v="BusinessReport-12-19-23 (6)"/>
    <s v="B0BNMGXTDZ"/>
    <x v="14"/>
    <s v="SIMORAS Best Friend Candle with Snuffer - We'll be Friends Until We are Old - Friend Gifts for Women, Men on Graduation - Best Friend Birthday Gifts for Women - Friendship Gifts for Women Friends"/>
    <s v="SIMFBA10007"/>
    <s v="200"/>
    <s v="4"/>
    <s v="5.11%"/>
    <s v="5.80%"/>
    <s v="256"/>
    <s v="4"/>
    <s v="5.01%"/>
    <s v="4.82%"/>
    <s v="100.00%"/>
    <s v="100.00%"/>
    <s v="10"/>
    <s v="0"/>
    <s v="5.00%"/>
    <s v="0.00%"/>
    <s v="$169.90"/>
    <s v="$0.00"/>
    <n v="9"/>
    <n v="0"/>
  </r>
  <r>
    <d v="2023-10-30T00:00:00"/>
    <x v="55"/>
    <s v="2023-W44"/>
    <s v="BusinessReport-12-19-23 (6)"/>
    <s v="B0BC7YHGYH"/>
    <x v="5"/>
    <s v="SIMORAS Inspirational Candles for Women, Men - You're Awesome Candles with Candle Snuffer - Lavender Candles Gifts for Women, Friends, Coworkers, Sisters, Teachers - Boss Day Candle with Saying"/>
    <s v="SIMFBA10012"/>
    <s v="97"/>
    <s v="2"/>
    <s v="2.48%"/>
    <s v="2.90%"/>
    <s v="133"/>
    <s v="2"/>
    <s v="2.60%"/>
    <s v="2.41%"/>
    <s v="100.00%"/>
    <s v="100.00%"/>
    <s v="9"/>
    <s v="0"/>
    <s v="9.28%"/>
    <s v="0.00%"/>
    <s v="$170.91"/>
    <s v="$0.00"/>
    <n v="9"/>
    <n v="0"/>
  </r>
  <r>
    <d v="2023-10-30T00:00:00"/>
    <x v="55"/>
    <s v="2023-W44"/>
    <s v="BusinessReport-12-19-23 (6)"/>
    <s v="B0BJVQ5HWZ"/>
    <x v="17"/>
    <s v="SIMORAS Positive Words Blanket - 'Love Peace Joy' Comfort Blanket Gift Set for Christmas, Birthday - Positive Energy Throw Blankets for Women - Teal 60&quot; x 50&quot;"/>
    <s v="SIMFBA20006TE"/>
    <s v="276"/>
    <s v="6"/>
    <s v="7.05%"/>
    <s v="8.70%"/>
    <s v="393"/>
    <s v="7"/>
    <s v="7.69%"/>
    <s v="8.43%"/>
    <s v="100.00%"/>
    <s v="100.00%"/>
    <s v="8"/>
    <s v="0"/>
    <s v="2.90%"/>
    <s v="0.00%"/>
    <s v="$175.92"/>
    <s v="$0.00"/>
    <n v="8"/>
    <n v="0"/>
  </r>
  <r>
    <d v="2023-10-30T00:00:00"/>
    <x v="55"/>
    <s v="2023-W44"/>
    <s v="BusinessReport-12-19-23 (6)"/>
    <s v="B0BQ26FXG2"/>
    <x v="13"/>
    <s v="SIMORAS Grandma Blanket - Grandma Throw Blanket for Christmas, Mothers Day - Grandma Gifts for Grandmother Birthday - Fleece Blanket, Purple 60&quot; x 50&quot;"/>
    <s v="SIMFBA20008PU"/>
    <s v="98"/>
    <s v="0"/>
    <s v="2.50%"/>
    <s v="0.00%"/>
    <s v="108"/>
    <s v="0"/>
    <s v="2.11%"/>
    <s v="0.00%"/>
    <s v="99.02%"/>
    <s v="0.00%"/>
    <s v="7"/>
    <s v="0"/>
    <s v="7.14%"/>
    <s v="0.00%"/>
    <s v="$132.93"/>
    <s v="$0.00"/>
    <n v="7"/>
    <n v="0"/>
  </r>
  <r>
    <d v="2023-10-30T00:00:00"/>
    <x v="55"/>
    <s v="2023-W44"/>
    <s v="BusinessReport-12-19-23 (6)"/>
    <s v="B0BJVQ5HWZ"/>
    <x v="15"/>
    <s v="SIMORAS Positive Words Blanket with Sleep Mask, Socks and Gift Box - Family Home Trust Comfort Blanket Gift Set for Christmas, Birthday - Positive Energy Throw Blankets for Women - Teal 50&quot; x 60&quot;"/>
    <s v="SIMFBA20005TE"/>
    <s v="122"/>
    <s v="3"/>
    <s v="3.11%"/>
    <s v="4.35%"/>
    <s v="158"/>
    <s v="3"/>
    <s v="3.09%"/>
    <s v="3.61%"/>
    <s v="99.34%"/>
    <s v="100.00%"/>
    <s v="5"/>
    <s v="0"/>
    <s v="4.10%"/>
    <s v="0.00%"/>
    <s v="$109.95"/>
    <s v="$0.00"/>
    <n v="5"/>
    <n v="0"/>
  </r>
  <r>
    <d v="2023-10-30T00:00:00"/>
    <x v="55"/>
    <s v="2023-W44"/>
    <s v="BusinessReport-12-19-23 (6)"/>
    <s v="B0BQ26FXG2"/>
    <x v="9"/>
    <s v="SIMORAS Grandma Blanket - Grandma Throw Blanket for Christmas, Mothers Day - Grandma Gifts for Grandmother Birthday - Fleece Blanket, Teal 60&quot; x 50&quot;"/>
    <s v="SIMFBA20008TE"/>
    <s v="169"/>
    <s v="0"/>
    <s v="4.31%"/>
    <s v="0.00%"/>
    <s v="211"/>
    <s v="0"/>
    <s v="4.13%"/>
    <s v="0.00%"/>
    <s v="100.00%"/>
    <s v="0.00%"/>
    <s v="8"/>
    <s v="0"/>
    <s v="4.73%"/>
    <s v="0.00%"/>
    <s v="$151.92"/>
    <s v="$0.00"/>
    <n v="5"/>
    <n v="0"/>
  </r>
  <r>
    <d v="2023-10-30T00:00:00"/>
    <x v="55"/>
    <s v="2023-W44"/>
    <s v="BusinessReport-12-19-23 (6)"/>
    <s v="B0BC7YHGYH"/>
    <x v="4"/>
    <s v="SIMORAS Mom Candle with Candlesnuffer - Lavender Scented Candles for Mom - You Don't Have Ugly Children Candles for Mom - Mom Candle Gifts for Mom from Son - Mothers Day Candles from Daughter"/>
    <s v="SIMFBA10013"/>
    <s v="55"/>
    <s v="1"/>
    <s v="1.40%"/>
    <s v="1.45%"/>
    <s v="67"/>
    <s v="1"/>
    <s v="1.31%"/>
    <s v="1.20%"/>
    <s v="100.00%"/>
    <s v="100.00%"/>
    <s v="4"/>
    <s v="0"/>
    <s v="7.27%"/>
    <s v="0.00%"/>
    <s v="$67.96"/>
    <s v="$0.00"/>
    <n v="4"/>
    <n v="0"/>
  </r>
  <r>
    <d v="2023-10-30T00:00:00"/>
    <x v="55"/>
    <s v="2023-W44"/>
    <s v="BusinessReport-12-19-23 (6)"/>
    <s v="B0BC7YHGYH"/>
    <x v="2"/>
    <s v="SIMORAS Sister Candle with Candlesnuffer, Gift Box - Lavender Scented Candle Gift for Sister on Birthday, Christmas - Cool Sister Gifts from Sisters, Brothers"/>
    <s v="SIMFBA10020"/>
    <s v="122"/>
    <s v="2"/>
    <s v="3.11%"/>
    <s v="2.90%"/>
    <s v="149"/>
    <s v="4"/>
    <s v="2.92%"/>
    <s v="4.82%"/>
    <s v="99.32%"/>
    <s v="100.00%"/>
    <s v="4"/>
    <s v="1"/>
    <s v="3.28%"/>
    <s v="50.00%"/>
    <s v="$67.96"/>
    <s v="$16.99"/>
    <n v="4"/>
    <n v="1"/>
  </r>
  <r>
    <d v="2023-10-30T00:00:00"/>
    <x v="55"/>
    <s v="2023-W44"/>
    <s v="BusinessReport-12-19-23 (6)"/>
    <s v="B0BJVQ5HWZ"/>
    <x v="19"/>
    <s v="SIMORAS Positive Words Blanket with Sleep Mask, Socks and Gift Box - Family Home Trust Comfort Blanket Gift Set for Christmas, Birthday - Positive Energy Throw Blankets for Women - Purple, 60&quot;x50&quot;"/>
    <s v="SIMFBA20005PU"/>
    <s v="124"/>
    <s v="1"/>
    <s v="3.17%"/>
    <s v="1.45%"/>
    <s v="141"/>
    <s v="2"/>
    <s v="2.76%"/>
    <s v="2.41%"/>
    <s v="99.07%"/>
    <s v="100.00%"/>
    <s v="4"/>
    <s v="1"/>
    <s v="3.23%"/>
    <s v="100.00%"/>
    <s v="$87.96"/>
    <s v="$21.99"/>
    <n v="4"/>
    <n v="1"/>
  </r>
  <r>
    <d v="2023-10-30T00:00:00"/>
    <x v="55"/>
    <s v="2023-W44"/>
    <s v="BusinessReport-12-19-23 (6)"/>
    <s v="B09Q8CZZQM"/>
    <x v="0"/>
    <s v="SIMORAS Love Candle Gifts for Girlfriend, Boyfriend - I Love You Gifts for Her, Him on Birthday - Funny Gift for Your Wife, Husband - Romantic Gifts for Her, Him on Valentines Day - Lavender Scent"/>
    <s v="SIMFBA10010"/>
    <s v="71"/>
    <s v="2"/>
    <s v="1.81%"/>
    <s v="2.90%"/>
    <s v="95"/>
    <s v="4"/>
    <s v="1.86%"/>
    <s v="4.82%"/>
    <s v="100.00%"/>
    <s v="100.00%"/>
    <s v="3"/>
    <s v="0"/>
    <s v="4.23%"/>
    <s v="0.00%"/>
    <s v="$62.97"/>
    <s v="$0.00"/>
    <n v="3"/>
    <n v="0"/>
  </r>
  <r>
    <d v="2023-10-30T00:00:00"/>
    <x v="55"/>
    <s v="2023-W44"/>
    <s v="BusinessReport-12-19-23 (6)"/>
    <s v="B0B389HDL5"/>
    <x v="21"/>
    <s v="SIMORAS Wife Blanket with Sleep Mask, Socks and Gift Box - to My Wife Blanket from Husband for Christmas, Birthday, Valentines for Wife from Husband - Fleece Blanket, 60&quot; x 50&quot;"/>
    <s v="SIMFBA20004"/>
    <s v="30"/>
    <s v="0"/>
    <s v="0.77%"/>
    <s v="0.00%"/>
    <s v="34"/>
    <s v="0"/>
    <s v="0.67%"/>
    <s v="0.00%"/>
    <s v="100.00%"/>
    <s v="0.00%"/>
    <s v="3"/>
    <s v="0"/>
    <s v="10.00%"/>
    <s v="0.00%"/>
    <s v="$65.97"/>
    <s v="$0.00"/>
    <n v="3"/>
    <n v="0"/>
  </r>
  <r>
    <d v="2023-10-30T00:00:00"/>
    <x v="55"/>
    <s v="2023-W44"/>
    <s v="BusinessReport-12-19-23 (6)"/>
    <s v="B0BNMFZBYS"/>
    <x v="20"/>
    <s v="SIMORAS Housewarming Gifts for New House - Can't Wait to Poo in Your New Toilet Candles for House Warming - Funny Housewarming Gifts for Women, Men, Friends - New Apartment, New Home Candle, Lavender"/>
    <s v="SIMFBA10008"/>
    <s v="26"/>
    <s v="4"/>
    <s v="0.66%"/>
    <s v="5.80%"/>
    <s v="36"/>
    <s v="5"/>
    <s v="0.70%"/>
    <s v="6.02%"/>
    <s v="100.00%"/>
    <s v="100.00%"/>
    <s v="2"/>
    <s v="1"/>
    <s v="7.69%"/>
    <s v="25.00%"/>
    <s v="$41.98"/>
    <s v="$20.99"/>
    <n v="2"/>
    <n v="1"/>
  </r>
  <r>
    <d v="2023-10-30T00:00:00"/>
    <x v="55"/>
    <s v="2023-W44"/>
    <s v="BusinessReport-12-19-23 (6)"/>
    <s v="B0BC7YHGYH"/>
    <x v="22"/>
    <s v="SIMORAS Get Well Soon Candle with Candlesnuffer - Cheer Candle for Women, Men, Friends After Surgery, Getting Sick - Recovery Candle as Comforting Gifts for Cancer Patients, Miscarriage, Grieving"/>
    <s v="SIMFBA10003"/>
    <s v="29"/>
    <s v="1"/>
    <s v="0.74%"/>
    <s v="1.45%"/>
    <s v="32"/>
    <s v="1"/>
    <s v="0.63%"/>
    <s v="1.20%"/>
    <s v="100.00%"/>
    <s v="100.00%"/>
    <s v="1"/>
    <s v="0"/>
    <s v="3.45%"/>
    <s v="0.00%"/>
    <s v="$22.99"/>
    <s v="$0.00"/>
    <n v="1"/>
    <n v="0"/>
  </r>
  <r>
    <d v="2023-10-30T00:00:00"/>
    <x v="55"/>
    <s v="2023-W44"/>
    <s v="BusinessReport-12-19-23 (6)"/>
    <s v="B0BC7YHGYH"/>
    <x v="18"/>
    <s v="SIMORAS Coworker Candle with Candlesnuffer, Gift Box - A Candle for Coworkers' Birthday, Promotion - Candles for Coworkers Leaving Work - Coworker Gifts for Women, Men - Work Bestie Candle"/>
    <s v="SIMFBA10001"/>
    <s v="51"/>
    <s v="2"/>
    <s v="1.30%"/>
    <s v="2.90%"/>
    <s v="68"/>
    <s v="2"/>
    <s v="1.33%"/>
    <s v="2.41%"/>
    <s v="100.00%"/>
    <s v="100.00%"/>
    <s v="1"/>
    <s v="0"/>
    <s v="1.96%"/>
    <s v="0.00%"/>
    <s v="$23.99"/>
    <s v="$0.00"/>
    <n v="1"/>
    <n v="0"/>
  </r>
  <r>
    <d v="2022-10-17T00:00:00"/>
    <x v="56"/>
    <s v="2022-W43"/>
    <s v="BusinessReport-12-19-23 (60)"/>
    <s v="B09Q839M44"/>
    <x v="20"/>
    <s v="SIMORAS Housewarming Gifts for New House - Can't Wait to Poo in Your New Toilet Candles for House Warming - Funny Housewarming Gifts for Women, Men, Friends - New Apartment, New Home Candle, Lavender"/>
    <s v="SIMFBA10008"/>
    <s v="108"/>
    <s v="1"/>
    <s v="5.90%"/>
    <s v="3.33%"/>
    <s v="135"/>
    <s v="1"/>
    <s v="5.70%"/>
    <s v="2.94%"/>
    <s v="100.00%"/>
    <s v="100.00%"/>
    <s v="15"/>
    <s v="0"/>
    <s v="13.89%"/>
    <s v="0.00%"/>
    <s v="$271.86"/>
    <s v="$0.00"/>
    <n v="15"/>
    <n v="0"/>
  </r>
  <r>
    <d v="2022-10-17T00:00:00"/>
    <x v="56"/>
    <s v="2022-W43"/>
    <s v="BusinessReport-12-19-23 (60)"/>
    <s v="B09Q82WCBL"/>
    <x v="7"/>
    <s v="SIMORAS Best Friend Candle with Snuffer - Our Friendship is Like This Candle - Friend Gifts for Women, Men on Graduation - Going Away Gifts for Friends - Friendship Gifts for Women Friends"/>
    <s v="SIMFBA10005"/>
    <s v="131"/>
    <s v="2"/>
    <s v="7.16%"/>
    <s v="6.67%"/>
    <s v="160"/>
    <s v="2"/>
    <s v="6.75%"/>
    <s v="5.88%"/>
    <s v="99.38%"/>
    <s v="100.00%"/>
    <s v="11"/>
    <s v="0"/>
    <s v="8.40%"/>
    <s v="0.00%"/>
    <s v="$212.89"/>
    <s v="$0.00"/>
    <n v="11"/>
    <n v="0"/>
  </r>
  <r>
    <d v="2022-10-17T00:00:00"/>
    <x v="56"/>
    <s v="2022-W43"/>
    <s v="BusinessReport-12-19-23 (60)"/>
    <s v="B09Q7T2W3V"/>
    <x v="27"/>
    <s v="SIMORAS Housewarming Gifts for New House - You Should Have Moved Closer Scented Candles for House Warming - Funny Housewarming Gifts for Women, Men, Friends - New Apartment, New Home Candle (Lavender)"/>
    <s v="SIMFBA10002"/>
    <s v="63"/>
    <s v="1"/>
    <s v="3.44%"/>
    <s v="3.33%"/>
    <s v="77"/>
    <s v="1"/>
    <s v="3.25%"/>
    <s v="2.94%"/>
    <s v="100.00%"/>
    <s v="100.00%"/>
    <s v="10"/>
    <s v="1"/>
    <s v="15.87%"/>
    <s v="100.00%"/>
    <s v="$196.90"/>
    <s v="$18.99"/>
    <n v="10"/>
    <n v="1"/>
  </r>
  <r>
    <d v="2022-10-17T00:00:00"/>
    <x v="56"/>
    <s v="2022-W43"/>
    <s v="BusinessReport-12-19-23 (60)"/>
    <s v="B09Q7VVYTF"/>
    <x v="28"/>
    <s v="SIMORAS Lavender Scented Candles Gifts for Women - Don't Let Anyone Treat You Like Free Salsa You are Guac - Inspirational Gifts for Women, Men - Best Friend Candle for Bestie's Birthday"/>
    <s v="SIMFBA10014"/>
    <s v="140"/>
    <s v="4"/>
    <s v="7.65%"/>
    <s v="13.33%"/>
    <s v="188"/>
    <s v="4"/>
    <s v="7.93%"/>
    <s v="11.76%"/>
    <s v="100.00%"/>
    <s v="100.00%"/>
    <s v="9"/>
    <s v="0"/>
    <s v="6.43%"/>
    <s v="0.00%"/>
    <s v="$179.91"/>
    <s v="$0.00"/>
    <n v="9"/>
    <n v="0"/>
  </r>
  <r>
    <d v="2022-10-17T00:00:00"/>
    <x v="56"/>
    <s v="2022-W43"/>
    <s v="BusinessReport-12-19-23 (60)"/>
    <s v="B09Q8CZZQM"/>
    <x v="0"/>
    <s v="SIMORAS Love Candle Gifts for Girlfriend, Boyfriend - I Love You Gifts for Her, Him on Birthday - Funny Gift for Your Wife, Husband - Romantic Gifts for Her, Him on Valentines Day - Lavender Scent"/>
    <s v="SIMFBA10010"/>
    <s v="105"/>
    <s v="2"/>
    <s v="5.74%"/>
    <s v="6.67%"/>
    <s v="138"/>
    <s v="3"/>
    <s v="5.82%"/>
    <s v="8.82%"/>
    <s v="100.00%"/>
    <s v="100.00%"/>
    <s v="9"/>
    <s v="0"/>
    <s v="8.57%"/>
    <s v="0.00%"/>
    <s v="$179.91"/>
    <s v="$0.00"/>
    <n v="9"/>
    <n v="0"/>
  </r>
  <r>
    <d v="2022-10-17T00:00:00"/>
    <x v="56"/>
    <s v="2022-W43"/>
    <s v="BusinessReport-12-19-23 (60)"/>
    <s v="B0BC7YHGYH"/>
    <x v="4"/>
    <s v="SIMORAS Mom Candle with Candlesnuffer - Lavender Scented Candles for Mom - You Don't Have Ugly Children Candles for Mom - Mom Candle Gifts for Mom from Son - Mothers Day Candles from Daughter"/>
    <s v="SIMFBA10013"/>
    <s v="169"/>
    <s v="4"/>
    <s v="9.23%"/>
    <s v="13.33%"/>
    <s v="199"/>
    <s v="4"/>
    <s v="8.40%"/>
    <s v="11.76%"/>
    <s v="100.00%"/>
    <s v="100.00%"/>
    <s v="7"/>
    <s v="0"/>
    <s v="4.14%"/>
    <s v="0.00%"/>
    <s v="$139.93"/>
    <s v="$0.00"/>
    <n v="7"/>
    <n v="0"/>
  </r>
  <r>
    <d v="2022-10-17T00:00:00"/>
    <x v="56"/>
    <s v="2022-W43"/>
    <s v="BusinessReport-12-19-23 (60)"/>
    <s v="B09Q8BGB69"/>
    <x v="2"/>
    <s v="SIMORAS Sister Candle with Candlesnuffer, Gift Box - Lavender Scented Candle Gift for Sister on Birthday, Christmas - Cool Sister Gifts from Sisters, Brothers"/>
    <s v="SIMFBA10020"/>
    <s v="97"/>
    <s v="0"/>
    <s v="5.30%"/>
    <s v="0.00%"/>
    <s v="116"/>
    <s v="0"/>
    <s v="4.89%"/>
    <s v="0.00%"/>
    <s v="100.00%"/>
    <s v="0.00%"/>
    <s v="6"/>
    <s v="0"/>
    <s v="6.19%"/>
    <s v="0.00%"/>
    <s v="$119.94"/>
    <s v="$0.00"/>
    <n v="6"/>
    <n v="0"/>
  </r>
  <r>
    <d v="2022-10-17T00:00:00"/>
    <x v="56"/>
    <s v="2022-W43"/>
    <s v="BusinessReport-12-19-23 (60)"/>
    <s v="B09Q7PGRSD"/>
    <x v="14"/>
    <s v="SIMORAS Best Friend Candle with Snuffer - We'll be Friends Until We are Old - Friend Gifts for Women, Men on Graduation - Best Friend Birthday Gifts for Women - Friendship Gifts for Women Friends"/>
    <s v="SIMFBA10007"/>
    <s v="50"/>
    <s v="0"/>
    <s v="2.73%"/>
    <s v="0.00%"/>
    <s v="63"/>
    <s v="0"/>
    <s v="2.66%"/>
    <s v="0.00%"/>
    <s v="98.41%"/>
    <s v="0.00%"/>
    <s v="5"/>
    <s v="0"/>
    <s v="10.00%"/>
    <s v="0.00%"/>
    <s v="$104.95"/>
    <s v="$0.00"/>
    <n v="5"/>
    <n v="0"/>
  </r>
  <r>
    <d v="2022-10-17T00:00:00"/>
    <x v="56"/>
    <s v="2022-W43"/>
    <s v="BusinessReport-12-19-23 (60)"/>
    <s v="B0BC7YHGYH"/>
    <x v="8"/>
    <s v="SIMORAS Mom Candle with Candlesnuffer - Lavender Scented Candles for Mom - My Favorite Child Gave Me This Candle - Gifts for Mom from Son on Birthday - Mothers Day Candles from Daughter"/>
    <s v="SIMFBA10016"/>
    <s v="72"/>
    <s v="0"/>
    <s v="3.93%"/>
    <s v="0.00%"/>
    <s v="82"/>
    <s v="0"/>
    <s v="3.46%"/>
    <s v="0.00%"/>
    <s v="100.00%"/>
    <s v="0.00%"/>
    <s v="5"/>
    <s v="0"/>
    <s v="6.94%"/>
    <s v="0.00%"/>
    <s v="$99.95"/>
    <s v="$0.00"/>
    <n v="5"/>
    <n v="0"/>
  </r>
  <r>
    <d v="2022-10-17T00:00:00"/>
    <x v="56"/>
    <s v="2022-W43"/>
    <s v="BusinessReport-12-19-23 (60)"/>
    <s v="B09Q867JDT"/>
    <x v="3"/>
    <s v="SIMORAS Best Friend Candle with Candle Snuffer - A True Friend Candle - Friend Gifts for Women, Men on Graduation - Best Friend Birthday Gifts for Women - Friendship Gifts for Women Friends"/>
    <s v="SIMFBA10006"/>
    <s v="53"/>
    <s v="1"/>
    <s v="2.90%"/>
    <s v="3.33%"/>
    <s v="76"/>
    <s v="1"/>
    <s v="3.21%"/>
    <s v="2.94%"/>
    <s v="100.00%"/>
    <s v="100.00%"/>
    <s v="6"/>
    <s v="0"/>
    <s v="11.32%"/>
    <s v="0.00%"/>
    <s v="$125.94"/>
    <s v="$0.00"/>
    <n v="5"/>
    <n v="0"/>
  </r>
  <r>
    <d v="2022-10-17T00:00:00"/>
    <x v="56"/>
    <s v="2022-W43"/>
    <s v="BusinessReport-12-19-23 (60)"/>
    <s v="B0BC7YHGYH"/>
    <x v="26"/>
    <s v="SIMORAS Get Well Soon Candle with Candlesnuffer - Cheer Candle for Women, Men, Friends After Surgery, Getting Sick - Recovery Candle as Comforting Gifts for Cancer Patients, Miscarriage, Grieving"/>
    <s v="SIMFBA10004"/>
    <s v="67"/>
    <s v="0"/>
    <s v="3.66%"/>
    <s v="0.00%"/>
    <s v="82"/>
    <s v="0"/>
    <s v="3.46%"/>
    <s v="0.00%"/>
    <s v="86.59%"/>
    <s v="0.00%"/>
    <s v="4"/>
    <s v="0"/>
    <s v="5.97%"/>
    <s v="0.00%"/>
    <s v="$79.96"/>
    <s v="$0.00"/>
    <n v="4"/>
    <n v="0"/>
  </r>
  <r>
    <d v="2022-10-17T00:00:00"/>
    <x v="56"/>
    <s v="2022-W43"/>
    <s v="BusinessReport-12-19-23 (60)"/>
    <s v="B09Q86K46P"/>
    <x v="26"/>
    <s v="SIMORAS Get Well Soon Candle with Candlesnuffer - Cheer Candle for Women, Men, Friends After Surgery, Getting Sick - Recovery Candle as Comforting Gifts for Cancer Patients, Miscarriage, Grieving"/>
    <s v="SIMFBA10004"/>
    <s v="27"/>
    <s v="0"/>
    <s v="1.48%"/>
    <s v="0.00%"/>
    <s v="32"/>
    <s v="0"/>
    <s v="1.35%"/>
    <s v="0.00%"/>
    <s v="100.00%"/>
    <s v="0.00%"/>
    <s v="3"/>
    <s v="0"/>
    <s v="11.11%"/>
    <s v="0.00%"/>
    <s v="$59.97"/>
    <s v="$0.00"/>
    <n v="3"/>
    <n v="0"/>
  </r>
  <r>
    <d v="2022-10-17T00:00:00"/>
    <x v="56"/>
    <s v="2022-W43"/>
    <s v="BusinessReport-12-19-23 (60)"/>
    <s v="B0BC7YHGYH"/>
    <x v="31"/>
    <s v=" "/>
    <s v="SIMFBA10015"/>
    <s v="94"/>
    <s v="2"/>
    <s v="5.14%"/>
    <s v="6.67%"/>
    <s v="112"/>
    <s v="2"/>
    <s v="4.73%"/>
    <s v="5.88%"/>
    <s v="100.00%"/>
    <s v="100.00%"/>
    <s v="3"/>
    <s v="1"/>
    <s v="3.19%"/>
    <s v="50.00%"/>
    <s v="$59.97"/>
    <s v="$19.99"/>
    <n v="3"/>
    <n v="1"/>
  </r>
  <r>
    <d v="2022-10-17T00:00:00"/>
    <x v="56"/>
    <s v="2022-W43"/>
    <s v="BusinessReport-12-19-23 (60)"/>
    <s v="B0BK1QMG46"/>
    <x v="6"/>
    <s v="SIMORAS Mom Blanket - Blanket for Mom on Mothers Day, Christmas, Valentines - Birthday Gifts for Mom from Daughter, Son - Letter to Mom Blanket - Blanket 60&quot; x 50&quot;"/>
    <s v="SIMFBA20002"/>
    <s v="74"/>
    <s v="2"/>
    <s v="4.04%"/>
    <s v="6.67%"/>
    <s v="92"/>
    <s v="2"/>
    <s v="3.88%"/>
    <s v="5.88%"/>
    <s v="100.00%"/>
    <s v="100.00%"/>
    <s v="3"/>
    <s v="0"/>
    <s v="4.05%"/>
    <s v="0.00%"/>
    <s v="$98.97"/>
    <s v="$0.00"/>
    <n v="3"/>
    <n v="0"/>
  </r>
  <r>
    <d v="2022-10-17T00:00:00"/>
    <x v="56"/>
    <s v="2022-W43"/>
    <s v="BusinessReport-12-19-23 (60)"/>
    <s v="B0BC7YHGYH"/>
    <x v="5"/>
    <s v="SIMORAS Inspirational Candles for Women, Men - You're Awesome Candles with Candle Snuffer - Lavender Candles Gifts for Women, Friends, Coworkers, Sisters, Teachers - Boss Day Candle with Saying"/>
    <s v="SIMFBA10012"/>
    <s v="22"/>
    <s v="0"/>
    <s v="1.20%"/>
    <s v="0.00%"/>
    <s v="22"/>
    <s v="0"/>
    <s v="0.93%"/>
    <s v="0.00%"/>
    <s v="95.45%"/>
    <s v="0.00%"/>
    <s v="2"/>
    <s v="0"/>
    <s v="9.09%"/>
    <s v="0.00%"/>
    <s v="$39.98"/>
    <s v="$0.00"/>
    <n v="2"/>
    <n v="0"/>
  </r>
  <r>
    <d v="2022-10-17T00:00:00"/>
    <x v="56"/>
    <s v="2022-W43"/>
    <s v="BusinessReport-12-19-23 (60)"/>
    <s v="B0BC7YHGYH"/>
    <x v="18"/>
    <s v="SIMORAS Coworker Candle with Candlesnuffer, Gift Box - A Candle for Coworkers' Birthday, Promotion - Candles for Coworkers Leaving Work - Coworker Gifts for Women, Men - Work Bestie Candle"/>
    <s v="SIMFBA10001"/>
    <s v="78"/>
    <s v="1"/>
    <s v="4.26%"/>
    <s v="3.33%"/>
    <s v="80"/>
    <s v="1"/>
    <s v="3.38%"/>
    <s v="2.94%"/>
    <s v="88.75%"/>
    <s v="100.00%"/>
    <s v="2"/>
    <s v="0"/>
    <s v="2.56%"/>
    <s v="0.00%"/>
    <s v="$0.00"/>
    <s v="$0.00"/>
    <n v="2"/>
    <n v="0"/>
  </r>
  <r>
    <d v="2022-10-17T00:00:00"/>
    <x v="56"/>
    <s v="2022-W43"/>
    <s v="BusinessReport-12-19-23 (60)"/>
    <s v="B09Q8H4HKF"/>
    <x v="30"/>
    <s v="SIMORAS Memorial Candles for Deceased - Sympathy Gift, Condolence Gifts, Remembrance Gifts, Bereavement Gift for Loss of Mother, Father, Sister, Loved Ones - Cat, Dog Memorial Gifts - Pet Loss Gifts"/>
    <s v="SIMFBA10017"/>
    <s v="22"/>
    <s v="1"/>
    <s v="1.20%"/>
    <s v="3.33%"/>
    <s v="27"/>
    <s v="1"/>
    <s v="1.14%"/>
    <s v="2.94%"/>
    <s v="96.30%"/>
    <s v="100.00%"/>
    <s v="2"/>
    <s v="0"/>
    <s v="9.09%"/>
    <s v="0.00%"/>
    <s v="$39.98"/>
    <s v="$0.00"/>
    <n v="2"/>
    <n v="0"/>
  </r>
  <r>
    <d v="2022-10-17T00:00:00"/>
    <x v="56"/>
    <s v="2022-W43"/>
    <s v="BusinessReport-12-19-23 (60)"/>
    <s v="B0BK1QMG46"/>
    <x v="12"/>
    <s v="SIMORAS Sister Blanket - Sister Blankets from Sister for Christmas, Valentines - Blanket Gifts for Sisters from Sisters, Brothers - Fleece Blanket, Teal 60&quot; x 50&quot;"/>
    <s v="SIMFBA20007TE"/>
    <s v="55"/>
    <s v="0"/>
    <s v="3.01%"/>
    <s v="0.00%"/>
    <s v="63"/>
    <s v="0"/>
    <s v="2.66%"/>
    <s v="0.00%"/>
    <s v="100.00%"/>
    <s v="0.00%"/>
    <s v="2"/>
    <s v="0"/>
    <s v="3.64%"/>
    <s v="0.00%"/>
    <s v="$65.98"/>
    <s v="$0.00"/>
    <n v="2"/>
    <n v="0"/>
  </r>
  <r>
    <d v="2022-10-17T00:00:00"/>
    <x v="56"/>
    <s v="2022-W43"/>
    <s v="BusinessReport-12-19-23 (60)"/>
    <s v="B0BK1QMG46"/>
    <x v="10"/>
    <s v="SIMORAS Sister Blanket - Sister Blankets from Sister for Christmas, Valentines - Blanket Gifts for Sisters from Sisters, Brothers - Purple 60&quot; x 50&quot;"/>
    <s v="SIMFBA20007PU"/>
    <s v="19"/>
    <s v="0"/>
    <s v="1.04%"/>
    <s v="0.00%"/>
    <s v="22"/>
    <s v="0"/>
    <s v="0.93%"/>
    <s v="0.00%"/>
    <s v="100.00%"/>
    <s v="0.00%"/>
    <s v="2"/>
    <s v="0"/>
    <s v="10.53%"/>
    <s v="0.00%"/>
    <s v="$65.98"/>
    <s v="$0.00"/>
    <n v="2"/>
    <n v="0"/>
  </r>
  <r>
    <d v="2022-10-17T00:00:00"/>
    <x v="56"/>
    <s v="2022-W43"/>
    <s v="BusinessReport-12-19-23 (60)"/>
    <s v="B0BD5757N5"/>
    <x v="24"/>
    <s v="SIMORAS Boss Lady Candle with Candlesnuffer - A Candle for Coworkers on Birthday, Promotion - Boss Candle for Women on Boss Day - Coworker Candle as Leaving Work Gifts, New Job Gifts"/>
    <s v="SIMFBA10009"/>
    <s v="16"/>
    <s v="0"/>
    <s v="0.87%"/>
    <s v="0.00%"/>
    <s v="20"/>
    <s v="0"/>
    <s v="0.84%"/>
    <s v="0.00%"/>
    <s v="100.00%"/>
    <s v="0.00%"/>
    <s v="1"/>
    <s v="0"/>
    <s v="6.25%"/>
    <s v="0.00%"/>
    <s v="$19.99"/>
    <s v="$0.00"/>
    <n v="1"/>
    <n v="0"/>
  </r>
  <r>
    <d v="2022-10-17T00:00:00"/>
    <x v="56"/>
    <s v="2022-W43"/>
    <s v="BusinessReport-12-19-23 (60)"/>
    <s v="B0BC7YHGYH"/>
    <x v="24"/>
    <s v="SIMORAS Boss Lady Candle with Candlesnuffer - A Candle for Coworkers on Birthday, Promotion - Boss Candle for Women on Boss Day - Coworker Candle as Leaving Work Gifts, New Job Gifts"/>
    <s v="SIMFBA10009"/>
    <s v="34"/>
    <s v="1"/>
    <s v="1.86%"/>
    <s v="3.33%"/>
    <s v="35"/>
    <s v="1"/>
    <s v="1.48%"/>
    <s v="2.94%"/>
    <s v="100.00%"/>
    <s v="100.00%"/>
    <s v="1"/>
    <s v="0"/>
    <s v="2.94%"/>
    <s v="0.00%"/>
    <s v="$0.00"/>
    <s v="$0.00"/>
    <n v="1"/>
    <n v="0"/>
  </r>
  <r>
    <d v="2022-10-17T00:00:00"/>
    <x v="56"/>
    <s v="2022-W43"/>
    <s v="BusinessReport-12-19-23 (60)"/>
    <s v="B09Q7TZ6VW"/>
    <x v="5"/>
    <s v="SIMORAS Inspirational Candles for Women, Men - You're Awesome Candles with Candle Snuffer - Lavender Candles Gifts for Women, Friends, Coworkers, Sisters, Teachers - Boss Day Candle with Saying"/>
    <s v="SIMFBA10012"/>
    <s v="9"/>
    <s v="0"/>
    <s v="0.49%"/>
    <s v="0.00%"/>
    <s v="147"/>
    <s v="0"/>
    <s v="6.20%"/>
    <s v="0.00%"/>
    <s v="2.72%"/>
    <s v="0.00%"/>
    <s v="1"/>
    <s v="0"/>
    <s v="11.11%"/>
    <s v="0.00%"/>
    <s v="$19.99"/>
    <s v="$0.00"/>
    <n v="1"/>
    <n v="0"/>
  </r>
  <r>
    <d v="2022-10-17T00:00:00"/>
    <x v="56"/>
    <s v="2022-W43"/>
    <s v="BusinessReport-12-19-23 (60)"/>
    <s v="B0BC7YHGYH"/>
    <x v="22"/>
    <s v="SIMORAS Get Well Soon Candle with Candlesnuffer - Cheer Candle for Women, Men, Friends After Surgery, Getting Sick - Recovery Candle as Comforting Gifts for Cancer Patients, Miscarriage, Grieving"/>
    <s v="SIMFBA10003"/>
    <s v="40"/>
    <s v="0"/>
    <s v="2.19%"/>
    <s v="0.00%"/>
    <s v="48"/>
    <s v="0"/>
    <s v="2.03%"/>
    <s v="0.00%"/>
    <s v="100.00%"/>
    <s v="0.00%"/>
    <s v="1"/>
    <s v="0"/>
    <s v="2.50%"/>
    <s v="0.00%"/>
    <s v="$19.99"/>
    <s v="$0.00"/>
    <n v="1"/>
    <n v="0"/>
  </r>
  <r>
    <d v="2022-10-17T00:00:00"/>
    <x v="56"/>
    <s v="2022-W43"/>
    <s v="BusinessReport-12-19-23 (60)"/>
    <s v="B09Q8F788D"/>
    <x v="29"/>
    <s v="SIMORAS Memorial Candles for Deceased - Sympathy Gift, Condolence Gifts, Remembrance Gifts, Bereavement Gift for Loss of Mother, Father, Sister, Loved Ones - Cat, Dog Memorial Gifts - Pet Loss Gifts"/>
    <s v="SIMFBA10019"/>
    <s v="28"/>
    <s v="1"/>
    <s v="1.53%"/>
    <s v="3.33%"/>
    <s v="36"/>
    <s v="1"/>
    <s v="1.52%"/>
    <s v="2.94%"/>
    <s v="100.00%"/>
    <s v="100.00%"/>
    <s v="1"/>
    <s v="0"/>
    <s v="3.57%"/>
    <s v="0.00%"/>
    <s v="$19.99"/>
    <s v="$0.00"/>
    <n v="1"/>
    <n v="0"/>
  </r>
  <r>
    <d v="2022-10-17T00:00:00"/>
    <x v="56"/>
    <s v="2022-W43"/>
    <s v="BusinessReport-12-19-23 (60)"/>
    <s v="B09Q8LDCJX"/>
    <x v="23"/>
    <s v="SIMORAS Memorial Candles for Deceased - Sympathy Gift, Condolence Gifts, Remembrance Gifts, Bereavement Gift for Loss of Mother, Father, Sister, Loved Ones - Lavender Scented Candles"/>
    <s v="SIMFBA10018"/>
    <s v="24"/>
    <s v="0"/>
    <s v="1.31%"/>
    <s v="0.00%"/>
    <s v="36"/>
    <s v="0"/>
    <s v="1.52%"/>
    <s v="0.00%"/>
    <s v="100.00%"/>
    <s v="0.00%"/>
    <s v="1"/>
    <s v="0"/>
    <s v="4.17%"/>
    <s v="0.00%"/>
    <s v="$19.99"/>
    <s v="$0.00"/>
    <n v="1"/>
    <n v="0"/>
  </r>
  <r>
    <d v="2022-10-17T00:00:00"/>
    <x v="56"/>
    <s v="2022-W43"/>
    <s v="BusinessReport-12-19-23 (60)"/>
    <s v="B0BJVNB6CB"/>
    <x v="23"/>
    <s v="SIMORAS Memorial Candles for Deceased - Sympathy Gift, Condolence Gifts, Remembrance Gifts, Bereavement Gift for Loss of Mother, Father, Sister, Loved Ones - Lavender Scented Candles"/>
    <s v="SIMFBA10018"/>
    <s v="18"/>
    <s v="1"/>
    <s v="0.98%"/>
    <s v="3.33%"/>
    <s v="22"/>
    <s v="1"/>
    <s v="0.93%"/>
    <s v="2.94%"/>
    <s v="86.36%"/>
    <s v="100.00%"/>
    <s v="1"/>
    <s v="0"/>
    <s v="5.56%"/>
    <s v="0.00%"/>
    <s v="$19.99"/>
    <s v="$0.00"/>
    <n v="1"/>
    <n v="0"/>
  </r>
  <r>
    <d v="2022-10-17T00:00:00"/>
    <x v="56"/>
    <s v="2022-W43"/>
    <s v="BusinessReport-12-19-23 (60)"/>
    <s v="B0BK1QMG46"/>
    <x v="1"/>
    <s v="SIMORAS Mom Blanket - Blanket for Mom on Mothers Day, Christmas, Valentines - Birthday Gifts for Mom from Daughter, Son - Letter to Mom Blanket - Blanket 60&quot; x 50&quot;"/>
    <s v="SIMFBA20001"/>
    <s v="22"/>
    <s v="0"/>
    <s v="1.20%"/>
    <s v="0.00%"/>
    <s v="23"/>
    <s v="0"/>
    <s v="0.97%"/>
    <s v="0.00%"/>
    <s v="100.00%"/>
    <s v="0.00%"/>
    <s v="1"/>
    <s v="0"/>
    <s v="4.55%"/>
    <s v="0.00%"/>
    <s v="$32.99"/>
    <s v="$0.00"/>
    <n v="1"/>
    <n v="0"/>
  </r>
  <r>
    <d v="2022-10-17T00:00:00"/>
    <x v="56"/>
    <s v="2022-W43"/>
    <s v="BusinessReport-12-19-23 (60)"/>
    <s v="B0BH44WYHN"/>
    <x v="13"/>
    <s v="SIMORAS Grandma Blanket - Grandma Throw Blanket for Christmas, Mothers Day - Grandma Gifts for Grandmother Birthday - Fleece Blanket, Purple 60&quot; x 50&quot;"/>
    <s v="SIMFBA20008PU"/>
    <s v="27"/>
    <s v="0"/>
    <s v="1.48%"/>
    <s v="0.00%"/>
    <s v="33"/>
    <s v="0"/>
    <s v="1.39%"/>
    <s v="0.00%"/>
    <s v="100.00%"/>
    <s v="0.00%"/>
    <s v="1"/>
    <s v="0"/>
    <s v="3.70%"/>
    <s v="0.00%"/>
    <s v="$32.99"/>
    <s v="$0.00"/>
    <n v="1"/>
    <n v="0"/>
  </r>
  <r>
    <d v="2022-10-17T00:00:00"/>
    <x v="56"/>
    <s v="2022-W43"/>
    <s v="BusinessReport-12-19-23 (60)"/>
    <s v="B0BJ7D3L1S"/>
    <x v="13"/>
    <s v="SIMORAS Grandma Blanket - Grandma Throw Blanket for Christmas, Mothers Day - Grandma Gifts for Grandmother Birthday - Fleece Blanket, Purple 60&quot; x 50&quot;"/>
    <s v="SIMFBA20008PU"/>
    <s v="22"/>
    <s v="2"/>
    <s v="1.20%"/>
    <s v="6.67%"/>
    <s v="22"/>
    <s v="2"/>
    <s v="0.93%"/>
    <s v="5.88%"/>
    <s v="100.00%"/>
    <s v="100.00%"/>
    <s v="1"/>
    <s v="0"/>
    <s v="4.55%"/>
    <s v="0.00%"/>
    <s v="$32.99"/>
    <s v="$0.00"/>
    <n v="1"/>
    <n v="0"/>
  </r>
  <r>
    <d v="2022-10-17T00:00:00"/>
    <x v="56"/>
    <s v="2022-W43"/>
    <s v="BusinessReport-12-19-23 (60)"/>
    <s v="B0BJ7D3L1S"/>
    <x v="6"/>
    <s v="SIMORAS Mom Blanket - Blanket for Mom on Mothers Day, Christmas, Valentines - Birthday Gifts for Mom from Daughter, Son - Letter to Mom Blanket - Blanket 60&quot; x 50&quot;"/>
    <s v="SIMFBA20002"/>
    <s v="17"/>
    <s v="1"/>
    <s v="0.93%"/>
    <s v="3.33%"/>
    <s v="26"/>
    <s v="4"/>
    <s v="1.10%"/>
    <s v="11.76%"/>
    <s v="100.00%"/>
    <s v="100.00%"/>
    <s v="1"/>
    <s v="0"/>
    <s v="5.88%"/>
    <s v="0.00%"/>
    <s v="$32.99"/>
    <s v="$0.00"/>
    <n v="1"/>
    <n v="0"/>
  </r>
  <r>
    <d v="2022-10-17T00:00:00"/>
    <x v="56"/>
    <s v="2022-W43"/>
    <s v="BusinessReport-12-19-23 (60)"/>
    <s v="B0BJVQ5HWZ"/>
    <x v="19"/>
    <s v="SIMORAS Positive Words Blanket with Sleep Mask, Socks and Gift Box - Family Home Trust Comfort Blanket Gift Set for Christmas, Birthday - Positive Energy Throw Blankets for Women - Purple, 60&quot;x50&quot;"/>
    <s v="SIMFBA20005PU"/>
    <s v="34"/>
    <s v="1"/>
    <s v="1.86%"/>
    <s v="3.33%"/>
    <s v="38"/>
    <s v="1"/>
    <s v="1.60%"/>
    <s v="2.94%"/>
    <s v="86.84%"/>
    <s v="100.00%"/>
    <s v="1"/>
    <s v="0"/>
    <s v="2.94%"/>
    <s v="0.00%"/>
    <s v="$32.99"/>
    <s v="$0.00"/>
    <n v="1"/>
    <n v="0"/>
  </r>
  <r>
    <d v="2022-10-17T00:00:00"/>
    <x v="56"/>
    <s v="2022-W43"/>
    <s v="BusinessReport-12-19-23 (60)"/>
    <s v="B0BJ7D3L1S"/>
    <x v="12"/>
    <s v="SIMORAS Sister Blanket - Sister Blankets from Sister for Christmas, Valentines - Blanket Gifts for Sisters from Sisters, Brothers - Fleece Blanket, Teal 60&quot; x 50&quot;"/>
    <s v="SIMFBA20007TE"/>
    <s v="7"/>
    <s v="0"/>
    <s v="0.38%"/>
    <s v="0.00%"/>
    <s v="7"/>
    <s v="0"/>
    <s v="0.30%"/>
    <s v="0.00%"/>
    <s v="100.00%"/>
    <s v="0.00%"/>
    <s v="1"/>
    <s v="0"/>
    <s v="14.29%"/>
    <s v="0.00%"/>
    <s v="$32.99"/>
    <s v="$0.00"/>
    <n v="1"/>
    <n v="0"/>
  </r>
  <r>
    <d v="2022-10-17T00:00:00"/>
    <x v="56"/>
    <s v="2022-W43"/>
    <s v="BusinessReport-12-19-23 (60)"/>
    <s v="B0B389Y873"/>
    <x v="12"/>
    <s v="SIMORAS Sister Blanket - Sister Blankets from Sister for Christmas, Valentines - Blanket Gifts for Sisters from Sisters, Brothers - Fleece Blanket, Teal 60&quot; x 50&quot;"/>
    <s v="SIMFBA20007TE"/>
    <s v="7"/>
    <s v="0"/>
    <s v="0.38%"/>
    <s v="0.00%"/>
    <s v="9"/>
    <s v="0"/>
    <s v="0.38%"/>
    <s v="0.00%"/>
    <s v="100.00%"/>
    <s v="0.00%"/>
    <s v="1"/>
    <s v="0"/>
    <s v="14.29%"/>
    <s v="0.00%"/>
    <s v="$32.99"/>
    <s v="$0.00"/>
    <n v="1"/>
    <n v="0"/>
  </r>
  <r>
    <d v="2022-10-17T00:00:00"/>
    <x v="56"/>
    <s v="2022-W43"/>
    <s v="BusinessReport-12-19-23 (60)"/>
    <s v="B0B389ZHPP"/>
    <x v="11"/>
    <s v="SIMORAS Wife Blanket - to My Wife Blanket from Husband for Christmas, Birthday, Valentines for Wife from Husband - Fleece Blanket, 60&quot; x 50&quot;"/>
    <s v="SIMFBA20003"/>
    <s v="11"/>
    <s v="0"/>
    <s v="0.60%"/>
    <s v="0.00%"/>
    <s v="15"/>
    <s v="0"/>
    <s v="0.63%"/>
    <s v="0.00%"/>
    <s v="100.00%"/>
    <s v="0.00%"/>
    <s v="1"/>
    <s v="0"/>
    <s v="9.09%"/>
    <s v="0.00%"/>
    <s v="$32.99"/>
    <s v="$0.00"/>
    <n v="1"/>
    <n v="0"/>
  </r>
  <r>
    <d v="2022-10-17T00:00:00"/>
    <x v="56"/>
    <s v="2022-W43"/>
    <s v="BusinessReport-12-19-23 (60)"/>
    <s v="B0B38B19CF"/>
    <x v="10"/>
    <s v="SIMORAS Sister Blanket - Sister Blankets from Sister for Christmas, Valentines - Blanket Gifts for Sisters from Sisters, Brothers - Purple 60&quot; x 50&quot;"/>
    <s v="SIMFBA20007PU"/>
    <s v="9"/>
    <s v="1"/>
    <s v="0.49%"/>
    <s v="3.33%"/>
    <s v="10"/>
    <s v="1"/>
    <s v="0.42%"/>
    <s v="2.94%"/>
    <s v="100.00%"/>
    <s v="100.00%"/>
    <s v="1"/>
    <s v="0"/>
    <s v="11.11%"/>
    <s v="0.00%"/>
    <s v="$32.99"/>
    <s v="$0.00"/>
    <n v="1"/>
    <n v="0"/>
  </r>
  <r>
    <d v="2022-10-17T00:00:00"/>
    <x v="56"/>
    <s v="2022-W43"/>
    <s v="BusinessReport-12-19-23 (60)"/>
    <s v="B0B38B778J"/>
    <x v="17"/>
    <s v="SIMORAS Positive Words Blanket - 'Love Peace Joy' Comfort Blanket Gift Set for Christmas, Birthday - Positive Energy Throw Blankets for Women - Teal 60&quot; x 50&quot;"/>
    <s v="SIMFBA20006TE"/>
    <s v="14"/>
    <s v="1"/>
    <s v="0.77%"/>
    <s v="3.33%"/>
    <s v="14"/>
    <s v="1"/>
    <s v="0.59%"/>
    <s v="2.94%"/>
    <s v="100.00%"/>
    <s v="100.00%"/>
    <s v="1"/>
    <s v="1"/>
    <s v="7.14%"/>
    <s v="100.00%"/>
    <s v="$32.99"/>
    <s v="$32.99"/>
    <n v="1"/>
    <n v="1"/>
  </r>
  <r>
    <d v="2022-10-17T00:00:00"/>
    <x v="56"/>
    <s v="2022-W43"/>
    <s v="BusinessReport-12-19-23 (60)"/>
    <s v="B0BJ7D3L1S"/>
    <x v="17"/>
    <s v="SIMORAS Positive Words Blanket - 'Love Peace Joy' Comfort Blanket Gift Set for Christmas, Birthday - Positive Energy Throw Blankets for Women - Teal 60&quot; x 50&quot;"/>
    <s v="SIMFBA20006TE"/>
    <s v="21"/>
    <s v="0"/>
    <s v="1.15%"/>
    <s v="0.00%"/>
    <s v="27"/>
    <s v="0"/>
    <s v="1.14%"/>
    <s v="0.00%"/>
    <s v="100.00%"/>
    <s v="0.00%"/>
    <s v="1"/>
    <s v="0"/>
    <s v="4.76%"/>
    <s v="0.00%"/>
    <s v="$32.99"/>
    <s v="$0.00"/>
    <n v="1"/>
    <n v="0"/>
  </r>
  <r>
    <d v="2022-10-17T00:00:00"/>
    <x v="56"/>
    <s v="2022-W43"/>
    <s v="BusinessReport-12-19-23 (60)"/>
    <s v="B0BJ7D3L1S"/>
    <x v="15"/>
    <s v="SIMORAS Positive Words Blanket with Sleep Mask, Socks and Gift Box - Family Home Trust Comfort Blanket Gift Set for Christmas, Birthday - Positive Energy Throw Blankets for Women - Teal 50&quot; x 60&quot;"/>
    <s v="SIMFBA20005TE"/>
    <s v="15"/>
    <s v="0"/>
    <s v="0.82%"/>
    <s v="0.00%"/>
    <s v="26"/>
    <s v="0"/>
    <s v="1.10%"/>
    <s v="0.00%"/>
    <s v="100.00%"/>
    <s v="0.00%"/>
    <s v="3"/>
    <s v="3"/>
    <s v="20.00%"/>
    <s v="0.00%"/>
    <s v="$98.97"/>
    <s v="$98.97"/>
    <n v="1"/>
    <n v="1"/>
  </r>
  <r>
    <d v="2022-10-17T00:00:00"/>
    <x v="56"/>
    <s v="2022-W43"/>
    <s v="BusinessReport-12-19-23 (60)"/>
    <s v="B0BH44WYHN"/>
    <x v="9"/>
    <s v="SIMORAS Grandma Blanket - Grandma Throw Blanket for Christmas, Mothers Day - Grandma Gifts for Grandmother Birthday - Fleece Blanket, Teal 60&quot; x 50&quot;"/>
    <s v="SIMFBA20008TE"/>
    <s v="9"/>
    <s v="0"/>
    <s v="0.49%"/>
    <s v="0.00%"/>
    <s v="10"/>
    <s v="0"/>
    <s v="0.42%"/>
    <s v="0.00%"/>
    <s v="100.00%"/>
    <s v="0.00%"/>
    <s v="1"/>
    <s v="0"/>
    <s v="11.11%"/>
    <s v="0.00%"/>
    <s v="$32.99"/>
    <s v="$0.00"/>
    <n v="1"/>
    <n v="0"/>
  </r>
  <r>
    <d v="2022-10-10T00:00:00"/>
    <x v="57"/>
    <s v="2022-W42"/>
    <s v="BusinessReport-12-19-23 (61)"/>
    <s v="B09Q7VVYTF"/>
    <x v="28"/>
    <s v="SIMORAS Lavender Scented Candles Gifts for Women - Don't Let Anyone Treat You Like Free Salsa You are Guac - Inspirational Gifts for Women, Men - Best Friend Candle for Bestie's Birthday"/>
    <s v="SIMFBA10014"/>
    <s v="184"/>
    <s v="3"/>
    <s v="12.42%"/>
    <s v="10.71%"/>
    <s v="232"/>
    <s v="3"/>
    <s v="11.97%"/>
    <s v="7.69%"/>
    <s v="100.00%"/>
    <s v="100.00%"/>
    <s v="22"/>
    <s v="0"/>
    <s v="11.96%"/>
    <s v="0.00%"/>
    <s v="$410.38"/>
    <s v="$0.00"/>
    <n v="22"/>
    <n v="0"/>
  </r>
  <r>
    <d v="2022-10-10T00:00:00"/>
    <x v="57"/>
    <s v="2022-W42"/>
    <s v="BusinessReport-12-19-23 (61)"/>
    <s v="B09Q839M44"/>
    <x v="20"/>
    <s v="SIMORAS Housewarming Gifts for New House - Can't Wait to Poo in Your New Toilet Candles for House Warming - Funny Housewarming Gifts for Women, Men, Friends - New Apartment, New Home Candle, Lavender"/>
    <s v="SIMFBA10008"/>
    <s v="118"/>
    <s v="1"/>
    <s v="7.97%"/>
    <s v="3.57%"/>
    <s v="162"/>
    <s v="1"/>
    <s v="8.36%"/>
    <s v="2.56%"/>
    <s v="99.38%"/>
    <s v="100.00%"/>
    <s v="16"/>
    <s v="0"/>
    <s v="13.56%"/>
    <s v="0.00%"/>
    <s v="$275.91"/>
    <s v="$0.00"/>
    <n v="16"/>
    <n v="0"/>
  </r>
  <r>
    <d v="2022-10-10T00:00:00"/>
    <x v="57"/>
    <s v="2022-W42"/>
    <s v="BusinessReport-12-19-23 (61)"/>
    <s v="B09Q8CZZQM"/>
    <x v="0"/>
    <s v="SIMORAS Love Candle Gifts for Girlfriend, Boyfriend - I Love You Gifts for Her, Him on Birthday - Funny Gift for Your Wife, Husband - Romantic Gifts for Her, Him on Valentines Day - Lavender Scent"/>
    <s v="SIMFBA10010"/>
    <s v="149"/>
    <s v="3"/>
    <s v="10.06%"/>
    <s v="10.71%"/>
    <s v="192"/>
    <s v="4"/>
    <s v="9.91%"/>
    <s v="10.26%"/>
    <s v="98.44%"/>
    <s v="100.00%"/>
    <s v="16"/>
    <s v="0"/>
    <s v="10.74%"/>
    <s v="0.00%"/>
    <s v="$271.85"/>
    <s v="$0.00"/>
    <n v="16"/>
    <n v="0"/>
  </r>
  <r>
    <d v="2022-10-10T00:00:00"/>
    <x v="57"/>
    <s v="2022-W42"/>
    <s v="BusinessReport-12-19-23 (61)"/>
    <s v="B09Q82WCBL"/>
    <x v="7"/>
    <s v="SIMORAS Best Friend Candle with Snuffer - Our Friendship is Like This Candle - Friend Gifts for Women, Men on Graduation - Going Away Gifts for Friends - Friendship Gifts for Women Friends"/>
    <s v="SIMFBA10005"/>
    <s v="153"/>
    <s v="4"/>
    <s v="10.33%"/>
    <s v="14.29%"/>
    <s v="213"/>
    <s v="6"/>
    <s v="10.99%"/>
    <s v="15.38%"/>
    <s v="100.00%"/>
    <s v="100.00%"/>
    <s v="15"/>
    <s v="0"/>
    <s v="9.80%"/>
    <s v="0.00%"/>
    <s v="$256.92"/>
    <s v="$0.00"/>
    <n v="15"/>
    <n v="0"/>
  </r>
  <r>
    <d v="2022-10-10T00:00:00"/>
    <x v="57"/>
    <s v="2022-W42"/>
    <s v="BusinessReport-12-19-23 (61)"/>
    <s v="B09Q7T2W3V"/>
    <x v="27"/>
    <s v="SIMORAS Housewarming Gifts for New House - You Should Have Moved Closer Scented Candles for House Warming - Funny Housewarming Gifts for Women, Men, Friends - New Apartment, New Home Candle (Lavender)"/>
    <s v="SIMFBA10002"/>
    <s v="82"/>
    <s v="0"/>
    <s v="5.54%"/>
    <s v="0.00%"/>
    <s v="99"/>
    <s v="0"/>
    <s v="5.11%"/>
    <s v="0.00%"/>
    <s v="95.96%"/>
    <s v="0.00%"/>
    <s v="13"/>
    <s v="0"/>
    <s v="15.85%"/>
    <s v="0.00%"/>
    <s v="$218.94"/>
    <s v="$0.00"/>
    <n v="13"/>
    <n v="0"/>
  </r>
  <r>
    <d v="2022-10-10T00:00:00"/>
    <x v="57"/>
    <s v="2022-W42"/>
    <s v="BusinessReport-12-19-23 (61)"/>
    <s v="B09Q86K46P"/>
    <x v="26"/>
    <s v="SIMORAS Get Well Soon Candle with Candlesnuffer - Cheer Candle for Women, Men, Friends After Surgery, Getting Sick - Recovery Candle as Comforting Gifts for Cancer Patients, Miscarriage, Grieving"/>
    <s v="SIMFBA10004"/>
    <s v="76"/>
    <s v="1"/>
    <s v="5.13%"/>
    <s v="3.57%"/>
    <s v="103"/>
    <s v="1"/>
    <s v="5.31%"/>
    <s v="2.56%"/>
    <s v="100.00%"/>
    <s v="100.00%"/>
    <s v="9"/>
    <s v="0"/>
    <s v="11.84%"/>
    <s v="0.00%"/>
    <s v="$154.71"/>
    <s v="$0.00"/>
    <n v="9"/>
    <n v="0"/>
  </r>
  <r>
    <d v="2022-10-10T00:00:00"/>
    <x v="57"/>
    <s v="2022-W42"/>
    <s v="BusinessReport-12-19-23 (61)"/>
    <s v="B09Q8BGB69"/>
    <x v="2"/>
    <s v="SIMORAS Sister Candle with Candlesnuffer, Gift Box - Lavender Scented Candle Gift for Sister on Birthday, Christmas - Cool Sister Gifts from Sisters, Brothers"/>
    <s v="SIMFBA10020"/>
    <s v="122"/>
    <s v="0"/>
    <s v="8.24%"/>
    <s v="0.00%"/>
    <s v="155"/>
    <s v="0"/>
    <s v="8.00%"/>
    <s v="0.00%"/>
    <s v="99.35%"/>
    <s v="0.00%"/>
    <s v="9"/>
    <s v="0"/>
    <s v="7.38%"/>
    <s v="0.00%"/>
    <s v="$155.91"/>
    <s v="$0.00"/>
    <n v="9"/>
    <n v="0"/>
  </r>
  <r>
    <d v="2022-10-10T00:00:00"/>
    <x v="57"/>
    <s v="2022-W42"/>
    <s v="BusinessReport-12-19-23 (61)"/>
    <s v="B09Q7PGRSD"/>
    <x v="14"/>
    <s v="SIMORAS Best Friend Candle with Snuffer - We'll be Friends Until We are Old - Friend Gifts for Women, Men on Graduation - Best Friend Birthday Gifts for Women - Friendship Gifts for Women Friends"/>
    <s v="SIMFBA10007"/>
    <s v="69"/>
    <s v="4"/>
    <s v="4.66%"/>
    <s v="14.29%"/>
    <s v="91"/>
    <s v="4"/>
    <s v="4.70%"/>
    <s v="10.26%"/>
    <s v="97.80%"/>
    <s v="100.00%"/>
    <s v="10"/>
    <s v="0"/>
    <s v="14.49%"/>
    <s v="0.00%"/>
    <s v="$183.44"/>
    <s v="$0.00"/>
    <n v="7"/>
    <n v="0"/>
  </r>
  <r>
    <d v="2022-10-10T00:00:00"/>
    <x v="57"/>
    <s v="2022-W42"/>
    <s v="BusinessReport-12-19-23 (61)"/>
    <s v="B09Q8LDCJX"/>
    <x v="23"/>
    <s v="SIMORAS Memorial Candles for Deceased - Sympathy Gift, Condolence Gifts, Remembrance Gifts, Bereavement Gift for Loss of Mother, Father, Sister, Loved Ones - Lavender Scented Candles"/>
    <s v="SIMFBA10018"/>
    <s v="42"/>
    <s v="3"/>
    <s v="2.84%"/>
    <s v="10.71%"/>
    <s v="50"/>
    <s v="4"/>
    <s v="2.58%"/>
    <s v="10.26%"/>
    <s v="100.00%"/>
    <s v="100.00%"/>
    <s v="5"/>
    <s v="0"/>
    <s v="11.90%"/>
    <s v="0.00%"/>
    <s v="$91.55"/>
    <s v="$0.00"/>
    <n v="5"/>
    <n v="0"/>
  </r>
  <r>
    <d v="2022-10-10T00:00:00"/>
    <x v="57"/>
    <s v="2022-W42"/>
    <s v="BusinessReport-12-19-23 (61)"/>
    <s v="B09Q837MF6"/>
    <x v="22"/>
    <s v="SIMORAS Get Well Soon Candle with Candlesnuffer - Cheer Candle for Women, Men, Friends After Surgery, Getting Sick - Recovery Candle as Comforting Gifts for Cancer Patients, Miscarriage, Grieving"/>
    <s v="SIMFBA10003"/>
    <s v="45"/>
    <s v="0"/>
    <s v="3.04%"/>
    <s v="0.00%"/>
    <s v="54"/>
    <s v="0"/>
    <s v="2.79%"/>
    <s v="0.00%"/>
    <s v="100.00%"/>
    <s v="0.00%"/>
    <s v="4"/>
    <s v="0"/>
    <s v="8.89%"/>
    <s v="0.00%"/>
    <s v="$71.56"/>
    <s v="$0.00"/>
    <n v="4"/>
    <n v="0"/>
  </r>
  <r>
    <d v="2022-10-10T00:00:00"/>
    <x v="57"/>
    <s v="2022-W42"/>
    <s v="BusinessReport-12-19-23 (61)"/>
    <s v="B0BC7YHGYH"/>
    <x v="4"/>
    <s v="SIMORAS Mom Candle with Candlesnuffer - Lavender Scented Candles for Mom - You Don't Have Ugly Children Candles for Mom - Mom Candle Gifts for Mom from Son - Mothers Day Candles from Daughter"/>
    <s v="SIMFBA10013"/>
    <s v="32"/>
    <s v="0"/>
    <s v="2.16%"/>
    <s v="0.00%"/>
    <s v="36"/>
    <s v="0"/>
    <s v="1.86%"/>
    <s v="0.00%"/>
    <s v="100.00%"/>
    <s v="0.00%"/>
    <s v="4"/>
    <s v="0"/>
    <s v="12.50%"/>
    <s v="0.00%"/>
    <s v="$67.36"/>
    <s v="$0.00"/>
    <n v="4"/>
    <n v="0"/>
  </r>
  <r>
    <d v="2022-10-10T00:00:00"/>
    <x v="57"/>
    <s v="2022-W42"/>
    <s v="BusinessReport-12-19-23 (61)"/>
    <s v="B0BD5757N5"/>
    <x v="24"/>
    <s v="SIMORAS Boss Lady Candle with Candlesnuffer - A Candle for Coworkers on Birthday, Promotion - Boss Candle for Women on Boss Day - Coworker Candle as Leaving Work Gifts, New Job Gifts"/>
    <s v="SIMFBA10009"/>
    <s v="81"/>
    <s v="0"/>
    <s v="5.47%"/>
    <s v="0.00%"/>
    <s v="105"/>
    <s v="0"/>
    <s v="5.42%"/>
    <s v="0.00%"/>
    <s v="100.00%"/>
    <s v="0.00%"/>
    <s v="3"/>
    <s v="0"/>
    <s v="3.70%"/>
    <s v="0.00%"/>
    <s v="$59.97"/>
    <s v="$0.00"/>
    <n v="3"/>
    <n v="0"/>
  </r>
  <r>
    <d v="2022-10-10T00:00:00"/>
    <x v="57"/>
    <s v="2022-W42"/>
    <s v="BusinessReport-12-19-23 (61)"/>
    <s v="B09Q867JDT"/>
    <x v="3"/>
    <s v="SIMORAS Best Friend Candle with Candle Snuffer - A True Friend Candle - Friend Gifts for Women, Men on Graduation - Best Friend Birthday Gifts for Women - Friendship Gifts for Women Friends"/>
    <s v="SIMFBA10006"/>
    <s v="85"/>
    <s v="3"/>
    <s v="5.74%"/>
    <s v="10.71%"/>
    <s v="119"/>
    <s v="3"/>
    <s v="6.14%"/>
    <s v="7.69%"/>
    <s v="98.32%"/>
    <s v="100.00%"/>
    <s v="3"/>
    <s v="0"/>
    <s v="3.53%"/>
    <s v="0.00%"/>
    <s v="$58.56"/>
    <s v="$0.00"/>
    <n v="3"/>
    <n v="0"/>
  </r>
  <r>
    <d v="2022-10-10T00:00:00"/>
    <x v="57"/>
    <s v="2022-W42"/>
    <s v="BusinessReport-12-19-23 (61)"/>
    <s v="B09Q8F788D"/>
    <x v="29"/>
    <s v="SIMORAS Memorial Candles for Deceased - Sympathy Gift, Condolence Gifts, Remembrance Gifts, Bereavement Gift for Loss of Mother, Father, Sister, Loved Ones - Cat, Dog Memorial Gifts - Pet Loss Gifts"/>
    <s v="SIMFBA10019"/>
    <s v="104"/>
    <s v="3"/>
    <s v="7.02%"/>
    <s v="10.71%"/>
    <s v="127"/>
    <s v="3"/>
    <s v="6.55%"/>
    <s v="7.69%"/>
    <s v="100.00%"/>
    <s v="100.00%"/>
    <s v="3"/>
    <s v="0"/>
    <s v="2.88%"/>
    <s v="0.00%"/>
    <s v="$47.97"/>
    <s v="$0.00"/>
    <n v="3"/>
    <n v="0"/>
  </r>
  <r>
    <d v="2022-10-10T00:00:00"/>
    <x v="57"/>
    <s v="2022-W42"/>
    <s v="BusinessReport-12-19-23 (61)"/>
    <s v="B0BC7YHGYH"/>
    <x v="8"/>
    <s v="SIMORAS Mom Candle with Candlesnuffer - Lavender Scented Candles for Mom - My Favorite Child Gave Me This Candle - Gifts for Mom from Son on Birthday - Mothers Day Candles from Daughter"/>
    <s v="SIMFBA10016"/>
    <s v="22"/>
    <s v="0"/>
    <s v="1.49%"/>
    <s v="0.00%"/>
    <s v="28"/>
    <s v="0"/>
    <s v="1.44%"/>
    <s v="0.00%"/>
    <s v="100.00%"/>
    <s v="0.00%"/>
    <s v="2"/>
    <s v="0"/>
    <s v="9.09%"/>
    <s v="0.00%"/>
    <s v="$39.98"/>
    <s v="$0.00"/>
    <n v="2"/>
    <n v="0"/>
  </r>
  <r>
    <d v="2022-10-10T00:00:00"/>
    <x v="57"/>
    <s v="2022-W42"/>
    <s v="BusinessReport-12-19-23 (61)"/>
    <s v="B09Q821VMF"/>
    <x v="25"/>
    <s v="SIMORAS Get Well Soon Candle with Candlesnuffer - Cheer Candle for Women, Men, Friends After Surgery, Getting Sick - Recovery Candle as Comforting Gifts for Cancer Patients, Miscarriage, Grieving"/>
    <s v="SIMFBA10011"/>
    <s v="13"/>
    <s v="0"/>
    <s v="0.88%"/>
    <s v="0.00%"/>
    <s v="16"/>
    <s v="0"/>
    <s v="0.83%"/>
    <s v="0.00%"/>
    <s v="100.00%"/>
    <s v="0.00%"/>
    <s v="1"/>
    <s v="0"/>
    <s v="7.69%"/>
    <s v="0.00%"/>
    <s v="$19.99"/>
    <s v="$0.00"/>
    <n v="1"/>
    <n v="0"/>
  </r>
  <r>
    <d v="2022-10-10T00:00:00"/>
    <x v="57"/>
    <s v="2022-W42"/>
    <s v="BusinessReport-12-19-23 (61)"/>
    <s v="B0BC7YHGYH"/>
    <x v="31"/>
    <s v=" "/>
    <s v="SIMFBA10015"/>
    <s v="19"/>
    <s v="0"/>
    <s v="1.28%"/>
    <s v="0.00%"/>
    <s v="19"/>
    <s v="0"/>
    <s v="0.98%"/>
    <s v="0.00%"/>
    <s v="100.00%"/>
    <s v="0.00%"/>
    <s v="1"/>
    <s v="0"/>
    <s v="5.26%"/>
    <s v="0.00%"/>
    <s v="$19.99"/>
    <s v="$0.00"/>
    <n v="1"/>
    <n v="0"/>
  </r>
  <r>
    <d v="2022-10-10T00:00:00"/>
    <x v="57"/>
    <s v="2022-W42"/>
    <s v="BusinessReport-12-19-23 (61)"/>
    <s v="B09Q8H4HKF"/>
    <x v="30"/>
    <s v="SIMORAS Memorial Candles for Deceased - Sympathy Gift, Condolence Gifts, Remembrance Gifts, Bereavement Gift for Loss of Mother, Father, Sister, Loved Ones - Cat, Dog Memorial Gifts - Pet Loss Gifts"/>
    <s v="SIMFBA10017"/>
    <s v="85"/>
    <s v="3"/>
    <s v="5.74%"/>
    <s v="10.71%"/>
    <s v="137"/>
    <s v="10"/>
    <s v="7.07%"/>
    <s v="25.64%"/>
    <s v="100.00%"/>
    <s v="100.00%"/>
    <s v="1"/>
    <s v="0"/>
    <s v="1.18%"/>
    <s v="0.00%"/>
    <s v="$19.99"/>
    <s v="$0.00"/>
    <n v="1"/>
    <n v="0"/>
  </r>
  <r>
    <d v="2022-10-03T00:00:00"/>
    <x v="58"/>
    <s v="2022-W41"/>
    <s v="BusinessReport-12-19-23 (62)"/>
    <s v="B09Q8CZZQM"/>
    <x v="0"/>
    <s v="SIMORAS Love Candle Gifts for Girlfriend, Boyfriend - I Love You Gifts for Her, Him on Birthday - Funny Gift for Your Wife, Husband - Romantic Gifts for Her, Him on Valentines Day - Lavender Scent"/>
    <s v="SIMFBA10010"/>
    <s v="161"/>
    <s v="2"/>
    <s v="12.20%"/>
    <s v="14.29%"/>
    <s v="222"/>
    <s v="2"/>
    <s v="13.25%"/>
    <s v="9.52%"/>
    <s v="100.00%"/>
    <s v="100.00%"/>
    <s v="24"/>
    <s v="0"/>
    <s v="14.91%"/>
    <s v="0.00%"/>
    <s v="$479.76"/>
    <s v="$0.00"/>
    <n v="24"/>
    <n v="0"/>
  </r>
  <r>
    <d v="2022-10-03T00:00:00"/>
    <x v="58"/>
    <s v="2022-W41"/>
    <s v="BusinessReport-12-19-23 (62)"/>
    <s v="B09Q7VVYTF"/>
    <x v="28"/>
    <s v="SIMORAS Lavender Scented Candles Gifts for Women - Don't Let Anyone Treat You Like Free Salsa You are Guac - Inspirational Gifts for Women, Men - Best Friend Candle for Bestie's Birthday"/>
    <s v="SIMFBA10014"/>
    <s v="125"/>
    <s v="3"/>
    <s v="9.47%"/>
    <s v="21.43%"/>
    <s v="151"/>
    <s v="5"/>
    <s v="9.01%"/>
    <s v="23.81%"/>
    <s v="98.68%"/>
    <s v="100.00%"/>
    <s v="11"/>
    <s v="0"/>
    <s v="8.80%"/>
    <s v="0.00%"/>
    <s v="$219.89"/>
    <s v="$0.00"/>
    <n v="11"/>
    <n v="0"/>
  </r>
  <r>
    <d v="2022-10-03T00:00:00"/>
    <x v="58"/>
    <s v="2022-W41"/>
    <s v="BusinessReport-12-19-23 (62)"/>
    <s v="B09Q8BGB69"/>
    <x v="2"/>
    <s v="SIMORAS Sister Candle with Candlesnuffer, Gift Box - Lavender Scented Candle Gift for Sister on Birthday, Christmas - Cool Sister Gifts from Sisters, Brothers"/>
    <s v="SIMFBA10020"/>
    <s v="123"/>
    <s v="0"/>
    <s v="9.32%"/>
    <s v="0.00%"/>
    <s v="153"/>
    <s v="0"/>
    <s v="9.13%"/>
    <s v="0.00%"/>
    <s v="99.35%"/>
    <s v="0.00%"/>
    <s v="7"/>
    <s v="0"/>
    <s v="5.69%"/>
    <s v="0.00%"/>
    <s v="$139.93"/>
    <s v="$0.00"/>
    <n v="7"/>
    <n v="0"/>
  </r>
  <r>
    <d v="2022-10-03T00:00:00"/>
    <x v="58"/>
    <s v="2022-W41"/>
    <s v="BusinessReport-12-19-23 (62)"/>
    <s v="B09Q8F788D"/>
    <x v="29"/>
    <s v="SIMORAS Memorial Candles for Deceased - Sympathy Gift, Condolence Gifts, Remembrance Gifts, Bereavement Gift for Loss of Mother, Father, Sister, Loved Ones - Cat, Dog Memorial Gifts - Pet Loss Gifts"/>
    <s v="SIMFBA10019"/>
    <s v="80"/>
    <s v="0"/>
    <s v="6.06%"/>
    <s v="0.00%"/>
    <s v="101"/>
    <s v="0"/>
    <s v="6.03%"/>
    <s v="0.00%"/>
    <s v="100.00%"/>
    <s v="0.00%"/>
    <s v="7"/>
    <s v="0"/>
    <s v="8.75%"/>
    <s v="0.00%"/>
    <s v="$139.93"/>
    <s v="$0.00"/>
    <n v="6"/>
    <n v="0"/>
  </r>
  <r>
    <d v="2022-10-03T00:00:00"/>
    <x v="58"/>
    <s v="2022-W41"/>
    <s v="BusinessReport-12-19-23 (62)"/>
    <s v="B09Q837MF6"/>
    <x v="22"/>
    <s v="SIMORAS Get Well Soon Candle with Candlesnuffer - Cheer Candle for Women, Men, Friends After Surgery, Getting Sick - Recovery Candle as Comforting Gifts for Cancer Patients, Miscarriage, Grieving"/>
    <s v="SIMFBA10003"/>
    <s v="37"/>
    <s v="0"/>
    <s v="2.80%"/>
    <s v="0.00%"/>
    <s v="47"/>
    <s v="0"/>
    <s v="2.80%"/>
    <s v="0.00%"/>
    <s v="97.87%"/>
    <s v="0.00%"/>
    <s v="5"/>
    <s v="0"/>
    <s v="13.51%"/>
    <s v="0.00%"/>
    <s v="$99.95"/>
    <s v="$0.00"/>
    <n v="5"/>
    <n v="0"/>
  </r>
  <r>
    <d v="2022-10-03T00:00:00"/>
    <x v="58"/>
    <s v="2022-W41"/>
    <s v="BusinessReport-12-19-23 (62)"/>
    <s v="B09Q7PGRSD"/>
    <x v="14"/>
    <s v="SIMORAS Best Friend Candle with Snuffer - We'll be Friends Until We are Old - Friend Gifts for Women, Men on Graduation - Best Friend Birthday Gifts for Women - Friendship Gifts for Women Friends"/>
    <s v="SIMFBA10007"/>
    <s v="50"/>
    <s v="1"/>
    <s v="3.79%"/>
    <s v="7.14%"/>
    <s v="59"/>
    <s v="1"/>
    <s v="3.52%"/>
    <s v="4.76%"/>
    <s v="100.00%"/>
    <s v="100.00%"/>
    <s v="4"/>
    <s v="0"/>
    <s v="8.00%"/>
    <s v="0.00%"/>
    <s v="$83.96"/>
    <s v="$0.00"/>
    <n v="4"/>
    <n v="0"/>
  </r>
  <r>
    <d v="2022-10-03T00:00:00"/>
    <x v="58"/>
    <s v="2022-W41"/>
    <s v="BusinessReport-12-19-23 (62)"/>
    <s v="B09Q82WCBL"/>
    <x v="7"/>
    <s v="SIMORAS Best Friend Candle with Snuffer - Our Friendship is Like This Candle - Friend Gifts for Women, Men on Graduation - Going Away Gifts for Friends - Friendship Gifts for Women Friends"/>
    <s v="SIMFBA10005"/>
    <s v="124"/>
    <s v="0"/>
    <s v="9.39%"/>
    <s v="0.00%"/>
    <s v="149"/>
    <s v="0"/>
    <s v="8.89%"/>
    <s v="0.00%"/>
    <s v="100.00%"/>
    <s v="0.00%"/>
    <s v="4"/>
    <s v="0"/>
    <s v="3.23%"/>
    <s v="0.00%"/>
    <s v="$75.96"/>
    <s v="$0.00"/>
    <n v="4"/>
    <n v="0"/>
  </r>
  <r>
    <d v="2022-10-03T00:00:00"/>
    <x v="58"/>
    <s v="2022-W41"/>
    <s v="BusinessReport-12-19-23 (62)"/>
    <s v="B09Q839M44"/>
    <x v="20"/>
    <s v="SIMORAS Housewarming Gifts for New House - Can't Wait to Poo in Your New Toilet Candles for House Warming - Funny Housewarming Gifts for Women, Men, Friends - New Apartment, New Home Candle, Lavender"/>
    <s v="SIMFBA10008"/>
    <s v="80"/>
    <s v="1"/>
    <s v="6.06%"/>
    <s v="7.14%"/>
    <s v="100"/>
    <s v="2"/>
    <s v="5.97%"/>
    <s v="9.52%"/>
    <s v="97.00%"/>
    <s v="100.00%"/>
    <s v="4"/>
    <s v="0"/>
    <s v="5.00%"/>
    <s v="0.00%"/>
    <s v="$75.96"/>
    <s v="$0.00"/>
    <n v="4"/>
    <n v="0"/>
  </r>
  <r>
    <d v="2022-10-03T00:00:00"/>
    <x v="58"/>
    <s v="2022-W41"/>
    <s v="BusinessReport-12-19-23 (62)"/>
    <s v="B0BC7YHGYH"/>
    <x v="8"/>
    <s v="SIMORAS Mom Candle with Candlesnuffer - Lavender Scented Candles for Mom - My Favorite Child Gave Me This Candle - Gifts for Mom from Son on Birthday - Mothers Day Candles from Daughter"/>
    <s v="SIMFBA10016"/>
    <s v="24"/>
    <s v="0"/>
    <s v="1.82%"/>
    <s v="0.00%"/>
    <s v="28"/>
    <s v="0"/>
    <s v="1.67%"/>
    <s v="0.00%"/>
    <s v="96.43%"/>
    <s v="0.00%"/>
    <s v="3"/>
    <s v="0"/>
    <s v="12.50%"/>
    <s v="0.00%"/>
    <s v="$59.97"/>
    <s v="$0.00"/>
    <n v="3"/>
    <n v="0"/>
  </r>
  <r>
    <d v="2022-10-03T00:00:00"/>
    <x v="58"/>
    <s v="2022-W41"/>
    <s v="BusinessReport-12-19-23 (62)"/>
    <s v="B09Q86K46P"/>
    <x v="26"/>
    <s v="SIMORAS Get Well Soon Candle with Candlesnuffer - Cheer Candle for Women, Men, Friends After Surgery, Getting Sick - Recovery Candle as Comforting Gifts for Cancer Patients, Miscarriage, Grieving"/>
    <s v="SIMFBA10004"/>
    <s v="62"/>
    <s v="1"/>
    <s v="4.70%"/>
    <s v="7.14%"/>
    <s v="77"/>
    <s v="1"/>
    <s v="4.59%"/>
    <s v="4.76%"/>
    <s v="100.00%"/>
    <s v="100.00%"/>
    <s v="3"/>
    <s v="0"/>
    <s v="4.84%"/>
    <s v="0.00%"/>
    <s v="$59.97"/>
    <s v="$0.00"/>
    <n v="3"/>
    <n v="0"/>
  </r>
  <r>
    <d v="2022-10-03T00:00:00"/>
    <x v="58"/>
    <s v="2022-W41"/>
    <s v="BusinessReport-12-19-23 (62)"/>
    <s v="B0BC7YHGYH"/>
    <x v="4"/>
    <s v="SIMORAS Mom Candle with Candlesnuffer - Lavender Scented Candles for Mom - You Don't Have Ugly Children Candles for Mom - Mom Candle Gifts for Mom from Son - Mothers Day Candles from Daughter"/>
    <s v="SIMFBA10013"/>
    <s v="53"/>
    <s v="1"/>
    <s v="4.02%"/>
    <s v="7.14%"/>
    <s v="61"/>
    <s v="1"/>
    <s v="3.64%"/>
    <s v="4.76%"/>
    <s v="98.36%"/>
    <s v="100.00%"/>
    <s v="3"/>
    <s v="0"/>
    <s v="5.66%"/>
    <s v="0.00%"/>
    <s v="$59.97"/>
    <s v="$0.00"/>
    <n v="3"/>
    <n v="0"/>
  </r>
  <r>
    <d v="2022-10-03T00:00:00"/>
    <x v="58"/>
    <s v="2022-W41"/>
    <s v="BusinessReport-12-19-23 (62)"/>
    <s v="B09Q7T2W3V"/>
    <x v="27"/>
    <s v="SIMORAS Housewarming Gifts for New House - You Should Have Moved Closer Scented Candles for House Warming - Funny Housewarming Gifts for Women, Men, Friends - New Apartment, New Home Candle (Lavender)"/>
    <s v="SIMFBA10002"/>
    <s v="66"/>
    <s v="1"/>
    <s v="5.00%"/>
    <s v="7.14%"/>
    <s v="96"/>
    <s v="2"/>
    <s v="5.73%"/>
    <s v="9.52%"/>
    <s v="100.00%"/>
    <s v="100.00%"/>
    <s v="2"/>
    <s v="0"/>
    <s v="3.03%"/>
    <s v="0.00%"/>
    <s v="$37.98"/>
    <s v="$0.00"/>
    <n v="2"/>
    <n v="0"/>
  </r>
  <r>
    <d v="2022-10-03T00:00:00"/>
    <x v="58"/>
    <s v="2022-W41"/>
    <s v="BusinessReport-12-19-23 (62)"/>
    <s v="B09Q867JDT"/>
    <x v="3"/>
    <s v="SIMORAS Best Friend Candle with Candle Snuffer - A True Friend Candle - Friend Gifts for Women, Men on Graduation - Best Friend Birthday Gifts for Women - Friendship Gifts for Women Friends"/>
    <s v="SIMFBA10006"/>
    <s v="71"/>
    <s v="1"/>
    <s v="5.38%"/>
    <s v="7.14%"/>
    <s v="86"/>
    <s v="3"/>
    <s v="5.13%"/>
    <s v="14.29%"/>
    <s v="97.67%"/>
    <s v="100.00%"/>
    <s v="2"/>
    <s v="0"/>
    <s v="2.82%"/>
    <s v="0.00%"/>
    <s v="$41.98"/>
    <s v="$0.00"/>
    <n v="2"/>
    <n v="0"/>
  </r>
  <r>
    <d v="2022-10-03T00:00:00"/>
    <x v="58"/>
    <s v="2022-W41"/>
    <s v="BusinessReport-12-19-23 (62)"/>
    <s v="B0BD5757N5"/>
    <x v="18"/>
    <s v="SIMORAS Coworker Candle with Candlesnuffer, Gift Box - A Candle for Coworkers' Birthday, Promotion - Candles for Coworkers Leaving Work - Coworker Gifts for Women, Men - Work Bestie Candle"/>
    <s v="SIMFBA10001"/>
    <s v="57"/>
    <s v="0"/>
    <s v="4.32%"/>
    <s v="0.00%"/>
    <s v="73"/>
    <s v="0"/>
    <s v="4.36%"/>
    <s v="0.00%"/>
    <s v="95.89%"/>
    <s v="0.00%"/>
    <s v="3"/>
    <s v="0"/>
    <s v="5.26%"/>
    <s v="0.00%"/>
    <s v="$59.97"/>
    <s v="$0.00"/>
    <n v="2"/>
    <n v="0"/>
  </r>
  <r>
    <d v="2022-10-03T00:00:00"/>
    <x v="58"/>
    <s v="2022-W41"/>
    <s v="BusinessReport-12-19-23 (62)"/>
    <s v="B09Q8H4HKF"/>
    <x v="30"/>
    <s v="SIMORAS Memorial Candles for Deceased - Sympathy Gift, Condolence Gifts, Remembrance Gifts, Bereavement Gift for Loss of Mother, Father, Sister, Loved Ones - Cat, Dog Memorial Gifts - Pet Loss Gifts"/>
    <s v="SIMFBA10017"/>
    <s v="62"/>
    <s v="0"/>
    <s v="4.70%"/>
    <s v="0.00%"/>
    <s v="80"/>
    <s v="0"/>
    <s v="4.77%"/>
    <s v="0.00%"/>
    <s v="100.00%"/>
    <s v="0.00%"/>
    <s v="2"/>
    <s v="0"/>
    <s v="3.23%"/>
    <s v="0.00%"/>
    <s v="$39.98"/>
    <s v="$0.00"/>
    <n v="2"/>
    <n v="0"/>
  </r>
  <r>
    <d v="2022-10-03T00:00:00"/>
    <x v="58"/>
    <s v="2022-W41"/>
    <s v="BusinessReport-12-19-23 (62)"/>
    <s v="B09Q8LDCJX"/>
    <x v="23"/>
    <s v="SIMORAS Memorial Candles for Deceased - Sympathy Gift, Condolence Gifts, Remembrance Gifts, Bereavement Gift for Loss of Mother, Father, Sister, Loved Ones - Lavender Scented Candles"/>
    <s v="SIMFBA10018"/>
    <s v="111"/>
    <s v="3"/>
    <s v="8.41%"/>
    <s v="21.43%"/>
    <s v="146"/>
    <s v="4"/>
    <s v="8.71%"/>
    <s v="19.05%"/>
    <s v="99.32%"/>
    <s v="75.00%"/>
    <s v="2"/>
    <s v="0"/>
    <s v="1.80%"/>
    <s v="0.00%"/>
    <s v="$39.98"/>
    <s v="$0.00"/>
    <n v="2"/>
    <n v="0"/>
  </r>
  <r>
    <d v="2022-10-03T00:00:00"/>
    <x v="58"/>
    <s v="2022-W41"/>
    <s v="BusinessReport-12-19-23 (62)"/>
    <s v="B09Q7TZ6VW"/>
    <x v="5"/>
    <s v="SIMORAS Inspirational Candles for Women, Men - You're Awesome Candles with Candle Snuffer - Lavender Candles Gifts for Women, Friends, Coworkers, Sisters, Teachers - Boss Day Candle with Saying"/>
    <s v="SIMFBA10012"/>
    <s v="13"/>
    <s v="0"/>
    <s v="0.98%"/>
    <s v="0.00%"/>
    <s v="15"/>
    <s v="0"/>
    <s v="0.89%"/>
    <s v="0.00%"/>
    <s v="93.33%"/>
    <s v="0.00%"/>
    <s v="1"/>
    <s v="0"/>
    <s v="7.69%"/>
    <s v="0.00%"/>
    <s v="$19.99"/>
    <s v="$0.00"/>
    <n v="1"/>
    <n v="0"/>
  </r>
  <r>
    <d v="2022-10-03T00:00:00"/>
    <x v="58"/>
    <s v="2022-W41"/>
    <s v="BusinessReport-12-19-23 (62)"/>
    <s v="B0BC7YHGYH"/>
    <x v="31"/>
    <s v=" "/>
    <s v="SIMFBA10015"/>
    <s v="21"/>
    <s v="0"/>
    <s v="1.59%"/>
    <s v="0.00%"/>
    <s v="32"/>
    <s v="0"/>
    <s v="1.91%"/>
    <s v="0.00%"/>
    <s v="100.00%"/>
    <s v="0.00%"/>
    <s v="1"/>
    <s v="0"/>
    <s v="4.76%"/>
    <s v="0.00%"/>
    <s v="$19.99"/>
    <s v="$0.00"/>
    <n v="1"/>
    <n v="0"/>
  </r>
  <r>
    <d v="2022-09-26T00:00:00"/>
    <x v="59"/>
    <s v="2022-W40"/>
    <s v="BusinessReport-12-19-23 (63)"/>
    <s v="B09Q8CZZQM"/>
    <x v="0"/>
    <s v="SIMORAS Love Candle Gifts for Girlfriend, Boyfriend - I Love You Gifts for Her, Him on Birthday - Funny Gift for Your Wife, Husband - Romantic Gifts for Her, Him on Valentines Day - Lavender Scent"/>
    <s v="SIMFBA10010"/>
    <s v="117"/>
    <s v="1"/>
    <s v="9.14%"/>
    <s v="7.14%"/>
    <s v="143"/>
    <s v="2"/>
    <s v="8.90%"/>
    <s v="8.70%"/>
    <s v="100.00%"/>
    <s v="100.00%"/>
    <s v="13"/>
    <s v="0"/>
    <s v="11.11%"/>
    <s v="0.00%"/>
    <s v="$259.87"/>
    <s v="$0.00"/>
    <n v="13"/>
    <n v="0"/>
  </r>
  <r>
    <d v="2022-09-26T00:00:00"/>
    <x v="59"/>
    <s v="2022-W40"/>
    <s v="BusinessReport-12-19-23 (63)"/>
    <s v="B09Q7VVYTF"/>
    <x v="28"/>
    <s v="SIMORAS Lavender Scented Candles Gifts for Women - Don't Let Anyone Treat You Like Free Salsa You are Guac - Inspirational Gifts for Women, Men - Best Friend Candle for Bestie's Birthday"/>
    <s v="SIMFBA10014"/>
    <s v="124"/>
    <s v="0"/>
    <s v="9.69%"/>
    <s v="0.00%"/>
    <s v="143"/>
    <s v="0"/>
    <s v="8.90%"/>
    <s v="0.00%"/>
    <s v="100.00%"/>
    <s v="0.00%"/>
    <s v="9"/>
    <s v="0"/>
    <s v="7.26%"/>
    <s v="0.00%"/>
    <s v="$179.91"/>
    <s v="$0.00"/>
    <n v="9"/>
    <n v="0"/>
  </r>
  <r>
    <d v="2022-09-26T00:00:00"/>
    <x v="59"/>
    <s v="2022-W40"/>
    <s v="BusinessReport-12-19-23 (63)"/>
    <s v="B09Q7T2W3V"/>
    <x v="27"/>
    <s v="SIMORAS Housewarming Gifts for New House - You Should Have Moved Closer Scented Candles for House Warming - Funny Housewarming Gifts for Women, Men, Friends - New Apartment, New Home Candle (Lavender)"/>
    <s v="SIMFBA10002"/>
    <s v="55"/>
    <s v="1"/>
    <s v="4.30%"/>
    <s v="7.14%"/>
    <s v="71"/>
    <s v="1"/>
    <s v="4.42%"/>
    <s v="4.35%"/>
    <s v="100.00%"/>
    <s v="100.00%"/>
    <s v="7"/>
    <s v="0"/>
    <s v="12.73%"/>
    <s v="0.00%"/>
    <s v="$132.93"/>
    <s v="$0.00"/>
    <n v="7"/>
    <n v="0"/>
  </r>
  <r>
    <d v="2022-09-26T00:00:00"/>
    <x v="59"/>
    <s v="2022-W40"/>
    <s v="BusinessReport-12-19-23 (63)"/>
    <s v="B09Q839M44"/>
    <x v="20"/>
    <s v="SIMORAS Housewarming Gifts for New House - Can't Wait to Poo in Your New Toilet Candles for House Warming - Funny Housewarming Gifts for Women, Men, Friends - New Apartment, New Home Candle, Lavender"/>
    <s v="SIMFBA10008"/>
    <s v="92"/>
    <s v="0"/>
    <s v="7.19%"/>
    <s v="0.00%"/>
    <s v="116"/>
    <s v="0"/>
    <s v="7.22%"/>
    <s v="0.00%"/>
    <s v="100.00%"/>
    <s v="0.00%"/>
    <s v="7"/>
    <s v="0"/>
    <s v="7.61%"/>
    <s v="0.00%"/>
    <s v="$132.93"/>
    <s v="$0.00"/>
    <n v="7"/>
    <n v="0"/>
  </r>
  <r>
    <d v="2022-09-26T00:00:00"/>
    <x v="59"/>
    <s v="2022-W40"/>
    <s v="BusinessReport-12-19-23 (63)"/>
    <s v="B09Q8BGB69"/>
    <x v="2"/>
    <s v="SIMORAS Sister Candle with Candlesnuffer, Gift Box - Lavender Scented Candle Gift for Sister on Birthday, Christmas - Cool Sister Gifts from Sisters, Brothers"/>
    <s v="SIMFBA10020"/>
    <s v="86"/>
    <s v="1"/>
    <s v="6.72%"/>
    <s v="7.14%"/>
    <s v="107"/>
    <s v="1"/>
    <s v="6.66%"/>
    <s v="4.35%"/>
    <s v="100.00%"/>
    <s v="100.00%"/>
    <s v="7"/>
    <s v="0"/>
    <s v="8.14%"/>
    <s v="0.00%"/>
    <s v="$119.94"/>
    <s v="$0.00"/>
    <n v="7"/>
    <n v="0"/>
  </r>
  <r>
    <d v="2022-09-26T00:00:00"/>
    <x v="59"/>
    <s v="2022-W40"/>
    <s v="BusinessReport-12-19-23 (63)"/>
    <s v="B09Q82WCBL"/>
    <x v="7"/>
    <s v="SIMORAS Best Friend Candle with Snuffer - Our Friendship is Like This Candle - Friend Gifts for Women, Men on Graduation - Going Away Gifts for Friends - Friendship Gifts for Women Friends"/>
    <s v="SIMFBA10005"/>
    <s v="101"/>
    <s v="1"/>
    <s v="7.89%"/>
    <s v="7.14%"/>
    <s v="127"/>
    <s v="1"/>
    <s v="7.90%"/>
    <s v="4.35%"/>
    <s v="100.00%"/>
    <s v="100.00%"/>
    <s v="6"/>
    <s v="0"/>
    <s v="5.94%"/>
    <s v="0.00%"/>
    <s v="$113.94"/>
    <s v="$0.00"/>
    <n v="6"/>
    <n v="0"/>
  </r>
  <r>
    <d v="2022-09-26T00:00:00"/>
    <x v="59"/>
    <s v="2022-W40"/>
    <s v="BusinessReport-12-19-23 (63)"/>
    <s v="B09Q8LDCJX"/>
    <x v="23"/>
    <s v="SIMORAS Memorial Candles for Deceased - Sympathy Gift, Condolence Gifts, Remembrance Gifts, Bereavement Gift for Loss of Mother, Father, Sister, Loved Ones - Lavender Scented Candles"/>
    <s v="SIMFBA10018"/>
    <s v="170"/>
    <s v="7"/>
    <s v="13.28%"/>
    <s v="50.00%"/>
    <s v="216"/>
    <s v="15"/>
    <s v="13.44%"/>
    <s v="65.22%"/>
    <s v="100.00%"/>
    <s v="100.00%"/>
    <s v="5"/>
    <s v="0"/>
    <s v="2.94%"/>
    <s v="0.00%"/>
    <s v="$99.95"/>
    <s v="$0.00"/>
    <n v="5"/>
    <n v="0"/>
  </r>
  <r>
    <d v="2022-09-26T00:00:00"/>
    <x v="59"/>
    <s v="2022-W40"/>
    <s v="BusinessReport-12-19-23 (63)"/>
    <s v="B09Q86K46P"/>
    <x v="26"/>
    <s v="SIMORAS Get Well Soon Candle with Candlesnuffer - Cheer Candle for Women, Men, Friends After Surgery, Getting Sick - Recovery Candle as Comforting Gifts for Cancer Patients, Miscarriage, Grieving"/>
    <s v="SIMFBA10004"/>
    <s v="47"/>
    <s v="0"/>
    <s v="3.67%"/>
    <s v="0.00%"/>
    <s v="51"/>
    <s v="0"/>
    <s v="3.17%"/>
    <s v="0.00%"/>
    <s v="100.00%"/>
    <s v="0.00%"/>
    <s v="4"/>
    <s v="0"/>
    <s v="8.51%"/>
    <s v="0.00%"/>
    <s v="$79.96"/>
    <s v="$0.00"/>
    <n v="4"/>
    <n v="0"/>
  </r>
  <r>
    <d v="2022-09-26T00:00:00"/>
    <x v="59"/>
    <s v="2022-W40"/>
    <s v="BusinessReport-12-19-23 (63)"/>
    <s v="B0BD5757N5"/>
    <x v="18"/>
    <s v="SIMORAS Coworker Candle with Candlesnuffer, Gift Box - A Candle for Coworkers' Birthday, Promotion - Candles for Coworkers Leaving Work - Coworker Gifts for Women, Men - Work Bestie Candle"/>
    <s v="SIMFBA10001"/>
    <s v="69"/>
    <s v="0"/>
    <s v="5.39%"/>
    <s v="0.00%"/>
    <s v="95"/>
    <s v="0"/>
    <s v="5.91%"/>
    <s v="0.00%"/>
    <s v="89.47%"/>
    <s v="0.00%"/>
    <s v="4"/>
    <s v="0"/>
    <s v="5.80%"/>
    <s v="0.00%"/>
    <s v="$79.96"/>
    <s v="$0.00"/>
    <n v="4"/>
    <n v="0"/>
  </r>
  <r>
    <d v="2022-09-26T00:00:00"/>
    <x v="59"/>
    <s v="2022-W40"/>
    <s v="BusinessReport-12-19-23 (63)"/>
    <s v="B09Q7PGRSD"/>
    <x v="14"/>
    <s v="SIMORAS Best Friend Candle with Snuffer - We'll be Friends Until We are Old - Friend Gifts for Women, Men on Graduation - Best Friend Birthday Gifts for Women - Friendship Gifts for Women Friends"/>
    <s v="SIMFBA10007"/>
    <s v="44"/>
    <s v="1"/>
    <s v="3.44%"/>
    <s v="7.14%"/>
    <s v="71"/>
    <s v="1"/>
    <s v="4.42%"/>
    <s v="4.35%"/>
    <s v="94.37%"/>
    <s v="100.00%"/>
    <s v="3"/>
    <s v="0"/>
    <s v="6.82%"/>
    <s v="0.00%"/>
    <s v="$62.97"/>
    <s v="$0.00"/>
    <n v="3"/>
    <n v="0"/>
  </r>
  <r>
    <d v="2022-09-26T00:00:00"/>
    <x v="59"/>
    <s v="2022-W40"/>
    <s v="BusinessReport-12-19-23 (63)"/>
    <s v="B09Q867JDT"/>
    <x v="3"/>
    <s v="SIMORAS Best Friend Candle with Candle Snuffer - A True Friend Candle - Friend Gifts for Women, Men on Graduation - Best Friend Birthday Gifts for Women - Friendship Gifts for Women Friends"/>
    <s v="SIMFBA10006"/>
    <s v="80"/>
    <s v="2"/>
    <s v="6.25%"/>
    <s v="14.29%"/>
    <s v="98"/>
    <s v="2"/>
    <s v="6.10%"/>
    <s v="8.70%"/>
    <s v="100.00%"/>
    <s v="100.00%"/>
    <s v="3"/>
    <s v="0"/>
    <s v="3.75%"/>
    <s v="0.00%"/>
    <s v="$62.97"/>
    <s v="$0.00"/>
    <n v="3"/>
    <n v="0"/>
  </r>
  <r>
    <d v="2022-09-26T00:00:00"/>
    <x v="59"/>
    <s v="2022-W40"/>
    <s v="BusinessReport-12-19-23 (63)"/>
    <s v="B09Q8H4HKF"/>
    <x v="30"/>
    <s v="SIMORAS Memorial Candles for Deceased - Sympathy Gift, Condolence Gifts, Remembrance Gifts, Bereavement Gift for Loss of Mother, Father, Sister, Loved Ones - Cat, Dog Memorial Gifts - Pet Loss Gifts"/>
    <s v="SIMFBA10017"/>
    <s v="41"/>
    <s v="0"/>
    <s v="3.20%"/>
    <s v="0.00%"/>
    <s v="55"/>
    <s v="0"/>
    <s v="3.42%"/>
    <s v="0.00%"/>
    <s v="100.00%"/>
    <s v="0.00%"/>
    <s v="3"/>
    <s v="0"/>
    <s v="7.32%"/>
    <s v="0.00%"/>
    <s v="$59.97"/>
    <s v="$0.00"/>
    <n v="3"/>
    <n v="0"/>
  </r>
  <r>
    <d v="2022-09-26T00:00:00"/>
    <x v="59"/>
    <s v="2022-W40"/>
    <s v="BusinessReport-12-19-23 (63)"/>
    <s v="B09Q8F788D"/>
    <x v="29"/>
    <s v="SIMORAS Memorial Candles for Deceased - Sympathy Gift, Condolence Gifts, Remembrance Gifts, Bereavement Gift for Loss of Mother, Father, Sister, Loved Ones - Cat, Dog Memorial Gifts - Pet Loss Gifts"/>
    <s v="SIMFBA10019"/>
    <s v="66"/>
    <s v="0"/>
    <s v="5.16%"/>
    <s v="0.00%"/>
    <s v="82"/>
    <s v="0"/>
    <s v="5.10%"/>
    <s v="0.00%"/>
    <s v="98.78%"/>
    <s v="0.00%"/>
    <s v="2"/>
    <s v="0"/>
    <s v="3.03%"/>
    <s v="0.00%"/>
    <s v="$39.98"/>
    <s v="$0.00"/>
    <n v="2"/>
    <n v="0"/>
  </r>
  <r>
    <d v="2022-09-26T00:00:00"/>
    <x v="59"/>
    <s v="2022-W40"/>
    <s v="BusinessReport-12-19-23 (63)"/>
    <s v="B0BD5757N5"/>
    <x v="24"/>
    <s v="SIMORAS Boss Lady Candle with Candlesnuffer - A Candle for Coworkers on Birthday, Promotion - Boss Candle for Women on Boss Day - Coworker Candle as Leaving Work Gifts, New Job Gifts"/>
    <s v="SIMFBA10009"/>
    <s v="33"/>
    <s v="0"/>
    <s v="2.58%"/>
    <s v="0.00%"/>
    <s v="40"/>
    <s v="0"/>
    <s v="2.49%"/>
    <s v="0.00%"/>
    <s v="97.50%"/>
    <s v="0.00%"/>
    <s v="1"/>
    <s v="0"/>
    <s v="3.03%"/>
    <s v="0.00%"/>
    <s v="$19.99"/>
    <s v="$0.00"/>
    <n v="1"/>
    <n v="0"/>
  </r>
  <r>
    <d v="2022-09-26T00:00:00"/>
    <x v="59"/>
    <s v="2022-W40"/>
    <s v="BusinessReport-12-19-23 (63)"/>
    <s v="B09Q7TZ6VW"/>
    <x v="5"/>
    <s v="SIMORAS Inspirational Candles for Women, Men - You're Awesome Candles with Candle Snuffer - Lavender Candles Gifts for Women, Friends, Coworkers, Sisters, Teachers - Boss Day Candle with Saying"/>
    <s v="SIMFBA10012"/>
    <s v="21"/>
    <s v="0"/>
    <s v="1.64%"/>
    <s v="0.00%"/>
    <s v="28"/>
    <s v="0"/>
    <s v="1.74%"/>
    <s v="0.00%"/>
    <s v="100.00%"/>
    <s v="0.00%"/>
    <s v="17"/>
    <s v="0"/>
    <s v="80.95%"/>
    <s v="0.00%"/>
    <s v="$339.83"/>
    <s v="$0.00"/>
    <n v="1"/>
    <n v="0"/>
  </r>
  <r>
    <d v="2022-09-26T00:00:00"/>
    <x v="59"/>
    <s v="2022-W40"/>
    <s v="BusinessReport-12-19-23 (63)"/>
    <s v="B09Q837MF6"/>
    <x v="22"/>
    <s v="SIMORAS Get Well Soon Candle with Candlesnuffer - Cheer Candle for Women, Men, Friends After Surgery, Getting Sick - Recovery Candle as Comforting Gifts for Cancer Patients, Miscarriage, Grieving"/>
    <s v="SIMFBA10003"/>
    <s v="43"/>
    <s v="0"/>
    <s v="3.36%"/>
    <s v="0.00%"/>
    <s v="55"/>
    <s v="0"/>
    <s v="3.42%"/>
    <s v="0.00%"/>
    <s v="100.00%"/>
    <s v="0.00%"/>
    <s v="1"/>
    <s v="0"/>
    <s v="2.33%"/>
    <s v="0.00%"/>
    <s v="$19.99"/>
    <s v="$0.00"/>
    <n v="1"/>
    <n v="0"/>
  </r>
  <r>
    <d v="2022-09-26T00:00:00"/>
    <x v="59"/>
    <s v="2022-W40"/>
    <s v="BusinessReport-12-19-23 (63)"/>
    <s v="B0BC7YHGYH"/>
    <x v="8"/>
    <s v="SIMORAS Mom Candle with Candlesnuffer - Lavender Scented Candles for Mom - My Favorite Child Gave Me This Candle - Gifts for Mom from Son on Birthday - Mothers Day Candles from Daughter"/>
    <s v="SIMFBA10016"/>
    <s v="41"/>
    <s v="0"/>
    <s v="3.20%"/>
    <s v="0.00%"/>
    <s v="49"/>
    <s v="0"/>
    <s v="3.05%"/>
    <s v="0.00%"/>
    <s v="93.88%"/>
    <s v="0.00%"/>
    <s v="1"/>
    <s v="0"/>
    <s v="2.44%"/>
    <s v="0.00%"/>
    <s v="$19.99"/>
    <s v="$0.00"/>
    <n v="1"/>
    <n v="0"/>
  </r>
  <r>
    <d v="2022-09-26T00:00:00"/>
    <x v="59"/>
    <s v="2022-W40"/>
    <s v="BusinessReport-12-19-23 (63)"/>
    <s v="B0BC7YHGYH"/>
    <x v="4"/>
    <s v="SIMORAS Mom Candle with Candlesnuffer - Lavender Scented Candles for Mom - You Don't Have Ugly Children Candles for Mom - Mom Candle Gifts for Mom from Son - Mothers Day Candles from Daughter"/>
    <s v="SIMFBA10013"/>
    <s v="50"/>
    <s v="0"/>
    <s v="3.91%"/>
    <s v="0.00%"/>
    <s v="60"/>
    <s v="0"/>
    <s v="3.73%"/>
    <s v="0.00%"/>
    <s v="98.33%"/>
    <s v="0.00%"/>
    <s v="1"/>
    <s v="0"/>
    <s v="2.00%"/>
    <s v="0.00%"/>
    <s v="$19.99"/>
    <s v="$0.00"/>
    <n v="1"/>
    <n v="0"/>
  </r>
  <r>
    <d v="2022-09-19T00:00:00"/>
    <x v="60"/>
    <s v="2022-W39"/>
    <s v="BusinessReport-12-19-23 (64)"/>
    <s v="B09Q839M44"/>
    <x v="20"/>
    <s v="SIMORAS Housewarming Gifts for New House - Can't Wait to Poo in Your New Toilet Candles for House Warming - Funny Housewarming Gifts for Women, Men, Friends - New Apartment, New Home Candle, Lavender"/>
    <s v="SIMFBA10008"/>
    <s v="101"/>
    <s v="1"/>
    <s v="8.34%"/>
    <s v="5.26%"/>
    <s v="134"/>
    <s v="1"/>
    <s v="8.85%"/>
    <s v="3.85%"/>
    <s v="100.00%"/>
    <s v="100.00%"/>
    <s v="18"/>
    <s v="0"/>
    <s v="17.82%"/>
    <s v="0.00%"/>
    <s v="$341.82"/>
    <s v="$0.00"/>
    <n v="18"/>
    <n v="0"/>
  </r>
  <r>
    <d v="2022-09-19T00:00:00"/>
    <x v="60"/>
    <s v="2022-W39"/>
    <s v="BusinessReport-12-19-23 (64)"/>
    <s v="B09Q8CZZQM"/>
    <x v="0"/>
    <s v="SIMORAS Love Candle Gifts for Girlfriend, Boyfriend - I Love You Gifts for Her, Him on Birthday - Funny Gift for Your Wife, Husband - Romantic Gifts for Her, Him on Valentines Day - Lavender Scent"/>
    <s v="SIMFBA10010"/>
    <s v="115"/>
    <s v="2"/>
    <s v="9.50%"/>
    <s v="10.53%"/>
    <s v="147"/>
    <s v="4"/>
    <s v="9.71%"/>
    <s v="15.38%"/>
    <s v="99.32%"/>
    <s v="100.00%"/>
    <s v="14"/>
    <s v="1"/>
    <s v="12.17%"/>
    <s v="50.00%"/>
    <s v="$279.86"/>
    <s v="$19.99"/>
    <n v="14"/>
    <n v="1"/>
  </r>
  <r>
    <d v="2022-09-19T00:00:00"/>
    <x v="60"/>
    <s v="2022-W39"/>
    <s v="BusinessReport-12-19-23 (64)"/>
    <s v="B09Q7VVYTF"/>
    <x v="28"/>
    <s v="SIMORAS Lavender Scented Candles Gifts for Women - Don't Let Anyone Treat You Like Free Salsa You are Guac - Inspirational Gifts for Women, Men - Best Friend Candle for Bestie's Birthday"/>
    <s v="SIMFBA10014"/>
    <s v="103"/>
    <s v="0"/>
    <s v="8.51%"/>
    <s v="0.00%"/>
    <s v="131"/>
    <s v="0"/>
    <s v="8.65%"/>
    <s v="0.00%"/>
    <s v="100.00%"/>
    <s v="0.00%"/>
    <s v="10"/>
    <s v="0"/>
    <s v="9.71%"/>
    <s v="0.00%"/>
    <s v="$199.90"/>
    <s v="$0.00"/>
    <n v="10"/>
    <n v="0"/>
  </r>
  <r>
    <d v="2022-09-19T00:00:00"/>
    <x v="60"/>
    <s v="2022-W39"/>
    <s v="BusinessReport-12-19-23 (64)"/>
    <s v="B09Q82WCBL"/>
    <x v="7"/>
    <s v="SIMORAS Best Friend Candle with Snuffer - Our Friendship is Like This Candle - Friend Gifts for Women, Men on Graduation - Going Away Gifts for Friends - Friendship Gifts for Women Friends"/>
    <s v="SIMFBA10005"/>
    <s v="120"/>
    <s v="2"/>
    <s v="9.91%"/>
    <s v="10.53%"/>
    <s v="153"/>
    <s v="2"/>
    <s v="10.11%"/>
    <s v="7.69%"/>
    <s v="100.00%"/>
    <s v="50.00%"/>
    <s v="8"/>
    <s v="0"/>
    <s v="6.67%"/>
    <s v="0.00%"/>
    <s v="$151.92"/>
    <s v="$0.00"/>
    <n v="8"/>
    <n v="0"/>
  </r>
  <r>
    <d v="2022-09-19T00:00:00"/>
    <x v="60"/>
    <s v="2022-W39"/>
    <s v="BusinessReport-12-19-23 (64)"/>
    <s v="B09Q7T2W3V"/>
    <x v="27"/>
    <s v="SIMORAS Housewarming Gifts for New House - You Should Have Moved Closer Scented Candles for House Warming - Funny Housewarming Gifts for Women, Men, Friends - New Apartment, New Home Candle (Lavender)"/>
    <s v="SIMFBA10002"/>
    <s v="59"/>
    <s v="1"/>
    <s v="4.87%"/>
    <s v="5.26%"/>
    <s v="81"/>
    <s v="1"/>
    <s v="5.35%"/>
    <s v="3.85%"/>
    <s v="100.00%"/>
    <s v="100.00%"/>
    <s v="7"/>
    <s v="0"/>
    <s v="11.86%"/>
    <s v="0.00%"/>
    <s v="$132.93"/>
    <s v="$0.00"/>
    <n v="7"/>
    <n v="0"/>
  </r>
  <r>
    <d v="2022-09-19T00:00:00"/>
    <x v="60"/>
    <s v="2022-W39"/>
    <s v="BusinessReport-12-19-23 (64)"/>
    <s v="B09Q867JDT"/>
    <x v="3"/>
    <s v="SIMORAS Best Friend Candle with Candle Snuffer - A True Friend Candle - Friend Gifts for Women, Men on Graduation - Best Friend Birthday Gifts for Women - Friendship Gifts for Women Friends"/>
    <s v="SIMFBA10006"/>
    <s v="80"/>
    <s v="1"/>
    <s v="6.61%"/>
    <s v="5.26%"/>
    <s v="95"/>
    <s v="1"/>
    <s v="6.27%"/>
    <s v="3.85%"/>
    <s v="100.00%"/>
    <s v="100.00%"/>
    <s v="6"/>
    <s v="0"/>
    <s v="7.50%"/>
    <s v="0.00%"/>
    <s v="$125.94"/>
    <s v="$0.00"/>
    <n v="6"/>
    <n v="0"/>
  </r>
  <r>
    <d v="2022-09-19T00:00:00"/>
    <x v="60"/>
    <s v="2022-W39"/>
    <s v="BusinessReport-12-19-23 (64)"/>
    <s v="B09Q8LDCJX"/>
    <x v="23"/>
    <s v="SIMORAS Memorial Candles for Deceased - Sympathy Gift, Condolence Gifts, Remembrance Gifts, Bereavement Gift for Loss of Mother, Father, Sister, Loved Ones - Lavender Scented Candles"/>
    <s v="SIMFBA10018"/>
    <s v="117"/>
    <s v="6"/>
    <s v="9.66%"/>
    <s v="31.58%"/>
    <s v="145"/>
    <s v="9"/>
    <s v="9.58%"/>
    <s v="34.62%"/>
    <s v="100.00%"/>
    <s v="77.78%"/>
    <s v="6"/>
    <s v="1"/>
    <s v="5.13%"/>
    <s v="16.67%"/>
    <s v="$119.94"/>
    <s v="$19.99"/>
    <n v="6"/>
    <n v="1"/>
  </r>
  <r>
    <d v="2022-09-19T00:00:00"/>
    <x v="60"/>
    <s v="2022-W39"/>
    <s v="BusinessReport-12-19-23 (64)"/>
    <s v="B09Q7PGRSD"/>
    <x v="14"/>
    <s v="SIMORAS Best Friend Candle with Snuffer - We'll be Friends Until We are Old - Friend Gifts for Women, Men on Graduation - Best Friend Birthday Gifts for Women - Friendship Gifts for Women Friends"/>
    <s v="SIMFBA10007"/>
    <s v="53"/>
    <s v="1"/>
    <s v="4.38%"/>
    <s v="5.26%"/>
    <s v="70"/>
    <s v="1"/>
    <s v="4.62%"/>
    <s v="3.85%"/>
    <s v="100.00%"/>
    <s v="100.00%"/>
    <s v="5"/>
    <s v="0"/>
    <s v="9.43%"/>
    <s v="0.00%"/>
    <s v="$104.95"/>
    <s v="$0.00"/>
    <n v="5"/>
    <n v="0"/>
  </r>
  <r>
    <d v="2022-09-19T00:00:00"/>
    <x v="60"/>
    <s v="2022-W39"/>
    <s v="BusinessReport-12-19-23 (64)"/>
    <s v="B09Q837MF6"/>
    <x v="22"/>
    <s v="SIMORAS Get Well Soon Candle with Candlesnuffer - Cheer Candle for Women, Men, Friends After Surgery, Getting Sick - Recovery Candle as Comforting Gifts for Cancer Patients, Miscarriage, Grieving"/>
    <s v="SIMFBA10003"/>
    <s v="34"/>
    <s v="1"/>
    <s v="2.81%"/>
    <s v="5.26%"/>
    <s v="39"/>
    <s v="2"/>
    <s v="2.58%"/>
    <s v="7.69%"/>
    <s v="100.00%"/>
    <s v="100.00%"/>
    <s v="5"/>
    <s v="0"/>
    <s v="14.71%"/>
    <s v="0.00%"/>
    <s v="$99.95"/>
    <s v="$0.00"/>
    <n v="5"/>
    <n v="0"/>
  </r>
  <r>
    <d v="2022-09-19T00:00:00"/>
    <x v="60"/>
    <s v="2022-W39"/>
    <s v="BusinessReport-12-19-23 (64)"/>
    <s v="B09Q8H4HKF"/>
    <x v="30"/>
    <s v="SIMORAS Memorial Candles for Deceased - Sympathy Gift, Condolence Gifts, Remembrance Gifts, Bereavement Gift for Loss of Mother, Father, Sister, Loved Ones - Cat, Dog Memorial Gifts - Pet Loss Gifts"/>
    <s v="SIMFBA10017"/>
    <s v="67"/>
    <s v="1"/>
    <s v="5.53%"/>
    <s v="5.26%"/>
    <s v="70"/>
    <s v="1"/>
    <s v="4.62%"/>
    <s v="3.85%"/>
    <s v="100.00%"/>
    <s v="100.00%"/>
    <s v="4"/>
    <s v="0"/>
    <s v="5.97%"/>
    <s v="0.00%"/>
    <s v="$79.96"/>
    <s v="$0.00"/>
    <n v="4"/>
    <n v="0"/>
  </r>
  <r>
    <d v="2022-09-19T00:00:00"/>
    <x v="60"/>
    <s v="2022-W39"/>
    <s v="BusinessReport-12-19-23 (64)"/>
    <s v="B0BC7YHGYH"/>
    <x v="8"/>
    <s v="SIMORAS Mom Candle with Candlesnuffer - Lavender Scented Candles for Mom - My Favorite Child Gave Me This Candle - Gifts for Mom from Son on Birthday - Mothers Day Candles from Daughter"/>
    <s v="SIMFBA10016"/>
    <s v="25"/>
    <s v="0"/>
    <s v="2.06%"/>
    <s v="0.00%"/>
    <s v="31"/>
    <s v="0"/>
    <s v="2.05%"/>
    <s v="0.00%"/>
    <s v="96.77%"/>
    <s v="0.00%"/>
    <s v="3"/>
    <s v="0"/>
    <s v="12.00%"/>
    <s v="0.00%"/>
    <s v="$59.97"/>
    <s v="$0.00"/>
    <n v="3"/>
    <n v="0"/>
  </r>
  <r>
    <d v="2022-09-19T00:00:00"/>
    <x v="60"/>
    <s v="2022-W39"/>
    <s v="BusinessReport-12-19-23 (64)"/>
    <s v="B09Q86K46P"/>
    <x v="26"/>
    <s v="SIMORAS Get Well Soon Candle with Candlesnuffer - Cheer Candle for Women, Men, Friends After Surgery, Getting Sick - Recovery Candle as Comforting Gifts for Cancer Patients, Miscarriage, Grieving"/>
    <s v="SIMFBA10004"/>
    <s v="37"/>
    <s v="2"/>
    <s v="3.06%"/>
    <s v="10.53%"/>
    <s v="41"/>
    <s v="2"/>
    <s v="2.71%"/>
    <s v="7.69%"/>
    <s v="100.00%"/>
    <s v="100.00%"/>
    <s v="3"/>
    <s v="0"/>
    <s v="8.11%"/>
    <s v="0.00%"/>
    <s v="$59.97"/>
    <s v="$0.00"/>
    <n v="3"/>
    <n v="0"/>
  </r>
  <r>
    <d v="2022-09-19T00:00:00"/>
    <x v="60"/>
    <s v="2022-W39"/>
    <s v="BusinessReport-12-19-23 (64)"/>
    <s v="B0BC7YHGYH"/>
    <x v="31"/>
    <s v=" "/>
    <s v="SIMFBA10015"/>
    <s v="30"/>
    <s v="0"/>
    <s v="2.48%"/>
    <s v="0.00%"/>
    <s v="38"/>
    <s v="0"/>
    <s v="2.51%"/>
    <s v="0.00%"/>
    <s v="100.00%"/>
    <s v="0.00%"/>
    <s v="3"/>
    <s v="0"/>
    <s v="10.00%"/>
    <s v="0.00%"/>
    <s v="$59.97"/>
    <s v="$0.00"/>
    <n v="3"/>
    <n v="0"/>
  </r>
  <r>
    <d v="2022-09-19T00:00:00"/>
    <x v="60"/>
    <s v="2022-W39"/>
    <s v="BusinessReport-12-19-23 (64)"/>
    <s v="B09Q8BGB69"/>
    <x v="2"/>
    <s v="SIMORAS Sister Candle with Candlesnuffer, Gift Box - Lavender Scented Candle Gift for Sister on Birthday, Christmas - Cool Sister Gifts from Sisters, Brothers"/>
    <s v="SIMFBA10020"/>
    <s v="83"/>
    <s v="1"/>
    <s v="6.85%"/>
    <s v="5.26%"/>
    <s v="109"/>
    <s v="2"/>
    <s v="7.20%"/>
    <s v="7.69%"/>
    <s v="100.00%"/>
    <s v="100.00%"/>
    <s v="3"/>
    <s v="0"/>
    <s v="3.61%"/>
    <s v="0.00%"/>
    <s v="$59.97"/>
    <s v="$0.00"/>
    <n v="3"/>
    <n v="0"/>
  </r>
  <r>
    <d v="2022-09-19T00:00:00"/>
    <x v="60"/>
    <s v="2022-W39"/>
    <s v="BusinessReport-12-19-23 (64)"/>
    <s v="B09Q8F788D"/>
    <x v="29"/>
    <s v="SIMORAS Memorial Candles for Deceased - Sympathy Gift, Condolence Gifts, Remembrance Gifts, Bereavement Gift for Loss of Mother, Father, Sister, Loved Ones - Cat, Dog Memorial Gifts - Pet Loss Gifts"/>
    <s v="SIMFBA10019"/>
    <s v="58"/>
    <s v="0"/>
    <s v="4.79%"/>
    <s v="0.00%"/>
    <s v="73"/>
    <s v="0"/>
    <s v="4.82%"/>
    <s v="0.00%"/>
    <s v="100.00%"/>
    <s v="0.00%"/>
    <s v="2"/>
    <s v="0"/>
    <s v="3.45%"/>
    <s v="0.00%"/>
    <s v="$39.98"/>
    <s v="$0.00"/>
    <n v="2"/>
    <n v="0"/>
  </r>
  <r>
    <d v="2022-09-19T00:00:00"/>
    <x v="60"/>
    <s v="2022-W39"/>
    <s v="BusinessReport-12-19-23 (64)"/>
    <s v="B09Q7TZ6VW"/>
    <x v="5"/>
    <s v="SIMORAS Inspirational Candles for Women, Men - You're Awesome Candles with Candle Snuffer - Lavender Candles Gifts for Women, Friends, Coworkers, Sisters, Teachers - Boss Day Candle with Saying"/>
    <s v="SIMFBA10012"/>
    <s v="26"/>
    <s v="0"/>
    <s v="2.15%"/>
    <s v="0.00%"/>
    <s v="36"/>
    <s v="0"/>
    <s v="2.38%"/>
    <s v="0.00%"/>
    <s v="100.00%"/>
    <s v="0.00%"/>
    <s v="1"/>
    <s v="0"/>
    <s v="3.85%"/>
    <s v="0.00%"/>
    <s v="$19.99"/>
    <s v="$0.00"/>
    <n v="1"/>
    <n v="0"/>
  </r>
  <r>
    <d v="2022-09-19T00:00:00"/>
    <x v="60"/>
    <s v="2022-W39"/>
    <s v="BusinessReport-12-19-23 (64)"/>
    <s v="B0BD5757N5"/>
    <x v="18"/>
    <s v="SIMORAS Coworker Candle with Candlesnuffer, Gift Box - A Candle for Coworkers' Birthday, Promotion - Candles for Coworkers Leaving Work - Coworker Gifts for Women, Men - Work Bestie Candle"/>
    <s v="SIMFBA10001"/>
    <s v="61"/>
    <s v="0"/>
    <s v="5.04%"/>
    <s v="0.00%"/>
    <s v="72"/>
    <s v="0"/>
    <s v="4.76%"/>
    <s v="0.00%"/>
    <s v="91.67%"/>
    <s v="0.00%"/>
    <s v="1"/>
    <s v="0"/>
    <s v="1.64%"/>
    <s v="0.00%"/>
    <s v="$19.99"/>
    <s v="$0.00"/>
    <n v="1"/>
    <n v="0"/>
  </r>
  <r>
    <d v="2022-09-19T00:00:00"/>
    <x v="60"/>
    <s v="2022-W39"/>
    <s v="BusinessReport-12-19-23 (64)"/>
    <s v="B0BC7YHGYH"/>
    <x v="4"/>
    <s v="SIMORAS Mom Candle with Candlesnuffer - Lavender Scented Candles for Mom - You Don't Have Ugly Children Candles for Mom - Mom Candle Gifts for Mom from Son - Mothers Day Candles from Daughter"/>
    <s v="SIMFBA10013"/>
    <s v="42"/>
    <s v="0"/>
    <s v="3.47%"/>
    <s v="0.00%"/>
    <s v="49"/>
    <s v="0"/>
    <s v="3.24%"/>
    <s v="0.00%"/>
    <s v="100.00%"/>
    <s v="0.00%"/>
    <s v="1"/>
    <s v="0"/>
    <s v="2.38%"/>
    <s v="0.00%"/>
    <s v="$19.99"/>
    <s v="$0.00"/>
    <n v="1"/>
    <n v="0"/>
  </r>
  <r>
    <d v="2022-09-12T00:00:00"/>
    <x v="61"/>
    <s v="2022-W38"/>
    <s v="BusinessReport-12-19-23 (65)"/>
    <s v="B09Q82WCBL"/>
    <x v="7"/>
    <s v="SIMORAS Best Friend Candle with Snuffer - Our Friendship is Like This Candle - Friend Gifts for Women, Men on Graduation - Going Away Gifts for Friends - Friendship Gifts for Women Friends"/>
    <s v="SIMFBA10005"/>
    <s v="151"/>
    <s v="1"/>
    <s v="11.23%"/>
    <s v="5.00%"/>
    <s v="201"/>
    <s v="1"/>
    <s v="11.75%"/>
    <s v="3.70%"/>
    <s v="100.00%"/>
    <s v="100.00%"/>
    <s v="11"/>
    <s v="0"/>
    <s v="7.28%"/>
    <s v="0.00%"/>
    <s v="$208.89"/>
    <s v="$0.00"/>
    <n v="11"/>
    <n v="0"/>
  </r>
  <r>
    <d v="2022-09-12T00:00:00"/>
    <x v="61"/>
    <s v="2022-W38"/>
    <s v="BusinessReport-12-19-23 (65)"/>
    <s v="B09Q8CZZQM"/>
    <x v="0"/>
    <s v="SIMORAS Love Candle Gifts for Girlfriend, Boyfriend - I Love You Gifts for Her, Him on Birthday - Funny Gift for Your Wife, Husband - Romantic Gifts for Her, Him on Valentines Day - Lavender Scent"/>
    <s v="SIMFBA10010"/>
    <s v="94"/>
    <s v="1"/>
    <s v="6.99%"/>
    <s v="5.00%"/>
    <s v="131"/>
    <s v="1"/>
    <s v="7.66%"/>
    <s v="3.70%"/>
    <s v="98.47%"/>
    <s v="100.00%"/>
    <s v="11"/>
    <s v="0"/>
    <s v="11.70%"/>
    <s v="0.00%"/>
    <s v="$219.89"/>
    <s v="$0.00"/>
    <n v="11"/>
    <n v="0"/>
  </r>
  <r>
    <d v="2022-09-12T00:00:00"/>
    <x v="61"/>
    <s v="2022-W38"/>
    <s v="BusinessReport-12-19-23 (65)"/>
    <s v="B09Q839M44"/>
    <x v="20"/>
    <s v="SIMORAS Housewarming Gifts for New House - Can't Wait to Poo in Your New Toilet Candles for House Warming - Funny Housewarming Gifts for Women, Men, Friends - New Apartment, New Home Candle, Lavender"/>
    <s v="SIMFBA10008"/>
    <s v="64"/>
    <s v="1"/>
    <s v="4.76%"/>
    <s v="5.00%"/>
    <s v="85"/>
    <s v="1"/>
    <s v="4.97%"/>
    <s v="3.70%"/>
    <s v="100.00%"/>
    <s v="100.00%"/>
    <s v="10"/>
    <s v="0"/>
    <s v="15.63%"/>
    <s v="0.00%"/>
    <s v="$189.90"/>
    <s v="$0.00"/>
    <n v="10"/>
    <n v="0"/>
  </r>
  <r>
    <d v="2022-09-12T00:00:00"/>
    <x v="61"/>
    <s v="2022-W38"/>
    <s v="BusinessReport-12-19-23 (65)"/>
    <s v="B09Q8BGB69"/>
    <x v="2"/>
    <s v="SIMORAS Sister Candle with Candlesnuffer, Gift Box - Lavender Scented Candle Gift for Sister on Birthday, Christmas - Cool Sister Gifts from Sisters, Brothers"/>
    <s v="SIMFBA10020"/>
    <s v="113"/>
    <s v="0"/>
    <s v="8.40%"/>
    <s v="0.00%"/>
    <s v="147"/>
    <s v="0"/>
    <s v="8.60%"/>
    <s v="0.00%"/>
    <s v="100.00%"/>
    <s v="0.00%"/>
    <s v="9"/>
    <s v="0"/>
    <s v="7.96%"/>
    <s v="0.00%"/>
    <s v="$179.91"/>
    <s v="$0.00"/>
    <n v="9"/>
    <n v="0"/>
  </r>
  <r>
    <d v="2022-09-12T00:00:00"/>
    <x v="61"/>
    <s v="2022-W38"/>
    <s v="BusinessReport-12-19-23 (65)"/>
    <s v="B09Q7VVYTF"/>
    <x v="28"/>
    <s v="SIMORAS Lavender Scented Candles Gifts for Women - Don't Let Anyone Treat You Like Free Salsa You are Guac - Inspirational Gifts for Women, Men - Best Friend Candle for Bestie's Birthday"/>
    <s v="SIMFBA10014"/>
    <s v="95"/>
    <s v="2"/>
    <s v="7.06%"/>
    <s v="10.00%"/>
    <s v="114"/>
    <s v="3"/>
    <s v="6.67%"/>
    <s v="11.11%"/>
    <s v="100.00%"/>
    <s v="100.00%"/>
    <s v="8"/>
    <s v="0"/>
    <s v="8.42%"/>
    <s v="0.00%"/>
    <s v="$159.92"/>
    <s v="$0.00"/>
    <n v="8"/>
    <n v="0"/>
  </r>
  <r>
    <d v="2022-09-12T00:00:00"/>
    <x v="61"/>
    <s v="2022-W38"/>
    <s v="BusinessReport-12-19-23 (65)"/>
    <s v="B09Q837MF6"/>
    <x v="22"/>
    <s v="SIMORAS Get Well Soon Candle with Candlesnuffer - Cheer Candle for Women, Men, Friends After Surgery, Getting Sick - Recovery Candle as Comforting Gifts for Cancer Patients, Miscarriage, Grieving"/>
    <s v="SIMFBA10003"/>
    <s v="33"/>
    <s v="0"/>
    <s v="2.45%"/>
    <s v="0.00%"/>
    <s v="36"/>
    <s v="0"/>
    <s v="2.11%"/>
    <s v="0.00%"/>
    <s v="100.00%"/>
    <s v="0.00%"/>
    <s v="5"/>
    <s v="0"/>
    <s v="15.15%"/>
    <s v="0.00%"/>
    <s v="$99.95"/>
    <s v="$0.00"/>
    <n v="5"/>
    <n v="0"/>
  </r>
  <r>
    <d v="2022-09-12T00:00:00"/>
    <x v="61"/>
    <s v="2022-W38"/>
    <s v="BusinessReport-12-19-23 (65)"/>
    <s v="B09Q867JDT"/>
    <x v="3"/>
    <s v="SIMORAS Best Friend Candle with Candle Snuffer - A True Friend Candle - Friend Gifts for Women, Men on Graduation - Best Friend Birthday Gifts for Women - Friendship Gifts for Women Friends"/>
    <s v="SIMFBA10006"/>
    <s v="92"/>
    <s v="2"/>
    <s v="6.84%"/>
    <s v="10.00%"/>
    <s v="116"/>
    <s v="4"/>
    <s v="6.78%"/>
    <s v="14.81%"/>
    <s v="100.00%"/>
    <s v="100.00%"/>
    <s v="5"/>
    <s v="0"/>
    <s v="5.43%"/>
    <s v="0.00%"/>
    <s v="$104.95"/>
    <s v="$0.00"/>
    <n v="5"/>
    <n v="0"/>
  </r>
  <r>
    <d v="2022-09-12T00:00:00"/>
    <x v="61"/>
    <s v="2022-W38"/>
    <s v="BusinessReport-12-19-23 (65)"/>
    <s v="B09Q7PGRSD"/>
    <x v="14"/>
    <s v="SIMORAS Best Friend Candle with Snuffer - We'll be Friends Until We are Old - Friend Gifts for Women, Men on Graduation - Best Friend Birthday Gifts for Women - Friendship Gifts for Women Friends"/>
    <s v="SIMFBA10007"/>
    <s v="70"/>
    <s v="3"/>
    <s v="5.20%"/>
    <s v="15.00%"/>
    <s v="89"/>
    <s v="4"/>
    <s v="5.20%"/>
    <s v="14.81%"/>
    <s v="98.88%"/>
    <s v="100.00%"/>
    <s v="4"/>
    <s v="1"/>
    <s v="5.71%"/>
    <s v="33.33%"/>
    <s v="$83.96"/>
    <s v="$20.99"/>
    <n v="4"/>
    <n v="1"/>
  </r>
  <r>
    <d v="2022-09-12T00:00:00"/>
    <x v="61"/>
    <s v="2022-W38"/>
    <s v="BusinessReport-12-19-23 (65)"/>
    <s v="B09Q7T2W3V"/>
    <x v="27"/>
    <s v="SIMORAS Housewarming Gifts for New House - You Should Have Moved Closer Scented Candles for House Warming - Funny Housewarming Gifts for Women, Men, Friends - New Apartment, New Home Candle (Lavender)"/>
    <s v="SIMFBA10002"/>
    <s v="75"/>
    <s v="1"/>
    <s v="5.58%"/>
    <s v="5.00%"/>
    <s v="95"/>
    <s v="1"/>
    <s v="5.56%"/>
    <s v="3.70%"/>
    <s v="100.00%"/>
    <s v="100.00%"/>
    <s v="4"/>
    <s v="0"/>
    <s v="5.33%"/>
    <s v="0.00%"/>
    <s v="$75.96"/>
    <s v="$0.00"/>
    <n v="4"/>
    <n v="0"/>
  </r>
  <r>
    <d v="2022-09-12T00:00:00"/>
    <x v="61"/>
    <s v="2022-W38"/>
    <s v="BusinessReport-12-19-23 (65)"/>
    <s v="B09Q821VMF"/>
    <x v="25"/>
    <s v="SIMORAS Get Well Soon Candle with Candlesnuffer - Cheer Candle for Women, Men, Friends After Surgery, Getting Sick - Recovery Candle as Comforting Gifts for Cancer Patients, Miscarriage, Grieving"/>
    <s v="SIMFBA10011"/>
    <s v="23"/>
    <s v="1"/>
    <s v="1.71%"/>
    <s v="5.00%"/>
    <s v="29"/>
    <s v="1"/>
    <s v="1.70%"/>
    <s v="3.70%"/>
    <s v="100.00%"/>
    <s v="100.00%"/>
    <s v="3"/>
    <s v="0"/>
    <s v="13.04%"/>
    <s v="0.00%"/>
    <s v="$59.97"/>
    <s v="$0.00"/>
    <n v="3"/>
    <n v="0"/>
  </r>
  <r>
    <d v="2022-09-12T00:00:00"/>
    <x v="61"/>
    <s v="2022-W38"/>
    <s v="BusinessReport-12-19-23 (65)"/>
    <s v="B0BC7YHGYH"/>
    <x v="31"/>
    <s v=" "/>
    <s v="SIMFBA10015"/>
    <s v="33"/>
    <s v="0"/>
    <s v="2.45%"/>
    <s v="0.00%"/>
    <s v="42"/>
    <s v="0"/>
    <s v="2.46%"/>
    <s v="0.00%"/>
    <s v="100.00%"/>
    <s v="0.00%"/>
    <s v="3"/>
    <s v="0"/>
    <s v="9.09%"/>
    <s v="0.00%"/>
    <s v="$59.97"/>
    <s v="$0.00"/>
    <n v="3"/>
    <n v="0"/>
  </r>
  <r>
    <d v="2022-09-12T00:00:00"/>
    <x v="61"/>
    <s v="2022-W38"/>
    <s v="BusinessReport-12-19-23 (65)"/>
    <s v="B09Q8LDCJX"/>
    <x v="23"/>
    <s v="SIMORAS Memorial Candles for Deceased - Sympathy Gift, Condolence Gifts, Remembrance Gifts, Bereavement Gift for Loss of Mother, Father, Sister, Loved Ones - Lavender Scented Candles"/>
    <s v="SIMFBA10018"/>
    <s v="104"/>
    <s v="4"/>
    <s v="7.73%"/>
    <s v="20.00%"/>
    <s v="143"/>
    <s v="7"/>
    <s v="8.36%"/>
    <s v="25.93%"/>
    <s v="100.00%"/>
    <s v="100.00%"/>
    <s v="4"/>
    <s v="0"/>
    <s v="3.85%"/>
    <s v="0.00%"/>
    <s v="$79.96"/>
    <s v="$0.00"/>
    <n v="3"/>
    <n v="0"/>
  </r>
  <r>
    <d v="2022-09-12T00:00:00"/>
    <x v="61"/>
    <s v="2022-W38"/>
    <s v="BusinessReport-12-19-23 (65)"/>
    <s v="B0BC7YHGYH"/>
    <x v="8"/>
    <s v="SIMORAS Mom Candle with Candlesnuffer - Lavender Scented Candles for Mom - My Favorite Child Gave Me This Candle - Gifts for Mom from Son on Birthday - Mothers Day Candles from Daughter"/>
    <s v="SIMFBA10016"/>
    <s v="32"/>
    <s v="0"/>
    <s v="2.38%"/>
    <s v="0.00%"/>
    <s v="39"/>
    <s v="0"/>
    <s v="2.28%"/>
    <s v="0.00%"/>
    <s v="89.74%"/>
    <s v="0.00%"/>
    <s v="2"/>
    <s v="0"/>
    <s v="6.25%"/>
    <s v="0.00%"/>
    <s v="$39.98"/>
    <s v="$0.00"/>
    <n v="2"/>
    <n v="0"/>
  </r>
  <r>
    <d v="2022-09-12T00:00:00"/>
    <x v="61"/>
    <s v="2022-W38"/>
    <s v="BusinessReport-12-19-23 (65)"/>
    <s v="B09Q86K46P"/>
    <x v="26"/>
    <s v="SIMORAS Get Well Soon Candle with Candlesnuffer - Cheer Candle for Women, Men, Friends After Surgery, Getting Sick - Recovery Candle as Comforting Gifts for Cancer Patients, Miscarriage, Grieving"/>
    <s v="SIMFBA10004"/>
    <s v="46"/>
    <s v="1"/>
    <s v="3.42%"/>
    <s v="5.00%"/>
    <s v="53"/>
    <s v="1"/>
    <s v="3.10%"/>
    <s v="3.70%"/>
    <s v="100.00%"/>
    <s v="100.00%"/>
    <s v="2"/>
    <s v="0"/>
    <s v="4.35%"/>
    <s v="0.00%"/>
    <s v="$39.98"/>
    <s v="$0.00"/>
    <n v="2"/>
    <n v="0"/>
  </r>
  <r>
    <d v="2022-09-12T00:00:00"/>
    <x v="61"/>
    <s v="2022-W38"/>
    <s v="BusinessReport-12-19-23 (65)"/>
    <s v="B09Q8F788D"/>
    <x v="29"/>
    <s v="SIMORAS Memorial Candles for Deceased - Sympathy Gift, Condolence Gifts, Remembrance Gifts, Bereavement Gift for Loss of Mother, Father, Sister, Loved Ones - Cat, Dog Memorial Gifts - Pet Loss Gifts"/>
    <s v="SIMFBA10019"/>
    <s v="40"/>
    <s v="0"/>
    <s v="2.97%"/>
    <s v="0.00%"/>
    <s v="48"/>
    <s v="0"/>
    <s v="2.81%"/>
    <s v="0.00%"/>
    <s v="100.00%"/>
    <s v="0.00%"/>
    <s v="6"/>
    <s v="0"/>
    <s v="15.00%"/>
    <s v="0.00%"/>
    <s v="$119.94"/>
    <s v="$0.00"/>
    <n v="2"/>
    <n v="0"/>
  </r>
  <r>
    <d v="2022-09-12T00:00:00"/>
    <x v="61"/>
    <s v="2022-W38"/>
    <s v="BusinessReport-12-19-23 (65)"/>
    <s v="B0BD5757N5"/>
    <x v="24"/>
    <s v="SIMORAS Boss Lady Candle with Candlesnuffer - A Candle for Coworkers on Birthday, Promotion - Boss Candle for Women on Boss Day - Coworker Candle as Leaving Work Gifts, New Job Gifts"/>
    <s v="SIMFBA10009"/>
    <s v="90"/>
    <s v="0"/>
    <s v="6.69%"/>
    <s v="0.00%"/>
    <s v="113"/>
    <s v="0"/>
    <s v="6.61%"/>
    <s v="0.00%"/>
    <s v="100.00%"/>
    <s v="0.00%"/>
    <s v="1"/>
    <s v="0"/>
    <s v="1.11%"/>
    <s v="0.00%"/>
    <s v="$19.99"/>
    <s v="$0.00"/>
    <n v="1"/>
    <n v="0"/>
  </r>
  <r>
    <d v="2022-09-12T00:00:00"/>
    <x v="61"/>
    <s v="2022-W38"/>
    <s v="BusinessReport-12-19-23 (65)"/>
    <s v="B09Q7TZ6VW"/>
    <x v="5"/>
    <s v="SIMORAS Inspirational Candles for Women, Men - You're Awesome Candles with Candle Snuffer - Lavender Candles Gifts for Women, Friends, Coworkers, Sisters, Teachers - Boss Day Candle with Saying"/>
    <s v="SIMFBA10012"/>
    <s v="28"/>
    <s v="0"/>
    <s v="2.08%"/>
    <s v="0.00%"/>
    <s v="38"/>
    <s v="0"/>
    <s v="2.22%"/>
    <s v="0.00%"/>
    <s v="97.37%"/>
    <s v="0.00%"/>
    <s v="1"/>
    <s v="0"/>
    <s v="3.57%"/>
    <s v="0.00%"/>
    <s v="$19.99"/>
    <s v="$0.00"/>
    <n v="1"/>
    <n v="0"/>
  </r>
  <r>
    <d v="2022-09-12T00:00:00"/>
    <x v="61"/>
    <s v="2022-W38"/>
    <s v="BusinessReport-12-19-23 (65)"/>
    <s v="B0BD5757N5"/>
    <x v="18"/>
    <s v="SIMORAS Coworker Candle with Candlesnuffer, Gift Box - A Candle for Coworkers' Birthday, Promotion - Candles for Coworkers Leaving Work - Coworker Gifts for Women, Men - Work Bestie Candle"/>
    <s v="SIMFBA10001"/>
    <s v="59"/>
    <s v="0"/>
    <s v="4.39%"/>
    <s v="0.00%"/>
    <s v="68"/>
    <s v="0"/>
    <s v="3.98%"/>
    <s v="0.00%"/>
    <s v="95.59%"/>
    <s v="0.00%"/>
    <s v="1"/>
    <s v="0"/>
    <s v="1.69%"/>
    <s v="0.00%"/>
    <s v="$19.99"/>
    <s v="$0.00"/>
    <n v="1"/>
    <n v="0"/>
  </r>
  <r>
    <d v="2022-09-12T00:00:00"/>
    <x v="61"/>
    <s v="2022-W38"/>
    <s v="BusinessReport-12-19-23 (65)"/>
    <s v="B0BC7YHGYH"/>
    <x v="4"/>
    <s v="SIMORAS Mom Candle with Candlesnuffer - Lavender Scented Candles for Mom - You Don't Have Ugly Children Candles for Mom - Mom Candle Gifts for Mom from Son - Mothers Day Candles from Daughter"/>
    <s v="SIMFBA10013"/>
    <s v="47"/>
    <s v="1"/>
    <s v="3.49%"/>
    <s v="5.00%"/>
    <s v="61"/>
    <s v="1"/>
    <s v="3.57%"/>
    <s v="3.70%"/>
    <s v="100.00%"/>
    <s v="100.00%"/>
    <s v="1"/>
    <s v="0"/>
    <s v="2.13%"/>
    <s v="0.00%"/>
    <s v="$19.99"/>
    <s v="$0.00"/>
    <n v="1"/>
    <n v="0"/>
  </r>
  <r>
    <d v="2022-09-12T00:00:00"/>
    <x v="61"/>
    <s v="2022-W38"/>
    <s v="BusinessReport-12-19-23 (65)"/>
    <s v="B09Q8H4HKF"/>
    <x v="30"/>
    <s v="SIMORAS Memorial Candles for Deceased - Sympathy Gift, Condolence Gifts, Remembrance Gifts, Bereavement Gift for Loss of Mother, Father, Sister, Loved Ones - Cat, Dog Memorial Gifts - Pet Loss Gifts"/>
    <s v="SIMFBA10017"/>
    <s v="56"/>
    <s v="2"/>
    <s v="4.16%"/>
    <s v="10.00%"/>
    <s v="62"/>
    <s v="2"/>
    <s v="3.63%"/>
    <s v="7.41%"/>
    <s v="100.00%"/>
    <s v="100.00%"/>
    <s v="1"/>
    <s v="0"/>
    <s v="1.79%"/>
    <s v="0.00%"/>
    <s v="$19.99"/>
    <s v="$0.00"/>
    <n v="1"/>
    <n v="0"/>
  </r>
  <r>
    <d v="2022-09-05T00:00:00"/>
    <x v="62"/>
    <s v="2022-W37"/>
    <s v="BusinessReport-12-19-23 (66)"/>
    <s v="B09Q8BGB69"/>
    <x v="2"/>
    <s v="SIMORAS Sister Candle with Candlesnuffer, Gift Box - Lavender Scented Candle Gift for Sister on Birthday, Christmas - Cool Sister Gifts from Sisters, Brothers"/>
    <s v="SIMFBA10020"/>
    <s v="162"/>
    <s v="0"/>
    <s v="10.43%"/>
    <s v="0.00%"/>
    <s v="221"/>
    <s v="0"/>
    <s v="11.42%"/>
    <s v="0.00%"/>
    <s v="99.55%"/>
    <s v="0.00%"/>
    <s v="25"/>
    <s v="0"/>
    <s v="15.43%"/>
    <s v="0.00%"/>
    <s v="$499.75"/>
    <s v="$0.00"/>
    <n v="24"/>
    <n v="0"/>
  </r>
  <r>
    <d v="2022-09-05T00:00:00"/>
    <x v="62"/>
    <s v="2022-W37"/>
    <s v="BusinessReport-12-19-23 (66)"/>
    <s v="B09Q86K46P"/>
    <x v="26"/>
    <s v="SIMORAS Get Well Soon Candle with Candlesnuffer - Cheer Candle for Women, Men, Friends After Surgery, Getting Sick - Recovery Candle as Comforting Gifts for Cancer Patients, Miscarriage, Grieving"/>
    <s v="SIMFBA10004"/>
    <s v="90"/>
    <s v="1"/>
    <s v="5.80%"/>
    <s v="6.25%"/>
    <s v="114"/>
    <s v="1"/>
    <s v="5.89%"/>
    <s v="5.26%"/>
    <s v="100.00%"/>
    <s v="100.00%"/>
    <s v="18"/>
    <s v="0"/>
    <s v="20.00%"/>
    <s v="0.00%"/>
    <s v="$359.82"/>
    <s v="$0.00"/>
    <n v="18"/>
    <n v="0"/>
  </r>
  <r>
    <d v="2022-09-05T00:00:00"/>
    <x v="62"/>
    <s v="2022-W37"/>
    <s v="BusinessReport-12-19-23 (66)"/>
    <s v="B09Q837MF6"/>
    <x v="22"/>
    <s v="SIMORAS Get Well Soon Candle with Candlesnuffer - Cheer Candle for Women, Men, Friends After Surgery, Getting Sick - Recovery Candle as Comforting Gifts for Cancer Patients, Miscarriage, Grieving"/>
    <s v="SIMFBA10003"/>
    <s v="60"/>
    <s v="1"/>
    <s v="3.86%"/>
    <s v="6.25%"/>
    <s v="74"/>
    <s v="1"/>
    <s v="3.82%"/>
    <s v="5.26%"/>
    <s v="98.65%"/>
    <s v="100.00%"/>
    <s v="17"/>
    <s v="0"/>
    <s v="28.33%"/>
    <s v="0.00%"/>
    <s v="$339.83"/>
    <s v="$0.00"/>
    <n v="17"/>
    <n v="0"/>
  </r>
  <r>
    <d v="2022-09-05T00:00:00"/>
    <x v="62"/>
    <s v="2022-W37"/>
    <s v="BusinessReport-12-19-23 (66)"/>
    <s v="B09Q82WCBL"/>
    <x v="7"/>
    <s v="SIMORAS Best Friend Candle with Snuffer - Our Friendship is Like This Candle - Friend Gifts for Women, Men on Graduation - Going Away Gifts for Friends - Friendship Gifts for Women Friends"/>
    <s v="SIMFBA10005"/>
    <s v="172"/>
    <s v="1"/>
    <s v="11.08%"/>
    <s v="6.25%"/>
    <s v="214"/>
    <s v="2"/>
    <s v="11.05%"/>
    <s v="10.53%"/>
    <s v="99.53%"/>
    <s v="100.00%"/>
    <s v="13"/>
    <s v="0"/>
    <s v="7.56%"/>
    <s v="0.00%"/>
    <s v="$246.87"/>
    <s v="$0.00"/>
    <n v="13"/>
    <n v="0"/>
  </r>
  <r>
    <d v="2022-09-05T00:00:00"/>
    <x v="62"/>
    <s v="2022-W37"/>
    <s v="BusinessReport-12-19-23 (66)"/>
    <s v="B09Q839M44"/>
    <x v="20"/>
    <s v="SIMORAS Housewarming Gifts for New House - Can't Wait to Poo in Your New Toilet Candles for House Warming - Funny Housewarming Gifts for Women, Men, Friends - New Apartment, New Home Candle, Lavender"/>
    <s v="SIMFBA10008"/>
    <s v="60"/>
    <s v="0"/>
    <s v="3.86%"/>
    <s v="0.00%"/>
    <s v="77"/>
    <s v="0"/>
    <s v="3.98%"/>
    <s v="0.00%"/>
    <s v="100.00%"/>
    <s v="0.00%"/>
    <s v="13"/>
    <s v="0"/>
    <s v="21.67%"/>
    <s v="0.00%"/>
    <s v="$246.87"/>
    <s v="$0.00"/>
    <n v="13"/>
    <n v="0"/>
  </r>
  <r>
    <d v="2022-09-05T00:00:00"/>
    <x v="62"/>
    <s v="2022-W37"/>
    <s v="BusinessReport-12-19-23 (66)"/>
    <s v="B09Q8LDCJX"/>
    <x v="23"/>
    <s v="SIMORAS Memorial Candles for Deceased - Sympathy Gift, Condolence Gifts, Remembrance Gifts, Bereavement Gift for Loss of Mother, Father, Sister, Loved Ones - Lavender Scented Candles"/>
    <s v="SIMFBA10018"/>
    <s v="130"/>
    <s v="1"/>
    <s v="8.37%"/>
    <s v="6.25%"/>
    <s v="163"/>
    <s v="1"/>
    <s v="8.42%"/>
    <s v="5.26%"/>
    <s v="99.39%"/>
    <s v="100.00%"/>
    <s v="13"/>
    <s v="0"/>
    <s v="10.00%"/>
    <s v="0.00%"/>
    <s v="$259.87"/>
    <s v="$0.00"/>
    <n v="13"/>
    <n v="0"/>
  </r>
  <r>
    <d v="2022-09-05T00:00:00"/>
    <x v="62"/>
    <s v="2022-W37"/>
    <s v="BusinessReport-12-19-23 (66)"/>
    <s v="B09Q8CZZQM"/>
    <x v="0"/>
    <s v="SIMORAS Love Candle Gifts for Girlfriend, Boyfriend - I Love You Gifts for Her, Him on Birthday - Funny Gift for Your Wife, Husband - Romantic Gifts for Her, Him on Valentines Day - Lavender Scent"/>
    <s v="SIMFBA10010"/>
    <s v="105"/>
    <s v="0"/>
    <s v="6.76%"/>
    <s v="0.00%"/>
    <s v="137"/>
    <s v="0"/>
    <s v="7.08%"/>
    <s v="0.00%"/>
    <s v="100.00%"/>
    <s v="0.00%"/>
    <s v="12"/>
    <s v="0"/>
    <s v="11.43%"/>
    <s v="0.00%"/>
    <s v="$239.88"/>
    <s v="$0.00"/>
    <n v="12"/>
    <n v="0"/>
  </r>
  <r>
    <d v="2022-09-05T00:00:00"/>
    <x v="62"/>
    <s v="2022-W37"/>
    <s v="BusinessReport-12-19-23 (66)"/>
    <s v="B09Q7VVYTF"/>
    <x v="28"/>
    <s v="SIMORAS Lavender Scented Candles Gifts for Women - Don't Let Anyone Treat You Like Free Salsa You are Guac - Inspirational Gifts for Women, Men - Best Friend Candle for Bestie's Birthday"/>
    <s v="SIMFBA10014"/>
    <s v="132"/>
    <s v="1"/>
    <s v="8.50%"/>
    <s v="6.25%"/>
    <s v="159"/>
    <s v="1"/>
    <s v="8.21%"/>
    <s v="5.26%"/>
    <s v="99.37%"/>
    <s v="100.00%"/>
    <s v="10"/>
    <s v="0"/>
    <s v="7.58%"/>
    <s v="0.00%"/>
    <s v="$199.90"/>
    <s v="$0.00"/>
    <n v="10"/>
    <n v="0"/>
  </r>
  <r>
    <d v="2022-09-05T00:00:00"/>
    <x v="62"/>
    <s v="2022-W37"/>
    <s v="BusinessReport-12-19-23 (66)"/>
    <s v="B09Q821VMF"/>
    <x v="25"/>
    <s v="SIMORAS Get Well Soon Candle with Candlesnuffer - Cheer Candle for Women, Men, Friends After Surgery, Getting Sick - Recovery Candle as Comforting Gifts for Cancer Patients, Miscarriage, Grieving"/>
    <s v="SIMFBA10011"/>
    <s v="29"/>
    <s v="2"/>
    <s v="1.87%"/>
    <s v="12.50%"/>
    <s v="34"/>
    <s v="2"/>
    <s v="1.76%"/>
    <s v="10.53%"/>
    <s v="100.00%"/>
    <s v="100.00%"/>
    <s v="10"/>
    <s v="0"/>
    <s v="34.48%"/>
    <s v="0.00%"/>
    <s v="$199.90"/>
    <s v="$0.00"/>
    <n v="10"/>
    <n v="0"/>
  </r>
  <r>
    <d v="2022-09-05T00:00:00"/>
    <x v="62"/>
    <s v="2022-W37"/>
    <s v="BusinessReport-12-19-23 (66)"/>
    <s v="B0BD5757N5"/>
    <x v="24"/>
    <s v="SIMORAS Boss Lady Candle with Candlesnuffer - A Candle for Coworkers on Birthday, Promotion - Boss Candle for Women on Boss Day - Coworker Candle as Leaving Work Gifts, New Job Gifts"/>
    <s v="SIMFBA10009"/>
    <s v="49"/>
    <s v="0"/>
    <s v="3.16%"/>
    <s v="0.00%"/>
    <s v="53"/>
    <s v="0"/>
    <s v="2.74%"/>
    <s v="0.00%"/>
    <s v="100.00%"/>
    <s v="0.00%"/>
    <s v="9"/>
    <s v="0"/>
    <s v="18.37%"/>
    <s v="0.00%"/>
    <s v="$179.91"/>
    <s v="$0.00"/>
    <n v="9"/>
    <n v="0"/>
  </r>
  <r>
    <d v="2022-09-05T00:00:00"/>
    <x v="62"/>
    <s v="2022-W37"/>
    <s v="BusinessReport-12-19-23 (66)"/>
    <s v="B0BC7YHGYH"/>
    <x v="8"/>
    <s v="SIMORAS Mom Candle with Candlesnuffer - Lavender Scented Candles for Mom - My Favorite Child Gave Me This Candle - Gifts for Mom from Son on Birthday - Mothers Day Candles from Daughter"/>
    <s v="SIMFBA10016"/>
    <s v="36"/>
    <s v="0"/>
    <s v="2.32%"/>
    <s v="0.00%"/>
    <s v="42"/>
    <s v="0"/>
    <s v="2.17%"/>
    <s v="0.00%"/>
    <s v="90.48%"/>
    <s v="0.00%"/>
    <s v="8"/>
    <s v="0"/>
    <s v="22.22%"/>
    <s v="0.00%"/>
    <s v="$159.92"/>
    <s v="$0.00"/>
    <n v="8"/>
    <n v="0"/>
  </r>
  <r>
    <d v="2022-09-05T00:00:00"/>
    <x v="62"/>
    <s v="2022-W37"/>
    <s v="BusinessReport-12-19-23 (66)"/>
    <s v="B0BD5757N5"/>
    <x v="18"/>
    <s v="SIMORAS Coworker Candle with Candlesnuffer, Gift Box - A Candle for Coworkers' Birthday, Promotion - Candles for Coworkers Leaving Work - Coworker Gifts for Women, Men - Work Bestie Candle"/>
    <s v="SIMFBA10001"/>
    <s v="28"/>
    <s v="0"/>
    <s v="1.80%"/>
    <s v="0.00%"/>
    <s v="39"/>
    <s v="0"/>
    <s v="2.01%"/>
    <s v="0.00%"/>
    <s v="92.31%"/>
    <s v="0.00%"/>
    <s v="8"/>
    <s v="0"/>
    <s v="28.57%"/>
    <s v="0.00%"/>
    <s v="$159.92"/>
    <s v="$0.00"/>
    <n v="8"/>
    <n v="0"/>
  </r>
  <r>
    <d v="2022-09-05T00:00:00"/>
    <x v="62"/>
    <s v="2022-W37"/>
    <s v="BusinessReport-12-19-23 (66)"/>
    <s v="B0BC7YHGYH"/>
    <x v="4"/>
    <s v="SIMORAS Mom Candle with Candlesnuffer - Lavender Scented Candles for Mom - You Don't Have Ugly Children Candles for Mom - Mom Candle Gifts for Mom from Son - Mothers Day Candles from Daughter"/>
    <s v="SIMFBA10013"/>
    <s v="47"/>
    <s v="0"/>
    <s v="3.03%"/>
    <s v="0.00%"/>
    <s v="60"/>
    <s v="0"/>
    <s v="3.10%"/>
    <s v="0.00%"/>
    <s v="100.00%"/>
    <s v="0.00%"/>
    <s v="8"/>
    <s v="0"/>
    <s v="17.02%"/>
    <s v="0.00%"/>
    <s v="$159.92"/>
    <s v="$0.00"/>
    <n v="8"/>
    <n v="0"/>
  </r>
  <r>
    <d v="2022-09-05T00:00:00"/>
    <x v="62"/>
    <s v="2022-W37"/>
    <s v="BusinessReport-12-19-23 (66)"/>
    <s v="B09Q7PGRSD"/>
    <x v="14"/>
    <s v="SIMORAS Best Friend Candle with Snuffer - We'll be Friends Until We are Old - Friend Gifts for Women, Men on Graduation - Best Friend Birthday Gifts for Women - Friendship Gifts for Women Friends"/>
    <s v="SIMFBA10007"/>
    <s v="91"/>
    <s v="2"/>
    <s v="5.86%"/>
    <s v="12.50%"/>
    <s v="116"/>
    <s v="2"/>
    <s v="5.99%"/>
    <s v="10.53%"/>
    <s v="99.14%"/>
    <s v="100.00%"/>
    <s v="7"/>
    <s v="0"/>
    <s v="7.69%"/>
    <s v="0.00%"/>
    <s v="$146.93"/>
    <s v="$0.00"/>
    <n v="7"/>
    <n v="0"/>
  </r>
  <r>
    <d v="2022-09-05T00:00:00"/>
    <x v="62"/>
    <s v="2022-W37"/>
    <s v="BusinessReport-12-19-23 (66)"/>
    <s v="B09Q7T2W3V"/>
    <x v="27"/>
    <s v="SIMORAS Housewarming Gifts for New House - You Should Have Moved Closer Scented Candles for House Warming - Funny Housewarming Gifts for Women, Men, Friends - New Apartment, New Home Candle (Lavender)"/>
    <s v="SIMFBA10002"/>
    <s v="80"/>
    <s v="0"/>
    <s v="5.15%"/>
    <s v="0.00%"/>
    <s v="97"/>
    <s v="0"/>
    <s v="5.01%"/>
    <s v="0.00%"/>
    <s v="100.00%"/>
    <s v="0.00%"/>
    <s v="7"/>
    <s v="0"/>
    <s v="8.75%"/>
    <s v="0.00%"/>
    <s v="$132.93"/>
    <s v="$0.00"/>
    <n v="7"/>
    <n v="0"/>
  </r>
  <r>
    <d v="2022-09-05T00:00:00"/>
    <x v="62"/>
    <s v="2022-W37"/>
    <s v="BusinessReport-12-19-23 (66)"/>
    <s v="B0BC7YHGYH"/>
    <x v="31"/>
    <s v=" "/>
    <s v="SIMFBA10015"/>
    <s v="26"/>
    <s v="0"/>
    <s v="1.67%"/>
    <s v="0.00%"/>
    <s v="29"/>
    <s v="0"/>
    <s v="1.50%"/>
    <s v="0.00%"/>
    <s v="100.00%"/>
    <s v="0.00%"/>
    <s v="5"/>
    <s v="0"/>
    <s v="19.23%"/>
    <s v="0.00%"/>
    <s v="$99.95"/>
    <s v="$0.00"/>
    <n v="5"/>
    <n v="0"/>
  </r>
  <r>
    <d v="2022-09-05T00:00:00"/>
    <x v="62"/>
    <s v="2022-W37"/>
    <s v="BusinessReport-12-19-23 (66)"/>
    <s v="B09Q8H4HKF"/>
    <x v="30"/>
    <s v="SIMORAS Memorial Candles for Deceased - Sympathy Gift, Condolence Gifts, Remembrance Gifts, Bereavement Gift for Loss of Mother, Father, Sister, Loved Ones - Cat, Dog Memorial Gifts - Pet Loss Gifts"/>
    <s v="SIMFBA10017"/>
    <s v="62"/>
    <s v="3"/>
    <s v="3.99%"/>
    <s v="18.75%"/>
    <s v="72"/>
    <s v="3"/>
    <s v="3.72%"/>
    <s v="15.79%"/>
    <s v="100.00%"/>
    <s v="100.00%"/>
    <s v="4"/>
    <s v="0"/>
    <s v="6.45%"/>
    <s v="0.00%"/>
    <s v="$79.96"/>
    <s v="$0.00"/>
    <n v="4"/>
    <n v="0"/>
  </r>
  <r>
    <d v="2022-09-05T00:00:00"/>
    <x v="62"/>
    <s v="2022-W37"/>
    <s v="BusinessReport-12-19-23 (66)"/>
    <s v="B09Q7TZ6VW"/>
    <x v="5"/>
    <s v="SIMORAS Inspirational Candles for Women, Men - You're Awesome Candles with Candle Snuffer - Lavender Candles Gifts for Women, Friends, Coworkers, Sisters, Teachers - Boss Day Candle with Saying"/>
    <s v="SIMFBA10012"/>
    <s v="27"/>
    <s v="0"/>
    <s v="1.74%"/>
    <s v="0.00%"/>
    <s v="35"/>
    <s v="0"/>
    <s v="1.81%"/>
    <s v="0.00%"/>
    <s v="100.00%"/>
    <s v="0.00%"/>
    <s v="3"/>
    <s v="0"/>
    <s v="11.11%"/>
    <s v="0.00%"/>
    <s v="$59.97"/>
    <s v="$0.00"/>
    <n v="3"/>
    <n v="0"/>
  </r>
  <r>
    <d v="2022-09-05T00:00:00"/>
    <x v="62"/>
    <s v="2022-W37"/>
    <s v="BusinessReport-12-19-23 (66)"/>
    <s v="B09Q867JDT"/>
    <x v="3"/>
    <s v="SIMORAS Best Friend Candle with Candle Snuffer - A True Friend Candle - Friend Gifts for Women, Men on Graduation - Best Friend Birthday Gifts for Women - Friendship Gifts for Women Friends"/>
    <s v="SIMFBA10006"/>
    <s v="105"/>
    <s v="2"/>
    <s v="6.76%"/>
    <s v="12.50%"/>
    <s v="127"/>
    <s v="2"/>
    <s v="6.56%"/>
    <s v="10.53%"/>
    <s v="100.00%"/>
    <s v="100.00%"/>
    <s v="3"/>
    <s v="0"/>
    <s v="2.86%"/>
    <s v="0.00%"/>
    <s v="$62.97"/>
    <s v="$0.00"/>
    <n v="3"/>
    <n v="0"/>
  </r>
  <r>
    <d v="2022-09-05T00:00:00"/>
    <x v="62"/>
    <s v="2022-W37"/>
    <s v="BusinessReport-12-19-23 (66)"/>
    <s v="B09Q8F788D"/>
    <x v="29"/>
    <s v="SIMORAS Memorial Candles for Deceased - Sympathy Gift, Condolence Gifts, Remembrance Gifts, Bereavement Gift for Loss of Mother, Father, Sister, Loved Ones - Cat, Dog Memorial Gifts - Pet Loss Gifts"/>
    <s v="SIMFBA10019"/>
    <s v="62"/>
    <s v="2"/>
    <s v="3.99%"/>
    <s v="12.50%"/>
    <s v="73"/>
    <s v="4"/>
    <s v="3.77%"/>
    <s v="21.05%"/>
    <s v="100.00%"/>
    <s v="100.00%"/>
    <s v="2"/>
    <s v="0"/>
    <s v="3.23%"/>
    <s v="0.00%"/>
    <s v="$39.98"/>
    <s v="$0.00"/>
    <n v="2"/>
    <n v="0"/>
  </r>
  <r>
    <d v="2022-08-29T00:00:00"/>
    <x v="63"/>
    <s v="2022-W36"/>
    <s v="BusinessReport-12-19-23 (67)"/>
    <s v="B09Q7VVYTF"/>
    <x v="28"/>
    <s v="SIMORAS Lavender Scented Candles Gifts for Women - Don't Let Anyone Treat You Like Free Salsa You are Guac - Inspirational Gifts for Women, Men - Best Friend Candle for Bestie's Birthday"/>
    <s v="SIMFBA10014"/>
    <s v="145"/>
    <s v="3"/>
    <s v="9.50%"/>
    <s v="15.00%"/>
    <s v="164"/>
    <s v="3"/>
    <s v="8.62%"/>
    <s v="12.00%"/>
    <s v="100.00%"/>
    <s v="100.00%"/>
    <s v="18"/>
    <s v="0"/>
    <s v="12.41%"/>
    <s v="0.00%"/>
    <s v="$359.82"/>
    <s v="$0.00"/>
    <n v="18"/>
    <n v="0"/>
  </r>
  <r>
    <d v="2022-08-29T00:00:00"/>
    <x v="63"/>
    <s v="2022-W36"/>
    <s v="BusinessReport-12-19-23 (67)"/>
    <s v="B09Q8CZZQM"/>
    <x v="0"/>
    <s v="SIMORAS Love Candle Gifts for Girlfriend, Boyfriend - I Love You Gifts for Her, Him on Birthday - Funny Gift for Your Wife, Husband - Romantic Gifts for Her, Him on Valentines Day - Lavender Scent"/>
    <s v="SIMFBA10010"/>
    <s v="132"/>
    <s v="0"/>
    <s v="8.64%"/>
    <s v="0.00%"/>
    <s v="154"/>
    <s v="0"/>
    <s v="8.09%"/>
    <s v="0.00%"/>
    <s v="100.00%"/>
    <s v="0.00%"/>
    <s v="17"/>
    <s v="0"/>
    <s v="12.88%"/>
    <s v="0.00%"/>
    <s v="$341.83"/>
    <s v="$0.00"/>
    <n v="17"/>
    <n v="0"/>
  </r>
  <r>
    <d v="2022-08-29T00:00:00"/>
    <x v="63"/>
    <s v="2022-W36"/>
    <s v="BusinessReport-12-19-23 (67)"/>
    <s v="B09Q82WCBL"/>
    <x v="7"/>
    <s v="SIMORAS Best Friend Candle with Snuffer - Our Friendship is Like This Candle - Friend Gifts for Women, Men on Graduation - Going Away Gifts for Friends - Friendship Gifts for Women Friends"/>
    <s v="SIMFBA10005"/>
    <s v="203"/>
    <s v="1"/>
    <s v="13.29%"/>
    <s v="5.00%"/>
    <s v="239"/>
    <s v="1"/>
    <s v="12.56%"/>
    <s v="4.00%"/>
    <s v="99.58%"/>
    <s v="100.00%"/>
    <s v="15"/>
    <s v="0"/>
    <s v="7.39%"/>
    <s v="0.00%"/>
    <s v="$265.86"/>
    <s v="$0.00"/>
    <n v="15"/>
    <n v="0"/>
  </r>
  <r>
    <d v="2022-08-29T00:00:00"/>
    <x v="63"/>
    <s v="2022-W36"/>
    <s v="BusinessReport-12-19-23 (67)"/>
    <s v="B09Q7T2W3V"/>
    <x v="27"/>
    <s v="SIMORAS Housewarming Gifts for New House - You Should Have Moved Closer Scented Candles for House Warming - Funny Housewarming Gifts for Women, Men, Friends - New Apartment, New Home Candle (Lavender)"/>
    <s v="SIMFBA10002"/>
    <s v="89"/>
    <s v="0"/>
    <s v="5.83%"/>
    <s v="0.00%"/>
    <s v="125"/>
    <s v="0"/>
    <s v="6.57%"/>
    <s v="0.00%"/>
    <s v="100.00%"/>
    <s v="0.00%"/>
    <s v="11"/>
    <s v="0"/>
    <s v="12.36%"/>
    <s v="0.00%"/>
    <s v="$208.89"/>
    <s v="$0.00"/>
    <n v="11"/>
    <n v="0"/>
  </r>
  <r>
    <d v="2022-08-29T00:00:00"/>
    <x v="63"/>
    <s v="2022-W36"/>
    <s v="BusinessReport-12-19-23 (67)"/>
    <s v="B09Q839M44"/>
    <x v="20"/>
    <s v="SIMORAS Housewarming Gifts for New House - Can't Wait to Poo in Your New Toilet Candles for House Warming - Funny Housewarming Gifts for Women, Men, Friends - New Apartment, New Home Candle, Lavender"/>
    <s v="SIMFBA10008"/>
    <s v="66"/>
    <s v="0"/>
    <s v="4.32%"/>
    <s v="0.00%"/>
    <s v="77"/>
    <s v="0"/>
    <s v="4.05%"/>
    <s v="0.00%"/>
    <s v="100.00%"/>
    <s v="0.00%"/>
    <s v="11"/>
    <s v="0"/>
    <s v="16.67%"/>
    <s v="0.00%"/>
    <s v="$208.89"/>
    <s v="$0.00"/>
    <n v="11"/>
    <n v="0"/>
  </r>
  <r>
    <d v="2022-08-29T00:00:00"/>
    <x v="63"/>
    <s v="2022-W36"/>
    <s v="BusinessReport-12-19-23 (67)"/>
    <s v="B09Q837MF6"/>
    <x v="22"/>
    <s v="SIMORAS Get Well Soon Candle with Candlesnuffer - Cheer Candle for Women, Men, Friends After Surgery, Getting Sick - Recovery Candle as Comforting Gifts for Cancer Patients, Miscarriage, Grieving"/>
    <s v="SIMFBA10003"/>
    <s v="51"/>
    <s v="3"/>
    <s v="3.34%"/>
    <s v="15.00%"/>
    <s v="89"/>
    <s v="5"/>
    <s v="4.68%"/>
    <s v="20.00%"/>
    <s v="100.00%"/>
    <s v="100.00%"/>
    <s v="10"/>
    <s v="0"/>
    <s v="19.61%"/>
    <s v="0.00%"/>
    <s v="$199.90"/>
    <s v="$0.00"/>
    <n v="10"/>
    <n v="0"/>
  </r>
  <r>
    <d v="2022-08-29T00:00:00"/>
    <x v="63"/>
    <s v="2022-W36"/>
    <s v="BusinessReport-12-19-23 (67)"/>
    <s v="B09Q86K46P"/>
    <x v="26"/>
    <s v="SIMORAS Get Well Soon Candle with Candlesnuffer - Cheer Candle for Women, Men, Friends After Surgery, Getting Sick - Recovery Candle as Comforting Gifts for Cancer Patients, Miscarriage, Grieving"/>
    <s v="SIMFBA10004"/>
    <s v="96"/>
    <s v="5"/>
    <s v="6.29%"/>
    <s v="25.00%"/>
    <s v="118"/>
    <s v="6"/>
    <s v="6.20%"/>
    <s v="24.00%"/>
    <s v="100.00%"/>
    <s v="100.00%"/>
    <s v="10"/>
    <s v="0"/>
    <s v="10.42%"/>
    <s v="0.00%"/>
    <s v="$199.90"/>
    <s v="$0.00"/>
    <n v="10"/>
    <n v="0"/>
  </r>
  <r>
    <d v="2022-08-29T00:00:00"/>
    <x v="63"/>
    <s v="2022-W36"/>
    <s v="BusinessReport-12-19-23 (67)"/>
    <s v="B09Q8LDCJX"/>
    <x v="23"/>
    <s v="SIMORAS Memorial Candles for Deceased - Sympathy Gift, Condolence Gifts, Remembrance Gifts, Bereavement Gift for Loss of Mother, Father, Sister, Loved Ones - Lavender Scented Candles"/>
    <s v="SIMFBA10018"/>
    <s v="128"/>
    <s v="1"/>
    <s v="8.38%"/>
    <s v="5.00%"/>
    <s v="150"/>
    <s v="1"/>
    <s v="7.88%"/>
    <s v="4.00%"/>
    <s v="100.00%"/>
    <s v="100.00%"/>
    <s v="10"/>
    <s v="0"/>
    <s v="7.81%"/>
    <s v="0.00%"/>
    <s v="$199.90"/>
    <s v="$0.00"/>
    <n v="10"/>
    <n v="0"/>
  </r>
  <r>
    <d v="2022-08-29T00:00:00"/>
    <x v="63"/>
    <s v="2022-W36"/>
    <s v="BusinessReport-12-19-23 (67)"/>
    <s v="B09Q821VMF"/>
    <x v="25"/>
    <s v="SIMORAS Get Well Soon Candle with Candlesnuffer - Cheer Candle for Women, Men, Friends After Surgery, Getting Sick - Recovery Candle as Comforting Gifts for Cancer Patients, Miscarriage, Grieving"/>
    <s v="SIMFBA10011"/>
    <s v="33"/>
    <s v="1"/>
    <s v="2.16%"/>
    <s v="5.00%"/>
    <s v="37"/>
    <s v="2"/>
    <s v="1.94%"/>
    <s v="8.00%"/>
    <s v="100.00%"/>
    <s v="100.00%"/>
    <s v="9"/>
    <s v="0"/>
    <s v="27.27%"/>
    <s v="0.00%"/>
    <s v="$179.91"/>
    <s v="$0.00"/>
    <n v="9"/>
    <n v="0"/>
  </r>
  <r>
    <d v="2022-08-29T00:00:00"/>
    <x v="63"/>
    <s v="2022-W36"/>
    <s v="BusinessReport-12-19-23 (67)"/>
    <s v="B09Q8BGB69"/>
    <x v="2"/>
    <s v="SIMORAS Sister Candle with Candlesnuffer, Gift Box - Lavender Scented Candle Gift for Sister on Birthday, Christmas - Cool Sister Gifts from Sisters, Brothers"/>
    <s v="SIMFBA10020"/>
    <s v="114"/>
    <s v="0"/>
    <s v="7.47%"/>
    <s v="0.00%"/>
    <s v="147"/>
    <s v="0"/>
    <s v="7.72%"/>
    <s v="0.00%"/>
    <s v="100.00%"/>
    <s v="0.00%"/>
    <s v="9"/>
    <s v="0"/>
    <s v="7.89%"/>
    <s v="0.00%"/>
    <s v="$179.91"/>
    <s v="$0.00"/>
    <n v="9"/>
    <n v="0"/>
  </r>
  <r>
    <d v="2022-08-29T00:00:00"/>
    <x v="63"/>
    <s v="2022-W36"/>
    <s v="BusinessReport-12-19-23 (67)"/>
    <s v="B09Q7PGRSD"/>
    <x v="14"/>
    <s v="SIMORAS Best Friend Candle with Snuffer - We'll be Friends Until We are Old - Friend Gifts for Women, Men on Graduation - Best Friend Birthday Gifts for Women - Friendship Gifts for Women Friends"/>
    <s v="SIMFBA10007"/>
    <s v="78"/>
    <s v="1"/>
    <s v="5.11%"/>
    <s v="5.00%"/>
    <s v="111"/>
    <s v="2"/>
    <s v="5.83%"/>
    <s v="8.00%"/>
    <s v="100.00%"/>
    <s v="100.00%"/>
    <s v="6"/>
    <s v="0"/>
    <s v="7.69%"/>
    <s v="0.00%"/>
    <s v="$125.94"/>
    <s v="$0.00"/>
    <n v="6"/>
    <n v="0"/>
  </r>
  <r>
    <d v="2022-08-29T00:00:00"/>
    <x v="63"/>
    <s v="2022-W36"/>
    <s v="BusinessReport-12-19-23 (67)"/>
    <s v="B09Q867JDT"/>
    <x v="3"/>
    <s v="SIMORAS Best Friend Candle with Candle Snuffer - A True Friend Candle - Friend Gifts for Women, Men on Graduation - Best Friend Birthday Gifts for Women - Friendship Gifts for Women Friends"/>
    <s v="SIMFBA10006"/>
    <s v="88"/>
    <s v="0"/>
    <s v="5.76%"/>
    <s v="0.00%"/>
    <s v="120"/>
    <s v="0"/>
    <s v="6.31%"/>
    <s v="0.00%"/>
    <s v="100.00%"/>
    <s v="0.00%"/>
    <s v="6"/>
    <s v="0"/>
    <s v="6.82%"/>
    <s v="0.00%"/>
    <s v="$125.94"/>
    <s v="$0.00"/>
    <n v="6"/>
    <n v="0"/>
  </r>
  <r>
    <d v="2022-08-29T00:00:00"/>
    <x v="63"/>
    <s v="2022-W36"/>
    <s v="BusinessReport-12-19-23 (67)"/>
    <s v="B0BC7YHGYH"/>
    <x v="4"/>
    <s v="SIMORAS Mom Candle with Candlesnuffer - Lavender Scented Candles for Mom - You Don't Have Ugly Children Candles for Mom - Mom Candle Gifts for Mom from Son - Mothers Day Candles from Daughter"/>
    <s v="SIMFBA10013"/>
    <s v="42"/>
    <s v="1"/>
    <s v="2.75%"/>
    <s v="5.00%"/>
    <s v="61"/>
    <s v="1"/>
    <s v="3.21%"/>
    <s v="4.00%"/>
    <s v="100.00%"/>
    <s v="100.00%"/>
    <s v="6"/>
    <s v="0"/>
    <s v="14.29%"/>
    <s v="0.00%"/>
    <s v="$119.94"/>
    <s v="$0.00"/>
    <n v="6"/>
    <n v="0"/>
  </r>
  <r>
    <d v="2022-08-29T00:00:00"/>
    <x v="63"/>
    <s v="2022-W36"/>
    <s v="BusinessReport-12-19-23 (67)"/>
    <s v="B09Q8F788D"/>
    <x v="29"/>
    <s v="SIMORAS Memorial Candles for Deceased - Sympathy Gift, Condolence Gifts, Remembrance Gifts, Bereavement Gift for Loss of Mother, Father, Sister, Loved Ones - Cat, Dog Memorial Gifts - Pet Loss Gifts"/>
    <s v="SIMFBA10019"/>
    <s v="101"/>
    <s v="0"/>
    <s v="6.61%"/>
    <s v="0.00%"/>
    <s v="114"/>
    <s v="0"/>
    <s v="5.99%"/>
    <s v="0.00%"/>
    <s v="100.00%"/>
    <s v="0.00%"/>
    <s v="6"/>
    <s v="0"/>
    <s v="5.94%"/>
    <s v="0.00%"/>
    <s v="$119.94"/>
    <s v="$0.00"/>
    <n v="6"/>
    <n v="0"/>
  </r>
  <r>
    <d v="2022-08-29T00:00:00"/>
    <x v="63"/>
    <s v="2022-W36"/>
    <s v="BusinessReport-12-19-23 (67)"/>
    <s v="B09Q7TZ6VW"/>
    <x v="5"/>
    <s v="SIMORAS Inspirational Candles for Women, Men - You're Awesome Candles with Candle Snuffer - Lavender Candles Gifts for Women, Friends, Coworkers, Sisters, Teachers - Boss Day Candle with Saying"/>
    <s v="SIMFBA10012"/>
    <s v="42"/>
    <s v="2"/>
    <s v="2.75%"/>
    <s v="10.00%"/>
    <s v="52"/>
    <s v="2"/>
    <s v="2.73%"/>
    <s v="8.00%"/>
    <s v="100.00%"/>
    <s v="100.00%"/>
    <s v="4"/>
    <s v="0"/>
    <s v="9.52%"/>
    <s v="0.00%"/>
    <s v="$79.96"/>
    <s v="$0.00"/>
    <n v="4"/>
    <n v="0"/>
  </r>
  <r>
    <d v="2022-08-29T00:00:00"/>
    <x v="63"/>
    <s v="2022-W36"/>
    <s v="BusinessReport-12-19-23 (67)"/>
    <s v="B0BC7YHGYH"/>
    <x v="8"/>
    <s v="SIMORAS Mom Candle with Candlesnuffer - Lavender Scented Candles for Mom - My Favorite Child Gave Me This Candle - Gifts for Mom from Son on Birthday - Mothers Day Candles from Daughter"/>
    <s v="SIMFBA10016"/>
    <s v="27"/>
    <s v="1"/>
    <s v="1.77%"/>
    <s v="5.00%"/>
    <s v="32"/>
    <s v="1"/>
    <s v="1.68%"/>
    <s v="4.00%"/>
    <s v="96.88%"/>
    <s v="100.00%"/>
    <s v="4"/>
    <s v="0"/>
    <s v="14.81%"/>
    <s v="0.00%"/>
    <s v="$79.96"/>
    <s v="$0.00"/>
    <n v="4"/>
    <n v="0"/>
  </r>
  <r>
    <d v="2022-08-29T00:00:00"/>
    <x v="63"/>
    <s v="2022-W36"/>
    <s v="BusinessReport-12-19-23 (67)"/>
    <s v="B09Q8H4HKF"/>
    <x v="30"/>
    <s v="SIMORAS Memorial Candles for Deceased - Sympathy Gift, Condolence Gifts, Remembrance Gifts, Bereavement Gift for Loss of Mother, Father, Sister, Loved Ones - Cat, Dog Memorial Gifts - Pet Loss Gifts"/>
    <s v="SIMFBA10017"/>
    <s v="73"/>
    <s v="0"/>
    <s v="4.78%"/>
    <s v="0.00%"/>
    <s v="93"/>
    <s v="0"/>
    <s v="4.89%"/>
    <s v="0.00%"/>
    <s v="97.85%"/>
    <s v="0.00%"/>
    <s v="4"/>
    <s v="0"/>
    <s v="5.48%"/>
    <s v="0.00%"/>
    <s v="$79.96"/>
    <s v="$0.00"/>
    <n v="4"/>
    <n v="0"/>
  </r>
  <r>
    <d v="2022-08-29T00:00:00"/>
    <x v="63"/>
    <s v="2022-W36"/>
    <s v="BusinessReport-12-19-23 (67)"/>
    <s v="B0BC7YHGYH"/>
    <x v="31"/>
    <s v=" "/>
    <s v="SIMFBA10015"/>
    <s v="19"/>
    <s v="1"/>
    <s v="1.24%"/>
    <s v="5.00%"/>
    <s v="20"/>
    <s v="1"/>
    <s v="1.05%"/>
    <s v="4.00%"/>
    <s v="100.00%"/>
    <s v="100.00%"/>
    <s v="3"/>
    <s v="0"/>
    <s v="15.79%"/>
    <s v="0.00%"/>
    <s v="$59.97"/>
    <s v="$0.00"/>
    <n v="3"/>
    <n v="0"/>
  </r>
  <r>
    <d v="2022-08-22T00:00:00"/>
    <x v="64"/>
    <s v="2022-W35"/>
    <s v="BusinessReport-12-19-23 (68)"/>
    <s v="B09Q82WCBL"/>
    <x v="7"/>
    <s v="SIMORAS Best Friend Candle with Snuffer - Our Friendship is Like This Candle - Friend Gifts for Women, Men on Graduation - Going Away Gifts for Friends - Friendship Gifts for Women Friends"/>
    <s v="SIMFBA10005"/>
    <s v="329"/>
    <s v="3"/>
    <s v="20.73%"/>
    <s v="21.43%"/>
    <s v="403"/>
    <s v="5"/>
    <s v="20.19%"/>
    <s v="26.32%"/>
    <s v="100.00%"/>
    <s v="100.00%"/>
    <s v="26"/>
    <s v="0"/>
    <s v="7.90%"/>
    <s v="0.00%"/>
    <s v="$493.74"/>
    <s v="$0.00"/>
    <n v="23"/>
    <n v="0"/>
  </r>
  <r>
    <d v="2022-08-22T00:00:00"/>
    <x v="64"/>
    <s v="2022-W35"/>
    <s v="BusinessReport-12-19-23 (68)"/>
    <s v="B09Q8LDCJX"/>
    <x v="23"/>
    <s v="SIMORAS Memorial Candles for Deceased - Sympathy Gift, Condolence Gifts, Remembrance Gifts, Bereavement Gift for Loss of Mother, Father, Sister, Loved Ones - Lavender Scented Candles"/>
    <s v="SIMFBA10018"/>
    <s v="143"/>
    <s v="1"/>
    <s v="9.01%"/>
    <s v="7.14%"/>
    <s v="194"/>
    <s v="1"/>
    <s v="9.72%"/>
    <s v="5.26%"/>
    <s v="100.00%"/>
    <s v="100.00%"/>
    <s v="16"/>
    <s v="0"/>
    <s v="11.19%"/>
    <s v="0.00%"/>
    <s v="$319.84"/>
    <s v="$0.00"/>
    <n v="16"/>
    <n v="0"/>
  </r>
  <r>
    <d v="2022-08-22T00:00:00"/>
    <x v="64"/>
    <s v="2022-W35"/>
    <s v="BusinessReport-12-19-23 (68)"/>
    <s v="B09Q86K46P"/>
    <x v="26"/>
    <s v="SIMORAS Get Well Soon Candle with Candlesnuffer - Cheer Candle for Women, Men, Friends After Surgery, Getting Sick - Recovery Candle as Comforting Gifts for Cancer Patients, Miscarriage, Grieving"/>
    <s v="SIMFBA10004"/>
    <s v="66"/>
    <s v="1"/>
    <s v="4.16%"/>
    <s v="7.14%"/>
    <s v="80"/>
    <s v="2"/>
    <s v="4.01%"/>
    <s v="10.53%"/>
    <s v="100.00%"/>
    <s v="100.00%"/>
    <s v="15"/>
    <s v="1"/>
    <s v="22.73%"/>
    <s v="0.00%"/>
    <s v="$299.85"/>
    <s v="$19.99"/>
    <n v="15"/>
    <n v="1"/>
  </r>
  <r>
    <d v="2022-08-22T00:00:00"/>
    <x v="64"/>
    <s v="2022-W35"/>
    <s v="BusinessReport-12-19-23 (68)"/>
    <s v="B09Q8CZZQM"/>
    <x v="0"/>
    <s v="SIMORAS Love Candle Gifts for Girlfriend, Boyfriend - I Love You Gifts for Her, Him on Birthday - Funny Gift for Your Wife, Husband - Romantic Gifts for Her, Him on Valentines Day - Lavender Scent"/>
    <s v="SIMFBA10010"/>
    <s v="166"/>
    <s v="1"/>
    <s v="10.46%"/>
    <s v="7.14%"/>
    <s v="222"/>
    <s v="1"/>
    <s v="11.12%"/>
    <s v="5.26%"/>
    <s v="100.00%"/>
    <s v="100.00%"/>
    <s v="15"/>
    <s v="0"/>
    <s v="9.04%"/>
    <s v="0.00%"/>
    <s v="$325.85"/>
    <s v="$0.00"/>
    <n v="15"/>
    <n v="0"/>
  </r>
  <r>
    <d v="2022-08-22T00:00:00"/>
    <x v="64"/>
    <s v="2022-W35"/>
    <s v="BusinessReport-12-19-23 (68)"/>
    <s v="B09Q7VVYTF"/>
    <x v="28"/>
    <s v="SIMORAS Lavender Scented Candles Gifts for Women - Don't Let Anyone Treat You Like Free Salsa You are Guac - Inspirational Gifts for Women, Men - Best Friend Candle for Bestie's Birthday"/>
    <s v="SIMFBA10014"/>
    <s v="139"/>
    <s v="1"/>
    <s v="8.76%"/>
    <s v="7.14%"/>
    <s v="175"/>
    <s v="1"/>
    <s v="8.77%"/>
    <s v="5.26%"/>
    <s v="100.00%"/>
    <s v="100.00%"/>
    <s v="14"/>
    <s v="0"/>
    <s v="10.07%"/>
    <s v="0.00%"/>
    <s v="$279.86"/>
    <s v="$0.00"/>
    <n v="14"/>
    <n v="0"/>
  </r>
  <r>
    <d v="2022-08-22T00:00:00"/>
    <x v="64"/>
    <s v="2022-W35"/>
    <s v="BusinessReport-12-19-23 (68)"/>
    <s v="B09Q7T2W3V"/>
    <x v="27"/>
    <s v="SIMORAS Housewarming Gifts for New House - You Should Have Moved Closer Scented Candles for House Warming - Funny Housewarming Gifts for Women, Men, Friends - New Apartment, New Home Candle (Lavender)"/>
    <s v="SIMFBA10002"/>
    <s v="110"/>
    <s v="2"/>
    <s v="6.93%"/>
    <s v="14.29%"/>
    <s v="133"/>
    <s v="2"/>
    <s v="6.66%"/>
    <s v="10.53%"/>
    <s v="100.00%"/>
    <s v="100.00%"/>
    <s v="13"/>
    <s v="0"/>
    <s v="11.82%"/>
    <s v="0.00%"/>
    <s v="$246.87"/>
    <s v="$0.00"/>
    <n v="12"/>
    <n v="0"/>
  </r>
  <r>
    <d v="2022-08-22T00:00:00"/>
    <x v="64"/>
    <s v="2022-W35"/>
    <s v="BusinessReport-12-19-23 (68)"/>
    <s v="B09Q839M44"/>
    <x v="20"/>
    <s v="SIMORAS Housewarming Gifts for New House - Can't Wait to Poo in Your New Toilet Candles for House Warming - Funny Housewarming Gifts for Women, Men, Friends - New Apartment, New Home Candle, Lavender"/>
    <s v="SIMFBA10008"/>
    <s v="78"/>
    <s v="1"/>
    <s v="4.91%"/>
    <s v="7.14%"/>
    <s v="100"/>
    <s v="2"/>
    <s v="5.01%"/>
    <s v="10.53%"/>
    <s v="100.00%"/>
    <s v="100.00%"/>
    <s v="12"/>
    <s v="0"/>
    <s v="15.38%"/>
    <s v="0.00%"/>
    <s v="$227.88"/>
    <s v="$0.00"/>
    <n v="12"/>
    <n v="0"/>
  </r>
  <r>
    <d v="2022-08-22T00:00:00"/>
    <x v="64"/>
    <s v="2022-W35"/>
    <s v="BusinessReport-12-19-23 (68)"/>
    <s v="B09Q837MF6"/>
    <x v="22"/>
    <s v="SIMORAS Get Well Soon Candle with Candlesnuffer - Cheer Candle for Women, Men, Friends After Surgery, Getting Sick - Recovery Candle as Comforting Gifts for Cancer Patients, Miscarriage, Grieving"/>
    <s v="SIMFBA10003"/>
    <s v="29"/>
    <s v="1"/>
    <s v="1.83%"/>
    <s v="7.14%"/>
    <s v="41"/>
    <s v="1"/>
    <s v="2.05%"/>
    <s v="5.26%"/>
    <s v="100.00%"/>
    <s v="100.00%"/>
    <s v="10"/>
    <s v="0"/>
    <s v="34.48%"/>
    <s v="0.00%"/>
    <s v="$199.90"/>
    <s v="$0.00"/>
    <n v="10"/>
    <n v="0"/>
  </r>
  <r>
    <d v="2022-08-22T00:00:00"/>
    <x v="64"/>
    <s v="2022-W35"/>
    <s v="BusinessReport-12-19-23 (68)"/>
    <s v="B09Q8F788D"/>
    <x v="29"/>
    <s v="SIMORAS Memorial Candles for Deceased - Sympathy Gift, Condolence Gifts, Remembrance Gifts, Bereavement Gift for Loss of Mother, Father, Sister, Loved Ones - Cat, Dog Memorial Gifts - Pet Loss Gifts"/>
    <s v="SIMFBA10019"/>
    <s v="91"/>
    <s v="0"/>
    <s v="5.73%"/>
    <s v="0.00%"/>
    <s v="113"/>
    <s v="0"/>
    <s v="5.66%"/>
    <s v="0.00%"/>
    <s v="100.00%"/>
    <s v="0.00%"/>
    <s v="10"/>
    <s v="0"/>
    <s v="10.99%"/>
    <s v="0.00%"/>
    <s v="$199.90"/>
    <s v="$0.00"/>
    <n v="10"/>
    <n v="0"/>
  </r>
  <r>
    <d v="2022-08-22T00:00:00"/>
    <x v="64"/>
    <s v="2022-W35"/>
    <s v="BusinessReport-12-19-23 (68)"/>
    <s v="B09Q8H4HKF"/>
    <x v="30"/>
    <s v="SIMORAS Memorial Candles for Deceased - Sympathy Gift, Condolence Gifts, Remembrance Gifts, Bereavement Gift for Loss of Mother, Father, Sister, Loved Ones - Cat, Dog Memorial Gifts - Pet Loss Gifts"/>
    <s v="SIMFBA10017"/>
    <s v="70"/>
    <s v="0"/>
    <s v="4.41%"/>
    <s v="0.00%"/>
    <s v="83"/>
    <s v="0"/>
    <s v="4.16%"/>
    <s v="0.00%"/>
    <s v="100.00%"/>
    <s v="0.00%"/>
    <s v="8"/>
    <s v="0"/>
    <s v="11.43%"/>
    <s v="0.00%"/>
    <s v="$159.92"/>
    <s v="$0.00"/>
    <n v="8"/>
    <n v="0"/>
  </r>
  <r>
    <d v="2022-08-22T00:00:00"/>
    <x v="64"/>
    <s v="2022-W35"/>
    <s v="BusinessReport-12-19-23 (68)"/>
    <s v="B09Q7PGRSD"/>
    <x v="14"/>
    <s v="SIMORAS Best Friend Candle with Snuffer - We'll be Friends Until We are Old - Friend Gifts for Women, Men on Graduation - Best Friend Birthday Gifts for Women - Friendship Gifts for Women Friends"/>
    <s v="SIMFBA10007"/>
    <s v="95"/>
    <s v="2"/>
    <s v="5.99%"/>
    <s v="14.29%"/>
    <s v="114"/>
    <s v="3"/>
    <s v="5.71%"/>
    <s v="15.79%"/>
    <s v="99.12%"/>
    <s v="100.00%"/>
    <s v="6"/>
    <s v="0"/>
    <s v="6.32%"/>
    <s v="0.00%"/>
    <s v="$125.94"/>
    <s v="$0.00"/>
    <n v="6"/>
    <n v="0"/>
  </r>
  <r>
    <d v="2022-08-22T00:00:00"/>
    <x v="64"/>
    <s v="2022-W35"/>
    <s v="BusinessReport-12-19-23 (68)"/>
    <s v="B09Q8BDR3J"/>
    <x v="4"/>
    <s v="SIMORAS Mom Candle with Candlesnuffer - Lavender Scented Candles for Mom - You Don't Have Ugly Children Candles for Mom - Mom Candle Gifts for Mom from Son - Mothers Day Candles from Daughter"/>
    <s v="SIMFBA10013"/>
    <s v="36"/>
    <s v="0"/>
    <s v="2.27%"/>
    <s v="0.00%"/>
    <s v="43"/>
    <s v="0"/>
    <s v="2.15%"/>
    <s v="0.00%"/>
    <s v="100.00%"/>
    <s v="0.00%"/>
    <s v="6"/>
    <s v="0"/>
    <s v="16.67%"/>
    <s v="0.00%"/>
    <s v="$99.95"/>
    <s v="$0.00"/>
    <n v="6"/>
    <n v="0"/>
  </r>
  <r>
    <d v="2022-08-22T00:00:00"/>
    <x v="64"/>
    <s v="2022-W35"/>
    <s v="BusinessReport-12-19-23 (68)"/>
    <s v="B09Q821VMF"/>
    <x v="25"/>
    <s v="SIMORAS Get Well Soon Candle with Candlesnuffer - Cheer Candle for Women, Men, Friends After Surgery, Getting Sick - Recovery Candle as Comforting Gifts for Cancer Patients, Miscarriage, Grieving"/>
    <s v="SIMFBA10011"/>
    <s v="29"/>
    <s v="0"/>
    <s v="1.83%"/>
    <s v="0.00%"/>
    <s v="36"/>
    <s v="0"/>
    <s v="1.80%"/>
    <s v="0.00%"/>
    <s v="100.00%"/>
    <s v="0.00%"/>
    <s v="5"/>
    <s v="0"/>
    <s v="17.24%"/>
    <s v="0.00%"/>
    <s v="$99.95"/>
    <s v="$0.00"/>
    <n v="5"/>
    <n v="0"/>
  </r>
  <r>
    <d v="2022-08-22T00:00:00"/>
    <x v="64"/>
    <s v="2022-W35"/>
    <s v="BusinessReport-12-19-23 (68)"/>
    <s v="B09Q85ZMX8"/>
    <x v="8"/>
    <s v="SIMORAS Mom Candle with Candlesnuffer - Lavender Scented Candles for Mom - My Favorite Child Gave Me This Candle - Gifts for Mom from Son on Birthday - Mothers Day Candles from Daughter"/>
    <s v="SIMFBA10016"/>
    <s v="12"/>
    <s v="0"/>
    <s v="0.76%"/>
    <s v="0.00%"/>
    <s v="17"/>
    <s v="0"/>
    <s v="0.85%"/>
    <s v="0.00%"/>
    <s v="100.00%"/>
    <s v="0.00%"/>
    <s v="5"/>
    <s v="0"/>
    <s v="41.67%"/>
    <s v="0.00%"/>
    <s v="$79.96"/>
    <s v="$0.00"/>
    <n v="5"/>
    <n v="0"/>
  </r>
  <r>
    <d v="2022-08-22T00:00:00"/>
    <x v="64"/>
    <s v="2022-W35"/>
    <s v="BusinessReport-12-19-23 (68)"/>
    <s v="B09Q7TZ6VW"/>
    <x v="5"/>
    <s v="SIMORAS Inspirational Candles for Women, Men - You're Awesome Candles with Candle Snuffer - Lavender Candles Gifts for Women, Friends, Coworkers, Sisters, Teachers - Boss Day Candle with Saying"/>
    <s v="SIMFBA10012"/>
    <s v="46"/>
    <s v="0"/>
    <s v="2.90%"/>
    <s v="0.00%"/>
    <s v="67"/>
    <s v="0"/>
    <s v="3.36%"/>
    <s v="0.00%"/>
    <s v="100.00%"/>
    <s v="0.00%"/>
    <s v="3"/>
    <s v="0"/>
    <s v="6.52%"/>
    <s v="0.00%"/>
    <s v="$59.97"/>
    <s v="$0.00"/>
    <n v="3"/>
    <n v="0"/>
  </r>
  <r>
    <d v="2022-08-22T00:00:00"/>
    <x v="64"/>
    <s v="2022-W35"/>
    <s v="BusinessReport-12-19-23 (68)"/>
    <s v="B09Q867JDT"/>
    <x v="3"/>
    <s v="SIMORAS Best Friend Candle with Candle Snuffer - A True Friend Candle - Friend Gifts for Women, Men on Graduation - Best Friend Birthday Gifts for Women - Friendship Gifts for Women Friends"/>
    <s v="SIMFBA10006"/>
    <s v="136"/>
    <s v="1"/>
    <s v="8.57%"/>
    <s v="7.14%"/>
    <s v="160"/>
    <s v="1"/>
    <s v="8.02%"/>
    <s v="5.26%"/>
    <s v="100.00%"/>
    <s v="100.00%"/>
    <s v="3"/>
    <s v="0"/>
    <s v="2.21%"/>
    <s v="0.00%"/>
    <s v="$62.97"/>
    <s v="$0.00"/>
    <n v="3"/>
    <n v="0"/>
  </r>
  <r>
    <d v="2022-08-22T00:00:00"/>
    <x v="64"/>
    <s v="2022-W35"/>
    <s v="BusinessReport-12-19-23 (68)"/>
    <s v="B09Q86KT1Y"/>
    <x v="31"/>
    <s v=" "/>
    <s v="SIMFBA10015"/>
    <s v="12"/>
    <s v="0"/>
    <s v="0.76%"/>
    <s v="0.00%"/>
    <s v="15"/>
    <s v="0"/>
    <s v="0.75%"/>
    <s v="0.00%"/>
    <s v="86.67%"/>
    <s v="0.00%"/>
    <s v="3"/>
    <s v="0"/>
    <s v="25.00%"/>
    <s v="0.00%"/>
    <s v="$59.97"/>
    <s v="$0.00"/>
    <n v="3"/>
    <n v="0"/>
  </r>
  <r>
    <d v="2022-08-15T00:00:00"/>
    <x v="65"/>
    <s v="2022-W34"/>
    <s v="BusinessReport-12-19-23 (69)"/>
    <s v="B09Q8CZZQM"/>
    <x v="0"/>
    <s v="SIMORAS Love Candle Gifts for Girlfriend, Boyfriend - I Love You Gifts for Her, Him on Birthday - Funny Gift for Your Wife, Husband - Romantic Gifts for Her, Him on Valentines Day - Lavender Scent"/>
    <s v="SIMFBA10010"/>
    <s v="171"/>
    <s v="0"/>
    <s v="11.99%"/>
    <s v="0.00%"/>
    <s v="224"/>
    <s v="0"/>
    <s v="12.51%"/>
    <s v="0.00%"/>
    <s v="100.00%"/>
    <s v="0.00%"/>
    <s v="26"/>
    <s v="0"/>
    <s v="15.20%"/>
    <s v="0.00%"/>
    <s v="$531.74"/>
    <s v="$0.00"/>
    <n v="26"/>
    <n v="0"/>
  </r>
  <r>
    <d v="2022-08-15T00:00:00"/>
    <x v="65"/>
    <s v="2022-W34"/>
    <s v="BusinessReport-12-19-23 (69)"/>
    <s v="B09Q7VVYTF"/>
    <x v="28"/>
    <s v="SIMORAS Lavender Scented Candles Gifts for Women - Don't Let Anyone Treat You Like Free Salsa You are Guac - Inspirational Gifts for Women, Men - Best Friend Candle for Bestie's Birthday"/>
    <s v="SIMFBA10014"/>
    <s v="130"/>
    <s v="0"/>
    <s v="9.12%"/>
    <s v="0.00%"/>
    <s v="166"/>
    <s v="0"/>
    <s v="9.27%"/>
    <s v="0.00%"/>
    <s v="100.00%"/>
    <s v="0.00%"/>
    <s v="19"/>
    <s v="0"/>
    <s v="14.62%"/>
    <s v="0.00%"/>
    <s v="$379.81"/>
    <s v="$0.00"/>
    <n v="19"/>
    <n v="0"/>
  </r>
  <r>
    <d v="2022-08-15T00:00:00"/>
    <x v="65"/>
    <s v="2022-W34"/>
    <s v="BusinessReport-12-19-23 (69)"/>
    <s v="B09Q839M44"/>
    <x v="20"/>
    <s v="SIMORAS Housewarming Gifts for New House - Can't Wait to Poo in Your New Toilet Candles for House Warming - Funny Housewarming Gifts for Women, Men, Friends - New Apartment, New Home Candle, Lavender"/>
    <s v="SIMFBA10008"/>
    <s v="121"/>
    <s v="0"/>
    <s v="8.49%"/>
    <s v="0.00%"/>
    <s v="151"/>
    <s v="0"/>
    <s v="8.44%"/>
    <s v="0.00%"/>
    <s v="100.00%"/>
    <s v="0.00%"/>
    <s v="18"/>
    <s v="0"/>
    <s v="14.88%"/>
    <s v="0.00%"/>
    <s v="$341.82"/>
    <s v="$0.00"/>
    <n v="17"/>
    <n v="0"/>
  </r>
  <r>
    <d v="2022-08-15T00:00:00"/>
    <x v="65"/>
    <s v="2022-W34"/>
    <s v="BusinessReport-12-19-23 (69)"/>
    <s v="B09Q82WCBL"/>
    <x v="7"/>
    <s v="SIMORAS Best Friend Candle with Snuffer - Our Friendship is Like This Candle - Friend Gifts for Women, Men on Graduation - Going Away Gifts for Friends - Friendship Gifts for Women Friends"/>
    <s v="SIMFBA10005"/>
    <s v="171"/>
    <s v="0"/>
    <s v="11.99%"/>
    <s v="0.00%"/>
    <s v="209"/>
    <s v="0"/>
    <s v="11.68%"/>
    <s v="0.00%"/>
    <s v="99.04%"/>
    <s v="0.00%"/>
    <s v="15"/>
    <s v="0"/>
    <s v="8.77%"/>
    <s v="0.00%"/>
    <s v="$284.85"/>
    <s v="$0.00"/>
    <n v="15"/>
    <n v="0"/>
  </r>
  <r>
    <d v="2022-08-15T00:00:00"/>
    <x v="65"/>
    <s v="2022-W34"/>
    <s v="BusinessReport-12-19-23 (69)"/>
    <s v="B09Q8F788D"/>
    <x v="29"/>
    <s v="SIMORAS Memorial Candles for Deceased - Sympathy Gift, Condolence Gifts, Remembrance Gifts, Bereavement Gift for Loss of Mother, Father, Sister, Loved Ones - Cat, Dog Memorial Gifts - Pet Loss Gifts"/>
    <s v="SIMFBA10019"/>
    <s v="110"/>
    <s v="0"/>
    <s v="7.71%"/>
    <s v="0.00%"/>
    <s v="135"/>
    <s v="0"/>
    <s v="7.54%"/>
    <s v="0.00%"/>
    <s v="100.00%"/>
    <s v="0.00%"/>
    <s v="11"/>
    <s v="0"/>
    <s v="10.00%"/>
    <s v="0.00%"/>
    <s v="$214.89"/>
    <s v="$0.00"/>
    <n v="11"/>
    <n v="0"/>
  </r>
  <r>
    <d v="2022-08-15T00:00:00"/>
    <x v="65"/>
    <s v="2022-W34"/>
    <s v="BusinessReport-12-19-23 (69)"/>
    <s v="B09Q8H4HKF"/>
    <x v="30"/>
    <s v="SIMORAS Memorial Candles for Deceased - Sympathy Gift, Condolence Gifts, Remembrance Gifts, Bereavement Gift for Loss of Mother, Father, Sister, Loved Ones - Cat, Dog Memorial Gifts - Pet Loss Gifts"/>
    <s v="SIMFBA10017"/>
    <s v="141"/>
    <s v="0"/>
    <s v="9.89%"/>
    <s v="0.00%"/>
    <s v="183"/>
    <s v="0"/>
    <s v="10.22%"/>
    <s v="0.00%"/>
    <s v="100.00%"/>
    <s v="0.00%"/>
    <s v="11"/>
    <s v="0"/>
    <s v="7.80%"/>
    <s v="0.00%"/>
    <s v="$216.89"/>
    <s v="$0.00"/>
    <n v="11"/>
    <n v="0"/>
  </r>
  <r>
    <d v="2022-08-15T00:00:00"/>
    <x v="65"/>
    <s v="2022-W34"/>
    <s v="BusinessReport-12-19-23 (69)"/>
    <s v="B09Q7T2W3V"/>
    <x v="27"/>
    <s v="SIMORAS Housewarming Gifts for New House - You Should Have Moved Closer Scented Candles for House Warming - Funny Housewarming Gifts for Women, Men, Friends - New Apartment, New Home Candle (Lavender)"/>
    <s v="SIMFBA10002"/>
    <s v="144"/>
    <s v="0"/>
    <s v="10.10%"/>
    <s v="0.00%"/>
    <s v="175"/>
    <s v="0"/>
    <s v="9.78%"/>
    <s v="0.00%"/>
    <s v="100.00%"/>
    <s v="0.00%"/>
    <s v="9"/>
    <s v="0"/>
    <s v="6.25%"/>
    <s v="0.00%"/>
    <s v="$151.92"/>
    <s v="$0.00"/>
    <n v="9"/>
    <n v="0"/>
  </r>
  <r>
    <d v="2022-08-15T00:00:00"/>
    <x v="65"/>
    <s v="2022-W34"/>
    <s v="BusinessReport-12-19-23 (69)"/>
    <s v="B09Q8BGB69"/>
    <x v="2"/>
    <s v="SIMORAS Sister Candle with Candlesnuffer, Gift Box - Lavender Scented Candle Gift for Sister on Birthday, Christmas - Cool Sister Gifts from Sisters, Brothers"/>
    <s v="SIMFBA10020"/>
    <s v="77"/>
    <s v="0"/>
    <s v="5.40%"/>
    <s v="0.00%"/>
    <s v="104"/>
    <s v="0"/>
    <s v="5.81%"/>
    <s v="0.00%"/>
    <s v="100.00%"/>
    <s v="0.00%"/>
    <s v="7"/>
    <s v="0"/>
    <s v="9.09%"/>
    <s v="0.00%"/>
    <s v="$135.93"/>
    <s v="$0.00"/>
    <n v="7"/>
    <n v="0"/>
  </r>
  <r>
    <d v="2022-08-15T00:00:00"/>
    <x v="65"/>
    <s v="2022-W34"/>
    <s v="BusinessReport-12-19-23 (69)"/>
    <s v="B09Q7TZ6VW"/>
    <x v="5"/>
    <s v="SIMORAS Inspirational Candles for Women, Men - You're Awesome Candles with Candle Snuffer - Lavender Candles Gifts for Women, Friends, Coworkers, Sisters, Teachers - Boss Day Candle with Saying"/>
    <s v="SIMFBA10012"/>
    <s v="60"/>
    <s v="0"/>
    <s v="4.21%"/>
    <s v="0.00%"/>
    <s v="78"/>
    <s v="0"/>
    <s v="4.36%"/>
    <s v="0.00%"/>
    <s v="100.00%"/>
    <s v="0.00%"/>
    <s v="6"/>
    <s v="0"/>
    <s v="10.00%"/>
    <s v="0.00%"/>
    <s v="$99.95"/>
    <s v="$0.00"/>
    <n v="6"/>
    <n v="0"/>
  </r>
  <r>
    <d v="2022-08-15T00:00:00"/>
    <x v="65"/>
    <s v="2022-W34"/>
    <s v="BusinessReport-12-19-23 (69)"/>
    <s v="B09Q86K46P"/>
    <x v="26"/>
    <s v="SIMORAS Get Well Soon Candle with Candlesnuffer - Cheer Candle for Women, Men, Friends After Surgery, Getting Sick - Recovery Candle as Comforting Gifts for Cancer Patients, Miscarriage, Grieving"/>
    <s v="SIMFBA10004"/>
    <s v="9"/>
    <s v="0"/>
    <s v="0.63%"/>
    <s v="0.00%"/>
    <s v="10"/>
    <s v="0"/>
    <s v="0.56%"/>
    <s v="0.00%"/>
    <s v="100.00%"/>
    <s v="0.00%"/>
    <s v="6"/>
    <s v="0"/>
    <s v="66.67%"/>
    <s v="0.00%"/>
    <s v="$119.94"/>
    <s v="$0.00"/>
    <n v="6"/>
    <n v="0"/>
  </r>
  <r>
    <d v="2022-08-15T00:00:00"/>
    <x v="65"/>
    <s v="2022-W34"/>
    <s v="BusinessReport-12-19-23 (69)"/>
    <s v="B09Q85ZMX8"/>
    <x v="8"/>
    <s v="SIMORAS Mom Candle with Candlesnuffer - Lavender Scented Candles for Mom - My Favorite Child Gave Me This Candle - Gifts for Mom from Son on Birthday - Mothers Day Candles from Daughter"/>
    <s v="SIMFBA10016"/>
    <s v="21"/>
    <s v="0"/>
    <s v="1.47%"/>
    <s v="0.00%"/>
    <s v="24"/>
    <s v="0"/>
    <s v="1.34%"/>
    <s v="0.00%"/>
    <s v="100.00%"/>
    <s v="0.00%"/>
    <s v="5"/>
    <s v="0"/>
    <s v="23.81%"/>
    <s v="0.00%"/>
    <s v="$99.95"/>
    <s v="$0.00"/>
    <n v="5"/>
    <n v="0"/>
  </r>
  <r>
    <d v="2022-08-15T00:00:00"/>
    <x v="65"/>
    <s v="2022-W34"/>
    <s v="BusinessReport-12-19-23 (69)"/>
    <s v="B09Q8BDR3J"/>
    <x v="4"/>
    <s v="SIMORAS Mom Candle with Candlesnuffer - Lavender Scented Candles for Mom - You Don't Have Ugly Children Candles for Mom - Mom Candle Gifts for Mom from Son - Mothers Day Candles from Daughter"/>
    <s v="SIMFBA10013"/>
    <s v="41"/>
    <s v="0"/>
    <s v="2.88%"/>
    <s v="0.00%"/>
    <s v="56"/>
    <s v="0"/>
    <s v="3.13%"/>
    <s v="0.00%"/>
    <s v="100.00%"/>
    <s v="0.00%"/>
    <s v="4"/>
    <s v="0"/>
    <s v="9.76%"/>
    <s v="0.00%"/>
    <s v="$79.96"/>
    <s v="$0.00"/>
    <n v="4"/>
    <n v="0"/>
  </r>
  <r>
    <d v="2022-08-15T00:00:00"/>
    <x v="65"/>
    <s v="2022-W34"/>
    <s v="BusinessReport-12-19-23 (69)"/>
    <s v="B09Q7PGRSD"/>
    <x v="14"/>
    <s v="SIMORAS Best Friend Candle with Snuffer - We'll be Friends Until We are Old - Friend Gifts for Women, Men on Graduation - Best Friend Birthday Gifts for Women - Friendship Gifts for Women Friends"/>
    <s v="SIMFBA10007"/>
    <s v="52"/>
    <s v="0"/>
    <s v="3.65%"/>
    <s v="0.00%"/>
    <s v="58"/>
    <s v="0"/>
    <s v="3.24%"/>
    <s v="0.00%"/>
    <s v="100.00%"/>
    <s v="0.00%"/>
    <s v="3"/>
    <s v="0"/>
    <s v="5.77%"/>
    <s v="0.00%"/>
    <s v="$62.97"/>
    <s v="$0.00"/>
    <n v="3"/>
    <n v="0"/>
  </r>
  <r>
    <d v="2022-08-15T00:00:00"/>
    <x v="65"/>
    <s v="2022-W34"/>
    <s v="BusinessReport-12-19-23 (69)"/>
    <s v="B09Q867JDT"/>
    <x v="3"/>
    <s v="SIMORAS Best Friend Candle with Candle Snuffer - A True Friend Candle - Friend Gifts for Women, Men on Graduation - Best Friend Birthday Gifts for Women - Friendship Gifts for Women Friends"/>
    <s v="SIMFBA10006"/>
    <s v="64"/>
    <s v="0"/>
    <s v="4.49%"/>
    <s v="0.00%"/>
    <s v="75"/>
    <s v="0"/>
    <s v="4.19%"/>
    <s v="0.00%"/>
    <s v="100.00%"/>
    <s v="0.00%"/>
    <s v="3"/>
    <s v="0"/>
    <s v="4.69%"/>
    <s v="0.00%"/>
    <s v="$62.97"/>
    <s v="$0.00"/>
    <n v="3"/>
    <n v="0"/>
  </r>
  <r>
    <d v="2022-08-15T00:00:00"/>
    <x v="65"/>
    <s v="2022-W34"/>
    <s v="BusinessReport-12-19-23 (69)"/>
    <s v="B09Q837MF6"/>
    <x v="22"/>
    <s v="SIMORAS Get Well Soon Candle with Candlesnuffer - Cheer Candle for Women, Men, Friends After Surgery, Getting Sick - Recovery Candle as Comforting Gifts for Cancer Patients, Miscarriage, Grieving"/>
    <s v="SIMFBA10003"/>
    <s v="6"/>
    <s v="0"/>
    <s v="0.42%"/>
    <s v="0.00%"/>
    <s v="6"/>
    <s v="0"/>
    <s v="0.34%"/>
    <s v="0.00%"/>
    <s v="100.00%"/>
    <s v="0.00%"/>
    <s v="2"/>
    <s v="0"/>
    <s v="33.33%"/>
    <s v="0.00%"/>
    <s v="$39.98"/>
    <s v="$0.00"/>
    <n v="2"/>
    <n v="0"/>
  </r>
  <r>
    <d v="2022-08-15T00:00:00"/>
    <x v="65"/>
    <s v="2022-W34"/>
    <s v="BusinessReport-12-19-23 (69)"/>
    <s v="B09Q821VMF"/>
    <x v="25"/>
    <s v="SIMORAS Get Well Soon Candle with Candlesnuffer - Cheer Candle for Women, Men, Friends After Surgery, Getting Sick - Recovery Candle as Comforting Gifts for Cancer Patients, Miscarriage, Grieving"/>
    <s v="SIMFBA10011"/>
    <s v="4"/>
    <s v="0"/>
    <s v="0.28%"/>
    <s v="0.00%"/>
    <s v="6"/>
    <s v="0"/>
    <s v="0.34%"/>
    <s v="0.00%"/>
    <s v="100.00%"/>
    <s v="0.00%"/>
    <s v="1"/>
    <s v="0"/>
    <s v="25.00%"/>
    <s v="0.00%"/>
    <s v="$19.99"/>
    <s v="$0.00"/>
    <n v="1"/>
    <n v="0"/>
  </r>
  <r>
    <d v="2022-08-15T00:00:00"/>
    <x v="65"/>
    <s v="2022-W34"/>
    <s v="BusinessReport-12-19-23 (69)"/>
    <s v="B09Q86KT1Y"/>
    <x v="31"/>
    <s v=" "/>
    <s v="SIMFBA10015"/>
    <s v="64"/>
    <s v="0"/>
    <s v="4.49%"/>
    <s v="0.00%"/>
    <s v="82"/>
    <s v="0"/>
    <s v="4.58%"/>
    <s v="0.00%"/>
    <s v="100.00%"/>
    <s v="0.00%"/>
    <s v="1"/>
    <s v="0"/>
    <s v="1.56%"/>
    <s v="0.00%"/>
    <s v="$19.99"/>
    <s v="$0.00"/>
    <n v="1"/>
    <n v="0"/>
  </r>
  <r>
    <d v="2022-08-15T00:00:00"/>
    <x v="65"/>
    <s v="2022-W34"/>
    <s v="BusinessReport-12-19-23 (69)"/>
    <s v="B09Q8922JF"/>
    <x v="18"/>
    <s v="SIMORAS Coworker Candle with Candlesnuffer, Gift Box - A Candle for Coworkers' Birthday, Promotion - Candles for Coworkers Leaving Work - Coworker Gifts for Women, Men - Work Bestie Candle"/>
    <s v="SIMFBA10001"/>
    <s v="40"/>
    <s v="0"/>
    <s v="2.81%"/>
    <s v="0.00%"/>
    <s v="48"/>
    <s v="0"/>
    <s v="2.68%"/>
    <s v="0.00%"/>
    <s v="100.00%"/>
    <s v="0.00%"/>
    <s v="1"/>
    <s v="0"/>
    <s v="2.50%"/>
    <s v="0.00%"/>
    <s v="$19.99"/>
    <s v="$0.00"/>
    <n v="1"/>
    <n v="0"/>
  </r>
  <r>
    <d v="2023-10-23T00:00:00"/>
    <x v="66"/>
    <s v="2023-W43"/>
    <s v="BusinessReport-12-19-23 (7)"/>
    <s v="B0B38969VC"/>
    <x v="1"/>
    <s v="SIMORAS Mom Blanket - Blanket for Mom on Mothers Day, Christmas, Valentines - Birthday Gifts for Mom from Daughter, Son - Letter to Mom Blanket - Blanket 60&quot; x 50&quot;"/>
    <s v="SIMFBA20001"/>
    <s v="248"/>
    <s v="3"/>
    <s v="7.39%"/>
    <s v="5.66%"/>
    <s v="353"/>
    <s v="4"/>
    <s v="8.11%"/>
    <s v="5.97%"/>
    <s v="100.00%"/>
    <s v="100.00%"/>
    <s v="22"/>
    <s v="0"/>
    <s v="8.87%"/>
    <s v="0.00%"/>
    <s v="$483.78"/>
    <s v="$0.00"/>
    <n v="22"/>
    <n v="0"/>
  </r>
  <r>
    <d v="2023-10-23T00:00:00"/>
    <x v="66"/>
    <s v="2023-W43"/>
    <s v="BusinessReport-12-19-23 (7)"/>
    <s v="B0B389QV1H"/>
    <x v="6"/>
    <s v="SIMORAS Mom Blanket - Blanket for Mom on Mothers Day, Christmas, Valentines - Birthday Gifts for Mom from Daughter, Son - Letter to Mom Blanket - Blanket 60&quot; x 50&quot;"/>
    <s v="SIMFBA20002"/>
    <s v="235"/>
    <s v="3"/>
    <s v="7.00%"/>
    <s v="5.66%"/>
    <s v="352"/>
    <s v="4"/>
    <s v="8.08%"/>
    <s v="5.97%"/>
    <s v="99.72%"/>
    <s v="100.00%"/>
    <s v="15"/>
    <s v="0"/>
    <s v="6.38%"/>
    <s v="0.00%"/>
    <s v="$334.85"/>
    <s v="$0.00"/>
    <n v="15"/>
    <n v="0"/>
  </r>
  <r>
    <d v="2023-10-23T00:00:00"/>
    <x v="66"/>
    <s v="2023-W43"/>
    <s v="BusinessReport-12-19-23 (7)"/>
    <s v="B0BNMGXTDZ"/>
    <x v="7"/>
    <s v="SIMORAS Best Friend Candle with Snuffer - Our Friendship is Like This Candle - Friend Gifts for Women, Men on Graduation - Going Away Gifts for Friends - Friendship Gifts for Women Friends"/>
    <s v="SIMFBA10005"/>
    <s v="282"/>
    <s v="6"/>
    <s v="8.40%"/>
    <s v="11.32%"/>
    <s v="349"/>
    <s v="10"/>
    <s v="8.02%"/>
    <s v="14.93%"/>
    <s v="100.00%"/>
    <s v="100.00%"/>
    <s v="13"/>
    <s v="1"/>
    <s v="4.61%"/>
    <s v="16.67%"/>
    <s v="$259.87"/>
    <s v="$19.99"/>
    <n v="13"/>
    <n v="1"/>
  </r>
  <r>
    <d v="2023-10-23T00:00:00"/>
    <x v="66"/>
    <s v="2023-W43"/>
    <s v="BusinessReport-12-19-23 (7)"/>
    <s v="B0B389ZHPP"/>
    <x v="11"/>
    <s v="SIMORAS Wife Blanket - to My Wife Blanket from Husband for Christmas, Birthday, Valentines for Wife from Husband - Fleece Blanket, 60&quot; x 50&quot;"/>
    <s v="SIMFBA20003"/>
    <s v="145"/>
    <s v="4"/>
    <s v="4.32%"/>
    <s v="7.55%"/>
    <s v="184"/>
    <s v="5"/>
    <s v="4.23%"/>
    <s v="7.46%"/>
    <s v="99.46%"/>
    <s v="100.00%"/>
    <s v="13"/>
    <s v="2"/>
    <s v="8.97%"/>
    <s v="50.00%"/>
    <s v="$311.88"/>
    <s v="$51.98"/>
    <n v="13"/>
    <n v="2"/>
  </r>
  <r>
    <d v="2023-10-23T00:00:00"/>
    <x v="66"/>
    <s v="2023-W43"/>
    <s v="BusinessReport-12-19-23 (7)"/>
    <s v="B09Q8CZZQM"/>
    <x v="0"/>
    <s v="SIMORAS Love Candle Gifts for Girlfriend, Boyfriend - I Love You Gifts for Her, Him on Birthday - Funny Gift for Your Wife, Husband - Romantic Gifts for Her, Him on Valentines Day - Lavender Scent"/>
    <s v="SIMFBA10010"/>
    <s v="76"/>
    <s v="0"/>
    <s v="2.26%"/>
    <s v="0.00%"/>
    <s v="101"/>
    <s v="0"/>
    <s v="2.32%"/>
    <s v="0.00%"/>
    <s v="100.00%"/>
    <s v="0.00%"/>
    <s v="12"/>
    <s v="0"/>
    <s v="15.79%"/>
    <s v="0.00%"/>
    <s v="$251.88"/>
    <s v="$0.00"/>
    <n v="12"/>
    <n v="0"/>
  </r>
  <r>
    <d v="2023-10-23T00:00:00"/>
    <x v="66"/>
    <s v="2023-W43"/>
    <s v="BusinessReport-12-19-23 (7)"/>
    <s v="B0BJVQ5HWZ"/>
    <x v="16"/>
    <s v="SIMORAS Positive Words Blanket with Sleep Mask, Socks and Gift Box - 'Love Peace Joy' Comfort Blanket Gift Set for Christmas, Birthday - Positive Energy Throw Blankets for Women - Purple 50&quot; x 60&quot;"/>
    <s v="SIMFBA20006PU"/>
    <s v="201"/>
    <s v="2"/>
    <s v="5.99%"/>
    <s v="3.77%"/>
    <s v="266"/>
    <s v="2"/>
    <s v="6.11%"/>
    <s v="2.99%"/>
    <s v="100.00%"/>
    <s v="100.00%"/>
    <s v="12"/>
    <s v="0"/>
    <s v="5.97%"/>
    <s v="0.00%"/>
    <s v="$311.88"/>
    <s v="$0.00"/>
    <n v="12"/>
    <n v="0"/>
  </r>
  <r>
    <d v="2023-10-23T00:00:00"/>
    <x v="66"/>
    <s v="2023-W43"/>
    <s v="BusinessReport-12-19-23 (7)"/>
    <s v="B0BV1RCQV1"/>
    <x v="10"/>
    <s v="SIMORAS Sister Blanket - Sister Blankets from Sister for Christmas, Valentines - Blanket Gifts for Sisters from Sisters, Brothers - Purple 60&quot; x 50&quot;"/>
    <s v="SIMFBA20007PU"/>
    <s v="320"/>
    <s v="5"/>
    <s v="9.53%"/>
    <s v="9.43%"/>
    <s v="419"/>
    <s v="6"/>
    <s v="9.62%"/>
    <s v="8.96%"/>
    <s v="100.00%"/>
    <s v="100.00%"/>
    <s v="12"/>
    <s v="0"/>
    <s v="3.75%"/>
    <s v="0.00%"/>
    <s v="$263.88"/>
    <s v="$0.00"/>
    <n v="12"/>
    <n v="0"/>
  </r>
  <r>
    <d v="2023-10-23T00:00:00"/>
    <x v="66"/>
    <s v="2023-W43"/>
    <s v="BusinessReport-12-19-23 (7)"/>
    <s v="B0BJVQ5HWZ"/>
    <x v="17"/>
    <s v="SIMORAS Positive Words Blanket - 'Love Peace Joy' Comfort Blanket Gift Set for Christmas, Birthday - Positive Energy Throw Blankets for Women - Teal 60&quot; x 50&quot;"/>
    <s v="SIMFBA20006TE"/>
    <s v="292"/>
    <s v="8"/>
    <s v="8.70%"/>
    <s v="15.09%"/>
    <s v="398"/>
    <s v="8"/>
    <s v="9.14%"/>
    <s v="11.94%"/>
    <s v="100.00%"/>
    <s v="100.00%"/>
    <s v="11"/>
    <s v="0"/>
    <s v="3.77%"/>
    <s v="0.00%"/>
    <s v="$257.89"/>
    <s v="$0.00"/>
    <n v="10"/>
    <n v="0"/>
  </r>
  <r>
    <d v="2023-10-23T00:00:00"/>
    <x v="66"/>
    <s v="2023-W43"/>
    <s v="BusinessReport-12-19-23 (7)"/>
    <s v="B0BNMGXTDZ"/>
    <x v="14"/>
    <s v="SIMORAS Best Friend Candle with Snuffer - We'll be Friends Until We are Old - Friend Gifts for Women, Men on Graduation - Best Friend Birthday Gifts for Women - Friendship Gifts for Women Friends"/>
    <s v="SIMFBA10007"/>
    <s v="264"/>
    <s v="3"/>
    <s v="7.86%"/>
    <s v="5.66%"/>
    <s v="337"/>
    <s v="7"/>
    <s v="7.74%"/>
    <s v="10.45%"/>
    <s v="100.00%"/>
    <s v="100.00%"/>
    <s v="8"/>
    <s v="0"/>
    <s v="3.03%"/>
    <s v="0.00%"/>
    <s v="$155.92"/>
    <s v="$0.00"/>
    <n v="8"/>
    <n v="0"/>
  </r>
  <r>
    <d v="2023-10-23T00:00:00"/>
    <x v="66"/>
    <s v="2023-W43"/>
    <s v="BusinessReport-12-19-23 (7)"/>
    <s v="B0BC7YHGYH"/>
    <x v="5"/>
    <s v="SIMORAS Inspirational Candles for Women, Men - You're Awesome Candles with Candle Snuffer - Lavender Candles Gifts for Women, Friends, Coworkers, Sisters, Teachers - Boss Day Candle with Saying"/>
    <s v="SIMFBA10012"/>
    <s v="114"/>
    <s v="2"/>
    <s v="3.39%"/>
    <s v="3.77%"/>
    <s v="144"/>
    <s v="2"/>
    <s v="3.31%"/>
    <s v="2.99%"/>
    <s v="100.00%"/>
    <s v="100.00%"/>
    <s v="7"/>
    <s v="0"/>
    <s v="6.14%"/>
    <s v="0.00%"/>
    <s v="$132.93"/>
    <s v="$0.00"/>
    <n v="7"/>
    <n v="0"/>
  </r>
  <r>
    <d v="2023-10-23T00:00:00"/>
    <x v="66"/>
    <s v="2023-W43"/>
    <s v="BusinessReport-12-19-23 (7)"/>
    <s v="B0BNMGXTDZ"/>
    <x v="3"/>
    <s v="SIMORAS Best Friend Candle with Candle Snuffer - A True Friend Candle - Friend Gifts for Women, Men on Graduation - Best Friend Birthday Gifts for Women - Friendship Gifts for Women Friends"/>
    <s v="SIMFBA10006"/>
    <s v="289"/>
    <s v="5"/>
    <s v="8.61%"/>
    <s v="9.43%"/>
    <s v="351"/>
    <s v="6"/>
    <s v="8.06%"/>
    <s v="8.96%"/>
    <s v="99.68%"/>
    <s v="100.00%"/>
    <s v="7"/>
    <s v="0"/>
    <s v="2.42%"/>
    <s v="0.00%"/>
    <s v="$133.93"/>
    <s v="$0.00"/>
    <n v="7"/>
    <n v="0"/>
  </r>
  <r>
    <d v="2023-10-23T00:00:00"/>
    <x v="66"/>
    <s v="2023-W43"/>
    <s v="BusinessReport-12-19-23 (7)"/>
    <s v="B0BJVQ5HWZ"/>
    <x v="15"/>
    <s v="SIMORAS Positive Words Blanket with Sleep Mask, Socks and Gift Box - Family Home Trust Comfort Blanket Gift Set for Christmas, Birthday - Positive Energy Throw Blankets for Women - Teal 50&quot; x 60&quot;"/>
    <s v="SIMFBA20005TE"/>
    <s v="131"/>
    <s v="2"/>
    <s v="3.90%"/>
    <s v="3.77%"/>
    <s v="166"/>
    <s v="2"/>
    <s v="3.81%"/>
    <s v="2.99%"/>
    <s v="99.34%"/>
    <s v="100.00%"/>
    <s v="7"/>
    <s v="0"/>
    <s v="5.34%"/>
    <s v="0.00%"/>
    <s v="$181.93"/>
    <s v="$0.00"/>
    <n v="7"/>
    <n v="0"/>
  </r>
  <r>
    <d v="2023-10-23T00:00:00"/>
    <x v="66"/>
    <s v="2023-W43"/>
    <s v="BusinessReport-12-19-23 (7)"/>
    <s v="B0BC7YHGYH"/>
    <x v="2"/>
    <s v="SIMORAS Sister Candle with Candlesnuffer, Gift Box - Lavender Scented Candle Gift for Sister on Birthday, Christmas - Cool Sister Gifts from Sisters, Brothers"/>
    <s v="SIMFBA10020"/>
    <s v="184"/>
    <s v="1"/>
    <s v="5.48%"/>
    <s v="1.89%"/>
    <s v="242"/>
    <s v="2"/>
    <s v="5.56%"/>
    <s v="2.99%"/>
    <s v="98.33%"/>
    <s v="100.00%"/>
    <s v="4"/>
    <s v="1"/>
    <s v="2.17%"/>
    <s v="100.00%"/>
    <s v="$67.96"/>
    <s v="$16.99"/>
    <n v="4"/>
    <n v="1"/>
  </r>
  <r>
    <d v="2023-10-23T00:00:00"/>
    <x v="66"/>
    <s v="2023-W43"/>
    <s v="BusinessReport-12-19-23 (7)"/>
    <s v="B0BV1RCQV1"/>
    <x v="12"/>
    <s v="SIMORAS Sister Blanket - Sister Blankets from Sister for Christmas, Valentines - Blanket Gifts for Sisters from Sisters, Brothers - Fleece Blanket, Teal 60&quot; x 50&quot;"/>
    <s v="SIMFBA20007TE"/>
    <s v="162"/>
    <s v="1"/>
    <s v="4.82%"/>
    <s v="1.89%"/>
    <s v="204"/>
    <s v="1"/>
    <s v="4.69%"/>
    <s v="1.49%"/>
    <s v="99.49%"/>
    <s v="100.00%"/>
    <s v="4"/>
    <s v="0"/>
    <s v="2.47%"/>
    <s v="0.00%"/>
    <s v="$99.96"/>
    <s v="$0.00"/>
    <n v="4"/>
    <n v="0"/>
  </r>
  <r>
    <d v="2023-10-23T00:00:00"/>
    <x v="66"/>
    <s v="2023-W43"/>
    <s v="BusinessReport-12-19-23 (7)"/>
    <s v="B0BQ26FXG2"/>
    <x v="13"/>
    <s v="SIMORAS Grandma Blanket - Grandma Throw Blanket for Christmas, Mothers Day - Grandma Gifts for Grandmother Birthday - Fleece Blanket, Purple 60&quot; x 50&quot;"/>
    <s v="SIMFBA20008PU"/>
    <s v="56"/>
    <s v="0"/>
    <s v="1.67%"/>
    <s v="0.00%"/>
    <s v="62"/>
    <s v="0"/>
    <s v="1.42%"/>
    <s v="0.00%"/>
    <s v="100.00%"/>
    <s v="0.00%"/>
    <s v="3"/>
    <s v="0"/>
    <s v="5.36%"/>
    <s v="0.00%"/>
    <s v="$77.97"/>
    <s v="$0.00"/>
    <n v="3"/>
    <n v="0"/>
  </r>
  <r>
    <d v="2023-10-23T00:00:00"/>
    <x v="66"/>
    <s v="2023-W43"/>
    <s v="BusinessReport-12-19-23 (7)"/>
    <s v="B0BNMFZBYS"/>
    <x v="20"/>
    <s v="SIMORAS Housewarming Gifts for New House - Can't Wait to Poo in Your New Toilet Candles for House Warming - Funny Housewarming Gifts for Women, Men, Friends - New Apartment, New Home Candle, Lavender"/>
    <s v="SIMFBA10008"/>
    <s v="56"/>
    <s v="0"/>
    <s v="1.67%"/>
    <s v="0.00%"/>
    <s v="77"/>
    <s v="0"/>
    <s v="1.77%"/>
    <s v="0.00%"/>
    <s v="100.00%"/>
    <s v="0.00%"/>
    <s v="2"/>
    <s v="0"/>
    <s v="3.57%"/>
    <s v="0.00%"/>
    <s v="$41.98"/>
    <s v="$0.00"/>
    <n v="2"/>
    <n v="0"/>
  </r>
  <r>
    <d v="2023-10-23T00:00:00"/>
    <x v="66"/>
    <s v="2023-W43"/>
    <s v="BusinessReport-12-19-23 (7)"/>
    <s v="B0B389HDL5"/>
    <x v="21"/>
    <s v="SIMORAS Wife Blanket with Sleep Mask, Socks and Gift Box - to My Wife Blanket from Husband for Christmas, Birthday, Valentines for Wife from Husband - Fleece Blanket, 60&quot; x 50&quot;"/>
    <s v="SIMFBA20004"/>
    <s v="25"/>
    <s v="1"/>
    <s v="0.74%"/>
    <s v="1.89%"/>
    <s v="26"/>
    <s v="1"/>
    <s v="0.60%"/>
    <s v="1.49%"/>
    <s v="100.00%"/>
    <s v="100.00%"/>
    <s v="2"/>
    <s v="0"/>
    <s v="8.00%"/>
    <s v="0.00%"/>
    <s v="$51.98"/>
    <s v="$0.00"/>
    <n v="2"/>
    <n v="0"/>
  </r>
  <r>
    <d v="2023-10-23T00:00:00"/>
    <x v="66"/>
    <s v="2023-W43"/>
    <s v="BusinessReport-12-19-23 (7)"/>
    <s v="B0BJVQ5HWZ"/>
    <x v="19"/>
    <s v="SIMORAS Positive Words Blanket with Sleep Mask, Socks and Gift Box - Family Home Trust Comfort Blanket Gift Set for Christmas, Birthday - Positive Energy Throw Blankets for Women - Purple, 60&quot;x50&quot;"/>
    <s v="SIMFBA20005PU"/>
    <s v="117"/>
    <s v="1"/>
    <s v="3.48%"/>
    <s v="1.89%"/>
    <s v="139"/>
    <s v="1"/>
    <s v="3.19%"/>
    <s v="1.49%"/>
    <s v="100.00%"/>
    <s v="100.00%"/>
    <s v="4"/>
    <s v="0"/>
    <s v="3.42%"/>
    <s v="0.00%"/>
    <s v="$103.96"/>
    <s v="$0.00"/>
    <n v="2"/>
    <n v="0"/>
  </r>
  <r>
    <d v="2023-10-23T00:00:00"/>
    <x v="66"/>
    <s v="2023-W43"/>
    <s v="BusinessReport-12-19-23 (7)"/>
    <s v="B0BC7YHGYH"/>
    <x v="22"/>
    <s v="SIMORAS Get Well Soon Candle with Candlesnuffer - Cheer Candle for Women, Men, Friends After Surgery, Getting Sick - Recovery Candle as Comforting Gifts for Cancer Patients, Miscarriage, Grieving"/>
    <s v="SIMFBA10003"/>
    <s v="39"/>
    <s v="2"/>
    <s v="1.16%"/>
    <s v="3.77%"/>
    <s v="42"/>
    <s v="2"/>
    <s v="0.96%"/>
    <s v="2.99%"/>
    <s v="97.50%"/>
    <s v="100.00%"/>
    <s v="1"/>
    <s v="0"/>
    <s v="2.56%"/>
    <s v="0.00%"/>
    <s v="$22.99"/>
    <s v="$0.00"/>
    <n v="1"/>
    <n v="0"/>
  </r>
  <r>
    <d v="2023-10-23T00:00:00"/>
    <x v="66"/>
    <s v="2023-W43"/>
    <s v="BusinessReport-12-19-23 (7)"/>
    <s v="B0BC7YHGYH"/>
    <x v="8"/>
    <s v="SIMORAS Mom Candle with Candlesnuffer - Lavender Scented Candles for Mom - My Favorite Child Gave Me This Candle - Gifts for Mom from Son on Birthday - Mothers Day Candles from Daughter"/>
    <s v="SIMFBA10016"/>
    <s v="49"/>
    <s v="2"/>
    <s v="1.46%"/>
    <s v="3.77%"/>
    <s v="59"/>
    <s v="2"/>
    <s v="1.36%"/>
    <s v="2.99%"/>
    <s v="100.00%"/>
    <s v="100.00%"/>
    <s v="1"/>
    <s v="0"/>
    <s v="2.04%"/>
    <s v="0.00%"/>
    <s v="$17.99"/>
    <s v="$0.00"/>
    <n v="1"/>
    <n v="0"/>
  </r>
  <r>
    <d v="2023-10-23T00:00:00"/>
    <x v="66"/>
    <s v="2023-W43"/>
    <s v="BusinessReport-12-19-23 (7)"/>
    <s v="B0BC7YHGYH"/>
    <x v="4"/>
    <s v="SIMORAS Mom Candle with Candlesnuffer - Lavender Scented Candles for Mom - You Don't Have Ugly Children Candles for Mom - Mom Candle Gifts for Mom from Son - Mothers Day Candles from Daughter"/>
    <s v="SIMFBA10013"/>
    <s v="73"/>
    <s v="2"/>
    <s v="2.17%"/>
    <s v="3.77%"/>
    <s v="83"/>
    <s v="2"/>
    <s v="1.91%"/>
    <s v="2.99%"/>
    <s v="100.00%"/>
    <s v="100.00%"/>
    <s v="1"/>
    <s v="0"/>
    <s v="1.37%"/>
    <s v="0.00%"/>
    <s v="$18.99"/>
    <s v="$0.00"/>
    <n v="1"/>
    <n v="0"/>
  </r>
  <r>
    <d v="2022-08-08T00:00:00"/>
    <x v="67"/>
    <s v="2022-W33"/>
    <s v="BusinessReport-12-19-23 (70)"/>
    <s v="B09Q82WCBL"/>
    <x v="7"/>
    <s v="SIMORAS Best Friend Candle with Snuffer - Our Friendship is Like This Candle - Friend Gifts for Women, Men on Graduation - Going Away Gifts for Friends - Friendship Gifts for Women Friends"/>
    <s v="SIMFBA10005"/>
    <s v="219"/>
    <s v="0"/>
    <s v="16.59%"/>
    <s v="0.00%"/>
    <s v="282"/>
    <s v="0"/>
    <s v="16.39%"/>
    <s v="0.00%"/>
    <s v="99.65%"/>
    <s v="0.00%"/>
    <s v="25"/>
    <s v="0"/>
    <s v="11.42%"/>
    <s v="0.00%"/>
    <s v="$474.75"/>
    <s v="$0.00"/>
    <n v="24"/>
    <n v="0"/>
  </r>
  <r>
    <d v="2022-08-08T00:00:00"/>
    <x v="67"/>
    <s v="2022-W33"/>
    <s v="BusinessReport-12-19-23 (70)"/>
    <s v="B09Q7T2W3V"/>
    <x v="27"/>
    <s v="SIMORAS Housewarming Gifts for New House - You Should Have Moved Closer Scented Candles for House Warming - Funny Housewarming Gifts for Women, Men, Friends - New Apartment, New Home Candle (Lavender)"/>
    <s v="SIMFBA10002"/>
    <s v="164"/>
    <s v="0"/>
    <s v="12.42%"/>
    <s v="0.00%"/>
    <s v="211"/>
    <s v="0"/>
    <s v="12.26%"/>
    <s v="0.00%"/>
    <s v="100.00%"/>
    <s v="0.00%"/>
    <s v="20"/>
    <s v="0"/>
    <s v="12.20%"/>
    <s v="0.00%"/>
    <s v="$379.80"/>
    <s v="$0.00"/>
    <n v="19"/>
    <n v="0"/>
  </r>
  <r>
    <d v="2022-08-08T00:00:00"/>
    <x v="67"/>
    <s v="2022-W33"/>
    <s v="BusinessReport-12-19-23 (70)"/>
    <s v="B09Q7VVYTF"/>
    <x v="28"/>
    <s v="SIMORAS Lavender Scented Candles Gifts for Women - Don't Let Anyone Treat You Like Free Salsa You are Guac - Inspirational Gifts for Women, Men - Best Friend Candle for Bestie's Birthday"/>
    <s v="SIMFBA10014"/>
    <s v="185"/>
    <s v="0"/>
    <s v="14.02%"/>
    <s v="0.00%"/>
    <s v="251"/>
    <s v="0"/>
    <s v="14.58%"/>
    <s v="0.00%"/>
    <s v="100.00%"/>
    <s v="0.00%"/>
    <s v="17"/>
    <s v="0"/>
    <s v="9.19%"/>
    <s v="0.00%"/>
    <s v="$339.83"/>
    <s v="$0.00"/>
    <n v="17"/>
    <n v="0"/>
  </r>
  <r>
    <d v="2022-08-08T00:00:00"/>
    <x v="67"/>
    <s v="2022-W33"/>
    <s v="BusinessReport-12-19-23 (70)"/>
    <s v="B09Q839M44"/>
    <x v="20"/>
    <s v="SIMORAS Housewarming Gifts for New House - Can't Wait to Poo in Your New Toilet Candles for House Warming - Funny Housewarming Gifts for Women, Men, Friends - New Apartment, New Home Candle, Lavender"/>
    <s v="SIMFBA10008"/>
    <s v="124"/>
    <s v="0"/>
    <s v="9.39%"/>
    <s v="0.00%"/>
    <s v="163"/>
    <s v="0"/>
    <s v="9.47%"/>
    <s v="0.00%"/>
    <s v="100.00%"/>
    <s v="0.00%"/>
    <s v="16"/>
    <s v="0"/>
    <s v="12.90%"/>
    <s v="0.00%"/>
    <s v="$297.84"/>
    <s v="$0.00"/>
    <n v="16"/>
    <n v="0"/>
  </r>
  <r>
    <d v="2022-08-08T00:00:00"/>
    <x v="67"/>
    <s v="2022-W33"/>
    <s v="BusinessReport-12-19-23 (70)"/>
    <s v="B09Q7PGRSD"/>
    <x v="14"/>
    <s v="SIMORAS Best Friend Candle with Snuffer - We'll be Friends Until We are Old - Friend Gifts for Women, Men on Graduation - Best Friend Birthday Gifts for Women - Friendship Gifts for Women Friends"/>
    <s v="SIMFBA10007"/>
    <s v="103"/>
    <s v="0"/>
    <s v="7.80%"/>
    <s v="0.00%"/>
    <s v="128"/>
    <s v="0"/>
    <s v="7.44%"/>
    <s v="0.00%"/>
    <s v="100.00%"/>
    <s v="0.00%"/>
    <s v="11"/>
    <s v="0"/>
    <s v="10.68%"/>
    <s v="0.00%"/>
    <s v="$230.89"/>
    <s v="$0.00"/>
    <n v="11"/>
    <n v="0"/>
  </r>
  <r>
    <d v="2022-08-08T00:00:00"/>
    <x v="67"/>
    <s v="2022-W33"/>
    <s v="BusinessReport-12-19-23 (70)"/>
    <s v="B09Q867JDT"/>
    <x v="3"/>
    <s v="SIMORAS Best Friend Candle with Candle Snuffer - A True Friend Candle - Friend Gifts for Women, Men on Graduation - Best Friend Birthday Gifts for Women - Friendship Gifts for Women Friends"/>
    <s v="SIMFBA10006"/>
    <s v="94"/>
    <s v="0"/>
    <s v="7.12%"/>
    <s v="0.00%"/>
    <s v="114"/>
    <s v="0"/>
    <s v="6.62%"/>
    <s v="0.00%"/>
    <s v="100.00%"/>
    <s v="0.00%"/>
    <s v="11"/>
    <s v="0"/>
    <s v="11.70%"/>
    <s v="0.00%"/>
    <s v="$230.89"/>
    <s v="$0.00"/>
    <n v="10"/>
    <n v="0"/>
  </r>
  <r>
    <d v="2022-08-08T00:00:00"/>
    <x v="67"/>
    <s v="2022-W33"/>
    <s v="BusinessReport-12-19-23 (70)"/>
    <s v="B09Q8CZZQM"/>
    <x v="0"/>
    <s v="SIMORAS Love Candle Gifts for Girlfriend, Boyfriend - I Love You Gifts for Her, Him on Birthday - Funny Gift for Your Wife, Husband - Romantic Gifts for Her, Him on Valentines Day - Lavender Scent"/>
    <s v="SIMFBA10010"/>
    <s v="44"/>
    <s v="0"/>
    <s v="3.33%"/>
    <s v="0.00%"/>
    <s v="54"/>
    <s v="0"/>
    <s v="3.14%"/>
    <s v="0.00%"/>
    <s v="100.00%"/>
    <s v="0.00%"/>
    <s v="10"/>
    <s v="0"/>
    <s v="22.73%"/>
    <s v="0.00%"/>
    <s v="$201.90"/>
    <s v="$0.00"/>
    <n v="10"/>
    <n v="0"/>
  </r>
  <r>
    <d v="2022-08-08T00:00:00"/>
    <x v="67"/>
    <s v="2022-W33"/>
    <s v="BusinessReport-12-19-23 (70)"/>
    <s v="B09Q8H4HKF"/>
    <x v="30"/>
    <s v="SIMORAS Memorial Candles for Deceased - Sympathy Gift, Condolence Gifts, Remembrance Gifts, Bereavement Gift for Loss of Mother, Father, Sister, Loved Ones - Cat, Dog Memorial Gifts - Pet Loss Gifts"/>
    <s v="SIMFBA10017"/>
    <s v="77"/>
    <s v="0"/>
    <s v="5.83%"/>
    <s v="0.00%"/>
    <s v="97"/>
    <s v="0"/>
    <s v="5.64%"/>
    <s v="0.00%"/>
    <s v="98.97%"/>
    <s v="0.00%"/>
    <s v="8"/>
    <s v="0"/>
    <s v="10.39%"/>
    <s v="0.00%"/>
    <s v="$154.92"/>
    <s v="$0.00"/>
    <n v="8"/>
    <n v="0"/>
  </r>
  <r>
    <d v="2022-08-08T00:00:00"/>
    <x v="67"/>
    <s v="2022-W33"/>
    <s v="BusinessReport-12-19-23 (70)"/>
    <s v="B09Q8F788D"/>
    <x v="29"/>
    <s v="SIMORAS Memorial Candles for Deceased - Sympathy Gift, Condolence Gifts, Remembrance Gifts, Bereavement Gift for Loss of Mother, Father, Sister, Loved Ones - Cat, Dog Memorial Gifts - Pet Loss Gifts"/>
    <s v="SIMFBA10019"/>
    <s v="28"/>
    <s v="0"/>
    <s v="2.12%"/>
    <s v="0.00%"/>
    <s v="36"/>
    <s v="0"/>
    <s v="2.09%"/>
    <s v="0.00%"/>
    <s v="100.00%"/>
    <s v="0.00%"/>
    <s v="7"/>
    <s v="0"/>
    <s v="25.00%"/>
    <s v="0.00%"/>
    <s v="$135.93"/>
    <s v="$0.00"/>
    <n v="7"/>
    <n v="0"/>
  </r>
  <r>
    <d v="2022-08-08T00:00:00"/>
    <x v="67"/>
    <s v="2022-W33"/>
    <s v="BusinessReport-12-19-23 (70)"/>
    <s v="B09Q7TZ6VW"/>
    <x v="5"/>
    <s v="SIMORAS Inspirational Candles for Women, Men - You're Awesome Candles with Candle Snuffer - Lavender Candles Gifts for Women, Friends, Coworkers, Sisters, Teachers - Boss Day Candle with Saying"/>
    <s v="SIMFBA10012"/>
    <s v="90"/>
    <s v="0"/>
    <s v="6.82%"/>
    <s v="0.00%"/>
    <s v="116"/>
    <s v="0"/>
    <s v="6.74%"/>
    <s v="0.00%"/>
    <s v="100.00%"/>
    <s v="0.00%"/>
    <s v="7"/>
    <s v="0"/>
    <s v="7.78%"/>
    <s v="0.00%"/>
    <s v="$139.93"/>
    <s v="$0.00"/>
    <n v="6"/>
    <n v="0"/>
  </r>
  <r>
    <d v="2022-08-08T00:00:00"/>
    <x v="67"/>
    <s v="2022-W33"/>
    <s v="BusinessReport-12-19-23 (70)"/>
    <s v="B09Q8922JF"/>
    <x v="18"/>
    <s v="SIMORAS Coworker Candle with Candlesnuffer, Gift Box - A Candle for Coworkers' Birthday, Promotion - Candles for Coworkers Leaving Work - Coworker Gifts for Women, Men - Work Bestie Candle"/>
    <s v="SIMFBA10001"/>
    <s v="78"/>
    <s v="0"/>
    <s v="5.91%"/>
    <s v="0.00%"/>
    <s v="121"/>
    <s v="0"/>
    <s v="7.03%"/>
    <s v="0.00%"/>
    <s v="100.00%"/>
    <s v="0.00%"/>
    <s v="6"/>
    <s v="0"/>
    <s v="7.69%"/>
    <s v="0.00%"/>
    <s v="$119.94"/>
    <s v="$0.00"/>
    <n v="6"/>
    <n v="0"/>
  </r>
  <r>
    <d v="2022-08-08T00:00:00"/>
    <x v="67"/>
    <s v="2022-W33"/>
    <s v="BusinessReport-12-19-23 (70)"/>
    <s v="B09Q8BGB69"/>
    <x v="2"/>
    <s v="SIMORAS Sister Candle with Candlesnuffer, Gift Box - Lavender Scented Candle Gift for Sister on Birthday, Christmas - Cool Sister Gifts from Sisters, Brothers"/>
    <s v="SIMFBA10020"/>
    <s v="82"/>
    <s v="0"/>
    <s v="6.21%"/>
    <s v="0.00%"/>
    <s v="98"/>
    <s v="0"/>
    <s v="5.69%"/>
    <s v="0.00%"/>
    <s v="98.98%"/>
    <s v="0.00%"/>
    <s v="4"/>
    <s v="0"/>
    <s v="4.88%"/>
    <s v="0.00%"/>
    <s v="$75.96"/>
    <s v="$0.00"/>
    <n v="4"/>
    <n v="0"/>
  </r>
  <r>
    <d v="2022-08-08T00:00:00"/>
    <x v="67"/>
    <s v="2022-W33"/>
    <s v="BusinessReport-12-19-23 (70)"/>
    <s v="B09Q8BDR3J"/>
    <x v="4"/>
    <s v="SIMORAS Mom Candle with Candlesnuffer - Lavender Scented Candles for Mom - You Don't Have Ugly Children Candles for Mom - Mom Candle Gifts for Mom from Son - Mothers Day Candles from Daughter"/>
    <s v="SIMFBA10013"/>
    <s v="13"/>
    <s v="0"/>
    <s v="0.98%"/>
    <s v="0.00%"/>
    <s v="20"/>
    <s v="0"/>
    <s v="1.16%"/>
    <s v="0.00%"/>
    <s v="100.00%"/>
    <s v="0.00%"/>
    <s v="3"/>
    <s v="0"/>
    <s v="23.08%"/>
    <s v="0.00%"/>
    <s v="$59.97"/>
    <s v="$0.00"/>
    <n v="3"/>
    <n v="0"/>
  </r>
  <r>
    <d v="2022-08-08T00:00:00"/>
    <x v="67"/>
    <s v="2022-W33"/>
    <s v="BusinessReport-12-19-23 (70)"/>
    <s v="B09Q85ZMX8"/>
    <x v="8"/>
    <s v="SIMORAS Mom Candle with Candlesnuffer - Lavender Scented Candles for Mom - My Favorite Child Gave Me This Candle - Gifts for Mom from Son on Birthday - Mothers Day Candles from Daughter"/>
    <s v="SIMFBA10016"/>
    <s v="19"/>
    <s v="0"/>
    <s v="1.44%"/>
    <s v="0.00%"/>
    <s v="30"/>
    <s v="0"/>
    <s v="1.74%"/>
    <s v="0.00%"/>
    <s v="100.00%"/>
    <s v="0.00%"/>
    <s v="2"/>
    <s v="0"/>
    <s v="10.53%"/>
    <s v="0.00%"/>
    <s v="$39.98"/>
    <s v="$0.00"/>
    <n v="2"/>
    <n v="0"/>
  </r>
  <r>
    <d v="2022-08-01T00:00:00"/>
    <x v="68"/>
    <s v="2022-W32"/>
    <s v="BusinessReport-12-19-23 (71)"/>
    <s v="B09Q7VVYTF"/>
    <x v="28"/>
    <s v="SIMORAS Lavender Scented Candles Gifts for Women - Don't Let Anyone Treat You Like Free Salsa You are Guac - Inspirational Gifts for Women, Men - Best Friend Candle for Bestie's Birthday"/>
    <s v="SIMFBA10014"/>
    <s v="168"/>
    <s v="0"/>
    <s v="13.41%"/>
    <s v="0.00%"/>
    <s v="241"/>
    <s v="0"/>
    <s v="15.20%"/>
    <s v="0.00%"/>
    <s v="100.00%"/>
    <s v="0.00%"/>
    <s v="25"/>
    <s v="0"/>
    <s v="14.88%"/>
    <s v="0.00%"/>
    <s v="$499.75"/>
    <s v="$0.00"/>
    <n v="25"/>
    <n v="0"/>
  </r>
  <r>
    <d v="2022-08-01T00:00:00"/>
    <x v="68"/>
    <s v="2022-W32"/>
    <s v="BusinessReport-12-19-23 (71)"/>
    <s v="B09Q7T2W3V"/>
    <x v="27"/>
    <s v="SIMORAS Housewarming Gifts for New House - You Should Have Moved Closer Scented Candles for House Warming - Funny Housewarming Gifts for Women, Men, Friends - New Apartment, New Home Candle (Lavender)"/>
    <s v="SIMFBA10002"/>
    <s v="149"/>
    <s v="0"/>
    <s v="11.89%"/>
    <s v="0.00%"/>
    <s v="176"/>
    <s v="0"/>
    <s v="11.10%"/>
    <s v="0.00%"/>
    <s v="100.00%"/>
    <s v="0.00%"/>
    <s v="16"/>
    <s v="0"/>
    <s v="10.74%"/>
    <s v="0.00%"/>
    <s v="$303.84"/>
    <s v="$0.00"/>
    <n v="16"/>
    <n v="0"/>
  </r>
  <r>
    <d v="2022-08-01T00:00:00"/>
    <x v="68"/>
    <s v="2022-W32"/>
    <s v="BusinessReport-12-19-23 (71)"/>
    <s v="B09Q839M44"/>
    <x v="20"/>
    <s v="SIMORAS Housewarming Gifts for New House - Can't Wait to Poo in Your New Toilet Candles for House Warming - Funny Housewarming Gifts for Women, Men, Friends - New Apartment, New Home Candle, Lavender"/>
    <s v="SIMFBA10008"/>
    <s v="119"/>
    <s v="0"/>
    <s v="9.50%"/>
    <s v="0.00%"/>
    <s v="157"/>
    <s v="0"/>
    <s v="9.90%"/>
    <s v="0.00%"/>
    <s v="99.36%"/>
    <s v="0.00%"/>
    <s v="16"/>
    <s v="0"/>
    <s v="13.45%"/>
    <s v="0.00%"/>
    <s v="$287.84"/>
    <s v="$0.00"/>
    <n v="16"/>
    <n v="0"/>
  </r>
  <r>
    <d v="2022-08-01T00:00:00"/>
    <x v="68"/>
    <s v="2022-W32"/>
    <s v="BusinessReport-12-19-23 (71)"/>
    <s v="B09Q82WCBL"/>
    <x v="7"/>
    <s v="SIMORAS Best Friend Candle with Snuffer - Our Friendship is Like This Candle - Friend Gifts for Women, Men on Graduation - Going Away Gifts for Friends - Friendship Gifts for Women Friends"/>
    <s v="SIMFBA10005"/>
    <s v="207"/>
    <s v="0"/>
    <s v="16.52%"/>
    <s v="0.00%"/>
    <s v="262"/>
    <s v="0"/>
    <s v="16.52%"/>
    <s v="0.00%"/>
    <s v="100.00%"/>
    <s v="0.00%"/>
    <s v="16"/>
    <s v="0"/>
    <s v="7.73%"/>
    <s v="0.00%"/>
    <s v="$303.84"/>
    <s v="$0.00"/>
    <n v="15"/>
    <n v="0"/>
  </r>
  <r>
    <d v="2022-08-01T00:00:00"/>
    <x v="68"/>
    <s v="2022-W32"/>
    <s v="BusinessReport-12-19-23 (71)"/>
    <s v="B09Q7PGRSD"/>
    <x v="14"/>
    <s v="SIMORAS Best Friend Candle with Snuffer - We'll be Friends Until We are Old - Friend Gifts for Women, Men on Graduation - Best Friend Birthday Gifts for Women - Friendship Gifts for Women Friends"/>
    <s v="SIMFBA10007"/>
    <s v="95"/>
    <s v="0"/>
    <s v="7.58%"/>
    <s v="0.00%"/>
    <s v="117"/>
    <s v="0"/>
    <s v="7.38%"/>
    <s v="0.00%"/>
    <s v="100.00%"/>
    <s v="0.00%"/>
    <s v="10"/>
    <s v="0"/>
    <s v="10.53%"/>
    <s v="0.00%"/>
    <s v="$209.90"/>
    <s v="$0.00"/>
    <n v="9"/>
    <n v="0"/>
  </r>
  <r>
    <d v="2022-08-01T00:00:00"/>
    <x v="68"/>
    <s v="2022-W32"/>
    <s v="BusinessReport-12-19-23 (71)"/>
    <s v="B09Q7TZ6VW"/>
    <x v="5"/>
    <s v="SIMORAS Inspirational Candles for Women, Men - You're Awesome Candles with Candle Snuffer - Lavender Candles Gifts for Women, Friends, Coworkers, Sisters, Teachers - Boss Day Candle with Saying"/>
    <s v="SIMFBA10012"/>
    <s v="101"/>
    <s v="0"/>
    <s v="8.06%"/>
    <s v="0.00%"/>
    <s v="123"/>
    <s v="0"/>
    <s v="7.76%"/>
    <s v="0.00%"/>
    <s v="100.00%"/>
    <s v="0.00%"/>
    <s v="9"/>
    <s v="0"/>
    <s v="8.91%"/>
    <s v="0.00%"/>
    <s v="$179.91"/>
    <s v="$0.00"/>
    <n v="9"/>
    <n v="0"/>
  </r>
  <r>
    <d v="2022-08-01T00:00:00"/>
    <x v="68"/>
    <s v="2022-W32"/>
    <s v="BusinessReport-12-19-23 (71)"/>
    <s v="B09Q8BGB69"/>
    <x v="2"/>
    <s v="SIMORAS Sister Candle with Candlesnuffer, Gift Box - Lavender Scented Candle Gift for Sister on Birthday, Christmas - Cool Sister Gifts from Sisters, Brothers"/>
    <s v="SIMFBA10020"/>
    <s v="103"/>
    <s v="0"/>
    <s v="8.22%"/>
    <s v="0.00%"/>
    <s v="124"/>
    <s v="0"/>
    <s v="7.82%"/>
    <s v="0.00%"/>
    <s v="100.00%"/>
    <s v="0.00%"/>
    <s v="9"/>
    <s v="0"/>
    <s v="8.74%"/>
    <s v="0.00%"/>
    <s v="$170.91"/>
    <s v="$0.00"/>
    <n v="8"/>
    <n v="0"/>
  </r>
  <r>
    <d v="2022-08-01T00:00:00"/>
    <x v="68"/>
    <s v="2022-W32"/>
    <s v="BusinessReport-12-19-23 (71)"/>
    <s v="B09Q8LDCJX"/>
    <x v="23"/>
    <s v="SIMORAS Memorial Candles for Deceased - Sympathy Gift, Condolence Gifts, Remembrance Gifts, Bereavement Gift for Loss of Mother, Father, Sister, Loved Ones - Lavender Scented Candles"/>
    <s v="SIMFBA10018"/>
    <s v="168"/>
    <s v="0"/>
    <s v="13.41%"/>
    <s v="0.00%"/>
    <s v="213"/>
    <s v="0"/>
    <s v="13.43%"/>
    <s v="0.00%"/>
    <s v="100.00%"/>
    <s v="0.00%"/>
    <s v="8"/>
    <s v="1"/>
    <s v="4.76%"/>
    <s v="0.00%"/>
    <s v="$159.92"/>
    <s v="$19.99"/>
    <n v="8"/>
    <n v="1"/>
  </r>
  <r>
    <d v="2022-08-01T00:00:00"/>
    <x v="68"/>
    <s v="2022-W32"/>
    <s v="BusinessReport-12-19-23 (71)"/>
    <s v="B09Q867JDT"/>
    <x v="3"/>
    <s v="SIMORAS Best Friend Candle with Candle Snuffer - A True Friend Candle - Friend Gifts for Women, Men on Graduation - Best Friend Birthday Gifts for Women - Friendship Gifts for Women Friends"/>
    <s v="SIMFBA10006"/>
    <s v="67"/>
    <s v="0"/>
    <s v="5.35%"/>
    <s v="0.00%"/>
    <s v="82"/>
    <s v="0"/>
    <s v="5.17%"/>
    <s v="0.00%"/>
    <s v="100.00%"/>
    <s v="0.00%"/>
    <s v="5"/>
    <s v="0"/>
    <s v="7.46%"/>
    <s v="0.00%"/>
    <s v="$104.95"/>
    <s v="$0.00"/>
    <n v="4"/>
    <n v="0"/>
  </r>
  <r>
    <d v="2022-08-01T00:00:00"/>
    <x v="68"/>
    <s v="2022-W32"/>
    <s v="BusinessReport-12-19-23 (71)"/>
    <s v="B09Q837MF6"/>
    <x v="22"/>
    <s v="SIMORAS Get Well Soon Candle with Candlesnuffer - Cheer Candle for Women, Men, Friends After Surgery, Getting Sick - Recovery Candle as Comforting Gifts for Cancer Patients, Miscarriage, Grieving"/>
    <s v="SIMFBA10003"/>
    <s v="12"/>
    <s v="0"/>
    <s v="0.96%"/>
    <s v="0.00%"/>
    <s v="14"/>
    <s v="0"/>
    <s v="0.88%"/>
    <s v="0.00%"/>
    <s v="100.00%"/>
    <s v="0.00%"/>
    <s v="3"/>
    <s v="0"/>
    <s v="25.00%"/>
    <s v="0.00%"/>
    <s v="$39.98"/>
    <s v="$0.00"/>
    <n v="3"/>
    <n v="0"/>
  </r>
  <r>
    <d v="2022-08-01T00:00:00"/>
    <x v="68"/>
    <s v="2022-W32"/>
    <s v="BusinessReport-12-19-23 (71)"/>
    <s v="B09Q8922JF"/>
    <x v="18"/>
    <s v="SIMORAS Coworker Candle with Candlesnuffer, Gift Box - A Candle for Coworkers' Birthday, Promotion - Candles for Coworkers Leaving Work - Coworker Gifts for Women, Men - Work Bestie Candle"/>
    <s v="SIMFBA10001"/>
    <s v="64"/>
    <s v="0"/>
    <s v="5.11%"/>
    <s v="0.00%"/>
    <s v="77"/>
    <s v="0"/>
    <s v="4.85%"/>
    <s v="0.00%"/>
    <s v="100.00%"/>
    <s v="0.00%"/>
    <s v="2"/>
    <s v="0"/>
    <s v="3.13%"/>
    <s v="0.00%"/>
    <s v="$39.98"/>
    <s v="$0.00"/>
    <n v="2"/>
    <n v="0"/>
  </r>
  <r>
    <d v="2022-07-25T00:00:00"/>
    <x v="69"/>
    <s v="2022-W31"/>
    <s v="BusinessReport-12-19-23 (72)"/>
    <s v="B09Q82WCBL"/>
    <x v="7"/>
    <s v="SIMORAS Best Friend Candle with Snuffer - Our Friendship is Like This Candle - Friend Gifts for Women, Men on Graduation - Going Away Gifts for Friends - Friendship Gifts for Women Friends"/>
    <s v="SIMFBA10005"/>
    <s v="153"/>
    <s v="0"/>
    <s v="13.41%"/>
    <s v="0.00%"/>
    <s v="204"/>
    <s v="0"/>
    <s v="13.98%"/>
    <s v="0.00%"/>
    <s v="100.00%"/>
    <s v="0.00%"/>
    <s v="15"/>
    <s v="0"/>
    <s v="9.80%"/>
    <s v="0.00%"/>
    <s v="$284.85"/>
    <s v="$0.00"/>
    <n v="15"/>
    <n v="0"/>
  </r>
  <r>
    <d v="2022-07-25T00:00:00"/>
    <x v="69"/>
    <s v="2022-W31"/>
    <s v="BusinessReport-12-19-23 (72)"/>
    <s v="B09Q7T2W3V"/>
    <x v="27"/>
    <s v="SIMORAS Housewarming Gifts for New House - You Should Have Moved Closer Scented Candles for House Warming - Funny Housewarming Gifts for Women, Men, Friends - New Apartment, New Home Candle (Lavender)"/>
    <s v="SIMFBA10002"/>
    <s v="150"/>
    <s v="0"/>
    <s v="13.15%"/>
    <s v="0.00%"/>
    <s v="193"/>
    <s v="0"/>
    <s v="13.23%"/>
    <s v="0.00%"/>
    <s v="100.00%"/>
    <s v="0.00%"/>
    <s v="12"/>
    <s v="0"/>
    <s v="8.00%"/>
    <s v="0.00%"/>
    <s v="$227.88"/>
    <s v="$0.00"/>
    <n v="12"/>
    <n v="0"/>
  </r>
  <r>
    <d v="2022-07-25T00:00:00"/>
    <x v="69"/>
    <s v="2022-W31"/>
    <s v="BusinessReport-12-19-23 (72)"/>
    <s v="B09Q7VVYTF"/>
    <x v="28"/>
    <s v="SIMORAS Lavender Scented Candles Gifts for Women - Don't Let Anyone Treat You Like Free Salsa You are Guac - Inspirational Gifts for Women, Men - Best Friend Candle for Bestie's Birthday"/>
    <s v="SIMFBA10014"/>
    <s v="136"/>
    <s v="0"/>
    <s v="11.92%"/>
    <s v="0.00%"/>
    <s v="170"/>
    <s v="0"/>
    <s v="11.65%"/>
    <s v="0.00%"/>
    <s v="100.00%"/>
    <s v="0.00%"/>
    <s v="12"/>
    <s v="0"/>
    <s v="8.82%"/>
    <s v="0.00%"/>
    <s v="$239.88"/>
    <s v="$0.00"/>
    <n v="12"/>
    <n v="0"/>
  </r>
  <r>
    <d v="2022-07-25T00:00:00"/>
    <x v="69"/>
    <s v="2022-W31"/>
    <s v="BusinessReport-12-19-23 (72)"/>
    <s v="B09Q8BGB69"/>
    <x v="2"/>
    <s v="SIMORAS Sister Candle with Candlesnuffer, Gift Box - Lavender Scented Candle Gift for Sister on Birthday, Christmas - Cool Sister Gifts from Sisters, Brothers"/>
    <s v="SIMFBA10020"/>
    <s v="85"/>
    <s v="0"/>
    <s v="7.45%"/>
    <s v="0.00%"/>
    <s v="114"/>
    <s v="0"/>
    <s v="7.81%"/>
    <s v="0.00%"/>
    <s v="100.00%"/>
    <s v="0.00%"/>
    <s v="12"/>
    <s v="0"/>
    <s v="14.12%"/>
    <s v="0.00%"/>
    <s v="$208.89"/>
    <s v="$0.00"/>
    <n v="12"/>
    <n v="0"/>
  </r>
  <r>
    <d v="2022-07-25T00:00:00"/>
    <x v="69"/>
    <s v="2022-W31"/>
    <s v="BusinessReport-12-19-23 (72)"/>
    <s v="B09Q7PGRSD"/>
    <x v="14"/>
    <s v="SIMORAS Best Friend Candle with Snuffer - We'll be Friends Until We are Old - Friend Gifts for Women, Men on Graduation - Best Friend Birthday Gifts for Women - Friendship Gifts for Women Friends"/>
    <s v="SIMFBA10007"/>
    <s v="90"/>
    <s v="0"/>
    <s v="7.89%"/>
    <s v="0.00%"/>
    <s v="115"/>
    <s v="0"/>
    <s v="7.88%"/>
    <s v="0.00%"/>
    <s v="100.00%"/>
    <s v="0.00%"/>
    <s v="11"/>
    <s v="0"/>
    <s v="12.22%"/>
    <s v="0.00%"/>
    <s v="$209.90"/>
    <s v="$0.00"/>
    <n v="10"/>
    <n v="0"/>
  </r>
  <r>
    <d v="2022-07-25T00:00:00"/>
    <x v="69"/>
    <s v="2022-W31"/>
    <s v="BusinessReport-12-19-23 (72)"/>
    <s v="B09Q7TZ6VW"/>
    <x v="5"/>
    <s v="SIMORAS Inspirational Candles for Women, Men - You're Awesome Candles with Candle Snuffer - Lavender Candles Gifts for Women, Friends, Coworkers, Sisters, Teachers - Boss Day Candle with Saying"/>
    <s v="SIMFBA10012"/>
    <s v="105"/>
    <s v="0"/>
    <s v="9.20%"/>
    <s v="0.00%"/>
    <s v="147"/>
    <s v="0"/>
    <s v="10.08%"/>
    <s v="0.00%"/>
    <s v="100.00%"/>
    <s v="0.00%"/>
    <s v="11"/>
    <s v="0"/>
    <s v="10.48%"/>
    <s v="0.00%"/>
    <s v="$219.89"/>
    <s v="$0.00"/>
    <n v="9"/>
    <n v="0"/>
  </r>
  <r>
    <d v="2022-07-25T00:00:00"/>
    <x v="69"/>
    <s v="2022-W31"/>
    <s v="BusinessReport-12-19-23 (72)"/>
    <s v="B09Q867JDT"/>
    <x v="3"/>
    <s v="SIMORAS Best Friend Candle with Candle Snuffer - A True Friend Candle - Friend Gifts for Women, Men on Graduation - Best Friend Birthday Gifts for Women - Friendship Gifts for Women Friends"/>
    <s v="SIMFBA10006"/>
    <s v="75"/>
    <s v="0"/>
    <s v="6.57%"/>
    <s v="0.00%"/>
    <s v="94"/>
    <s v="0"/>
    <s v="6.44%"/>
    <s v="0.00%"/>
    <s v="97.87%"/>
    <s v="0.00%"/>
    <s v="6"/>
    <s v="0"/>
    <s v="8.00%"/>
    <s v="0.00%"/>
    <s v="$125.94"/>
    <s v="$0.00"/>
    <n v="6"/>
    <n v="0"/>
  </r>
  <r>
    <d v="2022-07-25T00:00:00"/>
    <x v="69"/>
    <s v="2022-W31"/>
    <s v="BusinessReport-12-19-23 (72)"/>
    <s v="B09Q8LDCJX"/>
    <x v="23"/>
    <s v="SIMORAS Memorial Candles for Deceased - Sympathy Gift, Condolence Gifts, Remembrance Gifts, Bereavement Gift for Loss of Mother, Father, Sister, Loved Ones - Lavender Scented Candles"/>
    <s v="SIMFBA10018"/>
    <s v="156"/>
    <s v="0"/>
    <s v="13.67%"/>
    <s v="0.00%"/>
    <s v="186"/>
    <s v="0"/>
    <s v="12.75%"/>
    <s v="0.00%"/>
    <s v="100.00%"/>
    <s v="0.00%"/>
    <s v="5"/>
    <s v="1"/>
    <s v="3.21%"/>
    <s v="0.00%"/>
    <s v="$99.95"/>
    <s v="$19.99"/>
    <n v="5"/>
    <n v="1"/>
  </r>
  <r>
    <d v="2022-07-25T00:00:00"/>
    <x v="69"/>
    <s v="2022-W31"/>
    <s v="BusinessReport-12-19-23 (72)"/>
    <s v="B09Q821VMF"/>
    <x v="25"/>
    <s v="SIMORAS Get Well Soon Candle with Candlesnuffer - Cheer Candle for Women, Men, Friends After Surgery, Getting Sick - Recovery Candle as Comforting Gifts for Cancer Patients, Miscarriage, Grieving"/>
    <s v="SIMFBA10011"/>
    <s v="45"/>
    <s v="0"/>
    <s v="3.94%"/>
    <s v="0.00%"/>
    <s v="57"/>
    <s v="0"/>
    <s v="3.91%"/>
    <s v="0.00%"/>
    <s v="100.00%"/>
    <s v="0.00%"/>
    <s v="4"/>
    <s v="0"/>
    <s v="8.89%"/>
    <s v="0.00%"/>
    <s v="$79.96"/>
    <s v="$0.00"/>
    <n v="4"/>
    <n v="0"/>
  </r>
  <r>
    <d v="2022-07-25T00:00:00"/>
    <x v="69"/>
    <s v="2022-W31"/>
    <s v="BusinessReport-12-19-23 (72)"/>
    <s v="B09Q839M44"/>
    <x v="20"/>
    <s v="SIMORAS Housewarming Gifts for New House - Can't Wait to Poo in Your New Toilet Candles for House Warming - Funny Housewarming Gifts for Women, Men, Friends - New Apartment, New Home Candle, Lavender"/>
    <s v="SIMFBA10008"/>
    <s v="79"/>
    <s v="0"/>
    <s v="6.92%"/>
    <s v="0.00%"/>
    <s v="96"/>
    <s v="0"/>
    <s v="6.58%"/>
    <s v="0.00%"/>
    <s v="100.00%"/>
    <s v="0.00%"/>
    <s v="4"/>
    <s v="0"/>
    <s v="5.06%"/>
    <s v="0.00%"/>
    <s v="$71.96"/>
    <s v="$0.00"/>
    <n v="4"/>
    <n v="0"/>
  </r>
  <r>
    <d v="2022-07-25T00:00:00"/>
    <x v="69"/>
    <s v="2022-W31"/>
    <s v="BusinessReport-12-19-23 (72)"/>
    <s v="B09Q8922JF"/>
    <x v="18"/>
    <s v="SIMORAS Coworker Candle with Candlesnuffer, Gift Box - A Candle for Coworkers' Birthday, Promotion - Candles for Coworkers Leaving Work - Coworker Gifts for Women, Men - Work Bestie Candle"/>
    <s v="SIMFBA10001"/>
    <s v="40"/>
    <s v="0"/>
    <s v="3.51%"/>
    <s v="0.00%"/>
    <s v="50"/>
    <s v="0"/>
    <s v="3.43%"/>
    <s v="0.00%"/>
    <s v="100.00%"/>
    <s v="0.00%"/>
    <s v="4"/>
    <s v="0"/>
    <s v="10.00%"/>
    <s v="0.00%"/>
    <s v="$79.96"/>
    <s v="$0.00"/>
    <n v="4"/>
    <n v="0"/>
  </r>
  <r>
    <d v="2022-07-25T00:00:00"/>
    <x v="69"/>
    <s v="2022-W31"/>
    <s v="BusinessReport-12-19-23 (72)"/>
    <s v="B09Q837MF6"/>
    <x v="22"/>
    <s v="SIMORAS Get Well Soon Candle with Candlesnuffer - Cheer Candle for Women, Men, Friends After Surgery, Getting Sick - Recovery Candle as Comforting Gifts for Cancer Patients, Miscarriage, Grieving"/>
    <s v="SIMFBA10003"/>
    <s v="27"/>
    <s v="0"/>
    <s v="2.37%"/>
    <s v="0.00%"/>
    <s v="33"/>
    <s v="0"/>
    <s v="2.26%"/>
    <s v="0.00%"/>
    <s v="96.97%"/>
    <s v="0.00%"/>
    <s v="3"/>
    <s v="0"/>
    <s v="11.11%"/>
    <s v="0.00%"/>
    <s v="$59.97"/>
    <s v="$0.00"/>
    <n v="3"/>
    <n v="0"/>
  </r>
  <r>
    <d v="2022-07-18T00:00:00"/>
    <x v="70"/>
    <s v="2022-W30"/>
    <s v="BusinessReport-12-19-23 (73)"/>
    <s v="B09Q7VVYTF"/>
    <x v="28"/>
    <s v="SIMORAS Lavender Scented Candles Gifts for Women - Don't Let Anyone Treat You Like Free Salsa You are Guac - Inspirational Gifts for Women, Men - Best Friend Candle for Bestie's Birthday"/>
    <s v="SIMFBA10014"/>
    <s v="213"/>
    <s v="0"/>
    <s v="11.46%"/>
    <s v="0.00%"/>
    <s v="263"/>
    <s v="0"/>
    <s v="11.28%"/>
    <s v="0.00%"/>
    <s v="100.00%"/>
    <s v="0.00%"/>
    <s v="19"/>
    <s v="0"/>
    <s v="8.92%"/>
    <s v="0.00%"/>
    <s v="$341.82"/>
    <s v="$0.00"/>
    <n v="19"/>
    <n v="0"/>
  </r>
  <r>
    <d v="2022-07-18T00:00:00"/>
    <x v="70"/>
    <s v="2022-W30"/>
    <s v="BusinessReport-12-19-23 (73)"/>
    <s v="B09Q7TZ6VW"/>
    <x v="5"/>
    <s v="SIMORAS Inspirational Candles for Women, Men - You're Awesome Candles with Candle Snuffer - Lavender Candles Gifts for Women, Friends, Coworkers, Sisters, Teachers - Boss Day Candle with Saying"/>
    <s v="SIMFBA10012"/>
    <s v="624"/>
    <s v="0"/>
    <s v="33.58%"/>
    <s v="0.00%"/>
    <s v="785"/>
    <s v="0"/>
    <s v="33.68%"/>
    <s v="0.00%"/>
    <s v="100.00%"/>
    <s v="0.00%"/>
    <s v="21"/>
    <s v="0"/>
    <s v="3.37%"/>
    <s v="0.00%"/>
    <s v="$419.79"/>
    <s v="$0.00"/>
    <n v="18"/>
    <n v="0"/>
  </r>
  <r>
    <d v="2022-07-18T00:00:00"/>
    <x v="70"/>
    <s v="2022-W30"/>
    <s v="BusinessReport-12-19-23 (73)"/>
    <s v="B09Q7T2W3V"/>
    <x v="27"/>
    <s v="SIMORAS Housewarming Gifts for New House - You Should Have Moved Closer Scented Candles for House Warming - Funny Housewarming Gifts for Women, Men, Friends - New Apartment, New Home Candle (Lavender)"/>
    <s v="SIMFBA10002"/>
    <s v="142"/>
    <s v="0"/>
    <s v="7.64%"/>
    <s v="0.00%"/>
    <s v="179"/>
    <s v="0"/>
    <s v="7.68%"/>
    <s v="0.00%"/>
    <s v="100.00%"/>
    <s v="0.00%"/>
    <s v="14"/>
    <s v="0"/>
    <s v="9.86%"/>
    <s v="0.00%"/>
    <s v="$265.86"/>
    <s v="$0.00"/>
    <n v="14"/>
    <n v="0"/>
  </r>
  <r>
    <d v="2022-07-18T00:00:00"/>
    <x v="70"/>
    <s v="2022-W30"/>
    <s v="BusinessReport-12-19-23 (73)"/>
    <s v="B09Q82WCBL"/>
    <x v="7"/>
    <s v="SIMORAS Best Friend Candle with Snuffer - Our Friendship is Like This Candle - Friend Gifts for Women, Men on Graduation - Going Away Gifts for Friends - Friendship Gifts for Women Friends"/>
    <s v="SIMFBA10005"/>
    <s v="180"/>
    <s v="0"/>
    <s v="9.69%"/>
    <s v="0.00%"/>
    <s v="218"/>
    <s v="0"/>
    <s v="9.35%"/>
    <s v="0.00%"/>
    <s v="100.00%"/>
    <s v="0.00%"/>
    <s v="14"/>
    <s v="0"/>
    <s v="7.78%"/>
    <s v="0.00%"/>
    <s v="$265.86"/>
    <s v="$0.00"/>
    <n v="14"/>
    <n v="0"/>
  </r>
  <r>
    <d v="2022-07-18T00:00:00"/>
    <x v="70"/>
    <s v="2022-W30"/>
    <s v="BusinessReport-12-19-23 (73)"/>
    <s v="B09Q7PGRSD"/>
    <x v="14"/>
    <s v="SIMORAS Best Friend Candle with Snuffer - We'll be Friends Until We are Old - Friend Gifts for Women, Men on Graduation - Best Friend Birthday Gifts for Women - Friendship Gifts for Women Friends"/>
    <s v="SIMFBA10007"/>
    <s v="126"/>
    <s v="0"/>
    <s v="6.78%"/>
    <s v="0.00%"/>
    <s v="167"/>
    <s v="0"/>
    <s v="7.16%"/>
    <s v="0.00%"/>
    <s v="98.80%"/>
    <s v="0.00%"/>
    <s v="13"/>
    <s v="0"/>
    <s v="10.32%"/>
    <s v="0.00%"/>
    <s v="$272.87"/>
    <s v="$0.00"/>
    <n v="12"/>
    <n v="0"/>
  </r>
  <r>
    <d v="2022-07-18T00:00:00"/>
    <x v="70"/>
    <s v="2022-W30"/>
    <s v="BusinessReport-12-19-23 (73)"/>
    <s v="B09Q839M44"/>
    <x v="20"/>
    <s v="SIMORAS Housewarming Gifts for New House - Can't Wait to Poo in Your New Toilet Candles for House Warming - Funny Housewarming Gifts for Women, Men, Friends - New Apartment, New Home Candle, Lavender"/>
    <s v="SIMFBA10008"/>
    <s v="72"/>
    <s v="0"/>
    <s v="3.88%"/>
    <s v="0.00%"/>
    <s v="98"/>
    <s v="0"/>
    <s v="4.20%"/>
    <s v="0.00%"/>
    <s v="100.00%"/>
    <s v="0.00%"/>
    <s v="12"/>
    <s v="0"/>
    <s v="16.67%"/>
    <s v="0.00%"/>
    <s v="$215.88"/>
    <s v="$0.00"/>
    <n v="12"/>
    <n v="0"/>
  </r>
  <r>
    <d v="2022-07-18T00:00:00"/>
    <x v="70"/>
    <s v="2022-W30"/>
    <s v="BusinessReport-12-19-23 (73)"/>
    <s v="B09Q8BGB69"/>
    <x v="2"/>
    <s v="SIMORAS Sister Candle with Candlesnuffer, Gift Box - Lavender Scented Candle Gift for Sister on Birthday, Christmas - Cool Sister Gifts from Sisters, Brothers"/>
    <s v="SIMFBA10020"/>
    <s v="117"/>
    <s v="0"/>
    <s v="6.30%"/>
    <s v="0.00%"/>
    <s v="145"/>
    <s v="0"/>
    <s v="6.22%"/>
    <s v="0.00%"/>
    <s v="100.00%"/>
    <s v="0.00%"/>
    <s v="8"/>
    <s v="0"/>
    <s v="6.84%"/>
    <s v="0.00%"/>
    <s v="$151.92"/>
    <s v="$0.00"/>
    <n v="8"/>
    <n v="0"/>
  </r>
  <r>
    <d v="2022-07-18T00:00:00"/>
    <x v="70"/>
    <s v="2022-W30"/>
    <s v="BusinessReport-12-19-23 (73)"/>
    <s v="B09Q867JDT"/>
    <x v="3"/>
    <s v="SIMORAS Best Friend Candle with Candle Snuffer - A True Friend Candle - Friend Gifts for Women, Men on Graduation - Best Friend Birthday Gifts for Women - Friendship Gifts for Women Friends"/>
    <s v="SIMFBA10006"/>
    <s v="97"/>
    <s v="0"/>
    <s v="5.22%"/>
    <s v="0.00%"/>
    <s v="124"/>
    <s v="0"/>
    <s v="5.32%"/>
    <s v="0.00%"/>
    <s v="100.00%"/>
    <s v="0.00%"/>
    <s v="7"/>
    <s v="0"/>
    <s v="7.22%"/>
    <s v="0.00%"/>
    <s v="$146.93"/>
    <s v="$0.00"/>
    <n v="7"/>
    <n v="0"/>
  </r>
  <r>
    <d v="2022-07-18T00:00:00"/>
    <x v="70"/>
    <s v="2022-W30"/>
    <s v="BusinessReport-12-19-23 (73)"/>
    <s v="B09Q8LDCJX"/>
    <x v="23"/>
    <s v="SIMORAS Memorial Candles for Deceased - Sympathy Gift, Condolence Gifts, Remembrance Gifts, Bereavement Gift for Loss of Mother, Father, Sister, Loved Ones - Lavender Scented Candles"/>
    <s v="SIMFBA10018"/>
    <s v="166"/>
    <s v="0"/>
    <s v="8.93%"/>
    <s v="0.00%"/>
    <s v="208"/>
    <s v="0"/>
    <s v="8.92%"/>
    <s v="0.00%"/>
    <s v="100.00%"/>
    <s v="0.00%"/>
    <s v="7"/>
    <s v="0"/>
    <s v="4.22%"/>
    <s v="0.00%"/>
    <s v="$139.93"/>
    <s v="$0.00"/>
    <n v="7"/>
    <n v="0"/>
  </r>
  <r>
    <d v="2022-07-18T00:00:00"/>
    <x v="70"/>
    <s v="2022-W30"/>
    <s v="BusinessReport-12-19-23 (73)"/>
    <s v="B09Q821VMF"/>
    <x v="25"/>
    <s v="SIMORAS Get Well Soon Candle with Candlesnuffer - Cheer Candle for Women, Men, Friends After Surgery, Getting Sick - Recovery Candle as Comforting Gifts for Cancer Patients, Miscarriage, Grieving"/>
    <s v="SIMFBA10011"/>
    <s v="36"/>
    <s v="0"/>
    <s v="1.94%"/>
    <s v="0.00%"/>
    <s v="45"/>
    <s v="0"/>
    <s v="1.93%"/>
    <s v="0.00%"/>
    <s v="100.00%"/>
    <s v="0.00%"/>
    <s v="5"/>
    <s v="0"/>
    <s v="13.89%"/>
    <s v="0.00%"/>
    <s v="$99.95"/>
    <s v="$0.00"/>
    <n v="5"/>
    <n v="0"/>
  </r>
  <r>
    <d v="2022-07-18T00:00:00"/>
    <x v="70"/>
    <s v="2022-W30"/>
    <s v="BusinessReport-12-19-23 (73)"/>
    <s v="B09Q8922JF"/>
    <x v="18"/>
    <s v="SIMORAS Coworker Candle with Candlesnuffer, Gift Box - A Candle for Coworkers' Birthday, Promotion - Candles for Coworkers Leaving Work - Coworker Gifts for Women, Men - Work Bestie Candle"/>
    <s v="SIMFBA10001"/>
    <s v="24"/>
    <s v="0"/>
    <s v="1.29%"/>
    <s v="0.00%"/>
    <s v="26"/>
    <s v="0"/>
    <s v="1.12%"/>
    <s v="0.00%"/>
    <s v="100.00%"/>
    <s v="0.00%"/>
    <s v="4"/>
    <s v="0"/>
    <s v="16.67%"/>
    <s v="0.00%"/>
    <s v="$79.96"/>
    <s v="$0.00"/>
    <n v="4"/>
    <n v="0"/>
  </r>
  <r>
    <d v="2022-07-18T00:00:00"/>
    <x v="70"/>
    <s v="2022-W30"/>
    <s v="BusinessReport-12-19-23 (73)"/>
    <s v="B09Q837MF6"/>
    <x v="22"/>
    <s v="SIMORAS Get Well Soon Candle with Candlesnuffer - Cheer Candle for Women, Men, Friends After Surgery, Getting Sick - Recovery Candle as Comforting Gifts for Cancer Patients, Miscarriage, Grieving"/>
    <s v="SIMFBA10003"/>
    <s v="17"/>
    <s v="0"/>
    <s v="0.91%"/>
    <s v="0.00%"/>
    <s v="19"/>
    <s v="0"/>
    <s v="0.82%"/>
    <s v="0.00%"/>
    <s v="100.00%"/>
    <s v="0.00%"/>
    <s v="2"/>
    <s v="0"/>
    <s v="11.76%"/>
    <s v="0.00%"/>
    <s v="$39.98"/>
    <s v="$0.00"/>
    <n v="2"/>
    <n v="0"/>
  </r>
  <r>
    <d v="2022-07-18T00:00:00"/>
    <x v="70"/>
    <s v="2022-W30"/>
    <s v="BusinessReport-12-19-23 (73)"/>
    <s v="B09Q85ZMX8"/>
    <x v="8"/>
    <s v="SIMORAS Mom Candle with Candlesnuffer - Lavender Scented Candles for Mom - My Favorite Child Gave Me This Candle - Gifts for Mom from Son on Birthday - Mothers Day Candles from Daughter"/>
    <s v="SIMFBA10016"/>
    <s v="19"/>
    <s v="0"/>
    <s v="1.02%"/>
    <s v="0.00%"/>
    <s v="23"/>
    <s v="0"/>
    <s v="0.99%"/>
    <s v="0.00%"/>
    <s v="100.00%"/>
    <s v="0.00%"/>
    <s v="2"/>
    <s v="0"/>
    <s v="10.53%"/>
    <s v="0.00%"/>
    <s v="$39.98"/>
    <s v="$0.00"/>
    <n v="2"/>
    <n v="0"/>
  </r>
  <r>
    <d v="2022-07-18T00:00:00"/>
    <x v="70"/>
    <s v="2022-W30"/>
    <s v="BusinessReport-12-19-23 (73)"/>
    <s v="B09Q8BDR3J"/>
    <x v="4"/>
    <s v="SIMORAS Mom Candle with Candlesnuffer - Lavender Scented Candles for Mom - You Don't Have Ugly Children Candles for Mom - Mom Candle Gifts for Mom from Son - Mothers Day Candles from Daughter"/>
    <s v="SIMFBA10013"/>
    <s v="15"/>
    <s v="0"/>
    <s v="0.81%"/>
    <s v="0.00%"/>
    <s v="21"/>
    <s v="0"/>
    <s v="0.90%"/>
    <s v="0.00%"/>
    <s v="100.00%"/>
    <s v="0.00%"/>
    <s v="2"/>
    <s v="0"/>
    <s v="13.33%"/>
    <s v="0.00%"/>
    <s v="$39.98"/>
    <s v="$0.00"/>
    <n v="2"/>
    <n v="0"/>
  </r>
  <r>
    <d v="2022-07-18T00:00:00"/>
    <x v="70"/>
    <s v="2022-W30"/>
    <s v="BusinessReport-12-19-23 (73)"/>
    <s v="B09Q7R3JLZ"/>
    <x v="24"/>
    <s v="SIMORAS Boss Lady Candle with Candlesnuffer - A Candle for Coworkers on Birthday, Promotion - Boss Candle for Women on Boss Day - Coworker Candle as Leaving Work Gifts, New Job Gifts"/>
    <s v="SIMFBA10009"/>
    <s v="4"/>
    <s v="0"/>
    <s v="0.22%"/>
    <s v="0.00%"/>
    <s v="4"/>
    <s v="0"/>
    <s v="0.17%"/>
    <s v="0.00%"/>
    <s v="100.00%"/>
    <s v="0.00%"/>
    <s v="1"/>
    <s v="0"/>
    <s v="25.00%"/>
    <s v="0.00%"/>
    <s v="$19.99"/>
    <s v="$0.00"/>
    <n v="1"/>
    <n v="0"/>
  </r>
  <r>
    <d v="2022-07-18T00:00:00"/>
    <x v="70"/>
    <s v="2022-W30"/>
    <s v="BusinessReport-12-19-23 (73)"/>
    <s v="B09Q86KT1Y"/>
    <x v="31"/>
    <s v=" "/>
    <s v="SIMFBA10015"/>
    <s v="6"/>
    <s v="0"/>
    <s v="0.32%"/>
    <s v="0.00%"/>
    <s v="6"/>
    <s v="0"/>
    <s v="0.26%"/>
    <s v="0.00%"/>
    <s v="100.00%"/>
    <s v="0.00%"/>
    <s v="1"/>
    <s v="0"/>
    <s v="16.67%"/>
    <s v="0.00%"/>
    <s v="$19.99"/>
    <s v="$0.00"/>
    <n v="1"/>
    <n v="0"/>
  </r>
  <r>
    <d v="2022-07-11T00:00:00"/>
    <x v="71"/>
    <s v="2022-W29"/>
    <s v="BusinessReport-12-19-23 (74)"/>
    <s v="B09Q7VVYTF"/>
    <x v="28"/>
    <s v="SIMORAS Lavender Scented Candles Gifts for Women - Don't Let Anyone Treat You Like Free Salsa You are Guac - Inspirational Gifts for Women, Men - Best Friend Candle for Bestie's Birthday"/>
    <s v="SIMFBA10014"/>
    <s v="235"/>
    <s v="0"/>
    <s v="18.65%"/>
    <s v="0.00%"/>
    <s v="305"/>
    <s v="0"/>
    <s v="18.37%"/>
    <s v="0.00%"/>
    <s v="100.00%"/>
    <s v="0.00%"/>
    <s v="36"/>
    <s v="1"/>
    <s v="15.32%"/>
    <s v="0.00%"/>
    <s v="$619.04"/>
    <s v="$18.99"/>
    <n v="36"/>
    <n v="1"/>
  </r>
  <r>
    <d v="2022-07-11T00:00:00"/>
    <x v="71"/>
    <s v="2022-W29"/>
    <s v="BusinessReport-12-19-23 (74)"/>
    <s v="B09Q82WCBL"/>
    <x v="7"/>
    <s v="SIMORAS Best Friend Candle with Snuffer - Our Friendship is Like This Candle - Friend Gifts for Women, Men on Graduation - Going Away Gifts for Friends - Friendship Gifts for Women Friends"/>
    <s v="SIMFBA10005"/>
    <s v="165"/>
    <s v="0"/>
    <s v="13.10%"/>
    <s v="0.00%"/>
    <s v="207"/>
    <s v="0"/>
    <s v="12.47%"/>
    <s v="0.00%"/>
    <s v="100.00%"/>
    <s v="0.00%"/>
    <s v="28"/>
    <s v="0"/>
    <s v="16.97%"/>
    <s v="0.00%"/>
    <s v="$467.13"/>
    <s v="$0.00"/>
    <n v="23"/>
    <n v="0"/>
  </r>
  <r>
    <d v="2022-07-11T00:00:00"/>
    <x v="71"/>
    <s v="2022-W29"/>
    <s v="BusinessReport-12-19-23 (74)"/>
    <s v="B09Q7T2W3V"/>
    <x v="27"/>
    <s v="SIMORAS Housewarming Gifts for New House - You Should Have Moved Closer Scented Candles for House Warming - Funny Housewarming Gifts for Women, Men, Friends - New Apartment, New Home Candle (Lavender)"/>
    <s v="SIMFBA10002"/>
    <s v="201"/>
    <s v="0"/>
    <s v="15.95%"/>
    <s v="0.00%"/>
    <s v="272"/>
    <s v="0"/>
    <s v="16.39%"/>
    <s v="0.00%"/>
    <s v="100.00%"/>
    <s v="0.00%"/>
    <s v="21"/>
    <s v="0"/>
    <s v="10.45%"/>
    <s v="0.00%"/>
    <s v="$356.99"/>
    <s v="$0.00"/>
    <n v="21"/>
    <n v="0"/>
  </r>
  <r>
    <d v="2022-07-11T00:00:00"/>
    <x v="71"/>
    <s v="2022-W29"/>
    <s v="BusinessReport-12-19-23 (74)"/>
    <s v="B09Q8BGB69"/>
    <x v="2"/>
    <s v="SIMORAS Sister Candle with Candlesnuffer, Gift Box - Lavender Scented Candle Gift for Sister on Birthday, Christmas - Cool Sister Gifts from Sisters, Brothers"/>
    <s v="SIMFBA10020"/>
    <s v="173"/>
    <s v="0"/>
    <s v="13.73%"/>
    <s v="0.00%"/>
    <s v="252"/>
    <s v="0"/>
    <s v="15.18%"/>
    <s v="0.00%"/>
    <s v="100.00%"/>
    <s v="0.00%"/>
    <s v="21"/>
    <s v="0"/>
    <s v="12.14%"/>
    <s v="0.00%"/>
    <s v="$345.59"/>
    <s v="$0.00"/>
    <n v="20"/>
    <n v="0"/>
  </r>
  <r>
    <d v="2022-07-11T00:00:00"/>
    <x v="71"/>
    <s v="2022-W29"/>
    <s v="BusinessReport-12-19-23 (74)"/>
    <s v="B09Q7PGRSD"/>
    <x v="14"/>
    <s v="SIMORAS Best Friend Candle with Snuffer - We'll be Friends Until We are Old - Friend Gifts for Women, Men on Graduation - Best Friend Birthday Gifts for Women - Friendship Gifts for Women Friends"/>
    <s v="SIMFBA10007"/>
    <s v="158"/>
    <s v="0"/>
    <s v="12.54%"/>
    <s v="0.00%"/>
    <s v="207"/>
    <s v="0"/>
    <s v="12.47%"/>
    <s v="0.00%"/>
    <s v="99.03%"/>
    <s v="0.00%"/>
    <s v="16"/>
    <s v="0"/>
    <s v="10.13%"/>
    <s v="0.00%"/>
    <s v="$302.24"/>
    <s v="$0.00"/>
    <n v="16"/>
    <n v="0"/>
  </r>
  <r>
    <d v="2022-07-11T00:00:00"/>
    <x v="71"/>
    <s v="2022-W29"/>
    <s v="BusinessReport-12-19-23 (74)"/>
    <s v="B09Q8LDCJX"/>
    <x v="23"/>
    <s v="SIMORAS Memorial Candles for Deceased - Sympathy Gift, Condolence Gifts, Remembrance Gifts, Bereavement Gift for Loss of Mother, Father, Sister, Loved Ones - Lavender Scented Candles"/>
    <s v="SIMFBA10018"/>
    <s v="117"/>
    <s v="0"/>
    <s v="9.29%"/>
    <s v="0.00%"/>
    <s v="149"/>
    <s v="0"/>
    <s v="8.98%"/>
    <s v="0.00%"/>
    <s v="100.00%"/>
    <s v="0.00%"/>
    <s v="14"/>
    <s v="0"/>
    <s v="11.97%"/>
    <s v="0.00%"/>
    <s v="$263.86"/>
    <s v="$0.00"/>
    <n v="14"/>
    <n v="0"/>
  </r>
  <r>
    <d v="2022-07-11T00:00:00"/>
    <x v="71"/>
    <s v="2022-W29"/>
    <s v="BusinessReport-12-19-23 (74)"/>
    <s v="B09Q839M44"/>
    <x v="20"/>
    <s v="SIMORAS Housewarming Gifts for New House - Can't Wait to Poo in Your New Toilet Candles for House Warming - Funny Housewarming Gifts for Women, Men, Friends - New Apartment, New Home Candle, Lavender"/>
    <s v="SIMFBA10008"/>
    <s v="65"/>
    <s v="0"/>
    <s v="5.16%"/>
    <s v="0.00%"/>
    <s v="81"/>
    <s v="0"/>
    <s v="4.88%"/>
    <s v="0.00%"/>
    <s v="98.77%"/>
    <s v="0.00%"/>
    <s v="11"/>
    <s v="0"/>
    <s v="16.92%"/>
    <s v="0.00%"/>
    <s v="$197.89"/>
    <s v="$0.00"/>
    <n v="11"/>
    <n v="0"/>
  </r>
  <r>
    <d v="2022-07-11T00:00:00"/>
    <x v="71"/>
    <s v="2022-W29"/>
    <s v="BusinessReport-12-19-23 (74)"/>
    <s v="B09Q867JDT"/>
    <x v="3"/>
    <s v="SIMORAS Best Friend Candle with Candle Snuffer - A True Friend Candle - Friend Gifts for Women, Men on Graduation - Best Friend Birthday Gifts for Women - Friendship Gifts for Women Friends"/>
    <s v="SIMFBA10006"/>
    <s v="71"/>
    <s v="0"/>
    <s v="5.63%"/>
    <s v="0.00%"/>
    <s v="87"/>
    <s v="0"/>
    <s v="5.24%"/>
    <s v="0.00%"/>
    <s v="100.00%"/>
    <s v="0.00%"/>
    <s v="9"/>
    <s v="0"/>
    <s v="12.68%"/>
    <s v="0.00%"/>
    <s v="$159.51"/>
    <s v="$0.00"/>
    <n v="9"/>
    <n v="0"/>
  </r>
  <r>
    <d v="2022-07-11T00:00:00"/>
    <x v="71"/>
    <s v="2022-W29"/>
    <s v="BusinessReport-12-19-23 (74)"/>
    <s v="B09Q821VMF"/>
    <x v="25"/>
    <s v="SIMORAS Get Well Soon Candle with Candlesnuffer - Cheer Candle for Women, Men, Friends After Surgery, Getting Sick - Recovery Candle as Comforting Gifts for Cancer Patients, Miscarriage, Grieving"/>
    <s v="SIMFBA10011"/>
    <s v="9"/>
    <s v="0"/>
    <s v="0.71%"/>
    <s v="0.00%"/>
    <s v="16"/>
    <s v="0"/>
    <s v="0.96%"/>
    <s v="0.00%"/>
    <s v="87.50%"/>
    <s v="0.00%"/>
    <s v="8"/>
    <s v="0"/>
    <s v="88.89%"/>
    <s v="0.00%"/>
    <s v="$151.92"/>
    <s v="$0.00"/>
    <n v="8"/>
    <n v="0"/>
  </r>
  <r>
    <d v="2022-07-11T00:00:00"/>
    <x v="71"/>
    <s v="2022-W29"/>
    <s v="BusinessReport-12-19-23 (74)"/>
    <s v="B09Q85ZMX8"/>
    <x v="8"/>
    <s v="SIMORAS Mom Candle with Candlesnuffer - Lavender Scented Candles for Mom - My Favorite Child Gave Me This Candle - Gifts for Mom from Son on Birthday - Mothers Day Candles from Daughter"/>
    <s v="SIMFBA10016"/>
    <s v="14"/>
    <s v="0"/>
    <s v="1.11%"/>
    <s v="0.00%"/>
    <s v="15"/>
    <s v="0"/>
    <s v="0.90%"/>
    <s v="0.00%"/>
    <s v="100.00%"/>
    <s v="0.00%"/>
    <s v="6"/>
    <s v="0"/>
    <s v="42.86%"/>
    <s v="0.00%"/>
    <s v="$107.94"/>
    <s v="$0.00"/>
    <n v="6"/>
    <n v="0"/>
  </r>
  <r>
    <d v="2022-07-11T00:00:00"/>
    <x v="71"/>
    <s v="2022-W29"/>
    <s v="BusinessReport-12-19-23 (74)"/>
    <s v="B09Q8BDR3J"/>
    <x v="4"/>
    <s v="SIMORAS Mom Candle with Candlesnuffer - Lavender Scented Candles for Mom - You Don't Have Ugly Children Candles for Mom - Mom Candle Gifts for Mom from Son - Mothers Day Candles from Daughter"/>
    <s v="SIMFBA10013"/>
    <s v="9"/>
    <s v="0"/>
    <s v="0.71%"/>
    <s v="0.00%"/>
    <s v="16"/>
    <s v="0"/>
    <s v="0.96%"/>
    <s v="0.00%"/>
    <s v="100.00%"/>
    <s v="0.00%"/>
    <s v="6"/>
    <s v="0"/>
    <s v="66.67%"/>
    <s v="0.00%"/>
    <s v="$111.94"/>
    <s v="$0.00"/>
    <n v="6"/>
    <n v="0"/>
  </r>
  <r>
    <d v="2022-07-11T00:00:00"/>
    <x v="71"/>
    <s v="2022-W29"/>
    <s v="BusinessReport-12-19-23 (74)"/>
    <s v="B09Q86KT1Y"/>
    <x v="31"/>
    <s v=" "/>
    <s v="SIMFBA10015"/>
    <s v="5"/>
    <s v="0"/>
    <s v="0.40%"/>
    <s v="0.00%"/>
    <s v="7"/>
    <s v="0"/>
    <s v="0.42%"/>
    <s v="0.00%"/>
    <s v="100.00%"/>
    <s v="0.00%"/>
    <s v="4"/>
    <s v="0"/>
    <s v="80.00%"/>
    <s v="0.00%"/>
    <s v="$79.96"/>
    <s v="$0.00"/>
    <n v="4"/>
    <n v="0"/>
  </r>
  <r>
    <d v="2022-07-11T00:00:00"/>
    <x v="71"/>
    <s v="2022-W29"/>
    <s v="BusinessReport-12-19-23 (74)"/>
    <s v="B09Q8922JF"/>
    <x v="18"/>
    <s v="SIMORAS Coworker Candle with Candlesnuffer, Gift Box - A Candle for Coworkers' Birthday, Promotion - Candles for Coworkers Leaving Work - Coworker Gifts for Women, Men - Work Bestie Candle"/>
    <s v="SIMFBA10001"/>
    <s v="36"/>
    <s v="0"/>
    <s v="2.86%"/>
    <s v="0.00%"/>
    <s v="43"/>
    <s v="0"/>
    <s v="2.59%"/>
    <s v="0.00%"/>
    <s v="97.67%"/>
    <s v="0.00%"/>
    <s v="3"/>
    <s v="0"/>
    <s v="8.33%"/>
    <s v="0.00%"/>
    <s v="$35.98"/>
    <s v="$0.00"/>
    <n v="3"/>
    <n v="0"/>
  </r>
  <r>
    <d v="2022-07-11T00:00:00"/>
    <x v="71"/>
    <s v="2022-W29"/>
    <s v="BusinessReport-12-19-23 (74)"/>
    <s v="B09Q837MF6"/>
    <x v="22"/>
    <s v="SIMORAS Get Well Soon Candle with Candlesnuffer - Cheer Candle for Women, Men, Friends After Surgery, Getting Sick - Recovery Candle as Comforting Gifts for Cancer Patients, Miscarriage, Grieving"/>
    <s v="SIMFBA10003"/>
    <s v="2"/>
    <s v="0"/>
    <s v="0.16%"/>
    <s v="0.00%"/>
    <s v="3"/>
    <s v="0"/>
    <s v="0.18%"/>
    <s v="0.00%"/>
    <s v="100.00%"/>
    <s v="0.00%"/>
    <s v="2"/>
    <s v="0"/>
    <s v="100.00%"/>
    <s v="0.00%"/>
    <s v="$39.98"/>
    <s v="$0.00"/>
    <n v="2"/>
    <n v="0"/>
  </r>
  <r>
    <d v="2022-07-04T00:00:00"/>
    <x v="72"/>
    <s v="2022-W28"/>
    <s v="BusinessReport-12-19-23 (75)"/>
    <s v="B09Q7VVYTF"/>
    <x v="28"/>
    <s v="SIMORAS Lavender Scented Candles Gifts for Women - Don't Let Anyone Treat You Like Free Salsa You are Guac - Inspirational Gifts for Women, Men - Best Friend Candle for Bestie's Birthday"/>
    <s v="SIMFBA10014"/>
    <s v="182"/>
    <s v="0"/>
    <s v="17.30%"/>
    <s v="0.00%"/>
    <s v="236"/>
    <s v="0"/>
    <s v="17.55%"/>
    <s v="0.00%"/>
    <s v="100.00%"/>
    <s v="0.00%"/>
    <s v="20"/>
    <s v="0"/>
    <s v="10.99%"/>
    <s v="0.00%"/>
    <s v="$367.80"/>
    <s v="$0.00"/>
    <n v="19"/>
    <n v="0"/>
  </r>
  <r>
    <d v="2022-07-04T00:00:00"/>
    <x v="72"/>
    <s v="2022-W28"/>
    <s v="BusinessReport-12-19-23 (75)"/>
    <s v="B09Q82WCBL"/>
    <x v="7"/>
    <s v="SIMORAS Best Friend Candle with Snuffer - Our Friendship is Like This Candle - Friend Gifts for Women, Men on Graduation - Going Away Gifts for Friends - Friendship Gifts for Women Friends"/>
    <s v="SIMFBA10005"/>
    <s v="169"/>
    <s v="0"/>
    <s v="16.06%"/>
    <s v="0.00%"/>
    <s v="230"/>
    <s v="0"/>
    <s v="17.10%"/>
    <s v="0.00%"/>
    <s v="98.26%"/>
    <s v="0.00%"/>
    <s v="18"/>
    <s v="0"/>
    <s v="10.65%"/>
    <s v="0.00%"/>
    <s v="$323.82"/>
    <s v="$0.00"/>
    <n v="18"/>
    <n v="0"/>
  </r>
  <r>
    <d v="2022-07-04T00:00:00"/>
    <x v="72"/>
    <s v="2022-W28"/>
    <s v="BusinessReport-12-19-23 (75)"/>
    <s v="B09Q7PGRSD"/>
    <x v="14"/>
    <s v="SIMORAS Best Friend Candle with Snuffer - We'll be Friends Until We are Old - Friend Gifts for Women, Men on Graduation - Best Friend Birthday Gifts for Women - Friendship Gifts for Women Friends"/>
    <s v="SIMFBA10007"/>
    <s v="191"/>
    <s v="0"/>
    <s v="18.16%"/>
    <s v="0.00%"/>
    <s v="228"/>
    <s v="0"/>
    <s v="16.95%"/>
    <s v="0.00%"/>
    <s v="100.00%"/>
    <s v="0.00%"/>
    <s v="13"/>
    <s v="0"/>
    <s v="6.81%"/>
    <s v="0.00%"/>
    <s v="$248.87"/>
    <s v="$0.00"/>
    <n v="13"/>
    <n v="0"/>
  </r>
  <r>
    <d v="2022-07-04T00:00:00"/>
    <x v="72"/>
    <s v="2022-W28"/>
    <s v="BusinessReport-12-19-23 (75)"/>
    <s v="B09Q8BGB69"/>
    <x v="2"/>
    <s v="SIMORAS Sister Candle with Candlesnuffer, Gift Box - Lavender Scented Candle Gift for Sister on Birthday, Christmas - Cool Sister Gifts from Sisters, Brothers"/>
    <s v="SIMFBA10020"/>
    <s v="125"/>
    <s v="0"/>
    <s v="11.88%"/>
    <s v="0.00%"/>
    <s v="159"/>
    <s v="0"/>
    <s v="11.82%"/>
    <s v="0.00%"/>
    <s v="100.00%"/>
    <s v="0.00%"/>
    <s v="10"/>
    <s v="0"/>
    <s v="8.00%"/>
    <s v="0.00%"/>
    <s v="$164.91"/>
    <s v="$0.00"/>
    <n v="10"/>
    <n v="0"/>
  </r>
  <r>
    <d v="2022-07-04T00:00:00"/>
    <x v="72"/>
    <s v="2022-W28"/>
    <s v="BusinessReport-12-19-23 (75)"/>
    <s v="B09Q7T2W3V"/>
    <x v="27"/>
    <s v="SIMORAS Housewarming Gifts for New House - You Should Have Moved Closer Scented Candles for House Warming - Funny Housewarming Gifts for Women, Men, Friends - New Apartment, New Home Candle (Lavender)"/>
    <s v="SIMFBA10002"/>
    <s v="184"/>
    <s v="0"/>
    <s v="17.49%"/>
    <s v="0.00%"/>
    <s v="227"/>
    <s v="0"/>
    <s v="16.88%"/>
    <s v="0.00%"/>
    <s v="100.00%"/>
    <s v="0.00%"/>
    <s v="9"/>
    <s v="0"/>
    <s v="4.89%"/>
    <s v="0.00%"/>
    <s v="$161.91"/>
    <s v="$0.00"/>
    <n v="9"/>
    <n v="0"/>
  </r>
  <r>
    <d v="2022-07-04T00:00:00"/>
    <x v="72"/>
    <s v="2022-W28"/>
    <s v="BusinessReport-12-19-23 (75)"/>
    <s v="B09Q839M44"/>
    <x v="20"/>
    <s v="SIMORAS Housewarming Gifts for New House - Can't Wait to Poo in Your New Toilet Candles for House Warming - Funny Housewarming Gifts for Women, Men, Friends - New Apartment, New Home Candle, Lavender"/>
    <s v="SIMFBA10008"/>
    <s v="68"/>
    <s v="0"/>
    <s v="6.46%"/>
    <s v="0.00%"/>
    <s v="89"/>
    <s v="0"/>
    <s v="6.62%"/>
    <s v="0.00%"/>
    <s v="98.88%"/>
    <s v="0.00%"/>
    <s v="7"/>
    <s v="0"/>
    <s v="10.29%"/>
    <s v="0.00%"/>
    <s v="$122.93"/>
    <s v="$0.00"/>
    <n v="7"/>
    <n v="0"/>
  </r>
  <r>
    <d v="2022-07-04T00:00:00"/>
    <x v="72"/>
    <s v="2022-W28"/>
    <s v="BusinessReport-12-19-23 (75)"/>
    <s v="B09Q867JDT"/>
    <x v="3"/>
    <s v="SIMORAS Best Friend Candle with Candle Snuffer - A True Friend Candle - Friend Gifts for Women, Men on Graduation - Best Friend Birthday Gifts for Women - Friendship Gifts for Women Friends"/>
    <s v="SIMFBA10006"/>
    <s v="100"/>
    <s v="0"/>
    <s v="9.51%"/>
    <s v="0.00%"/>
    <s v="126"/>
    <s v="0"/>
    <s v="9.37%"/>
    <s v="0.00%"/>
    <s v="97.62%"/>
    <s v="0.00%"/>
    <s v="8"/>
    <s v="0"/>
    <s v="8.00%"/>
    <s v="0.00%"/>
    <s v="$142.72"/>
    <s v="$0.00"/>
    <n v="7"/>
    <n v="0"/>
  </r>
  <r>
    <d v="2022-07-04T00:00:00"/>
    <x v="72"/>
    <s v="2022-W28"/>
    <s v="BusinessReport-12-19-23 (75)"/>
    <s v="B09Q8922JF"/>
    <x v="18"/>
    <s v="SIMORAS Coworker Candle with Candlesnuffer, Gift Box - A Candle for Coworkers' Birthday, Promotion - Candles for Coworkers Leaving Work - Coworker Gifts for Women, Men - Work Bestie Candle"/>
    <s v="SIMFBA10001"/>
    <s v="33"/>
    <s v="0"/>
    <s v="3.14%"/>
    <s v="0.00%"/>
    <s v="50"/>
    <s v="0"/>
    <s v="3.72%"/>
    <s v="0.00%"/>
    <s v="98.00%"/>
    <s v="0.00%"/>
    <s v="2"/>
    <s v="0"/>
    <s v="6.06%"/>
    <s v="0.00%"/>
    <s v="$39.98"/>
    <s v="$0.00"/>
    <n v="2"/>
    <n v="0"/>
  </r>
  <r>
    <d v="2022-06-27T00:00:00"/>
    <x v="73"/>
    <s v="2022-W27"/>
    <s v="BusinessReport-12-19-23 (76)"/>
    <s v="B09Q82WCBL"/>
    <x v="7"/>
    <s v="SIMORAS Best Friend Candle with Snuffer - Our Friendship is Like This Candle - Friend Gifts for Women, Men on Graduation - Going Away Gifts for Friends - Friendship Gifts for Women Friends"/>
    <s v="SIMFBA10005"/>
    <s v="203"/>
    <s v="0"/>
    <s v="16.97%"/>
    <s v="0.00%"/>
    <s v="278"/>
    <s v="0"/>
    <s v="17.02%"/>
    <s v="0.00%"/>
    <s v="100.00%"/>
    <s v="0.00%"/>
    <s v="28"/>
    <s v="0"/>
    <s v="13.79%"/>
    <s v="0.00%"/>
    <s v="$496.72"/>
    <s v="$0.00"/>
    <n v="28"/>
    <n v="0"/>
  </r>
  <r>
    <d v="2022-06-27T00:00:00"/>
    <x v="73"/>
    <s v="2022-W27"/>
    <s v="BusinessReport-12-19-23 (76)"/>
    <s v="B09Q7T2W3V"/>
    <x v="27"/>
    <s v="SIMORAS Housewarming Gifts for New House - You Should Have Moved Closer Scented Candles for House Warming - Funny Housewarming Gifts for Women, Men, Friends - New Apartment, New Home Candle (Lavender)"/>
    <s v="SIMFBA10002"/>
    <s v="239"/>
    <s v="0"/>
    <s v="19.98%"/>
    <s v="0.00%"/>
    <s v="315"/>
    <s v="0"/>
    <s v="19.29%"/>
    <s v="0.00%"/>
    <s v="99.37%"/>
    <s v="0.00%"/>
    <s v="26"/>
    <s v="0"/>
    <s v="10.88%"/>
    <s v="0.00%"/>
    <s v="$458.74"/>
    <s v="$0.00"/>
    <n v="26"/>
    <n v="0"/>
  </r>
  <r>
    <d v="2022-06-27T00:00:00"/>
    <x v="73"/>
    <s v="2022-W27"/>
    <s v="BusinessReport-12-19-23 (76)"/>
    <s v="B09Q7VVYTF"/>
    <x v="28"/>
    <s v="SIMORAS Lavender Scented Candles Gifts for Women - Don't Let Anyone Treat You Like Free Salsa You are Guac - Inspirational Gifts for Women, Men - Best Friend Candle for Bestie's Birthday"/>
    <s v="SIMFBA10014"/>
    <s v="193"/>
    <s v="0"/>
    <s v="16.14%"/>
    <s v="0.00%"/>
    <s v="268"/>
    <s v="0"/>
    <s v="16.41%"/>
    <s v="0.00%"/>
    <s v="99.63%"/>
    <s v="0.00%"/>
    <s v="18"/>
    <s v="0"/>
    <s v="9.33%"/>
    <s v="0.00%"/>
    <s v="$323.82"/>
    <s v="$0.00"/>
    <n v="16"/>
    <n v="0"/>
  </r>
  <r>
    <d v="2022-06-27T00:00:00"/>
    <x v="73"/>
    <s v="2022-W27"/>
    <s v="BusinessReport-12-19-23 (76)"/>
    <s v="B09Q8BGB69"/>
    <x v="2"/>
    <s v="SIMORAS Sister Candle with Candlesnuffer, Gift Box - Lavender Scented Candle Gift for Sister on Birthday, Christmas - Cool Sister Gifts from Sisters, Brothers"/>
    <s v="SIMFBA10020"/>
    <s v="140"/>
    <s v="0"/>
    <s v="11.71%"/>
    <s v="0.00%"/>
    <s v="214"/>
    <s v="0"/>
    <s v="13.10%"/>
    <s v="0.00%"/>
    <s v="100.00%"/>
    <s v="0.00%"/>
    <s v="15"/>
    <s v="0"/>
    <s v="10.71%"/>
    <s v="0.00%"/>
    <s v="$254.85"/>
    <s v="$0.00"/>
    <n v="15"/>
    <n v="0"/>
  </r>
  <r>
    <d v="2022-06-27T00:00:00"/>
    <x v="73"/>
    <s v="2022-W27"/>
    <s v="BusinessReport-12-19-23 (76)"/>
    <s v="B09Q7PGRSD"/>
    <x v="14"/>
    <s v="SIMORAS Best Friend Candle with Snuffer - We'll be Friends Until We are Old - Friend Gifts for Women, Men on Graduation - Best Friend Birthday Gifts for Women - Friendship Gifts for Women Friends"/>
    <s v="SIMFBA10007"/>
    <s v="184"/>
    <s v="0"/>
    <s v="15.38%"/>
    <s v="0.00%"/>
    <s v="227"/>
    <s v="0"/>
    <s v="13.90%"/>
    <s v="0.00%"/>
    <s v="100.00%"/>
    <s v="0.00%"/>
    <s v="15"/>
    <s v="0"/>
    <s v="8.15%"/>
    <s v="0.00%"/>
    <s v="$254.85"/>
    <s v="$0.00"/>
    <n v="14"/>
    <n v="0"/>
  </r>
  <r>
    <d v="2022-06-27T00:00:00"/>
    <x v="73"/>
    <s v="2022-W27"/>
    <s v="BusinessReport-12-19-23 (76)"/>
    <s v="B09Q839M44"/>
    <x v="20"/>
    <s v="SIMORAS Housewarming Gifts for New House - Can't Wait to Poo in Your New Toilet Candles for House Warming - Funny Housewarming Gifts for Women, Men, Friends - New Apartment, New Home Candle, Lavender"/>
    <s v="SIMFBA10008"/>
    <s v="82"/>
    <s v="0"/>
    <s v="6.86%"/>
    <s v="0.00%"/>
    <s v="115"/>
    <s v="0"/>
    <s v="7.04%"/>
    <s v="0.00%"/>
    <s v="100.00%"/>
    <s v="0.00%"/>
    <s v="9"/>
    <s v="0"/>
    <s v="10.98%"/>
    <s v="0.00%"/>
    <s v="$152.91"/>
    <s v="$0.00"/>
    <n v="9"/>
    <n v="0"/>
  </r>
  <r>
    <d v="2022-06-27T00:00:00"/>
    <x v="73"/>
    <s v="2022-W27"/>
    <s v="BusinessReport-12-19-23 (76)"/>
    <s v="B09Q867JDT"/>
    <x v="3"/>
    <s v="SIMORAS Best Friend Candle with Candle Snuffer - A True Friend Candle - Friend Gifts for Women, Men on Graduation - Best Friend Birthday Gifts for Women - Friendship Gifts for Women Friends"/>
    <s v="SIMFBA10006"/>
    <s v="56"/>
    <s v="0"/>
    <s v="4.68%"/>
    <s v="0.00%"/>
    <s v="78"/>
    <s v="0"/>
    <s v="4.78%"/>
    <s v="0.00%"/>
    <s v="100.00%"/>
    <s v="0.00%"/>
    <s v="9"/>
    <s v="0"/>
    <s v="16.07%"/>
    <s v="0.00%"/>
    <s v="$135.92"/>
    <s v="$0.00"/>
    <n v="9"/>
    <n v="0"/>
  </r>
  <r>
    <d v="2022-06-27T00:00:00"/>
    <x v="73"/>
    <s v="2022-W27"/>
    <s v="BusinessReport-12-19-23 (76)"/>
    <s v="B09Q8922JF"/>
    <x v="18"/>
    <s v="SIMORAS Coworker Candle with Candlesnuffer, Gift Box - A Candle for Coworkers' Birthday, Promotion - Candles for Coworkers Leaving Work - Coworker Gifts for Women, Men - Work Bestie Candle"/>
    <s v="SIMFBA10001"/>
    <s v="68"/>
    <s v="0"/>
    <s v="5.69%"/>
    <s v="0.00%"/>
    <s v="101"/>
    <s v="0"/>
    <s v="6.18%"/>
    <s v="0.00%"/>
    <s v="97.03%"/>
    <s v="0.00%"/>
    <s v="4"/>
    <s v="0"/>
    <s v="5.88%"/>
    <s v="0.00%"/>
    <s v="$67.96"/>
    <s v="$0.00"/>
    <n v="3"/>
    <n v="0"/>
  </r>
  <r>
    <d v="2022-06-27T00:00:00"/>
    <x v="73"/>
    <s v="2022-W27"/>
    <s v="BusinessReport-12-19-23 (76)"/>
    <s v="B09Q7TZ6VW"/>
    <x v="5"/>
    <s v="SIMORAS Inspirational Candles for Women, Men - You're Awesome Candles with Candle Snuffer - Lavender Candles Gifts for Women, Friends, Coworkers, Sisters, Teachers - Boss Day Candle with Saying"/>
    <s v="SIMFBA10012"/>
    <s v="31"/>
    <s v="0"/>
    <s v="2.59%"/>
    <s v="0.00%"/>
    <s v="37"/>
    <s v="0"/>
    <s v="2.27%"/>
    <s v="0.00%"/>
    <s v="100.00%"/>
    <s v="0.00%"/>
    <s v="2"/>
    <s v="0"/>
    <s v="6.45%"/>
    <s v="0.00%"/>
    <s v="$33.98"/>
    <s v="$0.00"/>
    <n v="1"/>
    <n v="0"/>
  </r>
  <r>
    <d v="2022-06-20T00:00:00"/>
    <x v="74"/>
    <s v="2022-W26"/>
    <s v="BusinessReport-12-19-23 (77)"/>
    <s v="B09Q7VVYTF"/>
    <x v="28"/>
    <s v="SIMORAS Lavender Scented Candles Gifts for Women - Don't Let Anyone Treat You Like Free Salsa You are Guac - Inspirational Gifts for Women, Men - Best Friend Candle for Bestie's Birthday"/>
    <s v="SIMFBA10014"/>
    <s v="229"/>
    <s v="0"/>
    <s v="22.13%"/>
    <s v="0.00%"/>
    <s v="306"/>
    <s v="0"/>
    <s v="22.70%"/>
    <s v="0.00%"/>
    <s v="100.00%"/>
    <s v="0.00%"/>
    <s v="28"/>
    <s v="1"/>
    <s v="12.23%"/>
    <s v="0.00%"/>
    <s v="$481.72"/>
    <s v="$16.99"/>
    <n v="27"/>
    <n v="1"/>
  </r>
  <r>
    <d v="2022-06-20T00:00:00"/>
    <x v="74"/>
    <s v="2022-W26"/>
    <s v="BusinessReport-12-19-23 (77)"/>
    <s v="B09Q7T2W3V"/>
    <x v="27"/>
    <s v="SIMORAS Housewarming Gifts for New House - You Should Have Moved Closer Scented Candles for House Warming - Funny Housewarming Gifts for Women, Men, Friends - New Apartment, New Home Candle (Lavender)"/>
    <s v="SIMFBA10002"/>
    <s v="165"/>
    <s v="0"/>
    <s v="15.94%"/>
    <s v="0.00%"/>
    <s v="200"/>
    <s v="0"/>
    <s v="14.84%"/>
    <s v="0.00%"/>
    <s v="97.50%"/>
    <s v="0.00%"/>
    <s v="25"/>
    <s v="0"/>
    <s v="15.15%"/>
    <s v="0.00%"/>
    <s v="$407.76"/>
    <s v="$0.00"/>
    <n v="25"/>
    <n v="0"/>
  </r>
  <r>
    <d v="2022-06-20T00:00:00"/>
    <x v="74"/>
    <s v="2022-W26"/>
    <s v="BusinessReport-12-19-23 (77)"/>
    <s v="B09Q82WCBL"/>
    <x v="7"/>
    <s v="SIMORAS Best Friend Candle with Snuffer - Our Friendship is Like This Candle - Friend Gifts for Women, Men on Graduation - Going Away Gifts for Friends - Friendship Gifts for Women Friends"/>
    <s v="SIMFBA10005"/>
    <s v="162"/>
    <s v="0"/>
    <s v="15.65%"/>
    <s v="0.00%"/>
    <s v="232"/>
    <s v="0"/>
    <s v="17.21%"/>
    <s v="0.00%"/>
    <s v="100.00%"/>
    <s v="0.00%"/>
    <s v="24"/>
    <s v="0"/>
    <s v="14.81%"/>
    <s v="0.00%"/>
    <s v="$407.76"/>
    <s v="$0.00"/>
    <n v="17"/>
    <n v="0"/>
  </r>
  <r>
    <d v="2022-06-20T00:00:00"/>
    <x v="74"/>
    <s v="2022-W26"/>
    <s v="BusinessReport-12-19-23 (77)"/>
    <s v="B09Q8BGB69"/>
    <x v="2"/>
    <s v="SIMORAS Sister Candle with Candlesnuffer, Gift Box - Lavender Scented Candle Gift for Sister on Birthday, Christmas - Cool Sister Gifts from Sisters, Brothers"/>
    <s v="SIMFBA10020"/>
    <s v="122"/>
    <s v="0"/>
    <s v="11.79%"/>
    <s v="0.00%"/>
    <s v="169"/>
    <s v="0"/>
    <s v="12.54%"/>
    <s v="0.00%"/>
    <s v="99.41%"/>
    <s v="0.00%"/>
    <s v="16"/>
    <s v="0"/>
    <s v="13.11%"/>
    <s v="0.00%"/>
    <s v="$254.85"/>
    <s v="$0.00"/>
    <n v="16"/>
    <n v="0"/>
  </r>
  <r>
    <d v="2022-06-20T00:00:00"/>
    <x v="74"/>
    <s v="2022-W26"/>
    <s v="BusinessReport-12-19-23 (77)"/>
    <s v="B09Q7PGRSD"/>
    <x v="14"/>
    <s v="SIMORAS Best Friend Candle with Snuffer - We'll be Friends Until We are Old - Friend Gifts for Women, Men on Graduation - Best Friend Birthday Gifts for Women - Friendship Gifts for Women Friends"/>
    <s v="SIMFBA10007"/>
    <s v="125"/>
    <s v="0"/>
    <s v="12.08%"/>
    <s v="0.00%"/>
    <s v="154"/>
    <s v="0"/>
    <s v="11.42%"/>
    <s v="0.00%"/>
    <s v="100.00%"/>
    <s v="0.00%"/>
    <s v="16"/>
    <s v="0"/>
    <s v="12.80%"/>
    <s v="0.00%"/>
    <s v="$271.84"/>
    <s v="$0.00"/>
    <n v="13"/>
    <n v="0"/>
  </r>
  <r>
    <d v="2022-06-20T00:00:00"/>
    <x v="74"/>
    <s v="2022-W26"/>
    <s v="BusinessReport-12-19-23 (77)"/>
    <s v="B09Q839M44"/>
    <x v="20"/>
    <s v="SIMORAS Housewarming Gifts for New House - Can't Wait to Poo in Your New Toilet Candles for House Warming - Funny Housewarming Gifts for Women, Men, Friends - New Apartment, New Home Candle, Lavender"/>
    <s v="SIMFBA10008"/>
    <s v="74"/>
    <s v="0"/>
    <s v="7.15%"/>
    <s v="0.00%"/>
    <s v="85"/>
    <s v="0"/>
    <s v="6.31%"/>
    <s v="0.00%"/>
    <s v="98.82%"/>
    <s v="0.00%"/>
    <s v="10"/>
    <s v="0"/>
    <s v="13.51%"/>
    <s v="0.00%"/>
    <s v="$169.90"/>
    <s v="$0.00"/>
    <n v="10"/>
    <n v="0"/>
  </r>
  <r>
    <d v="2022-06-20T00:00:00"/>
    <x v="74"/>
    <s v="2022-W26"/>
    <s v="BusinessReport-12-19-23 (77)"/>
    <s v="B09Q8922JF"/>
    <x v="18"/>
    <s v="SIMORAS Coworker Candle with Candlesnuffer, Gift Box - A Candle for Coworkers' Birthday, Promotion - Candles for Coworkers Leaving Work - Coworker Gifts for Women, Men - Work Bestie Candle"/>
    <s v="SIMFBA10001"/>
    <s v="74"/>
    <s v="0"/>
    <s v="7.15%"/>
    <s v="0.00%"/>
    <s v="95"/>
    <s v="0"/>
    <s v="7.05%"/>
    <s v="0.00%"/>
    <s v="100.00%"/>
    <s v="0.00%"/>
    <s v="13"/>
    <s v="0"/>
    <s v="17.57%"/>
    <s v="0.00%"/>
    <s v="$220.87"/>
    <s v="$0.00"/>
    <n v="10"/>
    <n v="0"/>
  </r>
  <r>
    <d v="2022-06-20T00:00:00"/>
    <x v="74"/>
    <s v="2022-W26"/>
    <s v="BusinessReport-12-19-23 (77)"/>
    <s v="B09Q867JDT"/>
    <x v="3"/>
    <s v="SIMORAS Best Friend Candle with Candle Snuffer - A True Friend Candle - Friend Gifts for Women, Men on Graduation - Best Friend Birthday Gifts for Women - Friendship Gifts for Women Friends"/>
    <s v="SIMFBA10006"/>
    <s v="55"/>
    <s v="0"/>
    <s v="5.31%"/>
    <s v="0.00%"/>
    <s v="64"/>
    <s v="0"/>
    <s v="4.75%"/>
    <s v="0.00%"/>
    <s v="100.00%"/>
    <s v="0.00%"/>
    <s v="7"/>
    <s v="0"/>
    <s v="12.73%"/>
    <s v="0.00%"/>
    <s v="$118.93"/>
    <s v="$0.00"/>
    <n v="7"/>
    <n v="0"/>
  </r>
  <r>
    <d v="2022-06-20T00:00:00"/>
    <x v="74"/>
    <s v="2022-W26"/>
    <s v="BusinessReport-12-19-23 (77)"/>
    <s v="B09Q7TZ6VW"/>
    <x v="5"/>
    <s v="SIMORAS Inspirational Candles for Women, Men - You're Awesome Candles with Candle Snuffer - Lavender Candles Gifts for Women, Friends, Coworkers, Sisters, Teachers - Boss Day Candle with Saying"/>
    <s v="SIMFBA10012"/>
    <s v="29"/>
    <s v="0"/>
    <s v="2.80%"/>
    <s v="0.00%"/>
    <s v="43"/>
    <s v="0"/>
    <s v="3.19%"/>
    <s v="0.00%"/>
    <s v="97.67%"/>
    <s v="0.00%"/>
    <s v="1"/>
    <s v="0"/>
    <s v="3.45%"/>
    <s v="0.00%"/>
    <s v="$16.99"/>
    <s v="$0.00"/>
    <n v="1"/>
    <n v="0"/>
  </r>
  <r>
    <d v="2022-06-13T00:00:00"/>
    <x v="75"/>
    <s v="2022-W25"/>
    <s v="BusinessReport-12-19-23 (78)"/>
    <s v="B09Q7T2W3V"/>
    <x v="27"/>
    <s v="SIMORAS Housewarming Gifts for New House - You Should Have Moved Closer Scented Candles for House Warming - Funny Housewarming Gifts for Women, Men, Friends - New Apartment, New Home Candle (Lavender)"/>
    <s v="SIMFBA10002"/>
    <s v="265"/>
    <s v="0"/>
    <s v="31.25%"/>
    <s v="0.00%"/>
    <s v="357"/>
    <s v="0"/>
    <s v="32.10%"/>
    <s v="0.00%"/>
    <s v="98.88%"/>
    <s v="0.00%"/>
    <s v="48"/>
    <s v="0"/>
    <s v="18.11%"/>
    <s v="0.00%"/>
    <s v="$815.52"/>
    <s v="$0.00"/>
    <n v="47"/>
    <n v="0"/>
  </r>
  <r>
    <d v="2022-06-13T00:00:00"/>
    <x v="75"/>
    <s v="2022-W25"/>
    <s v="BusinessReport-12-19-23 (78)"/>
    <s v="B09Q7VVYTF"/>
    <x v="28"/>
    <s v="SIMORAS Lavender Scented Candles Gifts for Women - Don't Let Anyone Treat You Like Free Salsa You are Guac - Inspirational Gifts for Women, Men - Best Friend Candle for Bestie's Birthday"/>
    <s v="SIMFBA10014"/>
    <s v="179"/>
    <s v="0"/>
    <s v="21.11%"/>
    <s v="0.00%"/>
    <s v="224"/>
    <s v="0"/>
    <s v="20.14%"/>
    <s v="0.00%"/>
    <s v="100.00%"/>
    <s v="0.00%"/>
    <s v="32"/>
    <s v="1"/>
    <s v="17.88%"/>
    <s v="0.00%"/>
    <s v="$543.68"/>
    <s v="$16.99"/>
    <n v="32"/>
    <n v="1"/>
  </r>
  <r>
    <d v="2022-06-13T00:00:00"/>
    <x v="75"/>
    <s v="2022-W25"/>
    <s v="BusinessReport-12-19-23 (78)"/>
    <s v="B09Q82WCBL"/>
    <x v="7"/>
    <s v="SIMORAS Best Friend Candle with Snuffer - Our Friendship is Like This Candle - Friend Gifts for Women, Men on Graduation - Going Away Gifts for Friends - Friendship Gifts for Women Friends"/>
    <s v="SIMFBA10005"/>
    <s v="119"/>
    <s v="0"/>
    <s v="14.03%"/>
    <s v="0.00%"/>
    <s v="146"/>
    <s v="0"/>
    <s v="13.13%"/>
    <s v="0.00%"/>
    <s v="100.00%"/>
    <s v="0.00%"/>
    <s v="20"/>
    <s v="1"/>
    <s v="16.81%"/>
    <s v="0.00%"/>
    <s v="$322.81"/>
    <s v="$16.99"/>
    <n v="20"/>
    <n v="1"/>
  </r>
  <r>
    <d v="2022-06-13T00:00:00"/>
    <x v="75"/>
    <s v="2022-W25"/>
    <s v="BusinessReport-12-19-23 (78)"/>
    <s v="B09Q7PGRSD"/>
    <x v="14"/>
    <s v="SIMORAS Best Friend Candle with Snuffer - We'll be Friends Until We are Old - Friend Gifts for Women, Men on Graduation - Best Friend Birthday Gifts for Women - Friendship Gifts for Women Friends"/>
    <s v="SIMFBA10007"/>
    <s v="39"/>
    <s v="0"/>
    <s v="4.60%"/>
    <s v="0.00%"/>
    <s v="48"/>
    <s v="0"/>
    <s v="4.32%"/>
    <s v="0.00%"/>
    <s v="100.00%"/>
    <s v="0.00%"/>
    <s v="12"/>
    <s v="1"/>
    <s v="30.77%"/>
    <s v="0.00%"/>
    <s v="$203.88"/>
    <s v="$16.99"/>
    <n v="12"/>
    <n v="1"/>
  </r>
  <r>
    <d v="2022-06-13T00:00:00"/>
    <x v="75"/>
    <s v="2022-W25"/>
    <s v="BusinessReport-12-19-23 (78)"/>
    <s v="B09Q8BGB69"/>
    <x v="2"/>
    <s v="SIMORAS Sister Candle with Candlesnuffer, Gift Box - Lavender Scented Candle Gift for Sister on Birthday, Christmas - Cool Sister Gifts from Sisters, Brothers"/>
    <s v="SIMFBA10020"/>
    <s v="70"/>
    <s v="0"/>
    <s v="8.25%"/>
    <s v="0.00%"/>
    <s v="108"/>
    <s v="0"/>
    <s v="9.71%"/>
    <s v="0.00%"/>
    <s v="100.00%"/>
    <s v="0.00%"/>
    <s v="12"/>
    <s v="0"/>
    <s v="17.14%"/>
    <s v="0.00%"/>
    <s v="$203.88"/>
    <s v="$0.00"/>
    <n v="12"/>
    <n v="0"/>
  </r>
  <r>
    <d v="2022-06-13T00:00:00"/>
    <x v="75"/>
    <s v="2022-W25"/>
    <s v="BusinessReport-12-19-23 (78)"/>
    <s v="B09Q7TZ6VW"/>
    <x v="5"/>
    <s v="SIMORAS Inspirational Candles for Women, Men - You're Awesome Candles with Candle Snuffer - Lavender Candles Gifts for Women, Friends, Coworkers, Sisters, Teachers - Boss Day Candle with Saying"/>
    <s v="SIMFBA10012"/>
    <s v="23"/>
    <s v="0"/>
    <s v="2.71%"/>
    <s v="0.00%"/>
    <s v="27"/>
    <s v="0"/>
    <s v="2.43%"/>
    <s v="0.00%"/>
    <s v="100.00%"/>
    <s v="0.00%"/>
    <s v="11"/>
    <s v="0"/>
    <s v="47.83%"/>
    <s v="0.00%"/>
    <s v="$186.89"/>
    <s v="$0.00"/>
    <n v="11"/>
    <n v="0"/>
  </r>
  <r>
    <d v="2022-06-13T00:00:00"/>
    <x v="75"/>
    <s v="2022-W25"/>
    <s v="BusinessReport-12-19-23 (78)"/>
    <s v="B09Q867JDT"/>
    <x v="3"/>
    <s v="SIMORAS Best Friend Candle with Candle Snuffer - A True Friend Candle - Friend Gifts for Women, Men on Graduation - Best Friend Birthday Gifts for Women - Friendship Gifts for Women Friends"/>
    <s v="SIMFBA10006"/>
    <s v="52"/>
    <s v="0"/>
    <s v="6.13%"/>
    <s v="0.00%"/>
    <s v="60"/>
    <s v="0"/>
    <s v="5.40%"/>
    <s v="0.00%"/>
    <s v="100.00%"/>
    <s v="0.00%"/>
    <s v="11"/>
    <s v="0"/>
    <s v="21.15%"/>
    <s v="0.00%"/>
    <s v="$186.89"/>
    <s v="$0.00"/>
    <n v="11"/>
    <n v="0"/>
  </r>
  <r>
    <d v="2022-06-13T00:00:00"/>
    <x v="75"/>
    <s v="2022-W25"/>
    <s v="BusinessReport-12-19-23 (78)"/>
    <s v="B09Q8922JF"/>
    <x v="18"/>
    <s v="SIMORAS Coworker Candle with Candlesnuffer, Gift Box - A Candle for Coworkers' Birthday, Promotion - Candles for Coworkers Leaving Work - Coworker Gifts for Women, Men - Work Bestie Candle"/>
    <s v="SIMFBA10001"/>
    <s v="52"/>
    <s v="0"/>
    <s v="6.13%"/>
    <s v="0.00%"/>
    <s v="78"/>
    <s v="0"/>
    <s v="7.01%"/>
    <s v="0.00%"/>
    <s v="97.44%"/>
    <s v="0.00%"/>
    <s v="11"/>
    <s v="0"/>
    <s v="21.15%"/>
    <s v="0.00%"/>
    <s v="$186.89"/>
    <s v="$0.00"/>
    <n v="11"/>
    <n v="0"/>
  </r>
  <r>
    <d v="2022-06-13T00:00:00"/>
    <x v="75"/>
    <s v="2022-W25"/>
    <s v="BusinessReport-12-19-23 (78)"/>
    <s v="B09Q839M44"/>
    <x v="20"/>
    <s v="SIMORAS Housewarming Gifts for New House - Can't Wait to Poo in Your New Toilet Candles for House Warming - Funny Housewarming Gifts for Women, Men, Friends - New Apartment, New Home Candle, Lavender"/>
    <s v="SIMFBA10008"/>
    <s v="49"/>
    <s v="0"/>
    <s v="5.78%"/>
    <s v="0.00%"/>
    <s v="64"/>
    <s v="0"/>
    <s v="5.76%"/>
    <s v="0.00%"/>
    <s v="92.19%"/>
    <s v="0.00%"/>
    <s v="6"/>
    <s v="0"/>
    <s v="12.24%"/>
    <s v="0.00%"/>
    <s v="$101.94"/>
    <s v="$0.00"/>
    <n v="6"/>
    <n v="0"/>
  </r>
  <r>
    <d v="2022-06-06T00:00:00"/>
    <x v="76"/>
    <s v="2022-W24"/>
    <s v="BusinessReport-12-19-23 (79)"/>
    <s v="B09Q7T2W3V"/>
    <x v="27"/>
    <s v="SIMORAS Housewarming Gifts for New House - You Should Have Moved Closer Scented Candles for House Warming - Funny Housewarming Gifts for Women, Men, Friends - New Apartment, New Home Candle (Lavender)"/>
    <s v="SIMFBA10002"/>
    <s v="24"/>
    <s v="0"/>
    <s v="30.77%"/>
    <s v="0.00%"/>
    <s v="32"/>
    <s v="0"/>
    <s v="31.37%"/>
    <s v="0.00%"/>
    <s v="96.88%"/>
    <s v="0.00%"/>
    <s v="3"/>
    <s v="0"/>
    <s v="12.50%"/>
    <s v="0.00%"/>
    <s v="$50.97"/>
    <s v="$0.00"/>
    <n v="3"/>
    <n v="0"/>
  </r>
  <r>
    <d v="2022-06-06T00:00:00"/>
    <x v="76"/>
    <s v="2022-W24"/>
    <s v="BusinessReport-12-19-23 (79)"/>
    <s v="B09Q8BGB69"/>
    <x v="2"/>
    <s v="SIMORAS Sister Candle with Candlesnuffer, Gift Box - Lavender Scented Candle Gift for Sister on Birthday, Christmas - Cool Sister Gifts from Sisters, Brothers"/>
    <s v="SIMFBA10020"/>
    <s v="5"/>
    <s v="0"/>
    <s v="6.41%"/>
    <s v="0.00%"/>
    <s v="8"/>
    <s v="0"/>
    <s v="7.84%"/>
    <s v="0.00%"/>
    <s v="100.00%"/>
    <s v="0.00%"/>
    <s v="2"/>
    <s v="0"/>
    <s v="40.00%"/>
    <s v="0.00%"/>
    <s v="$33.98"/>
    <s v="$0.00"/>
    <n v="2"/>
    <n v="0"/>
  </r>
  <r>
    <d v="2022-06-06T00:00:00"/>
    <x v="76"/>
    <s v="2022-W24"/>
    <s v="BusinessReport-12-19-23 (79)"/>
    <s v="B09Q7PGRSD"/>
    <x v="14"/>
    <s v="SIMORAS Best Friend Candle with Snuffer - We'll be Friends Until We are Old - Friend Gifts for Women, Men on Graduation - Best Friend Birthday Gifts for Women - Friendship Gifts for Women Friends"/>
    <s v="SIMFBA10007"/>
    <s v="3"/>
    <s v="0"/>
    <s v="3.85%"/>
    <s v="0.00%"/>
    <s v="5"/>
    <s v="0"/>
    <s v="4.90%"/>
    <s v="0.00%"/>
    <s v="100.00%"/>
    <s v="0.00%"/>
    <s v="1"/>
    <s v="0"/>
    <s v="33.33%"/>
    <s v="0.00%"/>
    <s v="$16.99"/>
    <s v="$0.00"/>
    <n v="1"/>
    <n v="0"/>
  </r>
  <r>
    <d v="2022-06-06T00:00:00"/>
    <x v="76"/>
    <s v="2022-W24"/>
    <s v="BusinessReport-12-19-23 (79)"/>
    <s v="B09Q7TZ6VW"/>
    <x v="5"/>
    <s v="SIMORAS Inspirational Candles for Women, Men - You're Awesome Candles with Candle Snuffer - Lavender Candles Gifts for Women, Friends, Coworkers, Sisters, Teachers - Boss Day Candle with Saying"/>
    <s v="SIMFBA10012"/>
    <s v="13"/>
    <s v="0"/>
    <s v="16.67%"/>
    <s v="0.00%"/>
    <s v="17"/>
    <s v="0"/>
    <s v="16.67%"/>
    <s v="0.00%"/>
    <s v="100.00%"/>
    <s v="0.00%"/>
    <s v="1"/>
    <s v="0"/>
    <s v="7.69%"/>
    <s v="0.00%"/>
    <s v="$16.99"/>
    <s v="$0.00"/>
    <n v="1"/>
    <n v="0"/>
  </r>
  <r>
    <d v="2022-06-06T00:00:00"/>
    <x v="76"/>
    <s v="2022-W24"/>
    <s v="BusinessReport-12-19-23 (79)"/>
    <s v="B09Q7VVYTF"/>
    <x v="28"/>
    <s v="SIMORAS Lavender Scented Candles Gifts for Women - Don't Let Anyone Treat You Like Free Salsa You are Guac - Inspirational Gifts for Women, Men - Best Friend Candle for Bestie's Birthday"/>
    <s v="SIMFBA10014"/>
    <s v="10"/>
    <s v="0"/>
    <s v="12.82%"/>
    <s v="0.00%"/>
    <s v="12"/>
    <s v="0"/>
    <s v="11.76%"/>
    <s v="0.00%"/>
    <s v="100.00%"/>
    <s v="0.00%"/>
    <s v="1"/>
    <s v="0"/>
    <s v="10.00%"/>
    <s v="0.00%"/>
    <s v="$16.99"/>
    <s v="$0.00"/>
    <n v="1"/>
    <n v="0"/>
  </r>
  <r>
    <d v="2022-06-06T00:00:00"/>
    <x v="76"/>
    <s v="2022-W24"/>
    <s v="BusinessReport-12-19-23 (79)"/>
    <s v="B09Q82WCBL"/>
    <x v="7"/>
    <s v="SIMORAS Best Friend Candle with Snuffer - Our Friendship is Like This Candle - Friend Gifts for Women, Men on Graduation - Going Away Gifts for Friends - Friendship Gifts for Women Friends"/>
    <s v="SIMFBA10005"/>
    <s v="5"/>
    <s v="0"/>
    <s v="6.41%"/>
    <s v="0.00%"/>
    <s v="5"/>
    <s v="0"/>
    <s v="4.90%"/>
    <s v="0.00%"/>
    <s v="100.00%"/>
    <s v="0.00%"/>
    <s v="1"/>
    <s v="0"/>
    <s v="20.00%"/>
    <s v="0.00%"/>
    <s v="$16.99"/>
    <s v="$0.00"/>
    <n v="1"/>
    <n v="0"/>
  </r>
  <r>
    <d v="2022-06-06T00:00:00"/>
    <x v="76"/>
    <s v="2022-W24"/>
    <s v="BusinessReport-12-19-23 (79)"/>
    <s v="B09Q839M44"/>
    <x v="20"/>
    <s v="SIMORAS Housewarming Gifts for New House - Can't Wait to Poo in Your New Toilet Candles for House Warming - Funny Housewarming Gifts for Women, Men, Friends - New Apartment, New Home Candle, Lavender"/>
    <s v="SIMFBA10008"/>
    <s v="1"/>
    <s v="0"/>
    <s v="1.28%"/>
    <s v="0.00%"/>
    <s v="2"/>
    <s v="0"/>
    <s v="1.96%"/>
    <s v="0.00%"/>
    <s v="100.00%"/>
    <s v="0.00%"/>
    <s v="1"/>
    <s v="0"/>
    <s v="100.00%"/>
    <s v="0.00%"/>
    <s v="$16.99"/>
    <s v="$0.00"/>
    <n v="1"/>
    <n v="0"/>
  </r>
  <r>
    <d v="2022-06-06T00:00:00"/>
    <x v="76"/>
    <s v="2022-W24"/>
    <s v="BusinessReport-12-19-23 (79)"/>
    <s v="B09Q8922JF"/>
    <x v="18"/>
    <s v="SIMORAS Coworker Candle with Candlesnuffer, Gift Box - A Candle for Coworkers' Birthday, Promotion - Candles for Coworkers Leaving Work - Coworker Gifts for Women, Men - Work Bestie Candle"/>
    <s v="SIMFBA10001"/>
    <s v="17"/>
    <s v="0"/>
    <s v="21.79%"/>
    <s v="0.00%"/>
    <s v="21"/>
    <s v="0"/>
    <s v="20.59%"/>
    <s v="0.00%"/>
    <s v="95.24%"/>
    <s v="0.00%"/>
    <s v="1"/>
    <s v="0"/>
    <s v="5.88%"/>
    <s v="0.00%"/>
    <s v="$16.99"/>
    <s v="$0.00"/>
    <n v="1"/>
    <n v="0"/>
  </r>
  <r>
    <d v="2023-10-16T00:00:00"/>
    <x v="77"/>
    <s v="2023-W42"/>
    <s v="BusinessReport-12-19-23 (8)"/>
    <s v="B0BNMGXTDZ"/>
    <x v="7"/>
    <s v="SIMORAS Best Friend Candle with Snuffer - Our Friendship is Like This Candle - Friend Gifts for Women, Men on Graduation - Going Away Gifts for Friends - Friendship Gifts for Women Friends"/>
    <s v="SIMFBA10005"/>
    <s v="239"/>
    <s v="5"/>
    <s v="11.02%"/>
    <s v="26.32%"/>
    <s v="339"/>
    <s v="8"/>
    <s v="12.05%"/>
    <s v="30.77%"/>
    <s v="100.00%"/>
    <s v="100.00%"/>
    <s v="17"/>
    <s v="0"/>
    <s v="7.11%"/>
    <s v="0.00%"/>
    <s v="$339.83"/>
    <s v="$0.00"/>
    <n v="16"/>
    <n v="0"/>
  </r>
  <r>
    <d v="2023-10-16T00:00:00"/>
    <x v="77"/>
    <s v="2023-W42"/>
    <s v="BusinessReport-12-19-23 (8)"/>
    <s v="B0BC7YHGYH"/>
    <x v="5"/>
    <s v="SIMORAS Inspirational Candles for Women, Men - You're Awesome Candles with Candle Snuffer - Lavender Candles Gifts for Women, Friends, Coworkers, Sisters, Teachers - Boss Day Candle with Saying"/>
    <s v="SIMFBA10012"/>
    <s v="100"/>
    <s v="1"/>
    <s v="4.61%"/>
    <s v="5.26%"/>
    <s v="128"/>
    <s v="1"/>
    <s v="4.55%"/>
    <s v="3.85%"/>
    <s v="100.00%"/>
    <s v="100.00%"/>
    <s v="13"/>
    <s v="1"/>
    <s v="13.00%"/>
    <s v="100.00%"/>
    <s v="$246.87"/>
    <s v="$18.99"/>
    <n v="13"/>
    <n v="1"/>
  </r>
  <r>
    <d v="2023-10-16T00:00:00"/>
    <x v="77"/>
    <s v="2023-W42"/>
    <s v="BusinessReport-12-19-23 (8)"/>
    <s v="B0B38969VC"/>
    <x v="1"/>
    <s v="SIMORAS Mom Blanket - Blanket for Mom on Mothers Day, Christmas, Valentines - Birthday Gifts for Mom from Daughter, Son - Letter to Mom Blanket - Blanket 60&quot; x 50&quot;"/>
    <s v="SIMFBA20001"/>
    <s v="138"/>
    <s v="0"/>
    <s v="6.36%"/>
    <s v="0.00%"/>
    <s v="204"/>
    <s v="0"/>
    <s v="7.25%"/>
    <s v="0.00%"/>
    <s v="98.53%"/>
    <s v="0.00%"/>
    <s v="11"/>
    <s v="0"/>
    <s v="7.97%"/>
    <s v="0.00%"/>
    <s v="$259.90"/>
    <s v="$0.00"/>
    <n v="11"/>
    <n v="0"/>
  </r>
  <r>
    <d v="2023-10-16T00:00:00"/>
    <x v="77"/>
    <s v="2023-W42"/>
    <s v="BusinessReport-12-19-23 (8)"/>
    <s v="B0BJVQ5HWZ"/>
    <x v="16"/>
    <s v="SIMORAS Positive Words Blanket with Sleep Mask, Socks and Gift Box - 'Love Peace Joy' Comfort Blanket Gift Set for Christmas, Birthday - Positive Energy Throw Blankets for Women - Purple 50&quot; x 60&quot;"/>
    <s v="SIMFBA20006PU"/>
    <s v="179"/>
    <s v="2"/>
    <s v="8.25%"/>
    <s v="10.53%"/>
    <s v="239"/>
    <s v="2"/>
    <s v="8.50%"/>
    <s v="7.69%"/>
    <s v="100.00%"/>
    <s v="100.00%"/>
    <s v="11"/>
    <s v="0"/>
    <s v="6.15%"/>
    <s v="0.00%"/>
    <s v="$285.89"/>
    <s v="$0.00"/>
    <n v="11"/>
    <n v="0"/>
  </r>
  <r>
    <d v="2023-10-16T00:00:00"/>
    <x v="77"/>
    <s v="2023-W42"/>
    <s v="BusinessReport-12-19-23 (8)"/>
    <s v="B09Q8CZZQM"/>
    <x v="0"/>
    <s v="SIMORAS Love Candle Gifts for Girlfriend, Boyfriend - I Love You Gifts for Her, Him on Birthday - Funny Gift for Your Wife, Husband - Romantic Gifts for Her, Him on Valentines Day - Lavender Scent"/>
    <s v="SIMFBA10010"/>
    <s v="125"/>
    <s v="1"/>
    <s v="5.76%"/>
    <s v="5.26%"/>
    <s v="154"/>
    <s v="1"/>
    <s v="5.47%"/>
    <s v="3.85%"/>
    <s v="97.40%"/>
    <s v="100.00%"/>
    <s v="10"/>
    <s v="0"/>
    <s v="8.00%"/>
    <s v="0.00%"/>
    <s v="$209.90"/>
    <s v="$0.00"/>
    <n v="10"/>
    <n v="0"/>
  </r>
  <r>
    <d v="2023-10-16T00:00:00"/>
    <x v="77"/>
    <s v="2023-W42"/>
    <s v="BusinessReport-12-19-23 (8)"/>
    <s v="B0B389ZHPP"/>
    <x v="11"/>
    <s v="SIMORAS Wife Blanket - to My Wife Blanket from Husband for Christmas, Birthday, Valentines for Wife from Husband - Fleece Blanket, 60&quot; x 50&quot;"/>
    <s v="SIMFBA20003"/>
    <s v="191"/>
    <s v="4"/>
    <s v="8.81%"/>
    <s v="21.05%"/>
    <s v="267"/>
    <s v="7"/>
    <s v="9.49%"/>
    <s v="26.92%"/>
    <s v="100.00%"/>
    <s v="100.00%"/>
    <s v="10"/>
    <s v="0"/>
    <s v="5.24%"/>
    <s v="0.00%"/>
    <s v="$259.90"/>
    <s v="$0.00"/>
    <n v="10"/>
    <n v="0"/>
  </r>
  <r>
    <d v="2023-10-16T00:00:00"/>
    <x v="77"/>
    <s v="2023-W42"/>
    <s v="BusinessReport-12-19-23 (8)"/>
    <s v="B0BJVQ5HWZ"/>
    <x v="19"/>
    <s v="SIMORAS Positive Words Blanket with Sleep Mask, Socks and Gift Box - Family Home Trust Comfort Blanket Gift Set for Christmas, Birthday - Positive Energy Throw Blankets for Women - Purple, 60&quot;x50&quot;"/>
    <s v="SIMFBA20005PU"/>
    <s v="75"/>
    <s v="0"/>
    <s v="3.46%"/>
    <s v="0.00%"/>
    <s v="94"/>
    <s v="0"/>
    <s v="3.34%"/>
    <s v="0.00%"/>
    <s v="100.00%"/>
    <s v="0.00%"/>
    <s v="6"/>
    <s v="0"/>
    <s v="8.00%"/>
    <s v="0.00%"/>
    <s v="$155.94"/>
    <s v="$0.00"/>
    <n v="6"/>
    <n v="0"/>
  </r>
  <r>
    <d v="2023-10-16T00:00:00"/>
    <x v="77"/>
    <s v="2023-W42"/>
    <s v="BusinessReport-12-19-23 (8)"/>
    <s v="B0BNMFZBYS"/>
    <x v="20"/>
    <s v="SIMORAS Housewarming Gifts for New House - Can't Wait to Poo in Your New Toilet Candles for House Warming - Funny Housewarming Gifts for Women, Men, Friends - New Apartment, New Home Candle, Lavender"/>
    <s v="SIMFBA10008"/>
    <s v="36"/>
    <s v="0"/>
    <s v="1.66%"/>
    <s v="0.00%"/>
    <s v="45"/>
    <s v="0"/>
    <s v="1.60%"/>
    <s v="0.00%"/>
    <s v="100.00%"/>
    <s v="0.00%"/>
    <s v="5"/>
    <s v="0"/>
    <s v="13.89%"/>
    <s v="0.00%"/>
    <s v="$104.95"/>
    <s v="$0.00"/>
    <n v="5"/>
    <n v="0"/>
  </r>
  <r>
    <d v="2023-10-16T00:00:00"/>
    <x v="77"/>
    <s v="2023-W42"/>
    <s v="BusinessReport-12-19-23 (8)"/>
    <s v="B0B389HDL5"/>
    <x v="21"/>
    <s v="SIMORAS Wife Blanket with Sleep Mask, Socks and Gift Box - to My Wife Blanket from Husband for Christmas, Birthday, Valentines for Wife from Husband - Fleece Blanket, 60&quot; x 50&quot;"/>
    <s v="SIMFBA20004"/>
    <s v="45"/>
    <s v="0"/>
    <s v="2.07%"/>
    <s v="0.00%"/>
    <s v="58"/>
    <s v="0"/>
    <s v="2.06%"/>
    <s v="0.00%"/>
    <s v="100.00%"/>
    <s v="0.00%"/>
    <s v="5"/>
    <s v="0"/>
    <s v="11.11%"/>
    <s v="0.00%"/>
    <s v="$129.95"/>
    <s v="$0.00"/>
    <n v="5"/>
    <n v="0"/>
  </r>
  <r>
    <d v="2023-10-16T00:00:00"/>
    <x v="77"/>
    <s v="2023-W42"/>
    <s v="BusinessReport-12-19-23 (8)"/>
    <s v="B0BV1RCQV1"/>
    <x v="10"/>
    <s v="SIMORAS Sister Blanket - Sister Blankets from Sister for Christmas, Valentines - Blanket Gifts for Sisters from Sisters, Brothers - Purple 60&quot; x 50&quot;"/>
    <s v="SIMFBA20007PU"/>
    <s v="134"/>
    <s v="1"/>
    <s v="6.18%"/>
    <s v="5.26%"/>
    <s v="178"/>
    <s v="1"/>
    <s v="6.33%"/>
    <s v="3.85%"/>
    <s v="100.00%"/>
    <s v="100.00%"/>
    <s v="5"/>
    <s v="0"/>
    <s v="3.73%"/>
    <s v="0.00%"/>
    <s v="$138.95"/>
    <s v="$0.00"/>
    <n v="5"/>
    <n v="0"/>
  </r>
  <r>
    <d v="2023-10-16T00:00:00"/>
    <x v="77"/>
    <s v="2023-W42"/>
    <s v="BusinessReport-12-19-23 (8)"/>
    <s v="B0BJVQ5HWZ"/>
    <x v="17"/>
    <s v="SIMORAS Positive Words Blanket - 'Love Peace Joy' Comfort Blanket Gift Set for Christmas, Birthday - Positive Energy Throw Blankets for Women - Teal 60&quot; x 50&quot;"/>
    <s v="SIMFBA20006TE"/>
    <s v="220"/>
    <s v="1"/>
    <s v="10.14%"/>
    <s v="5.26%"/>
    <s v="265"/>
    <s v="1"/>
    <s v="9.42%"/>
    <s v="3.85%"/>
    <s v="100.00%"/>
    <s v="100.00%"/>
    <s v="5"/>
    <s v="0"/>
    <s v="2.27%"/>
    <s v="0.00%"/>
    <s v="$103.96"/>
    <s v="$0.00"/>
    <n v="5"/>
    <n v="0"/>
  </r>
  <r>
    <d v="2023-10-16T00:00:00"/>
    <x v="77"/>
    <s v="2023-W42"/>
    <s v="BusinessReport-12-19-23 (8)"/>
    <s v="B0B389QV1H"/>
    <x v="6"/>
    <s v="SIMORAS Mom Blanket - Blanket for Mom on Mothers Day, Christmas, Valentines - Birthday Gifts for Mom from Daughter, Son - Letter to Mom Blanket - Blanket 60&quot; x 50&quot;"/>
    <s v="SIMFBA20002"/>
    <s v="95"/>
    <s v="1"/>
    <s v="4.38%"/>
    <s v="5.26%"/>
    <s v="137"/>
    <s v="1"/>
    <s v="4.87%"/>
    <s v="3.85%"/>
    <s v="100.00%"/>
    <s v="100.00%"/>
    <s v="3"/>
    <s v="0"/>
    <s v="3.16%"/>
    <s v="0.00%"/>
    <s v="$84.97"/>
    <s v="$0.00"/>
    <n v="3"/>
    <n v="0"/>
  </r>
  <r>
    <d v="2023-10-16T00:00:00"/>
    <x v="77"/>
    <s v="2023-W42"/>
    <s v="BusinessReport-12-19-23 (8)"/>
    <s v="B0BQ26FXG2"/>
    <x v="9"/>
    <s v="SIMORAS Grandma Blanket - Grandma Throw Blanket for Christmas, Mothers Day - Grandma Gifts for Grandmother Birthday - Fleece Blanket, Teal 60&quot; x 50&quot;"/>
    <s v="SIMFBA20008TE"/>
    <s v="69"/>
    <s v="2"/>
    <s v="3.18%"/>
    <s v="10.53%"/>
    <s v="71"/>
    <s v="3"/>
    <s v="2.52%"/>
    <s v="11.54%"/>
    <s v="100.00%"/>
    <s v="100.00%"/>
    <s v="3"/>
    <s v="0"/>
    <s v="4.35%"/>
    <s v="0.00%"/>
    <s v="$77.97"/>
    <s v="$0.00"/>
    <n v="3"/>
    <n v="0"/>
  </r>
  <r>
    <d v="2023-10-16T00:00:00"/>
    <x v="77"/>
    <s v="2023-W42"/>
    <s v="BusinessReport-12-19-23 (8)"/>
    <s v="B0BNMGXTDZ"/>
    <x v="14"/>
    <s v="SIMORAS Best Friend Candle with Snuffer - We'll be Friends Until We are Old - Friend Gifts for Women, Men on Graduation - Best Friend Birthday Gifts for Women - Friendship Gifts for Women Friends"/>
    <s v="SIMFBA10007"/>
    <s v="43"/>
    <s v="0"/>
    <s v="1.98%"/>
    <s v="0.00%"/>
    <s v="46"/>
    <s v="0"/>
    <s v="1.64%"/>
    <s v="0.00%"/>
    <s v="97.62%"/>
    <s v="0.00%"/>
    <s v="2"/>
    <s v="0"/>
    <s v="4.65%"/>
    <s v="0.00%"/>
    <s v="$45.98"/>
    <s v="$0.00"/>
    <n v="2"/>
    <n v="0"/>
  </r>
  <r>
    <d v="2023-10-16T00:00:00"/>
    <x v="77"/>
    <s v="2023-W42"/>
    <s v="BusinessReport-12-19-23 (8)"/>
    <s v="B0BNMGXTDZ"/>
    <x v="3"/>
    <s v="SIMORAS Best Friend Candle with Candle Snuffer - A True Friend Candle - Friend Gifts for Women, Men on Graduation - Best Friend Birthday Gifts for Women - Friendship Gifts for Women Friends"/>
    <s v="SIMFBA10006"/>
    <s v="61"/>
    <s v="0"/>
    <s v="2.81%"/>
    <s v="0.00%"/>
    <s v="71"/>
    <s v="0"/>
    <s v="2.52%"/>
    <s v="0.00%"/>
    <s v="100.00%"/>
    <s v="0.00%"/>
    <s v="5"/>
    <s v="0"/>
    <s v="8.20%"/>
    <s v="0.00%"/>
    <s v="$99.95"/>
    <s v="$0.00"/>
    <n v="2"/>
    <n v="0"/>
  </r>
  <r>
    <d v="2023-10-16T00:00:00"/>
    <x v="77"/>
    <s v="2023-W42"/>
    <s v="BusinessReport-12-19-23 (8)"/>
    <s v="B0BC7YHGYH"/>
    <x v="18"/>
    <s v="SIMORAS Coworker Candle with Candlesnuffer, Gift Box - A Candle for Coworkers' Birthday, Promotion - Candles for Coworkers Leaving Work - Coworker Gifts for Women, Men - Work Bestie Candle"/>
    <s v="SIMFBA10001"/>
    <s v="62"/>
    <s v="0"/>
    <s v="2.86%"/>
    <s v="0.00%"/>
    <s v="84"/>
    <s v="0"/>
    <s v="2.99%"/>
    <s v="0.00%"/>
    <s v="100.00%"/>
    <s v="0.00%"/>
    <s v="2"/>
    <s v="0"/>
    <s v="3.23%"/>
    <s v="0.00%"/>
    <s v="$47.98"/>
    <s v="$0.00"/>
    <n v="2"/>
    <n v="0"/>
  </r>
  <r>
    <d v="2023-10-16T00:00:00"/>
    <x v="77"/>
    <s v="2023-W42"/>
    <s v="BusinessReport-12-19-23 (8)"/>
    <s v="B0BC7YHGYH"/>
    <x v="2"/>
    <s v="SIMORAS Sister Candle with Candlesnuffer, Gift Box - Lavender Scented Candle Gift for Sister on Birthday, Christmas - Cool Sister Gifts from Sisters, Brothers"/>
    <s v="SIMFBA10020"/>
    <s v="101"/>
    <s v="0"/>
    <s v="4.66%"/>
    <s v="0.00%"/>
    <s v="115"/>
    <s v="0"/>
    <s v="4.09%"/>
    <s v="0.00%"/>
    <s v="100.00%"/>
    <s v="0.00%"/>
    <s v="2"/>
    <s v="0"/>
    <s v="1.98%"/>
    <s v="0.00%"/>
    <s v="$45.98"/>
    <s v="$0.00"/>
    <n v="2"/>
    <n v="0"/>
  </r>
  <r>
    <d v="2023-10-16T00:00:00"/>
    <x v="77"/>
    <s v="2023-W42"/>
    <s v="BusinessReport-12-19-23 (8)"/>
    <s v="B0BQ26FXG2"/>
    <x v="13"/>
    <s v="SIMORAS Grandma Blanket - Grandma Throw Blanket for Christmas, Mothers Day - Grandma Gifts for Grandmother Birthday - Fleece Blanket, Purple 60&quot; x 50&quot;"/>
    <s v="SIMFBA20008PU"/>
    <s v="33"/>
    <s v="0"/>
    <s v="1.52%"/>
    <s v="0.00%"/>
    <s v="43"/>
    <s v="0"/>
    <s v="1.53%"/>
    <s v="0.00%"/>
    <s v="100.00%"/>
    <s v="0.00%"/>
    <s v="2"/>
    <s v="0"/>
    <s v="6.06%"/>
    <s v="0.00%"/>
    <s v="$51.98"/>
    <s v="$0.00"/>
    <n v="2"/>
    <n v="0"/>
  </r>
  <r>
    <d v="2023-10-16T00:00:00"/>
    <x v="77"/>
    <s v="2023-W42"/>
    <s v="BusinessReport-12-19-23 (8)"/>
    <s v="B0BV1RCQV1"/>
    <x v="12"/>
    <s v="SIMORAS Sister Blanket - Sister Blankets from Sister for Christmas, Valentines - Blanket Gifts for Sisters from Sisters, Brothers - Fleece Blanket, Teal 60&quot; x 50&quot;"/>
    <s v="SIMFBA20007TE"/>
    <s v="88"/>
    <s v="1"/>
    <s v="4.06%"/>
    <s v="5.26%"/>
    <s v="104"/>
    <s v="1"/>
    <s v="3.70%"/>
    <s v="3.85%"/>
    <s v="100.00%"/>
    <s v="0.00%"/>
    <s v="2"/>
    <s v="0"/>
    <s v="2.27%"/>
    <s v="0.00%"/>
    <s v="$61.98"/>
    <s v="$0.00"/>
    <n v="2"/>
    <n v="0"/>
  </r>
  <r>
    <d v="2023-10-16T00:00:00"/>
    <x v="77"/>
    <s v="2023-W42"/>
    <s v="BusinessReport-12-19-23 (8)"/>
    <s v="B0BJVQ5HWZ"/>
    <x v="15"/>
    <s v="SIMORAS Positive Words Blanket with Sleep Mask, Socks and Gift Box - Family Home Trust Comfort Blanket Gift Set for Christmas, Birthday - Positive Energy Throw Blankets for Women - Teal 50&quot; x 60&quot;"/>
    <s v="SIMFBA20005TE"/>
    <s v="96"/>
    <s v="0"/>
    <s v="4.43%"/>
    <s v="0.00%"/>
    <s v="124"/>
    <s v="0"/>
    <s v="4.41%"/>
    <s v="0.00%"/>
    <s v="100.00%"/>
    <s v="0.00%"/>
    <s v="2"/>
    <s v="0"/>
    <s v="2.08%"/>
    <s v="0.00%"/>
    <s v="$51.98"/>
    <s v="$0.00"/>
    <n v="2"/>
    <n v="0"/>
  </r>
  <r>
    <d v="2023-10-16T00:00:00"/>
    <x v="77"/>
    <s v="2023-W42"/>
    <s v="BusinessReport-12-19-23 (8)"/>
    <s v="B0BC7YHGYH"/>
    <x v="4"/>
    <s v="SIMORAS Mom Candle with Candlesnuffer - Lavender Scented Candles for Mom - You Don't Have Ugly Children Candles for Mom - Mom Candle Gifts for Mom from Son - Mothers Day Candles from Daughter"/>
    <s v="SIMFBA10013"/>
    <s v="39"/>
    <s v="0"/>
    <s v="1.80%"/>
    <s v="0.00%"/>
    <s v="47"/>
    <s v="0"/>
    <s v="1.67%"/>
    <s v="0.00%"/>
    <s v="100.00%"/>
    <s v="0.00%"/>
    <s v="1"/>
    <s v="0"/>
    <s v="2.56%"/>
    <s v="0.00%"/>
    <s v="$22.99"/>
    <s v="$0.00"/>
    <n v="1"/>
    <n v="0"/>
  </r>
  <r>
    <d v="2022-05-30T00:00:00"/>
    <x v="78"/>
    <s v="2022-W23"/>
    <s v="BusinessReport-12-19-23 (80)"/>
    <m/>
    <x v="32"/>
    <m/>
    <m/>
    <m/>
    <m/>
    <m/>
    <m/>
    <m/>
    <m/>
    <m/>
    <m/>
    <m/>
    <m/>
    <m/>
    <m/>
    <m/>
    <m/>
    <m/>
    <m/>
    <m/>
    <m/>
  </r>
  <r>
    <d v="2023-10-09T00:00:00"/>
    <x v="79"/>
    <s v="2023-W41"/>
    <s v="BusinessReport-12-19-23 (9)"/>
    <s v="B0BNMGXTDZ"/>
    <x v="7"/>
    <s v="SIMORAS Best Friend Candle with Snuffer - Our Friendship is Like This Candle - Friend Gifts for Women, Men on Graduation - Going Away Gifts for Friends - Friendship Gifts for Women Friends"/>
    <s v="SIMFBA10005"/>
    <s v="312"/>
    <s v="3"/>
    <s v="17.38%"/>
    <s v="10.00%"/>
    <s v="406"/>
    <s v="6"/>
    <s v="17.28%"/>
    <s v="13.33%"/>
    <s v="100.00%"/>
    <s v="100.00%"/>
    <s v="33"/>
    <s v="0"/>
    <s v="10.58%"/>
    <s v="0.00%"/>
    <s v="$511.68"/>
    <s v="$0.00"/>
    <n v="31"/>
    <n v="0"/>
  </r>
  <r>
    <d v="2023-10-09T00:00:00"/>
    <x v="79"/>
    <s v="2023-W41"/>
    <s v="BusinessReport-12-19-23 (9)"/>
    <s v="B0B389ZHPP"/>
    <x v="11"/>
    <s v="SIMORAS Wife Blanket - to My Wife Blanket from Husband for Christmas, Birthday, Valentines for Wife from Husband - Fleece Blanket, 60&quot; x 50&quot;"/>
    <s v="SIMFBA20003"/>
    <s v="178"/>
    <s v="4"/>
    <s v="9.92%"/>
    <s v="13.33%"/>
    <s v="269"/>
    <s v="8"/>
    <s v="11.45%"/>
    <s v="17.78%"/>
    <s v="100.00%"/>
    <s v="75.00%"/>
    <s v="23"/>
    <s v="1"/>
    <s v="12.92%"/>
    <s v="25.00%"/>
    <s v="$519.80"/>
    <s v="$25.99"/>
    <n v="23"/>
    <n v="1"/>
  </r>
  <r>
    <d v="2023-10-09T00:00:00"/>
    <x v="79"/>
    <s v="2023-W41"/>
    <s v="BusinessReport-12-19-23 (9)"/>
    <s v="B0BJVQ5HWZ"/>
    <x v="17"/>
    <s v="SIMORAS Positive Words Blanket - 'Love Peace Joy' Comfort Blanket Gift Set for Christmas, Birthday - Positive Energy Throw Blankets for Women - Teal 60&quot; x 50&quot;"/>
    <s v="SIMFBA20006TE"/>
    <s v="328"/>
    <s v="5"/>
    <s v="18.27%"/>
    <s v="16.67%"/>
    <s v="439"/>
    <s v="5"/>
    <s v="18.68%"/>
    <s v="11.11%"/>
    <s v="100.00%"/>
    <s v="100.00%"/>
    <s v="15"/>
    <s v="0"/>
    <s v="4.57%"/>
    <s v="0.00%"/>
    <s v="$363.86"/>
    <s v="$0.00"/>
    <n v="15"/>
    <n v="0"/>
  </r>
  <r>
    <d v="2023-10-09T00:00:00"/>
    <x v="79"/>
    <s v="2023-W41"/>
    <s v="BusinessReport-12-19-23 (9)"/>
    <s v="B0B38969VC"/>
    <x v="1"/>
    <s v="SIMORAS Mom Blanket - Blanket for Mom on Mothers Day, Christmas, Valentines - Birthday Gifts for Mom from Daughter, Son - Letter to Mom Blanket - Blanket 60&quot; x 50&quot;"/>
    <s v="SIMFBA20001"/>
    <s v="127"/>
    <s v="1"/>
    <s v="7.08%"/>
    <s v="3.33%"/>
    <s v="182"/>
    <s v="2"/>
    <s v="7.74%"/>
    <s v="4.44%"/>
    <s v="98.90%"/>
    <s v="100.00%"/>
    <s v="14"/>
    <s v="0"/>
    <s v="11.02%"/>
    <s v="0.00%"/>
    <s v="$363.86"/>
    <s v="$0.00"/>
    <n v="14"/>
    <n v="0"/>
  </r>
  <r>
    <d v="2023-10-09T00:00:00"/>
    <x v="79"/>
    <s v="2023-W41"/>
    <s v="BusinessReport-12-19-23 (9)"/>
    <s v="B0B389HDL5"/>
    <x v="21"/>
    <s v="SIMORAS Wife Blanket with Sleep Mask, Socks and Gift Box - to My Wife Blanket from Husband for Christmas, Birthday, Valentines for Wife from Husband - Fleece Blanket, 60&quot; x 50&quot;"/>
    <s v="SIMFBA20004"/>
    <s v="43"/>
    <s v="1"/>
    <s v="2.40%"/>
    <s v="3.33%"/>
    <s v="57"/>
    <s v="1"/>
    <s v="2.43%"/>
    <s v="2.22%"/>
    <s v="98.25%"/>
    <s v="100.00%"/>
    <s v="8"/>
    <s v="0"/>
    <s v="18.60%"/>
    <s v="0.00%"/>
    <s v="$207.92"/>
    <s v="$0.00"/>
    <n v="8"/>
    <n v="0"/>
  </r>
  <r>
    <d v="2023-10-09T00:00:00"/>
    <x v="79"/>
    <s v="2023-W41"/>
    <s v="BusinessReport-12-19-23 (9)"/>
    <s v="B0BJVQ5HWZ"/>
    <x v="16"/>
    <s v="SIMORAS Positive Words Blanket with Sleep Mask, Socks and Gift Box - 'Love Peace Joy' Comfort Blanket Gift Set for Christmas, Birthday - Positive Energy Throw Blankets for Women - Purple 50&quot; x 60&quot;"/>
    <s v="SIMFBA20006PU"/>
    <s v="147"/>
    <s v="4"/>
    <s v="8.19%"/>
    <s v="13.33%"/>
    <s v="188"/>
    <s v="6"/>
    <s v="8.00%"/>
    <s v="13.33%"/>
    <s v="100.00%"/>
    <s v="100.00%"/>
    <s v="7"/>
    <s v="2"/>
    <s v="4.76%"/>
    <s v="50.00%"/>
    <s v="$181.93"/>
    <s v="$51.98"/>
    <n v="7"/>
    <n v="2"/>
  </r>
  <r>
    <d v="2023-10-09T00:00:00"/>
    <x v="79"/>
    <s v="2023-W41"/>
    <s v="BusinessReport-12-19-23 (9)"/>
    <s v="B0BC7YHGYH"/>
    <x v="5"/>
    <s v="SIMORAS Inspirational Candles for Women, Men - You're Awesome Candles with Candle Snuffer - Lavender Candles Gifts for Women, Friends, Coworkers, Sisters, Teachers - Boss Day Candle with Saying"/>
    <s v="SIMFBA10012"/>
    <s v="70"/>
    <s v="1"/>
    <s v="3.90%"/>
    <s v="3.33%"/>
    <s v="82"/>
    <s v="1"/>
    <s v="3.49%"/>
    <s v="2.22%"/>
    <s v="100.00%"/>
    <s v="100.00%"/>
    <s v="4"/>
    <s v="0"/>
    <s v="5.71%"/>
    <s v="0.00%"/>
    <s v="$75.96"/>
    <s v="$0.00"/>
    <n v="4"/>
    <n v="0"/>
  </r>
  <r>
    <d v="2023-10-09T00:00:00"/>
    <x v="79"/>
    <s v="2023-W41"/>
    <s v="BusinessReport-12-19-23 (9)"/>
    <s v="B0BNMFZBYS"/>
    <x v="20"/>
    <s v="SIMORAS Housewarming Gifts for New House - Can't Wait to Poo in Your New Toilet Candles for House Warming - Funny Housewarming Gifts for Women, Men, Friends - New Apartment, New Home Candle, Lavender"/>
    <s v="SIMFBA10008"/>
    <s v="27"/>
    <s v="0"/>
    <s v="1.50%"/>
    <s v="0.00%"/>
    <s v="37"/>
    <s v="0"/>
    <s v="1.57%"/>
    <s v="0.00%"/>
    <s v="100.00%"/>
    <s v="0.00%"/>
    <s v="4"/>
    <s v="0"/>
    <s v="14.81%"/>
    <s v="0.00%"/>
    <s v="$83.96"/>
    <s v="$0.00"/>
    <n v="4"/>
    <n v="0"/>
  </r>
  <r>
    <d v="2023-10-09T00:00:00"/>
    <x v="79"/>
    <s v="2023-W41"/>
    <s v="BusinessReport-12-19-23 (9)"/>
    <s v="B09Q8CZZQM"/>
    <x v="0"/>
    <s v="SIMORAS Love Candle Gifts for Girlfriend, Boyfriend - I Love You Gifts for Her, Him on Birthday - Funny Gift for Your Wife, Husband - Romantic Gifts for Her, Him on Valentines Day - Lavender Scent"/>
    <s v="SIMFBA10010"/>
    <s v="37"/>
    <s v="0"/>
    <s v="2.06%"/>
    <s v="0.00%"/>
    <s v="60"/>
    <s v="0"/>
    <s v="2.55%"/>
    <s v="0.00%"/>
    <s v="100.00%"/>
    <s v="0.00%"/>
    <s v="4"/>
    <s v="0"/>
    <s v="10.81%"/>
    <s v="0.00%"/>
    <s v="$83.96"/>
    <s v="$0.00"/>
    <n v="4"/>
    <n v="0"/>
  </r>
  <r>
    <d v="2023-10-09T00:00:00"/>
    <x v="79"/>
    <s v="2023-W41"/>
    <s v="BusinessReport-12-19-23 (9)"/>
    <s v="B0BJVQ5HWZ"/>
    <x v="15"/>
    <s v="SIMORAS Positive Words Blanket with Sleep Mask, Socks and Gift Box - Family Home Trust Comfort Blanket Gift Set for Christmas, Birthday - Positive Energy Throw Blankets for Women - Teal 50&quot; x 60&quot;"/>
    <s v="SIMFBA20005TE"/>
    <s v="119"/>
    <s v="2"/>
    <s v="6.63%"/>
    <s v="6.67%"/>
    <s v="149"/>
    <s v="4"/>
    <s v="6.34%"/>
    <s v="8.89%"/>
    <s v="100.00%"/>
    <s v="100.00%"/>
    <s v="4"/>
    <s v="0"/>
    <s v="3.36%"/>
    <s v="0.00%"/>
    <s v="$103.96"/>
    <s v="$0.00"/>
    <n v="4"/>
    <n v="0"/>
  </r>
  <r>
    <d v="2023-10-09T00:00:00"/>
    <x v="79"/>
    <s v="2023-W41"/>
    <s v="BusinessReport-12-19-23 (9)"/>
    <s v="B0BQ26FXG2"/>
    <x v="9"/>
    <s v="SIMORAS Grandma Blanket - Grandma Throw Blanket for Christmas, Mothers Day - Grandma Gifts for Grandmother Birthday - Fleece Blanket, Teal 60&quot; x 50&quot;"/>
    <s v="SIMFBA20008TE"/>
    <s v="66"/>
    <s v="0"/>
    <s v="3.68%"/>
    <s v="0.00%"/>
    <s v="75"/>
    <s v="0"/>
    <s v="3.19%"/>
    <s v="0.00%"/>
    <s v="100.00%"/>
    <s v="0.00%"/>
    <s v="3"/>
    <s v="0"/>
    <s v="4.55%"/>
    <s v="0.00%"/>
    <s v="$77.97"/>
    <s v="$0.00"/>
    <n v="3"/>
    <n v="0"/>
  </r>
  <r>
    <d v="2023-10-09T00:00:00"/>
    <x v="79"/>
    <s v="2023-W41"/>
    <s v="BusinessReport-12-19-23 (9)"/>
    <s v="B0BC7YHGYH"/>
    <x v="8"/>
    <s v="SIMORAS Mom Candle with Candlesnuffer - Lavender Scented Candles for Mom - My Favorite Child Gave Me This Candle - Gifts for Mom from Son on Birthday - Mothers Day Candles from Daughter"/>
    <s v="SIMFBA10016"/>
    <s v="25"/>
    <s v="0"/>
    <s v="1.39%"/>
    <s v="0.00%"/>
    <s v="29"/>
    <s v="0"/>
    <s v="1.23%"/>
    <s v="0.00%"/>
    <s v="100.00%"/>
    <s v="0.00%"/>
    <s v="2"/>
    <s v="0"/>
    <s v="8.00%"/>
    <s v="0.00%"/>
    <s v="$45.98"/>
    <s v="$0.00"/>
    <n v="2"/>
    <n v="0"/>
  </r>
  <r>
    <d v="2023-10-09T00:00:00"/>
    <x v="79"/>
    <s v="2023-W41"/>
    <s v="BusinessReport-12-19-23 (9)"/>
    <s v="B0BC7YHGYH"/>
    <x v="18"/>
    <s v="SIMORAS Coworker Candle with Candlesnuffer, Gift Box - A Candle for Coworkers' Birthday, Promotion - Candles for Coworkers Leaving Work - Coworker Gifts for Women, Men - Work Bestie Candle"/>
    <s v="SIMFBA10001"/>
    <s v="88"/>
    <s v="1"/>
    <s v="4.90%"/>
    <s v="3.33%"/>
    <s v="100"/>
    <s v="1"/>
    <s v="4.26%"/>
    <s v="2.22%"/>
    <s v="100.00%"/>
    <s v="0.00%"/>
    <s v="2"/>
    <s v="0"/>
    <s v="2.27%"/>
    <s v="0.00%"/>
    <s v="$47.98"/>
    <s v="$0.00"/>
    <n v="2"/>
    <n v="0"/>
  </r>
  <r>
    <d v="2023-10-09T00:00:00"/>
    <x v="79"/>
    <s v="2023-W41"/>
    <s v="BusinessReport-12-19-23 (9)"/>
    <s v="B0B389QV1H"/>
    <x v="6"/>
    <s v="SIMORAS Mom Blanket - Blanket for Mom on Mothers Day, Christmas, Valentines - Birthday Gifts for Mom from Daughter, Son - Letter to Mom Blanket - Blanket 60&quot; x 50&quot;"/>
    <s v="SIMFBA20002"/>
    <s v="40"/>
    <s v="3"/>
    <s v="2.23%"/>
    <s v="10.00%"/>
    <s v="55"/>
    <s v="3"/>
    <s v="2.34%"/>
    <s v="6.67%"/>
    <s v="100.00%"/>
    <s v="100.00%"/>
    <s v="2"/>
    <s v="0"/>
    <s v="5.00%"/>
    <s v="0.00%"/>
    <s v="$57.98"/>
    <s v="$0.00"/>
    <n v="2"/>
    <n v="0"/>
  </r>
  <r>
    <d v="2023-10-09T00:00:00"/>
    <x v="79"/>
    <s v="2023-W41"/>
    <s v="BusinessReport-12-19-23 (9)"/>
    <s v="B0BC7YHGYH"/>
    <x v="2"/>
    <s v="SIMORAS Sister Candle with Candlesnuffer, Gift Box - Lavender Scented Candle Gift for Sister on Birthday, Christmas - Cool Sister Gifts from Sisters, Brothers"/>
    <s v="SIMFBA10020"/>
    <s v="60"/>
    <s v="1"/>
    <s v="3.34%"/>
    <s v="3.33%"/>
    <s v="70"/>
    <s v="2"/>
    <s v="2.98%"/>
    <s v="4.44%"/>
    <s v="100.00%"/>
    <s v="100.00%"/>
    <s v="2"/>
    <s v="0"/>
    <s v="3.33%"/>
    <s v="0.00%"/>
    <s v="$45.98"/>
    <s v="$0.00"/>
    <n v="1"/>
    <n v="0"/>
  </r>
  <r>
    <d v="2023-10-09T00:00:00"/>
    <x v="79"/>
    <s v="2023-W41"/>
    <s v="BusinessReport-12-19-23 (9)"/>
    <s v="B0BQ26FXG2"/>
    <x v="13"/>
    <s v="SIMORAS Grandma Blanket - Grandma Throw Blanket for Christmas, Mothers Day - Grandma Gifts for Grandmother Birthday - Fleece Blanket, Purple 60&quot; x 50&quot;"/>
    <s v="SIMFBA20008PU"/>
    <s v="29"/>
    <s v="0"/>
    <s v="1.62%"/>
    <s v="0.00%"/>
    <s v="31"/>
    <s v="0"/>
    <s v="1.32%"/>
    <s v="0.00%"/>
    <s v="100.00%"/>
    <s v="0.00%"/>
    <s v="1"/>
    <s v="0"/>
    <s v="3.45%"/>
    <s v="0.00%"/>
    <s v="$25.99"/>
    <s v="$0.00"/>
    <n v="1"/>
    <n v="0"/>
  </r>
  <r>
    <d v="2023-10-09T00:00:00"/>
    <x v="79"/>
    <s v="2023-W41"/>
    <s v="BusinessReport-12-19-23 (9)"/>
    <s v="B0BJVQ5HWZ"/>
    <x v="19"/>
    <s v="SIMORAS Positive Words Blanket with Sleep Mask, Socks and Gift Box - Family Home Trust Comfort Blanket Gift Set for Christmas, Birthday - Positive Energy Throw Blankets for Women - Purple, 60&quot;x50&quot;"/>
    <s v="SIMFBA20005PU"/>
    <s v="99"/>
    <s v="4"/>
    <s v="5.52%"/>
    <s v="13.33%"/>
    <s v="121"/>
    <s v="6"/>
    <s v="5.15%"/>
    <s v="13.33%"/>
    <s v="100.00%"/>
    <s v="100.00%"/>
    <s v="1"/>
    <s v="0"/>
    <s v="1.01%"/>
    <s v="0.00%"/>
    <s v="$25.99"/>
    <s v="$0.00"/>
    <n v="1"/>
    <n v="0"/>
  </r>
  <r>
    <d v="2023-12-11T00:00:00"/>
    <x v="80"/>
    <s v="2023-W50"/>
    <s v="BusinessReport-12-19-23"/>
    <s v="B09Q8CZZQM"/>
    <x v="0"/>
    <s v="SIMORAS Love Candle Gifts for Girlfriend, Boyfriend - I Love You Gifts for Her, Him on Birthday - Funny Gift for Your Wife, Husband - Romantic Gifts for Her, Him on Valentines Day - Lavender Scent"/>
    <s v="SIMFBA10010"/>
    <s v="461"/>
    <s v="8"/>
    <s v="2.65%"/>
    <s v="3.77%"/>
    <s v="568"/>
    <s v="9"/>
    <s v="2.50%"/>
    <s v="3.49%"/>
    <s v="100.00%"/>
    <s v="100.00%"/>
    <s v="151"/>
    <s v="2"/>
    <s v="32.75%"/>
    <s v="25.00%"/>
    <s v="$2,487.49"/>
    <s v="$33.98"/>
    <n v="144"/>
    <n v="2"/>
  </r>
  <r>
    <d v="2023-12-11T00:00:00"/>
    <x v="80"/>
    <s v="2023-W50"/>
    <s v="BusinessReport-12-19-23"/>
    <s v="B0B38969VC"/>
    <x v="1"/>
    <s v="SIMORAS Mom Blanket - Blanket for Mom on Mothers Day, Christmas, Valentines - Birthday Gifts for Mom from Daughter, Son - Letter to Mom Blanket - Blanket 60&quot; x 50&quot;"/>
    <s v="SIMFBA20001"/>
    <s v="661"/>
    <s v="2"/>
    <s v="3.80%"/>
    <s v="0.94%"/>
    <s v="897"/>
    <s v="3"/>
    <s v="3.94%"/>
    <s v="1.16%"/>
    <s v="100.00%"/>
    <s v="100.00%"/>
    <s v="129"/>
    <s v="0"/>
    <s v="19.52%"/>
    <s v="0.00%"/>
    <s v="$3,007.71"/>
    <s v="$0.00"/>
    <n v="128"/>
    <n v="0"/>
  </r>
  <r>
    <d v="2023-12-11T00:00:00"/>
    <x v="80"/>
    <s v="2023-W50"/>
    <s v="BusinessReport-12-19-23"/>
    <s v="B0BQ26FXG2"/>
    <x v="9"/>
    <s v="SIMORAS Grandma Blanket - Grandma Throw Blanket for Christmas, Mothers Day - Grandma Gifts for Grandmother Birthday - Fleece Blanket, Teal 60&quot; x 50&quot;"/>
    <s v="SIMFBA20008TE"/>
    <s v="1,436"/>
    <s v="14"/>
    <s v="8.25%"/>
    <s v="6.60%"/>
    <s v="1,805"/>
    <s v="19"/>
    <s v="7.93%"/>
    <s v="7.36%"/>
    <s v="100.00%"/>
    <s v="100.00%"/>
    <s v="121"/>
    <s v="2"/>
    <s v="8.43%"/>
    <s v="14.29%"/>
    <s v="$2,287.79"/>
    <s v="$37.98"/>
    <n v="119"/>
    <n v="2"/>
  </r>
  <r>
    <d v="2023-12-11T00:00:00"/>
    <x v="80"/>
    <s v="2023-W50"/>
    <s v="BusinessReport-12-19-23"/>
    <s v="B0BC7YHGYH"/>
    <x v="8"/>
    <s v="SIMORAS Mom Candle with Candlesnuffer - Lavender Scented Candles for Mom - My Favorite Child Gave Me This Candle - Gifts for Mom from Son on Birthday - Mothers Day Candles from Daughter"/>
    <s v="SIMFBA10016"/>
    <s v="548"/>
    <s v="11"/>
    <s v="3.15%"/>
    <s v="5.19%"/>
    <s v="662"/>
    <s v="12"/>
    <s v="2.91%"/>
    <s v="4.65%"/>
    <s v="100.00%"/>
    <s v="100.00%"/>
    <s v="119"/>
    <s v="0"/>
    <s v="21.72%"/>
    <s v="0.00%"/>
    <s v="$1,342.81"/>
    <s v="$0.00"/>
    <n v="117"/>
    <n v="0"/>
  </r>
  <r>
    <d v="2023-12-11T00:00:00"/>
    <x v="80"/>
    <s v="2023-W50"/>
    <s v="BusinessReport-12-19-23"/>
    <s v="B0BQ26FXG2"/>
    <x v="13"/>
    <s v="SIMORAS Grandma Blanket - Grandma Throw Blanket for Christmas, Mothers Day - Grandma Gifts for Grandmother Birthday - Fleece Blanket, Purple 60&quot; x 50&quot;"/>
    <s v="SIMFBA20008PU"/>
    <s v="1,149"/>
    <s v="11"/>
    <s v="6.60%"/>
    <s v="5.19%"/>
    <s v="1,494"/>
    <s v="11"/>
    <s v="6.56%"/>
    <s v="4.26%"/>
    <s v="100.00%"/>
    <s v="100.00%"/>
    <s v="122"/>
    <s v="0"/>
    <s v="10.62%"/>
    <s v="0.00%"/>
    <s v="$2,342.78"/>
    <s v="$0.00"/>
    <n v="117"/>
    <n v="0"/>
  </r>
  <r>
    <d v="2023-12-11T00:00:00"/>
    <x v="80"/>
    <s v="2023-W50"/>
    <s v="BusinessReport-12-19-23"/>
    <s v="B0BNMGXTDZ"/>
    <x v="7"/>
    <s v="SIMORAS Best Friend Candle with Snuffer - Our Friendship is Like This Candle - Friend Gifts for Women, Men on Graduation - Going Away Gifts for Friends - Friendship Gifts for Women Friends"/>
    <s v="SIMFBA10005"/>
    <s v="1,322"/>
    <s v="14"/>
    <s v="7.60%"/>
    <s v="6.60%"/>
    <s v="1,689"/>
    <s v="19"/>
    <s v="7.42%"/>
    <s v="7.36%"/>
    <s v="100.00%"/>
    <s v="100.00%"/>
    <s v="127"/>
    <s v="2"/>
    <s v="9.61%"/>
    <s v="14.29%"/>
    <s v="$2,600.74"/>
    <s v="$39.98"/>
    <n v="110"/>
    <n v="2"/>
  </r>
  <r>
    <d v="2023-12-11T00:00:00"/>
    <x v="80"/>
    <s v="2023-W50"/>
    <s v="BusinessReport-12-19-23"/>
    <s v="B0BNMGXTDZ"/>
    <x v="3"/>
    <s v="SIMORAS Best Friend Candle with Candle Snuffer - A True Friend Candle - Friend Gifts for Women, Men on Graduation - Best Friend Birthday Gifts for Women - Friendship Gifts for Women Friends"/>
    <s v="SIMFBA10006"/>
    <s v="1,280"/>
    <s v="14"/>
    <s v="7.35%"/>
    <s v="6.60%"/>
    <s v="1,638"/>
    <s v="15"/>
    <s v="7.20%"/>
    <s v="5.81%"/>
    <s v="100.00%"/>
    <s v="100.00%"/>
    <s v="119"/>
    <s v="1"/>
    <s v="9.30%"/>
    <s v="7.14%"/>
    <s v="$1,906.81"/>
    <s v="$15.99"/>
    <n v="110"/>
    <n v="1"/>
  </r>
  <r>
    <d v="2023-12-11T00:00:00"/>
    <x v="80"/>
    <s v="2023-W50"/>
    <s v="BusinessReport-12-19-23"/>
    <s v="B0BNXG9FVJ"/>
    <x v="10"/>
    <s v="SIMORAS Sister Blanket - Sister Blankets from Sister for Christmas, Valentines - Blanket Gifts for Sisters from Sisters, Brothers - Purple 60&quot; x 50&quot;"/>
    <s v="SIMFBA20007PU"/>
    <s v="1,644"/>
    <s v="18"/>
    <s v="9.45%"/>
    <s v="8.49%"/>
    <s v="2,167"/>
    <s v="18"/>
    <s v="9.52%"/>
    <s v="6.98%"/>
    <s v="100.00%"/>
    <s v="100.00%"/>
    <s v="108"/>
    <s v="0"/>
    <s v="6.57%"/>
    <s v="0.00%"/>
    <s v="$2,424.92"/>
    <s v="$0.00"/>
    <n v="100"/>
    <n v="0"/>
  </r>
  <r>
    <d v="2023-12-11T00:00:00"/>
    <x v="80"/>
    <s v="2023-W50"/>
    <s v="BusinessReport-12-19-23"/>
    <s v="B0B389ZHPP"/>
    <x v="11"/>
    <s v="SIMORAS Wife Blanket - to My Wife Blanket from Husband for Christmas, Birthday, Valentines for Wife from Husband - Fleece Blanket, 60&quot; x 50&quot;"/>
    <s v="SIMFBA20003"/>
    <s v="1,046"/>
    <s v="10"/>
    <s v="6.01%"/>
    <s v="4.72%"/>
    <s v="1,326"/>
    <s v="11"/>
    <s v="5.83%"/>
    <s v="4.26%"/>
    <s v="100.00%"/>
    <s v="100.00%"/>
    <s v="98"/>
    <s v="2"/>
    <s v="9.37%"/>
    <s v="20.00%"/>
    <s v="$1,889.02"/>
    <s v="$39.98"/>
    <n v="98"/>
    <n v="2"/>
  </r>
  <r>
    <d v="2023-12-11T00:00:00"/>
    <x v="80"/>
    <s v="2023-W50"/>
    <s v="BusinessReport-12-19-23"/>
    <s v="B0BNMGXTDZ"/>
    <x v="14"/>
    <s v="SIMORAS Best Friend Candle with Snuffer - We'll be Friends Until We are Old - Friend Gifts for Women, Men on Graduation - Best Friend Birthday Gifts for Women - Friendship Gifts for Women Friends"/>
    <s v="SIMFBA10007"/>
    <s v="938"/>
    <s v="13"/>
    <s v="5.39%"/>
    <s v="6.13%"/>
    <s v="1,214"/>
    <s v="15"/>
    <s v="5.33%"/>
    <s v="5.81%"/>
    <s v="100.00%"/>
    <s v="100.00%"/>
    <s v="113"/>
    <s v="4"/>
    <s v="12.05%"/>
    <s v="30.77%"/>
    <s v="$2,047.87"/>
    <s v="$73.96"/>
    <n v="91"/>
    <n v="4"/>
  </r>
  <r>
    <d v="2023-12-11T00:00:00"/>
    <x v="80"/>
    <s v="2023-W50"/>
    <s v="BusinessReport-12-19-23"/>
    <s v="B0BC7YHGYH"/>
    <x v="4"/>
    <s v="SIMORAS Mom Candle with Candlesnuffer - Lavender Scented Candles for Mom - You Don't Have Ugly Children Candles for Mom - Mom Candle Gifts for Mom from Son - Mothers Day Candles from Daughter"/>
    <s v="SIMFBA10013"/>
    <s v="500"/>
    <s v="2"/>
    <s v="2.87%"/>
    <s v="0.94%"/>
    <s v="654"/>
    <s v="2"/>
    <s v="2.87%"/>
    <s v="0.78%"/>
    <s v="100.00%"/>
    <s v="100.00%"/>
    <s v="89"/>
    <s v="1"/>
    <s v="17.80%"/>
    <s v="50.00%"/>
    <s v="$1,294.11"/>
    <s v="$12.99"/>
    <n v="89"/>
    <n v="1"/>
  </r>
  <r>
    <d v="2023-12-11T00:00:00"/>
    <x v="80"/>
    <s v="2023-W50"/>
    <s v="BusinessReport-12-19-23"/>
    <s v="B0BC7YHGYH"/>
    <x v="2"/>
    <s v="SIMORAS Sister Candle with Candlesnuffer, Gift Box - Lavender Scented Candle Gift for Sister on Birthday, Christmas - Cool Sister Gifts from Sisters, Brothers"/>
    <s v="SIMFBA10020"/>
    <s v="987"/>
    <s v="12"/>
    <s v="5.67%"/>
    <s v="5.66%"/>
    <s v="1,299"/>
    <s v="16"/>
    <s v="5.71%"/>
    <s v="6.20%"/>
    <s v="100.00%"/>
    <s v="100.00%"/>
    <s v="94"/>
    <s v="2"/>
    <s v="9.52%"/>
    <s v="16.67%"/>
    <s v="$1,608.07"/>
    <s v="$29.98"/>
    <n v="85"/>
    <n v="1"/>
  </r>
  <r>
    <d v="2023-12-11T00:00:00"/>
    <x v="80"/>
    <s v="2023-W50"/>
    <s v="BusinessReport-12-19-23"/>
    <s v="B0B389QV1H"/>
    <x v="6"/>
    <s v="SIMORAS Mom Blanket - Blanket for Mom on Mothers Day, Christmas, Valentines - Birthday Gifts for Mom from Daughter, Son - Letter to Mom Blanket - Blanket 60&quot; x 50&quot;"/>
    <s v="SIMFBA20002"/>
    <s v="700"/>
    <s v="20"/>
    <s v="4.02%"/>
    <s v="9.43%"/>
    <s v="1,000"/>
    <s v="29"/>
    <s v="4.39%"/>
    <s v="11.24%"/>
    <s v="100.00%"/>
    <s v="100.00%"/>
    <s v="80"/>
    <s v="4"/>
    <s v="11.43%"/>
    <s v="20.00%"/>
    <s v="$1,693.20"/>
    <s v="$85.96"/>
    <n v="80"/>
    <n v="4"/>
  </r>
  <r>
    <d v="2023-12-11T00:00:00"/>
    <x v="80"/>
    <s v="2023-W50"/>
    <s v="BusinessReport-12-19-23"/>
    <s v="B0BNXG9FVJ"/>
    <x v="12"/>
    <s v="SIMORAS Sister Blanket - Sister Blankets from Sister for Christmas, Valentines - Blanket Gifts for Sisters from Sisters, Brothers - Fleece Blanket, Teal 60&quot; x 50&quot;"/>
    <s v="SIMFBA20007TE"/>
    <s v="792"/>
    <s v="7"/>
    <s v="4.55%"/>
    <s v="3.30%"/>
    <s v="1,096"/>
    <s v="8"/>
    <s v="4.82%"/>
    <s v="3.10%"/>
    <s v="100.00%"/>
    <s v="100.00%"/>
    <s v="73"/>
    <s v="0"/>
    <s v="9.22%"/>
    <s v="0.00%"/>
    <s v="$1,544.27"/>
    <s v="$0.00"/>
    <n v="67"/>
    <n v="0"/>
  </r>
  <r>
    <d v="2023-12-11T00:00:00"/>
    <x v="80"/>
    <s v="2023-W50"/>
    <s v="BusinessReport-12-19-23"/>
    <s v="B0BJVQ5HWZ"/>
    <x v="17"/>
    <s v="SIMORAS Positive Words Blanket - 'Love Peace Joy' Comfort Blanket Gift Set for Christmas, Birthday - Positive Energy Throw Blankets for Women - Teal 60&quot; x 50&quot;"/>
    <s v="SIMFBA20006TE"/>
    <s v="743"/>
    <s v="13"/>
    <s v="4.27%"/>
    <s v="6.13%"/>
    <s v="1,089"/>
    <s v="19"/>
    <s v="4.78%"/>
    <s v="7.36%"/>
    <s v="100.00%"/>
    <s v="100.00%"/>
    <s v="69"/>
    <s v="0"/>
    <s v="9.29%"/>
    <s v="0.00%"/>
    <s v="$1,427.32"/>
    <s v="$0.00"/>
    <n v="66"/>
    <n v="0"/>
  </r>
  <r>
    <d v="2023-12-11T00:00:00"/>
    <x v="80"/>
    <s v="2023-W50"/>
    <s v="BusinessReport-12-19-23"/>
    <s v="B0BC7YHGYH"/>
    <x v="5"/>
    <s v="SIMORAS Inspirational Candles for Women, Men - You're Awesome Candles with Candle Snuffer - Lavender Candles Gifts for Women, Friends, Coworkers, Sisters, Teachers - Boss Day Candle with Saying"/>
    <s v="SIMFBA10012"/>
    <s v="450"/>
    <s v="5"/>
    <s v="2.59%"/>
    <s v="2.36%"/>
    <s v="597"/>
    <s v="6"/>
    <s v="2.62%"/>
    <s v="2.33%"/>
    <s v="99.66%"/>
    <s v="100.00%"/>
    <s v="86"/>
    <s v="11"/>
    <s v="19.11%"/>
    <s v="220.00%"/>
    <s v="$1,492.15"/>
    <s v="$186.89"/>
    <n v="65"/>
    <n v="2"/>
  </r>
  <r>
    <d v="2023-12-11T00:00:00"/>
    <x v="80"/>
    <s v="2023-W50"/>
    <s v="BusinessReport-12-19-23"/>
    <s v="B0BJVQ5HWZ"/>
    <x v="15"/>
    <s v="SIMORAS Positive Words Blanket with Sleep Mask, Socks and Gift Box - Family Home Trust Comfort Blanket Gift Set for Christmas, Birthday - Positive Energy Throw Blankets for Women - Teal 50&quot; x 60&quot;"/>
    <s v="SIMFBA20005TE"/>
    <s v="689"/>
    <s v="9"/>
    <s v="3.96%"/>
    <s v="4.25%"/>
    <s v="983"/>
    <s v="12"/>
    <s v="4.32%"/>
    <s v="4.65%"/>
    <s v="100.00%"/>
    <s v="100.00%"/>
    <s v="60"/>
    <s v="0"/>
    <s v="8.71%"/>
    <s v="0.00%"/>
    <s v="$1,247.40"/>
    <s v="$0.00"/>
    <n v="57"/>
    <n v="0"/>
  </r>
  <r>
    <d v="2023-12-11T00:00:00"/>
    <x v="80"/>
    <s v="2023-W50"/>
    <s v="BusinessReport-12-19-23"/>
    <s v="B0BJVQ5HWZ"/>
    <x v="19"/>
    <s v="SIMORAS Positive Words Blanket with Sleep Mask, Socks and Gift Box - Family Home Trust Comfort Blanket Gift Set for Christmas, Birthday - Positive Energy Throw Blankets for Women - Purple, 60&quot;x50&quot;"/>
    <s v="SIMFBA20005PU"/>
    <s v="693"/>
    <s v="9"/>
    <s v="3.98%"/>
    <s v="4.25%"/>
    <s v="914"/>
    <s v="13"/>
    <s v="4.02%"/>
    <s v="5.04%"/>
    <s v="100.00%"/>
    <s v="100.00%"/>
    <s v="60"/>
    <s v="10"/>
    <s v="8.66%"/>
    <s v="111.11%"/>
    <s v="$1,319.40"/>
    <s v="$219.90"/>
    <n v="50"/>
    <n v="1"/>
  </r>
  <r>
    <d v="2023-12-11T00:00:00"/>
    <x v="80"/>
    <s v="2023-W50"/>
    <s v="BusinessReport-12-19-23"/>
    <s v="B0B389HDL5"/>
    <x v="21"/>
    <s v="SIMORAS Wife Blanket with Sleep Mask, Socks and Gift Box - to My Wife Blanket from Husband for Christmas, Birthday, Valentines for Wife from Husband - Fleece Blanket, 60&quot; x 50&quot;"/>
    <s v="SIMFBA20004"/>
    <s v="125"/>
    <s v="1"/>
    <s v="0.72%"/>
    <s v="0.47%"/>
    <s v="184"/>
    <s v="1"/>
    <s v="0.81%"/>
    <s v="0.39%"/>
    <s v="100.00%"/>
    <s v="100.00%"/>
    <s v="30"/>
    <s v="0"/>
    <s v="24.00%"/>
    <s v="0.00%"/>
    <s v="$569.70"/>
    <s v="$0.00"/>
    <n v="30"/>
    <n v="0"/>
  </r>
  <r>
    <d v="2023-12-11T00:00:00"/>
    <x v="80"/>
    <s v="2023-W50"/>
    <s v="BusinessReport-12-19-23"/>
    <s v="B0BJVQ5HWZ"/>
    <x v="16"/>
    <s v="SIMORAS Positive Words Blanket with Sleep Mask, Socks and Gift Box - 'Love Peace Joy' Comfort Blanket Gift Set for Christmas, Birthday - Positive Energy Throw Blankets for Women - Purple 50&quot; x 60&quot;"/>
    <s v="SIMFBA20006PU"/>
    <s v="364"/>
    <s v="7"/>
    <s v="2.09%"/>
    <s v="3.30%"/>
    <s v="488"/>
    <s v="8"/>
    <s v="2.14%"/>
    <s v="3.10%"/>
    <s v="100.00%"/>
    <s v="100.00%"/>
    <s v="24"/>
    <s v="4"/>
    <s v="6.59%"/>
    <s v="57.14%"/>
    <s v="$674.76"/>
    <s v="$111.96"/>
    <n v="22"/>
    <n v="2"/>
  </r>
  <r>
    <d v="2023-12-11T00:00:00"/>
    <x v="80"/>
    <s v="2023-W50"/>
    <s v="BusinessReport-12-19-23"/>
    <s v="B0BC7YHGYH"/>
    <x v="18"/>
    <s v="SIMORAS Coworker Candle with Candlesnuffer, Gift Box - A Candle for Coworkers' Birthday, Promotion - Candles for Coworkers Leaving Work - Coworker Gifts for Women, Men - Work Bestie Candle"/>
    <s v="SIMFBA10001"/>
    <s v="263"/>
    <s v="3"/>
    <s v="1.51%"/>
    <s v="1.42%"/>
    <s v="312"/>
    <s v="3"/>
    <s v="1.37%"/>
    <s v="1.16%"/>
    <s v="100.00%"/>
    <s v="100.00%"/>
    <s v="13"/>
    <s v="1"/>
    <s v="4.94%"/>
    <s v="33.33%"/>
    <s v="$260.87"/>
    <s v="$20.99"/>
    <n v="12"/>
    <n v="1"/>
  </r>
  <r>
    <d v="2023-12-11T00:00:00"/>
    <x v="80"/>
    <s v="2023-W50"/>
    <s v="BusinessReport-12-19-23"/>
    <s v="B0BNMFZBYS"/>
    <x v="20"/>
    <s v="SIMORAS Housewarming Gifts for New House - Can't Wait to Poo in Your New Toilet Candles for House Warming - Funny Housewarming Gifts for Women, Men, Friends - New Apartment, New Home Candle, Lavender"/>
    <s v="SIMFBA10008"/>
    <s v="63"/>
    <s v="0"/>
    <s v="0.36%"/>
    <s v="0.00%"/>
    <s v="90"/>
    <s v="0"/>
    <s v="0.40%"/>
    <s v="0.00%"/>
    <s v="97.78%"/>
    <s v="0.00%"/>
    <s v="8"/>
    <s v="0"/>
    <s v="12.70%"/>
    <s v="0.00%"/>
    <s v="$167.92"/>
    <s v="$0.00"/>
    <n v="8"/>
    <n v="0"/>
  </r>
  <r>
    <d v="2023-12-11T00:00:00"/>
    <x v="80"/>
    <s v="2023-W50"/>
    <s v="BusinessReport-12-19-23"/>
    <s v="B0BC7YHGYH"/>
    <x v="26"/>
    <s v="SIMORAS Get Well Soon Candle with Candlesnuffer - Cheer Candle for Women, Men, Friends After Surgery, Getting Sick - Recovery Candle as Comforting Gifts for Cancer Patients, Miscarriage, Grieving"/>
    <s v="SIMFBA10004"/>
    <s v="263"/>
    <s v="4"/>
    <s v="1.51%"/>
    <s v="1.89%"/>
    <s v="289"/>
    <s v="4"/>
    <s v="1.27%"/>
    <s v="1.55%"/>
    <s v="100.00%"/>
    <s v="100.00%"/>
    <s v="3"/>
    <s v="0"/>
    <s v="1.14%"/>
    <s v="0.00%"/>
    <s v="$68.97"/>
    <s v="$0.00"/>
    <n v="3"/>
    <n v="0"/>
  </r>
  <r>
    <d v="2023-12-11T00:00:00"/>
    <x v="80"/>
    <s v="2023-W50"/>
    <s v="BusinessReport-12-19-23"/>
    <s v="B0BC7YHGYH"/>
    <x v="25"/>
    <s v="SIMORAS Get Well Soon Candle with Candlesnuffer - Cheer Candle for Women, Men, Friends After Surgery, Getting Sick - Recovery Candle as Comforting Gifts for Cancer Patients, Miscarriage, Grieving"/>
    <s v="SIMFBA10011"/>
    <s v="121"/>
    <s v="2"/>
    <s v="0.70%"/>
    <s v="0.94%"/>
    <s v="130"/>
    <s v="2"/>
    <s v="0.57%"/>
    <s v="0.78%"/>
    <s v="100.00%"/>
    <s v="100.00%"/>
    <s v="1"/>
    <s v="0"/>
    <s v="0.83%"/>
    <s v="0.00%"/>
    <s v="$20.99"/>
    <s v="$0.00"/>
    <n v="1"/>
    <n v="0"/>
  </r>
  <r>
    <d v="2023-12-11T00:00:00"/>
    <x v="80"/>
    <s v="2023-W50"/>
    <s v="BusinessReport-12-19-23"/>
    <s v="B0BC7YHGYH"/>
    <x v="22"/>
    <s v="SIMORAS Get Well Soon Candle with Candlesnuffer - Cheer Candle for Women, Men, Friends After Surgery, Getting Sick - Recovery Candle as Comforting Gifts for Cancer Patients, Miscarriage, Grieving"/>
    <s v="SIMFBA10003"/>
    <s v="168"/>
    <s v="3"/>
    <s v="0.97%"/>
    <s v="1.42%"/>
    <s v="175"/>
    <s v="3"/>
    <s v="0.77%"/>
    <s v="1.16%"/>
    <s v="100.00%"/>
    <s v="100.00%"/>
    <s v="1"/>
    <s v="0"/>
    <s v="0.60%"/>
    <s v="0.00%"/>
    <s v="$22.99"/>
    <s v="$0.00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32B890-3866-4BF9-A7FC-3705582AD64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:C39" firstHeaderRow="0" firstDataRow="1" firstDataCol="1"/>
  <pivotFields count="24">
    <pivotField axis="axisRow" showAll="0">
      <items count="33">
        <item x="18"/>
        <item x="28"/>
        <item x="16"/>
        <item x="3"/>
        <item x="25"/>
        <item x="29"/>
        <item x="0"/>
        <item x="24"/>
        <item x="14"/>
        <item x="8"/>
        <item x="13"/>
        <item x="26"/>
        <item x="27"/>
        <item x="19"/>
        <item x="10"/>
        <item x="11"/>
        <item x="6"/>
        <item x="31"/>
        <item x="30"/>
        <item x="23"/>
        <item x="1"/>
        <item x="21"/>
        <item x="4"/>
        <item x="12"/>
        <item x="9"/>
        <item x="17"/>
        <item x="22"/>
        <item x="7"/>
        <item x="20"/>
        <item x="2"/>
        <item x="15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dataField="1" showAll="0"/>
    <pivotField dataField="1" numFmtId="164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Volume Master" fld="22" baseField="0" baseItem="0"/>
    <dataField name="Sum of Amt Master" fld="2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82D3BE-3674-4363-8197-41E8FD634295}" name="PivotTable8" cacheId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:H41" firstHeaderRow="1" firstDataRow="5" firstDataCol="1"/>
  <pivotFields count="29">
    <pivotField showAll="0" sortType="ascending"/>
    <pivotField axis="axisCol" showAll="0">
      <items count="82">
        <item x="78"/>
        <item x="76"/>
        <item x="75"/>
        <item x="74"/>
        <item x="73"/>
        <item x="72"/>
        <item x="71"/>
        <item x="70"/>
        <item x="69"/>
        <item x="68"/>
        <item x="67"/>
        <item x="65"/>
        <item x="64"/>
        <item x="63"/>
        <item x="62"/>
        <item x="61"/>
        <item x="60"/>
        <item x="59"/>
        <item x="58"/>
        <item x="57"/>
        <item x="56"/>
        <item x="54"/>
        <item x="53"/>
        <item x="52"/>
        <item x="51"/>
        <item x="50"/>
        <item x="49"/>
        <item x="48"/>
        <item x="47"/>
        <item x="46"/>
        <item x="45"/>
        <item x="43"/>
        <item x="42"/>
        <item x="41"/>
        <item x="40"/>
        <item x="39"/>
        <item x="38"/>
        <item x="37"/>
        <item x="36"/>
        <item x="35"/>
        <item x="34"/>
        <item x="32"/>
        <item x="31"/>
        <item x="30"/>
        <item x="29"/>
        <item x="28"/>
        <item x="27"/>
        <item x="26"/>
        <item x="25"/>
        <item x="24"/>
        <item x="23"/>
        <item x="21"/>
        <item x="20"/>
        <item x="19"/>
        <item x="18"/>
        <item x="17"/>
        <item x="16"/>
        <item x="15"/>
        <item x="14"/>
        <item x="13"/>
        <item x="12"/>
        <item x="10"/>
        <item x="9"/>
        <item x="8"/>
        <item x="7"/>
        <item x="6"/>
        <item x="5"/>
        <item x="4"/>
        <item x="3"/>
        <item x="2"/>
        <item x="1"/>
        <item x="79"/>
        <item x="77"/>
        <item x="66"/>
        <item x="55"/>
        <item x="44"/>
        <item x="33"/>
        <item x="22"/>
        <item x="11"/>
        <item x="0"/>
        <item x="80"/>
        <item t="default"/>
      </items>
    </pivotField>
    <pivotField showAll="0"/>
    <pivotField showAll="0"/>
    <pivotField showAll="0"/>
    <pivotField axis="axisRow" showAll="0">
      <items count="34">
        <item x="14"/>
        <item x="24"/>
        <item x="27"/>
        <item x="5"/>
        <item x="28"/>
        <item x="25"/>
        <item x="7"/>
        <item x="22"/>
        <item x="20"/>
        <item x="8"/>
        <item x="3"/>
        <item x="26"/>
        <item x="31"/>
        <item x="18"/>
        <item x="4"/>
        <item x="2"/>
        <item x="0"/>
        <item x="29"/>
        <item x="30"/>
        <item x="23"/>
        <item x="1"/>
        <item x="21"/>
        <item x="13"/>
        <item x="6"/>
        <item x="16"/>
        <item x="19"/>
        <item x="12"/>
        <item x="11"/>
        <item x="10"/>
        <item x="17"/>
        <item x="15"/>
        <item x="9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5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4">
    <field x="28"/>
    <field x="27"/>
    <field x="26"/>
    <field x="1"/>
  </colFields>
  <colItems count="7">
    <i>
      <x v="1"/>
      <x v="2"/>
    </i>
    <i r="1">
      <x v="3"/>
    </i>
    <i r="1">
      <x v="4"/>
    </i>
    <i>
      <x v="2"/>
      <x v="1"/>
    </i>
    <i r="1">
      <x v="2"/>
    </i>
    <i r="1">
      <x v="3"/>
    </i>
    <i r="1">
      <x v="4"/>
    </i>
  </colItems>
  <dataFields count="1">
    <dataField name="Sum of Total Order Items" fld="2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8EA41B0-CFB4-4F5F-960E-9D21F88913B2}" autoFormatId="16" applyNumberFormats="0" applyBorderFormats="0" applyFontFormats="0" applyPatternFormats="0" applyAlignmentFormats="0" applyWidthHeightFormats="0">
  <queryTableRefresh nextId="23">
    <queryTableFields count="22">
      <queryTableField id="1" name="(Parent) ASIN" tableColumnId="1"/>
      <queryTableField id="2" name="(Child) ASIN" tableColumnId="2"/>
      <queryTableField id="3" name="Title" tableColumnId="3"/>
      <queryTableField id="4" name="SKU" tableColumnId="4"/>
      <queryTableField id="5" name="Sessions - Total" tableColumnId="5"/>
      <queryTableField id="6" name="Sessions - Total - B2B" tableColumnId="6"/>
      <queryTableField id="7" name="Session Percentage - Total" tableColumnId="7"/>
      <queryTableField id="8" name="Session Percentage - Total - B2B" tableColumnId="8"/>
      <queryTableField id="9" name="Page Views - Total" tableColumnId="9"/>
      <queryTableField id="10" name="Page Views - Total - B2B" tableColumnId="10"/>
      <queryTableField id="11" name="Page Views Percentage - Total" tableColumnId="11"/>
      <queryTableField id="12" name="Page Views Percentage - Total - B2B" tableColumnId="12"/>
      <queryTableField id="13" name="Featured Offer (Buy Box) Percentage" tableColumnId="13"/>
      <queryTableField id="14" name="Featured Offer (Buy Box) Percentage - B2B" tableColumnId="14"/>
      <queryTableField id="15" name="Units Ordered" tableColumnId="15"/>
      <queryTableField id="16" name="Units Ordered - B2B" tableColumnId="16"/>
      <queryTableField id="17" name="Unit Session Percentage" tableColumnId="17"/>
      <queryTableField id="18" name="Unit Session Percentage - B2B" tableColumnId="18"/>
      <queryTableField id="19" name="Ordered Product Sales" tableColumnId="19"/>
      <queryTableField id="20" name="Ordered Product Sales - B2B" tableColumnId="20"/>
      <queryTableField id="21" name="Total Order Items" tableColumnId="21"/>
      <queryTableField id="22" name="Total Order Items - B2B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8B7977-4B3F-4A91-9E29-869F6F24A847}" name="_014_YearSum_PerBusinessReport_12_20_23" displayName="_014_YearSum_PerBusinessReport_12_20_23" ref="A1:V66" tableType="queryTable" totalsRowShown="0">
  <autoFilter ref="A1:V66" xr:uid="{958B7977-4B3F-4A91-9E29-869F6F24A847}"/>
  <tableColumns count="22">
    <tableColumn id="1" xr3:uid="{6276A059-CDFF-4D9E-93BC-D445889DC953}" uniqueName="1" name="(Parent) ASIN" queryTableFieldId="1" dataDxfId="9"/>
    <tableColumn id="2" xr3:uid="{D1E3C71F-F1FC-48E1-AC0B-0A0E5B8EE460}" uniqueName="2" name="(Child) ASIN" queryTableFieldId="2" dataDxfId="8"/>
    <tableColumn id="3" xr3:uid="{AF4490A9-AF00-403E-8526-A180146C3F33}" uniqueName="3" name="Title" queryTableFieldId="3" dataDxfId="7"/>
    <tableColumn id="4" xr3:uid="{520416F1-B4D9-47B9-8332-5178A03CA068}" uniqueName="4" name="SKU" queryTableFieldId="4" dataDxfId="6"/>
    <tableColumn id="5" xr3:uid="{4291FC50-094D-4B47-8208-47F013A0CDB1}" uniqueName="5" name="Sessions - Total" queryTableFieldId="5"/>
    <tableColumn id="6" xr3:uid="{33A39616-DE43-4C42-9786-25C70628C77F}" uniqueName="6" name="Sessions - Total - B2B" queryTableFieldId="6"/>
    <tableColumn id="7" xr3:uid="{6E19C731-E286-4764-AE58-C966460E3299}" uniqueName="7" name="Session Percentage - Total" queryTableFieldId="7"/>
    <tableColumn id="8" xr3:uid="{B8E7D21D-545C-423E-9C65-7FD825B98FCF}" uniqueName="8" name="Session Percentage - Total - B2B" queryTableFieldId="8"/>
    <tableColumn id="9" xr3:uid="{8A132F38-8001-4259-A05C-3E1F6CF62E74}" uniqueName="9" name="Page Views - Total" queryTableFieldId="9"/>
    <tableColumn id="10" xr3:uid="{2711035D-831B-4203-BC04-2669BCC754E1}" uniqueName="10" name="Page Views - Total - B2B" queryTableFieldId="10"/>
    <tableColumn id="11" xr3:uid="{573D3361-1C1B-44BB-B9B0-4DCE11E3FB85}" uniqueName="11" name="Page Views Percentage - Total" queryTableFieldId="11"/>
    <tableColumn id="12" xr3:uid="{9DF973EC-368D-4EAD-A762-375B1158B14C}" uniqueName="12" name="Page Views Percentage - Total - B2B" queryTableFieldId="12"/>
    <tableColumn id="13" xr3:uid="{DA3AA3A0-648F-40BC-B567-FBE9DFA01420}" uniqueName="13" name="Featured Offer (Buy Box) Percentage" queryTableFieldId="13"/>
    <tableColumn id="14" xr3:uid="{FD8A9CD5-F1CF-461D-ABBA-B254738FBAAE}" uniqueName="14" name="Featured Offer (Buy Box) Percentage - B2B" queryTableFieldId="14"/>
    <tableColumn id="15" xr3:uid="{1A9AC0B4-2224-436F-B23D-4DCADC5CED63}" uniqueName="15" name="Units Ordered" queryTableFieldId="15"/>
    <tableColumn id="16" xr3:uid="{846A031E-849F-43B1-8B40-A4A37CDE3627}" uniqueName="16" name="Units Ordered - B2B" queryTableFieldId="16"/>
    <tableColumn id="17" xr3:uid="{4E96B0E4-2AD5-4F58-9CF8-DF64FA3ABF3D}" uniqueName="17" name="Unit Session Percentage" queryTableFieldId="17"/>
    <tableColumn id="18" xr3:uid="{DFAB8048-B3CB-40C6-AE3C-8A1014F94045}" uniqueName="18" name="Unit Session Percentage - B2B" queryTableFieldId="18"/>
    <tableColumn id="19" xr3:uid="{A21BB52F-79AF-4AD1-852B-256DBF59EBAF}" uniqueName="19" name="Ordered Product Sales" queryTableFieldId="19" dataDxfId="5"/>
    <tableColumn id="20" xr3:uid="{09D0ACE2-B613-4798-B8AE-74DF37C63FEF}" uniqueName="20" name="Ordered Product Sales - B2B" queryTableFieldId="20" dataDxfId="4"/>
    <tableColumn id="21" xr3:uid="{83E166EB-D6B9-4C51-AF85-32730AF9F7E2}" uniqueName="21" name="Total Order Items" queryTableFieldId="21"/>
    <tableColumn id="22" xr3:uid="{33C9431B-8005-4913-B5A1-815CB944BFBB}" uniqueName="22" name="Total Order Items - B2B" queryTableFieldId="2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550"/>
  <sheetViews>
    <sheetView workbookViewId="0">
      <selection activeCell="U1" sqref="U1"/>
    </sheetView>
  </sheetViews>
  <sheetFormatPr defaultRowHeight="15" x14ac:dyDescent="0.25"/>
  <cols>
    <col min="2" max="2" width="12.7109375" bestFit="1" customWidth="1"/>
  </cols>
  <sheetData>
    <row r="1" spans="1:30" x14ac:dyDescent="0.25">
      <c r="A1" t="s">
        <v>805</v>
      </c>
      <c r="B1" t="s">
        <v>804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AD1" t="s">
        <v>932</v>
      </c>
    </row>
    <row r="2" spans="1:30" x14ac:dyDescent="0.25">
      <c r="A2">
        <f>_xlfn.XLOOKUP(C2,[1]Sheet1!$K:$K,[1]Sheet1!$D:$D,0)</f>
        <v>45264</v>
      </c>
      <c r="B2" t="str">
        <f>IF(WEEKNUM(A2)&gt;9,YEAR(A2)&amp;"_Week"&amp;WEEKNUM(A2),YEAR(A2)&amp;"_Week0"&amp;WEEKNUM(A2))</f>
        <v>2023_Week49</v>
      </c>
      <c r="C2" t="s">
        <v>23</v>
      </c>
      <c r="D2" t="s">
        <v>24</v>
      </c>
      <c r="E2" t="s">
        <v>24</v>
      </c>
      <c r="F2" t="s">
        <v>25</v>
      </c>
      <c r="G2" t="s">
        <v>26</v>
      </c>
      <c r="H2">
        <v>452</v>
      </c>
      <c r="I2">
        <v>5</v>
      </c>
      <c r="J2">
        <v>3.71</v>
      </c>
      <c r="K2">
        <v>3.47</v>
      </c>
      <c r="L2">
        <v>556</v>
      </c>
      <c r="M2">
        <v>7</v>
      </c>
      <c r="N2">
        <v>3.55</v>
      </c>
      <c r="O2">
        <v>3.95</v>
      </c>
      <c r="P2">
        <v>100</v>
      </c>
      <c r="Q2">
        <v>100</v>
      </c>
      <c r="R2">
        <v>137</v>
      </c>
      <c r="S2">
        <v>2</v>
      </c>
      <c r="T2">
        <v>30.31</v>
      </c>
      <c r="U2">
        <v>40</v>
      </c>
      <c r="V2" t="s">
        <v>27</v>
      </c>
      <c r="W2" t="s">
        <v>28</v>
      </c>
      <c r="X2">
        <v>136</v>
      </c>
      <c r="Y2">
        <v>2</v>
      </c>
    </row>
    <row r="3" spans="1:30" x14ac:dyDescent="0.25">
      <c r="A3">
        <f>_xlfn.XLOOKUP(C3,[1]Sheet1!$K:$K,[1]Sheet1!$D:$D,0)</f>
        <v>45264</v>
      </c>
      <c r="B3" t="str">
        <f t="shared" ref="B3:B66" si="0">IF(WEEKNUM(A3)&gt;9,YEAR(A3)&amp;"_Week"&amp;WEEKNUM(A3),YEAR(A3)&amp;"_Week0"&amp;WEEKNUM(A3))</f>
        <v>2023_Week49</v>
      </c>
      <c r="C3" t="s">
        <v>23</v>
      </c>
      <c r="D3" t="s">
        <v>29</v>
      </c>
      <c r="E3" t="s">
        <v>29</v>
      </c>
      <c r="F3" t="s">
        <v>30</v>
      </c>
      <c r="G3" t="s">
        <v>31</v>
      </c>
      <c r="H3">
        <v>646</v>
      </c>
      <c r="I3">
        <v>4</v>
      </c>
      <c r="J3">
        <v>5.3</v>
      </c>
      <c r="K3">
        <v>2.78</v>
      </c>
      <c r="L3">
        <v>856</v>
      </c>
      <c r="M3">
        <v>5</v>
      </c>
      <c r="N3">
        <v>5.46</v>
      </c>
      <c r="O3">
        <v>2.82</v>
      </c>
      <c r="P3">
        <v>100</v>
      </c>
      <c r="Q3">
        <v>100</v>
      </c>
      <c r="R3">
        <v>111</v>
      </c>
      <c r="S3">
        <v>0</v>
      </c>
      <c r="T3">
        <v>17.18</v>
      </c>
      <c r="U3">
        <v>0</v>
      </c>
      <c r="V3" t="s">
        <v>32</v>
      </c>
      <c r="W3" t="s">
        <v>33</v>
      </c>
      <c r="X3">
        <v>111</v>
      </c>
      <c r="Y3">
        <v>0</v>
      </c>
    </row>
    <row r="4" spans="1:30" x14ac:dyDescent="0.25">
      <c r="A4">
        <f>_xlfn.XLOOKUP(C4,[1]Sheet1!$K:$K,[1]Sheet1!$D:$D,0)</f>
        <v>45264</v>
      </c>
      <c r="B4" t="str">
        <f t="shared" si="0"/>
        <v>2023_Week49</v>
      </c>
      <c r="C4" t="s">
        <v>23</v>
      </c>
      <c r="D4" t="s">
        <v>34</v>
      </c>
      <c r="E4" t="s">
        <v>35</v>
      </c>
      <c r="F4" t="s">
        <v>36</v>
      </c>
      <c r="G4" t="s">
        <v>37</v>
      </c>
      <c r="H4">
        <v>864</v>
      </c>
      <c r="I4">
        <v>14</v>
      </c>
      <c r="J4">
        <v>7.08</v>
      </c>
      <c r="K4">
        <v>9.7200000000000006</v>
      </c>
      <c r="L4">
        <v>1.151</v>
      </c>
      <c r="M4">
        <v>15</v>
      </c>
      <c r="N4">
        <v>7.34</v>
      </c>
      <c r="O4">
        <v>8.4700000000000006</v>
      </c>
      <c r="P4">
        <v>100</v>
      </c>
      <c r="Q4">
        <v>100</v>
      </c>
      <c r="R4">
        <v>114</v>
      </c>
      <c r="S4">
        <v>1</v>
      </c>
      <c r="T4">
        <v>13.19</v>
      </c>
      <c r="U4">
        <v>7.14</v>
      </c>
      <c r="V4" t="s">
        <v>38</v>
      </c>
      <c r="W4" t="s">
        <v>39</v>
      </c>
      <c r="X4">
        <v>104</v>
      </c>
      <c r="Y4">
        <v>1</v>
      </c>
    </row>
    <row r="5" spans="1:30" x14ac:dyDescent="0.25">
      <c r="A5">
        <f>_xlfn.XLOOKUP(C5,[1]Sheet1!$K:$K,[1]Sheet1!$D:$D,0)</f>
        <v>45264</v>
      </c>
      <c r="B5" t="str">
        <f t="shared" si="0"/>
        <v>2023_Week49</v>
      </c>
      <c r="C5" t="s">
        <v>23</v>
      </c>
      <c r="D5" t="s">
        <v>40</v>
      </c>
      <c r="E5" t="s">
        <v>41</v>
      </c>
      <c r="F5" t="s">
        <v>42</v>
      </c>
      <c r="G5" t="s">
        <v>43</v>
      </c>
      <c r="H5">
        <v>1.0389999999999999</v>
      </c>
      <c r="I5">
        <v>13</v>
      </c>
      <c r="J5">
        <v>8.52</v>
      </c>
      <c r="K5">
        <v>9.0299999999999994</v>
      </c>
      <c r="L5">
        <v>1.327</v>
      </c>
      <c r="M5">
        <v>17</v>
      </c>
      <c r="N5">
        <v>8.4600000000000009</v>
      </c>
      <c r="O5">
        <v>9.6</v>
      </c>
      <c r="P5">
        <v>100</v>
      </c>
      <c r="Q5">
        <v>100</v>
      </c>
      <c r="R5">
        <v>92</v>
      </c>
      <c r="S5">
        <v>0</v>
      </c>
      <c r="T5">
        <v>8.85</v>
      </c>
      <c r="U5">
        <v>0</v>
      </c>
      <c r="V5" t="s">
        <v>44</v>
      </c>
      <c r="W5" t="s">
        <v>33</v>
      </c>
      <c r="X5">
        <v>77</v>
      </c>
      <c r="Y5">
        <v>0</v>
      </c>
    </row>
    <row r="6" spans="1:30" x14ac:dyDescent="0.25">
      <c r="A6">
        <f>_xlfn.XLOOKUP(C6,[1]Sheet1!$K:$K,[1]Sheet1!$D:$D,0)</f>
        <v>45264</v>
      </c>
      <c r="B6" t="str">
        <f t="shared" si="0"/>
        <v>2023_Week49</v>
      </c>
      <c r="C6" t="s">
        <v>23</v>
      </c>
      <c r="D6" t="s">
        <v>34</v>
      </c>
      <c r="E6" t="s">
        <v>45</v>
      </c>
      <c r="F6" t="s">
        <v>46</v>
      </c>
      <c r="G6" t="s">
        <v>47</v>
      </c>
      <c r="H6">
        <v>517</v>
      </c>
      <c r="I6">
        <v>11</v>
      </c>
      <c r="J6">
        <v>4.24</v>
      </c>
      <c r="K6">
        <v>7.64</v>
      </c>
      <c r="L6">
        <v>650</v>
      </c>
      <c r="M6">
        <v>13</v>
      </c>
      <c r="N6">
        <v>4.1500000000000004</v>
      </c>
      <c r="O6">
        <v>7.34</v>
      </c>
      <c r="P6">
        <v>99.68</v>
      </c>
      <c r="Q6">
        <v>100</v>
      </c>
      <c r="R6">
        <v>79</v>
      </c>
      <c r="S6">
        <v>2</v>
      </c>
      <c r="T6">
        <v>15.28</v>
      </c>
      <c r="U6">
        <v>18.18</v>
      </c>
      <c r="V6" t="s">
        <v>48</v>
      </c>
      <c r="W6" t="s">
        <v>49</v>
      </c>
      <c r="X6">
        <v>77</v>
      </c>
      <c r="Y6">
        <v>2</v>
      </c>
    </row>
    <row r="7" spans="1:30" x14ac:dyDescent="0.25">
      <c r="A7">
        <f>_xlfn.XLOOKUP(C7,[1]Sheet1!$K:$K,[1]Sheet1!$D:$D,0)</f>
        <v>45264</v>
      </c>
      <c r="B7" t="str">
        <f t="shared" si="0"/>
        <v>2023_Week49</v>
      </c>
      <c r="C7" t="s">
        <v>23</v>
      </c>
      <c r="D7" t="s">
        <v>34</v>
      </c>
      <c r="E7" t="s">
        <v>50</v>
      </c>
      <c r="F7" t="s">
        <v>51</v>
      </c>
      <c r="G7" t="s">
        <v>52</v>
      </c>
      <c r="H7">
        <v>495</v>
      </c>
      <c r="I7">
        <v>8</v>
      </c>
      <c r="J7">
        <v>4.0599999999999996</v>
      </c>
      <c r="K7">
        <v>5.56</v>
      </c>
      <c r="L7">
        <v>645</v>
      </c>
      <c r="M7">
        <v>11</v>
      </c>
      <c r="N7">
        <v>4.1100000000000003</v>
      </c>
      <c r="O7">
        <v>6.21</v>
      </c>
      <c r="P7">
        <v>100</v>
      </c>
      <c r="Q7">
        <v>100</v>
      </c>
      <c r="R7">
        <v>97</v>
      </c>
      <c r="S7">
        <v>0</v>
      </c>
      <c r="T7">
        <v>19.600000000000001</v>
      </c>
      <c r="U7">
        <v>0</v>
      </c>
      <c r="V7" t="s">
        <v>53</v>
      </c>
      <c r="W7" t="s">
        <v>33</v>
      </c>
      <c r="X7">
        <v>72</v>
      </c>
      <c r="Y7">
        <v>0</v>
      </c>
    </row>
    <row r="8" spans="1:30" x14ac:dyDescent="0.25">
      <c r="A8">
        <f>_xlfn.XLOOKUP(C8,[1]Sheet1!$K:$K,[1]Sheet1!$D:$D,0)</f>
        <v>45264</v>
      </c>
      <c r="B8" t="str">
        <f t="shared" si="0"/>
        <v>2023_Week49</v>
      </c>
      <c r="C8" t="s">
        <v>23</v>
      </c>
      <c r="D8" t="s">
        <v>54</v>
      </c>
      <c r="E8" t="s">
        <v>54</v>
      </c>
      <c r="F8" t="s">
        <v>30</v>
      </c>
      <c r="G8" t="s">
        <v>55</v>
      </c>
      <c r="H8">
        <v>643</v>
      </c>
      <c r="I8">
        <v>6</v>
      </c>
      <c r="J8">
        <v>5.27</v>
      </c>
      <c r="K8">
        <v>4.17</v>
      </c>
      <c r="L8">
        <v>961</v>
      </c>
      <c r="M8">
        <v>6</v>
      </c>
      <c r="N8">
        <v>6.13</v>
      </c>
      <c r="O8">
        <v>3.39</v>
      </c>
      <c r="P8">
        <v>100</v>
      </c>
      <c r="Q8">
        <v>100</v>
      </c>
      <c r="R8">
        <v>69</v>
      </c>
      <c r="S8">
        <v>1</v>
      </c>
      <c r="T8">
        <v>10.73</v>
      </c>
      <c r="U8">
        <v>16.670000000000002</v>
      </c>
      <c r="V8" t="s">
        <v>56</v>
      </c>
      <c r="W8" t="s">
        <v>57</v>
      </c>
      <c r="X8">
        <v>69</v>
      </c>
      <c r="Y8">
        <v>1</v>
      </c>
    </row>
    <row r="9" spans="1:30" x14ac:dyDescent="0.25">
      <c r="A9">
        <f>_xlfn.XLOOKUP(C9,[1]Sheet1!$K:$K,[1]Sheet1!$D:$D,0)</f>
        <v>45264</v>
      </c>
      <c r="B9" t="str">
        <f t="shared" si="0"/>
        <v>2023_Week49</v>
      </c>
      <c r="C9" t="s">
        <v>23</v>
      </c>
      <c r="D9" t="s">
        <v>40</v>
      </c>
      <c r="E9" t="s">
        <v>58</v>
      </c>
      <c r="F9" t="s">
        <v>59</v>
      </c>
      <c r="G9" t="s">
        <v>60</v>
      </c>
      <c r="H9">
        <v>973</v>
      </c>
      <c r="I9">
        <v>10</v>
      </c>
      <c r="J9">
        <v>7.98</v>
      </c>
      <c r="K9">
        <v>6.94</v>
      </c>
      <c r="L9">
        <v>1.2370000000000001</v>
      </c>
      <c r="M9">
        <v>13</v>
      </c>
      <c r="N9">
        <v>7.89</v>
      </c>
      <c r="O9">
        <v>7.34</v>
      </c>
      <c r="P9">
        <v>100</v>
      </c>
      <c r="Q9">
        <v>100</v>
      </c>
      <c r="R9">
        <v>74</v>
      </c>
      <c r="S9">
        <v>0</v>
      </c>
      <c r="T9">
        <v>7.61</v>
      </c>
      <c r="U9">
        <v>0</v>
      </c>
      <c r="V9" t="s">
        <v>61</v>
      </c>
      <c r="W9" t="s">
        <v>33</v>
      </c>
      <c r="X9">
        <v>66</v>
      </c>
      <c r="Y9">
        <v>0</v>
      </c>
    </row>
    <row r="10" spans="1:30" x14ac:dyDescent="0.25">
      <c r="A10">
        <f>_xlfn.XLOOKUP(C10,[1]Sheet1!$K:$K,[1]Sheet1!$D:$D,0)</f>
        <v>45264</v>
      </c>
      <c r="B10" t="str">
        <f t="shared" si="0"/>
        <v>2023_Week49</v>
      </c>
      <c r="C10" t="s">
        <v>23</v>
      </c>
      <c r="D10" t="s">
        <v>34</v>
      </c>
      <c r="E10" t="s">
        <v>62</v>
      </c>
      <c r="F10" t="s">
        <v>63</v>
      </c>
      <c r="G10" t="s">
        <v>64</v>
      </c>
      <c r="H10">
        <v>430</v>
      </c>
      <c r="I10">
        <v>5</v>
      </c>
      <c r="J10">
        <v>3.53</v>
      </c>
      <c r="K10">
        <v>3.47</v>
      </c>
      <c r="L10">
        <v>514</v>
      </c>
      <c r="M10">
        <v>6</v>
      </c>
      <c r="N10">
        <v>3.28</v>
      </c>
      <c r="O10">
        <v>3.39</v>
      </c>
      <c r="P10">
        <v>100</v>
      </c>
      <c r="Q10">
        <v>100</v>
      </c>
      <c r="R10">
        <v>61</v>
      </c>
      <c r="S10">
        <v>2</v>
      </c>
      <c r="T10">
        <v>14.19</v>
      </c>
      <c r="U10">
        <v>40</v>
      </c>
      <c r="V10" t="s">
        <v>65</v>
      </c>
      <c r="W10" t="s">
        <v>49</v>
      </c>
      <c r="X10">
        <v>60</v>
      </c>
      <c r="Y10">
        <v>2</v>
      </c>
    </row>
    <row r="11" spans="1:30" x14ac:dyDescent="0.25">
      <c r="A11">
        <f>_xlfn.XLOOKUP(C11,[1]Sheet1!$K:$K,[1]Sheet1!$D:$D,0)</f>
        <v>45264</v>
      </c>
      <c r="B11" t="str">
        <f t="shared" si="0"/>
        <v>2023_Week49</v>
      </c>
      <c r="C11" t="s">
        <v>23</v>
      </c>
      <c r="D11" t="s">
        <v>66</v>
      </c>
      <c r="E11" t="s">
        <v>67</v>
      </c>
      <c r="F11" t="s">
        <v>68</v>
      </c>
      <c r="G11" t="s">
        <v>69</v>
      </c>
      <c r="H11">
        <v>671</v>
      </c>
      <c r="I11">
        <v>7</v>
      </c>
      <c r="J11">
        <v>5.5</v>
      </c>
      <c r="K11">
        <v>4.8600000000000003</v>
      </c>
      <c r="L11">
        <v>820</v>
      </c>
      <c r="M11">
        <v>7</v>
      </c>
      <c r="N11">
        <v>5.23</v>
      </c>
      <c r="O11">
        <v>3.95</v>
      </c>
      <c r="P11">
        <v>100</v>
      </c>
      <c r="Q11">
        <v>100</v>
      </c>
      <c r="R11">
        <v>62</v>
      </c>
      <c r="S11">
        <v>0</v>
      </c>
      <c r="T11">
        <v>9.24</v>
      </c>
      <c r="U11">
        <v>0</v>
      </c>
      <c r="V11" t="s">
        <v>70</v>
      </c>
      <c r="W11" t="s">
        <v>33</v>
      </c>
      <c r="X11">
        <v>59</v>
      </c>
      <c r="Y11">
        <v>0</v>
      </c>
    </row>
    <row r="12" spans="1:30" x14ac:dyDescent="0.25">
      <c r="A12">
        <f>_xlfn.XLOOKUP(C12,[1]Sheet1!$K:$K,[1]Sheet1!$D:$D,0)</f>
        <v>45264</v>
      </c>
      <c r="B12" t="str">
        <f t="shared" si="0"/>
        <v>2023_Week49</v>
      </c>
      <c r="C12" t="s">
        <v>23</v>
      </c>
      <c r="D12" t="s">
        <v>71</v>
      </c>
      <c r="E12" t="s">
        <v>72</v>
      </c>
      <c r="F12" t="s">
        <v>73</v>
      </c>
      <c r="G12" t="s">
        <v>74</v>
      </c>
      <c r="H12">
        <v>1.0369999999999999</v>
      </c>
      <c r="I12">
        <v>7</v>
      </c>
      <c r="J12">
        <v>8.5</v>
      </c>
      <c r="K12">
        <v>4.8600000000000003</v>
      </c>
      <c r="L12">
        <v>1.3979999999999999</v>
      </c>
      <c r="M12">
        <v>10</v>
      </c>
      <c r="N12">
        <v>8.92</v>
      </c>
      <c r="O12">
        <v>5.65</v>
      </c>
      <c r="P12">
        <v>100</v>
      </c>
      <c r="Q12">
        <v>100</v>
      </c>
      <c r="R12">
        <v>58</v>
      </c>
      <c r="S12">
        <v>0</v>
      </c>
      <c r="T12">
        <v>5.59</v>
      </c>
      <c r="U12">
        <v>0</v>
      </c>
      <c r="V12" t="s">
        <v>75</v>
      </c>
      <c r="W12" t="s">
        <v>33</v>
      </c>
      <c r="X12">
        <v>58</v>
      </c>
      <c r="Y12">
        <v>0</v>
      </c>
    </row>
    <row r="13" spans="1:30" x14ac:dyDescent="0.25">
      <c r="A13">
        <f>_xlfn.XLOOKUP(C13,[1]Sheet1!$K:$K,[1]Sheet1!$D:$D,0)</f>
        <v>45264</v>
      </c>
      <c r="B13" t="str">
        <f t="shared" si="0"/>
        <v>2023_Week49</v>
      </c>
      <c r="C13" t="s">
        <v>23</v>
      </c>
      <c r="D13" t="s">
        <v>76</v>
      </c>
      <c r="E13" t="s">
        <v>76</v>
      </c>
      <c r="F13" t="s">
        <v>77</v>
      </c>
      <c r="G13" t="s">
        <v>78</v>
      </c>
      <c r="H13">
        <v>691</v>
      </c>
      <c r="I13">
        <v>8</v>
      </c>
      <c r="J13">
        <v>5.66</v>
      </c>
      <c r="K13">
        <v>5.56</v>
      </c>
      <c r="L13">
        <v>837</v>
      </c>
      <c r="M13">
        <v>8</v>
      </c>
      <c r="N13">
        <v>5.34</v>
      </c>
      <c r="O13">
        <v>4.5199999999999996</v>
      </c>
      <c r="P13">
        <v>100</v>
      </c>
      <c r="Q13">
        <v>100</v>
      </c>
      <c r="R13">
        <v>58</v>
      </c>
      <c r="S13">
        <v>1</v>
      </c>
      <c r="T13">
        <v>8.39</v>
      </c>
      <c r="U13">
        <v>12.5</v>
      </c>
      <c r="V13" t="s">
        <v>79</v>
      </c>
      <c r="W13" t="s">
        <v>57</v>
      </c>
      <c r="X13">
        <v>57</v>
      </c>
      <c r="Y13">
        <v>1</v>
      </c>
    </row>
    <row r="14" spans="1:30" x14ac:dyDescent="0.25">
      <c r="A14">
        <f>_xlfn.XLOOKUP(C14,[1]Sheet1!$K:$K,[1]Sheet1!$D:$D,0)</f>
        <v>45264</v>
      </c>
      <c r="B14" t="str">
        <f t="shared" si="0"/>
        <v>2023_Week49</v>
      </c>
      <c r="C14" t="s">
        <v>23</v>
      </c>
      <c r="D14" t="s">
        <v>71</v>
      </c>
      <c r="E14" t="s">
        <v>80</v>
      </c>
      <c r="F14" t="s">
        <v>81</v>
      </c>
      <c r="G14" t="s">
        <v>82</v>
      </c>
      <c r="H14">
        <v>439</v>
      </c>
      <c r="I14">
        <v>3</v>
      </c>
      <c r="J14">
        <v>3.6</v>
      </c>
      <c r="K14">
        <v>2.08</v>
      </c>
      <c r="L14">
        <v>567</v>
      </c>
      <c r="M14">
        <v>3</v>
      </c>
      <c r="N14">
        <v>3.62</v>
      </c>
      <c r="O14">
        <v>1.69</v>
      </c>
      <c r="P14">
        <v>100</v>
      </c>
      <c r="Q14">
        <v>100</v>
      </c>
      <c r="R14">
        <v>50</v>
      </c>
      <c r="S14">
        <v>0</v>
      </c>
      <c r="T14">
        <v>11.39</v>
      </c>
      <c r="U14">
        <v>0</v>
      </c>
      <c r="V14" t="s">
        <v>83</v>
      </c>
      <c r="W14" t="s">
        <v>33</v>
      </c>
      <c r="X14">
        <v>48</v>
      </c>
      <c r="Y14">
        <v>0</v>
      </c>
    </row>
    <row r="15" spans="1:30" x14ac:dyDescent="0.25">
      <c r="A15">
        <f>_xlfn.XLOOKUP(C15,[1]Sheet1!$K:$K,[1]Sheet1!$D:$D,0)</f>
        <v>45264</v>
      </c>
      <c r="B15" t="str">
        <f t="shared" si="0"/>
        <v>2023_Week49</v>
      </c>
      <c r="C15" t="s">
        <v>23</v>
      </c>
      <c r="D15" t="s">
        <v>66</v>
      </c>
      <c r="E15" t="s">
        <v>84</v>
      </c>
      <c r="F15" t="s">
        <v>85</v>
      </c>
      <c r="G15" t="s">
        <v>86</v>
      </c>
      <c r="H15">
        <v>480</v>
      </c>
      <c r="I15">
        <v>7</v>
      </c>
      <c r="J15">
        <v>3.94</v>
      </c>
      <c r="K15">
        <v>4.8600000000000003</v>
      </c>
      <c r="L15">
        <v>593</v>
      </c>
      <c r="M15">
        <v>8</v>
      </c>
      <c r="N15">
        <v>3.78</v>
      </c>
      <c r="O15">
        <v>4.5199999999999996</v>
      </c>
      <c r="P15">
        <v>99.64</v>
      </c>
      <c r="Q15">
        <v>100</v>
      </c>
      <c r="R15">
        <v>49</v>
      </c>
      <c r="S15">
        <v>0</v>
      </c>
      <c r="T15">
        <v>10.210000000000001</v>
      </c>
      <c r="U15">
        <v>0</v>
      </c>
      <c r="V15" t="s">
        <v>87</v>
      </c>
      <c r="W15" t="s">
        <v>33</v>
      </c>
      <c r="X15">
        <v>47</v>
      </c>
      <c r="Y15">
        <v>0</v>
      </c>
    </row>
    <row r="16" spans="1:30" x14ac:dyDescent="0.25">
      <c r="A16">
        <f>_xlfn.XLOOKUP(C16,[1]Sheet1!$K:$K,[1]Sheet1!$D:$D,0)</f>
        <v>45264</v>
      </c>
      <c r="B16" t="str">
        <f t="shared" si="0"/>
        <v>2023_Week49</v>
      </c>
      <c r="C16" t="s">
        <v>23</v>
      </c>
      <c r="D16" t="s">
        <v>40</v>
      </c>
      <c r="E16" t="s">
        <v>88</v>
      </c>
      <c r="F16" t="s">
        <v>89</v>
      </c>
      <c r="G16" t="s">
        <v>90</v>
      </c>
      <c r="H16">
        <v>643</v>
      </c>
      <c r="I16">
        <v>3</v>
      </c>
      <c r="J16">
        <v>5.27</v>
      </c>
      <c r="K16">
        <v>2.08</v>
      </c>
      <c r="L16">
        <v>794</v>
      </c>
      <c r="M16">
        <v>6</v>
      </c>
      <c r="N16">
        <v>5.0599999999999996</v>
      </c>
      <c r="O16">
        <v>3.39</v>
      </c>
      <c r="P16">
        <v>100</v>
      </c>
      <c r="Q16">
        <v>100</v>
      </c>
      <c r="R16">
        <v>57</v>
      </c>
      <c r="S16">
        <v>0</v>
      </c>
      <c r="T16">
        <v>8.86</v>
      </c>
      <c r="U16">
        <v>0</v>
      </c>
      <c r="V16" t="s">
        <v>91</v>
      </c>
      <c r="W16" t="s">
        <v>33</v>
      </c>
      <c r="X16">
        <v>46</v>
      </c>
      <c r="Y16">
        <v>0</v>
      </c>
    </row>
    <row r="17" spans="1:25" x14ac:dyDescent="0.25">
      <c r="A17">
        <f>_xlfn.XLOOKUP(C17,[1]Sheet1!$K:$K,[1]Sheet1!$D:$D,0)</f>
        <v>45264</v>
      </c>
      <c r="B17" t="str">
        <f t="shared" si="0"/>
        <v>2023_Week49</v>
      </c>
      <c r="C17" t="s">
        <v>23</v>
      </c>
      <c r="D17" t="s">
        <v>92</v>
      </c>
      <c r="E17" t="s">
        <v>93</v>
      </c>
      <c r="F17" t="s">
        <v>94</v>
      </c>
      <c r="G17" t="s">
        <v>95</v>
      </c>
      <c r="H17">
        <v>334</v>
      </c>
      <c r="I17">
        <v>5</v>
      </c>
      <c r="J17">
        <v>2.74</v>
      </c>
      <c r="K17">
        <v>3.47</v>
      </c>
      <c r="L17">
        <v>463</v>
      </c>
      <c r="M17">
        <v>7</v>
      </c>
      <c r="N17">
        <v>2.95</v>
      </c>
      <c r="O17">
        <v>3.95</v>
      </c>
      <c r="P17">
        <v>100</v>
      </c>
      <c r="Q17">
        <v>100</v>
      </c>
      <c r="R17">
        <v>32</v>
      </c>
      <c r="S17">
        <v>0</v>
      </c>
      <c r="T17">
        <v>9.58</v>
      </c>
      <c r="U17">
        <v>0</v>
      </c>
      <c r="V17" t="s">
        <v>96</v>
      </c>
      <c r="W17" t="s">
        <v>33</v>
      </c>
      <c r="X17">
        <v>29</v>
      </c>
      <c r="Y17">
        <v>0</v>
      </c>
    </row>
    <row r="18" spans="1:25" x14ac:dyDescent="0.25">
      <c r="A18">
        <f>_xlfn.XLOOKUP(C18,[1]Sheet1!$K:$K,[1]Sheet1!$D:$D,0)</f>
        <v>45264</v>
      </c>
      <c r="B18" t="str">
        <f t="shared" si="0"/>
        <v>2023_Week49</v>
      </c>
      <c r="C18" t="s">
        <v>23</v>
      </c>
      <c r="D18" t="s">
        <v>92</v>
      </c>
      <c r="E18" t="s">
        <v>97</v>
      </c>
      <c r="F18" t="s">
        <v>98</v>
      </c>
      <c r="G18" t="s">
        <v>99</v>
      </c>
      <c r="H18">
        <v>301</v>
      </c>
      <c r="I18">
        <v>9</v>
      </c>
      <c r="J18">
        <v>2.4700000000000002</v>
      </c>
      <c r="K18">
        <v>6.25</v>
      </c>
      <c r="L18">
        <v>397</v>
      </c>
      <c r="M18">
        <v>13</v>
      </c>
      <c r="N18">
        <v>2.5299999999999998</v>
      </c>
      <c r="O18">
        <v>7.34</v>
      </c>
      <c r="P18">
        <v>99.73</v>
      </c>
      <c r="Q18">
        <v>100</v>
      </c>
      <c r="R18">
        <v>34</v>
      </c>
      <c r="S18">
        <v>11</v>
      </c>
      <c r="T18">
        <v>11.3</v>
      </c>
      <c r="U18">
        <v>122.22</v>
      </c>
      <c r="V18" t="s">
        <v>100</v>
      </c>
      <c r="W18" t="s">
        <v>101</v>
      </c>
      <c r="X18">
        <v>23</v>
      </c>
      <c r="Y18">
        <v>2</v>
      </c>
    </row>
    <row r="19" spans="1:25" x14ac:dyDescent="0.25">
      <c r="A19">
        <f>_xlfn.XLOOKUP(C19,[1]Sheet1!$K:$K,[1]Sheet1!$D:$D,0)</f>
        <v>45264</v>
      </c>
      <c r="B19" t="str">
        <f t="shared" si="0"/>
        <v>2023_Week49</v>
      </c>
      <c r="C19" t="s">
        <v>23</v>
      </c>
      <c r="D19" t="s">
        <v>92</v>
      </c>
      <c r="E19" t="s">
        <v>102</v>
      </c>
      <c r="F19" t="s">
        <v>103</v>
      </c>
      <c r="G19" t="s">
        <v>104</v>
      </c>
      <c r="H19">
        <v>436</v>
      </c>
      <c r="I19">
        <v>5</v>
      </c>
      <c r="J19">
        <v>3.57</v>
      </c>
      <c r="K19">
        <v>3.47</v>
      </c>
      <c r="L19">
        <v>566</v>
      </c>
      <c r="M19">
        <v>6</v>
      </c>
      <c r="N19">
        <v>3.61</v>
      </c>
      <c r="O19">
        <v>3.39</v>
      </c>
      <c r="P19">
        <v>100</v>
      </c>
      <c r="Q19">
        <v>100</v>
      </c>
      <c r="R19">
        <v>35</v>
      </c>
      <c r="S19">
        <v>12</v>
      </c>
      <c r="T19">
        <v>8.0299999999999994</v>
      </c>
      <c r="U19">
        <v>240</v>
      </c>
      <c r="V19" t="s">
        <v>105</v>
      </c>
      <c r="W19" t="s">
        <v>106</v>
      </c>
      <c r="X19">
        <v>23</v>
      </c>
      <c r="Y19">
        <v>1</v>
      </c>
    </row>
    <row r="20" spans="1:25" x14ac:dyDescent="0.25">
      <c r="A20">
        <f>_xlfn.XLOOKUP(C20,[1]Sheet1!$K:$K,[1]Sheet1!$D:$D,0)</f>
        <v>45264</v>
      </c>
      <c r="B20" t="str">
        <f t="shared" si="0"/>
        <v>2023_Week49</v>
      </c>
      <c r="C20" t="s">
        <v>23</v>
      </c>
      <c r="D20" t="s">
        <v>34</v>
      </c>
      <c r="E20" t="s">
        <v>107</v>
      </c>
      <c r="F20" t="s">
        <v>108</v>
      </c>
      <c r="G20" t="s">
        <v>109</v>
      </c>
      <c r="H20">
        <v>572</v>
      </c>
      <c r="I20">
        <v>7</v>
      </c>
      <c r="J20">
        <v>4.6900000000000004</v>
      </c>
      <c r="K20">
        <v>4.8600000000000003</v>
      </c>
      <c r="L20">
        <v>684</v>
      </c>
      <c r="M20">
        <v>7</v>
      </c>
      <c r="N20">
        <v>4.3600000000000003</v>
      </c>
      <c r="O20">
        <v>3.95</v>
      </c>
      <c r="P20">
        <v>100</v>
      </c>
      <c r="Q20">
        <v>100</v>
      </c>
      <c r="R20">
        <v>26</v>
      </c>
      <c r="S20">
        <v>0</v>
      </c>
      <c r="T20">
        <v>4.55</v>
      </c>
      <c r="U20">
        <v>0</v>
      </c>
      <c r="V20" t="s">
        <v>110</v>
      </c>
      <c r="W20" t="s">
        <v>33</v>
      </c>
      <c r="X20">
        <v>17</v>
      </c>
      <c r="Y20">
        <v>0</v>
      </c>
    </row>
    <row r="21" spans="1:25" x14ac:dyDescent="0.25">
      <c r="A21">
        <f>_xlfn.XLOOKUP(C21,[1]Sheet1!$K:$K,[1]Sheet1!$D:$D,0)</f>
        <v>45264</v>
      </c>
      <c r="B21" t="str">
        <f t="shared" si="0"/>
        <v>2023_Week49</v>
      </c>
      <c r="C21" t="s">
        <v>23</v>
      </c>
      <c r="D21" t="s">
        <v>92</v>
      </c>
      <c r="E21" t="s">
        <v>111</v>
      </c>
      <c r="F21" t="s">
        <v>112</v>
      </c>
      <c r="G21" t="s">
        <v>113</v>
      </c>
      <c r="H21">
        <v>342</v>
      </c>
      <c r="I21">
        <v>4</v>
      </c>
      <c r="J21">
        <v>2.8</v>
      </c>
      <c r="K21">
        <v>2.78</v>
      </c>
      <c r="L21">
        <v>422</v>
      </c>
      <c r="M21">
        <v>4</v>
      </c>
      <c r="N21">
        <v>2.69</v>
      </c>
      <c r="O21">
        <v>2.2599999999999998</v>
      </c>
      <c r="P21">
        <v>100</v>
      </c>
      <c r="Q21">
        <v>100</v>
      </c>
      <c r="R21">
        <v>13</v>
      </c>
      <c r="S21">
        <v>0</v>
      </c>
      <c r="T21">
        <v>3.8</v>
      </c>
      <c r="U21">
        <v>0</v>
      </c>
      <c r="V21" t="s">
        <v>114</v>
      </c>
      <c r="W21" t="s">
        <v>33</v>
      </c>
      <c r="X21">
        <v>12</v>
      </c>
      <c r="Y21">
        <v>0</v>
      </c>
    </row>
    <row r="22" spans="1:25" x14ac:dyDescent="0.25">
      <c r="A22">
        <f>_xlfn.XLOOKUP(C22,[1]Sheet1!$K:$K,[1]Sheet1!$D:$D,0)</f>
        <v>45264</v>
      </c>
      <c r="B22" t="str">
        <f t="shared" si="0"/>
        <v>2023_Week49</v>
      </c>
      <c r="C22" t="s">
        <v>23</v>
      </c>
      <c r="D22" t="s">
        <v>115</v>
      </c>
      <c r="E22" t="s">
        <v>116</v>
      </c>
      <c r="F22" t="s">
        <v>117</v>
      </c>
      <c r="G22" t="s">
        <v>118</v>
      </c>
      <c r="H22">
        <v>133</v>
      </c>
      <c r="I22">
        <v>1</v>
      </c>
      <c r="J22">
        <v>1.0900000000000001</v>
      </c>
      <c r="K22">
        <v>0.69</v>
      </c>
      <c r="L22">
        <v>164</v>
      </c>
      <c r="M22">
        <v>1</v>
      </c>
      <c r="N22">
        <v>1.05</v>
      </c>
      <c r="O22">
        <v>0.56000000000000005</v>
      </c>
      <c r="P22">
        <v>99.39</v>
      </c>
      <c r="Q22">
        <v>100</v>
      </c>
      <c r="R22">
        <v>9</v>
      </c>
      <c r="S22">
        <v>0</v>
      </c>
      <c r="T22">
        <v>6.77</v>
      </c>
      <c r="U22">
        <v>0</v>
      </c>
      <c r="V22" t="s">
        <v>119</v>
      </c>
      <c r="W22" t="s">
        <v>33</v>
      </c>
      <c r="X22">
        <v>9</v>
      </c>
      <c r="Y22">
        <v>0</v>
      </c>
    </row>
    <row r="23" spans="1:25" x14ac:dyDescent="0.25">
      <c r="A23">
        <f>_xlfn.XLOOKUP(C23,[1]Sheet1!$K:$K,[1]Sheet1!$D:$D,0)</f>
        <v>45264</v>
      </c>
      <c r="B23" t="str">
        <f t="shared" si="0"/>
        <v>2023_Week49</v>
      </c>
      <c r="C23" t="s">
        <v>23</v>
      </c>
      <c r="D23" t="s">
        <v>120</v>
      </c>
      <c r="E23" t="s">
        <v>120</v>
      </c>
      <c r="F23" t="s">
        <v>121</v>
      </c>
      <c r="G23" t="s">
        <v>122</v>
      </c>
      <c r="H23">
        <v>60</v>
      </c>
      <c r="I23">
        <v>2</v>
      </c>
      <c r="J23">
        <v>0.49</v>
      </c>
      <c r="K23">
        <v>1.39</v>
      </c>
      <c r="L23">
        <v>75</v>
      </c>
      <c r="M23">
        <v>4</v>
      </c>
      <c r="N23">
        <v>0.48</v>
      </c>
      <c r="O23">
        <v>2.2599999999999998</v>
      </c>
      <c r="P23">
        <v>100</v>
      </c>
      <c r="Q23">
        <v>100</v>
      </c>
      <c r="R23">
        <v>6</v>
      </c>
      <c r="S23">
        <v>0</v>
      </c>
      <c r="T23">
        <v>10</v>
      </c>
      <c r="U23">
        <v>0</v>
      </c>
      <c r="V23" t="s">
        <v>123</v>
      </c>
      <c r="W23" t="s">
        <v>33</v>
      </c>
      <c r="X23">
        <v>6</v>
      </c>
      <c r="Y23">
        <v>0</v>
      </c>
    </row>
    <row r="24" spans="1:25" x14ac:dyDescent="0.25">
      <c r="A24">
        <f>_xlfn.XLOOKUP(C24,[1]Sheet1!$K:$K,[1]Sheet1!$D:$D,0)</f>
        <v>45201</v>
      </c>
      <c r="B24" t="str">
        <f t="shared" si="0"/>
        <v>2023_Week40</v>
      </c>
      <c r="C24" t="s">
        <v>124</v>
      </c>
      <c r="D24" t="s">
        <v>40</v>
      </c>
      <c r="E24" t="s">
        <v>58</v>
      </c>
      <c r="F24" t="s">
        <v>59</v>
      </c>
      <c r="G24" t="s">
        <v>60</v>
      </c>
      <c r="H24">
        <v>324</v>
      </c>
      <c r="I24">
        <v>4</v>
      </c>
      <c r="J24">
        <v>19.05</v>
      </c>
      <c r="K24">
        <v>28.57</v>
      </c>
      <c r="L24">
        <v>452</v>
      </c>
      <c r="M24">
        <v>4</v>
      </c>
      <c r="N24">
        <v>20.420000000000002</v>
      </c>
      <c r="O24">
        <v>25</v>
      </c>
      <c r="P24">
        <v>100</v>
      </c>
      <c r="Q24">
        <v>100</v>
      </c>
      <c r="R24">
        <v>32</v>
      </c>
      <c r="S24">
        <v>0</v>
      </c>
      <c r="T24">
        <v>9.8800000000000008</v>
      </c>
      <c r="U24">
        <v>0</v>
      </c>
      <c r="V24" t="s">
        <v>125</v>
      </c>
      <c r="W24" t="s">
        <v>33</v>
      </c>
      <c r="X24">
        <v>32</v>
      </c>
      <c r="Y24">
        <v>0</v>
      </c>
    </row>
    <row r="25" spans="1:25" x14ac:dyDescent="0.25">
      <c r="A25">
        <f>_xlfn.XLOOKUP(C25,[1]Sheet1!$K:$K,[1]Sheet1!$D:$D,0)</f>
        <v>45201</v>
      </c>
      <c r="B25" t="str">
        <f t="shared" si="0"/>
        <v>2023_Week40</v>
      </c>
      <c r="C25" t="s">
        <v>124</v>
      </c>
      <c r="D25" t="s">
        <v>76</v>
      </c>
      <c r="E25" t="s">
        <v>76</v>
      </c>
      <c r="F25" t="s">
        <v>77</v>
      </c>
      <c r="G25" t="s">
        <v>78</v>
      </c>
      <c r="H25">
        <v>198</v>
      </c>
      <c r="I25">
        <v>5</v>
      </c>
      <c r="J25">
        <v>11.64</v>
      </c>
      <c r="K25">
        <v>35.71</v>
      </c>
      <c r="L25">
        <v>285</v>
      </c>
      <c r="M25">
        <v>6</v>
      </c>
      <c r="N25">
        <v>12.88</v>
      </c>
      <c r="O25">
        <v>37.5</v>
      </c>
      <c r="P25">
        <v>100</v>
      </c>
      <c r="Q25">
        <v>100</v>
      </c>
      <c r="R25">
        <v>13</v>
      </c>
      <c r="S25">
        <v>0</v>
      </c>
      <c r="T25">
        <v>6.57</v>
      </c>
      <c r="U25">
        <v>0</v>
      </c>
      <c r="V25" t="s">
        <v>126</v>
      </c>
      <c r="W25" t="s">
        <v>33</v>
      </c>
      <c r="X25">
        <v>13</v>
      </c>
      <c r="Y25">
        <v>0</v>
      </c>
    </row>
    <row r="26" spans="1:25" x14ac:dyDescent="0.25">
      <c r="A26">
        <f>_xlfn.XLOOKUP(C26,[1]Sheet1!$K:$K,[1]Sheet1!$D:$D,0)</f>
        <v>45201</v>
      </c>
      <c r="B26" t="str">
        <f t="shared" si="0"/>
        <v>2023_Week40</v>
      </c>
      <c r="C26" t="s">
        <v>124</v>
      </c>
      <c r="D26" t="s">
        <v>24</v>
      </c>
      <c r="E26" t="s">
        <v>24</v>
      </c>
      <c r="F26" t="s">
        <v>25</v>
      </c>
      <c r="G26" t="s">
        <v>26</v>
      </c>
      <c r="H26">
        <v>51</v>
      </c>
      <c r="I26">
        <v>0</v>
      </c>
      <c r="J26">
        <v>3</v>
      </c>
      <c r="K26">
        <v>0</v>
      </c>
      <c r="L26">
        <v>66</v>
      </c>
      <c r="M26">
        <v>0</v>
      </c>
      <c r="N26">
        <v>2.98</v>
      </c>
      <c r="O26">
        <v>0</v>
      </c>
      <c r="P26">
        <v>100</v>
      </c>
      <c r="Q26">
        <v>0</v>
      </c>
      <c r="R26">
        <v>14</v>
      </c>
      <c r="S26">
        <v>0</v>
      </c>
      <c r="T26">
        <v>27.45</v>
      </c>
      <c r="U26">
        <v>0</v>
      </c>
      <c r="V26" t="s">
        <v>106</v>
      </c>
      <c r="W26" t="s">
        <v>33</v>
      </c>
      <c r="X26">
        <v>12</v>
      </c>
      <c r="Y26">
        <v>0</v>
      </c>
    </row>
    <row r="27" spans="1:25" x14ac:dyDescent="0.25">
      <c r="A27">
        <f>_xlfn.XLOOKUP(C27,[1]Sheet1!$K:$K,[1]Sheet1!$D:$D,0)</f>
        <v>45201</v>
      </c>
      <c r="B27" t="str">
        <f t="shared" si="0"/>
        <v>2023_Week40</v>
      </c>
      <c r="C27" t="s">
        <v>124</v>
      </c>
      <c r="D27" t="s">
        <v>92</v>
      </c>
      <c r="E27" t="s">
        <v>97</v>
      </c>
      <c r="F27" t="s">
        <v>98</v>
      </c>
      <c r="G27" t="s">
        <v>99</v>
      </c>
      <c r="H27">
        <v>141</v>
      </c>
      <c r="I27">
        <v>1</v>
      </c>
      <c r="J27">
        <v>8.2899999999999991</v>
      </c>
      <c r="K27">
        <v>7.14</v>
      </c>
      <c r="L27">
        <v>186</v>
      </c>
      <c r="M27">
        <v>2</v>
      </c>
      <c r="N27">
        <v>8.4</v>
      </c>
      <c r="O27">
        <v>12.5</v>
      </c>
      <c r="P27">
        <v>100</v>
      </c>
      <c r="Q27">
        <v>100</v>
      </c>
      <c r="R27">
        <v>9</v>
      </c>
      <c r="S27">
        <v>0</v>
      </c>
      <c r="T27">
        <v>6.38</v>
      </c>
      <c r="U27">
        <v>0</v>
      </c>
      <c r="V27" t="s">
        <v>127</v>
      </c>
      <c r="W27" t="s">
        <v>33</v>
      </c>
      <c r="X27">
        <v>8</v>
      </c>
      <c r="Y27">
        <v>0</v>
      </c>
    </row>
    <row r="28" spans="1:25" x14ac:dyDescent="0.25">
      <c r="A28">
        <f>_xlfn.XLOOKUP(C28,[1]Sheet1!$K:$K,[1]Sheet1!$D:$D,0)</f>
        <v>45201</v>
      </c>
      <c r="B28" t="str">
        <f t="shared" si="0"/>
        <v>2023_Week40</v>
      </c>
      <c r="C28" t="s">
        <v>124</v>
      </c>
      <c r="D28" t="s">
        <v>92</v>
      </c>
      <c r="E28" t="s">
        <v>102</v>
      </c>
      <c r="F28" t="s">
        <v>103</v>
      </c>
      <c r="G28" t="s">
        <v>104</v>
      </c>
      <c r="H28">
        <v>245</v>
      </c>
      <c r="I28">
        <v>0</v>
      </c>
      <c r="J28">
        <v>14.4</v>
      </c>
      <c r="K28">
        <v>0</v>
      </c>
      <c r="L28">
        <v>327</v>
      </c>
      <c r="M28">
        <v>0</v>
      </c>
      <c r="N28">
        <v>14.78</v>
      </c>
      <c r="O28">
        <v>0</v>
      </c>
      <c r="P28">
        <v>100</v>
      </c>
      <c r="Q28">
        <v>0</v>
      </c>
      <c r="R28">
        <v>8</v>
      </c>
      <c r="S28">
        <v>0</v>
      </c>
      <c r="T28">
        <v>3.27</v>
      </c>
      <c r="U28">
        <v>0</v>
      </c>
      <c r="V28" t="s">
        <v>128</v>
      </c>
      <c r="W28" t="s">
        <v>33</v>
      </c>
      <c r="X28">
        <v>8</v>
      </c>
      <c r="Y28">
        <v>0</v>
      </c>
    </row>
    <row r="29" spans="1:25" x14ac:dyDescent="0.25">
      <c r="A29">
        <f>_xlfn.XLOOKUP(C29,[1]Sheet1!$K:$K,[1]Sheet1!$D:$D,0)</f>
        <v>45201</v>
      </c>
      <c r="B29" t="str">
        <f t="shared" si="0"/>
        <v>2023_Week40</v>
      </c>
      <c r="C29" t="s">
        <v>124</v>
      </c>
      <c r="D29" t="s">
        <v>29</v>
      </c>
      <c r="E29" t="s">
        <v>29</v>
      </c>
      <c r="F29" t="s">
        <v>30</v>
      </c>
      <c r="G29" t="s">
        <v>31</v>
      </c>
      <c r="H29">
        <v>90</v>
      </c>
      <c r="I29">
        <v>0</v>
      </c>
      <c r="J29">
        <v>5.29</v>
      </c>
      <c r="K29">
        <v>0</v>
      </c>
      <c r="L29">
        <v>114</v>
      </c>
      <c r="M29">
        <v>0</v>
      </c>
      <c r="N29">
        <v>5.15</v>
      </c>
      <c r="O29">
        <v>0</v>
      </c>
      <c r="P29">
        <v>100</v>
      </c>
      <c r="Q29">
        <v>0</v>
      </c>
      <c r="R29">
        <v>7</v>
      </c>
      <c r="S29">
        <v>0</v>
      </c>
      <c r="T29">
        <v>7.78</v>
      </c>
      <c r="U29">
        <v>0</v>
      </c>
      <c r="V29" t="s">
        <v>129</v>
      </c>
      <c r="W29" t="s">
        <v>33</v>
      </c>
      <c r="X29">
        <v>7</v>
      </c>
      <c r="Y29">
        <v>0</v>
      </c>
    </row>
    <row r="30" spans="1:25" x14ac:dyDescent="0.25">
      <c r="A30">
        <f>_xlfn.XLOOKUP(C30,[1]Sheet1!$K:$K,[1]Sheet1!$D:$D,0)</f>
        <v>45201</v>
      </c>
      <c r="B30" t="str">
        <f t="shared" si="0"/>
        <v>2023_Week40</v>
      </c>
      <c r="C30" t="s">
        <v>124</v>
      </c>
      <c r="D30" t="s">
        <v>34</v>
      </c>
      <c r="E30" t="s">
        <v>50</v>
      </c>
      <c r="F30" t="s">
        <v>51</v>
      </c>
      <c r="G30" t="s">
        <v>52</v>
      </c>
      <c r="H30">
        <v>44</v>
      </c>
      <c r="I30">
        <v>1</v>
      </c>
      <c r="J30">
        <v>2.59</v>
      </c>
      <c r="K30">
        <v>7.14</v>
      </c>
      <c r="L30">
        <v>50</v>
      </c>
      <c r="M30">
        <v>1</v>
      </c>
      <c r="N30">
        <v>2.2599999999999998</v>
      </c>
      <c r="O30">
        <v>6.25</v>
      </c>
      <c r="P30">
        <v>100</v>
      </c>
      <c r="Q30">
        <v>100</v>
      </c>
      <c r="R30">
        <v>5</v>
      </c>
      <c r="S30">
        <v>0</v>
      </c>
      <c r="T30">
        <v>11.36</v>
      </c>
      <c r="U30">
        <v>0</v>
      </c>
      <c r="V30" t="s">
        <v>130</v>
      </c>
      <c r="W30" t="s">
        <v>33</v>
      </c>
      <c r="X30">
        <v>5</v>
      </c>
      <c r="Y30">
        <v>0</v>
      </c>
    </row>
    <row r="31" spans="1:25" x14ac:dyDescent="0.25">
      <c r="A31">
        <f>_xlfn.XLOOKUP(C31,[1]Sheet1!$K:$K,[1]Sheet1!$D:$D,0)</f>
        <v>45201</v>
      </c>
      <c r="B31" t="str">
        <f t="shared" si="0"/>
        <v>2023_Week40</v>
      </c>
      <c r="C31" t="s">
        <v>124</v>
      </c>
      <c r="D31" t="s">
        <v>115</v>
      </c>
      <c r="E31" t="s">
        <v>116</v>
      </c>
      <c r="F31" t="s">
        <v>117</v>
      </c>
      <c r="G31" t="s">
        <v>118</v>
      </c>
      <c r="H31">
        <v>27</v>
      </c>
      <c r="I31">
        <v>0</v>
      </c>
      <c r="J31">
        <v>1.59</v>
      </c>
      <c r="K31">
        <v>0</v>
      </c>
      <c r="L31">
        <v>37</v>
      </c>
      <c r="M31">
        <v>0</v>
      </c>
      <c r="N31">
        <v>1.67</v>
      </c>
      <c r="O31">
        <v>0</v>
      </c>
      <c r="P31">
        <v>100</v>
      </c>
      <c r="Q31">
        <v>0</v>
      </c>
      <c r="R31">
        <v>5</v>
      </c>
      <c r="S31">
        <v>0</v>
      </c>
      <c r="T31">
        <v>18.52</v>
      </c>
      <c r="U31">
        <v>0</v>
      </c>
      <c r="V31" t="s">
        <v>131</v>
      </c>
      <c r="W31" t="s">
        <v>33</v>
      </c>
      <c r="X31">
        <v>5</v>
      </c>
      <c r="Y31">
        <v>0</v>
      </c>
    </row>
    <row r="32" spans="1:25" x14ac:dyDescent="0.25">
      <c r="A32">
        <f>_xlfn.XLOOKUP(C32,[1]Sheet1!$K:$K,[1]Sheet1!$D:$D,0)</f>
        <v>45201</v>
      </c>
      <c r="B32" t="str">
        <f t="shared" si="0"/>
        <v>2023_Week40</v>
      </c>
      <c r="C32" t="s">
        <v>124</v>
      </c>
      <c r="D32" t="s">
        <v>92</v>
      </c>
      <c r="E32" t="s">
        <v>93</v>
      </c>
      <c r="F32" t="s">
        <v>94</v>
      </c>
      <c r="G32" t="s">
        <v>95</v>
      </c>
      <c r="H32">
        <v>119</v>
      </c>
      <c r="I32">
        <v>0</v>
      </c>
      <c r="J32">
        <v>7</v>
      </c>
      <c r="K32">
        <v>0</v>
      </c>
      <c r="L32">
        <v>154</v>
      </c>
      <c r="M32">
        <v>0</v>
      </c>
      <c r="N32">
        <v>6.96</v>
      </c>
      <c r="O32">
        <v>0</v>
      </c>
      <c r="P32">
        <v>100</v>
      </c>
      <c r="Q32">
        <v>0</v>
      </c>
      <c r="R32">
        <v>6</v>
      </c>
      <c r="S32">
        <v>0</v>
      </c>
      <c r="T32">
        <v>5.04</v>
      </c>
      <c r="U32">
        <v>0</v>
      </c>
      <c r="V32" t="s">
        <v>128</v>
      </c>
      <c r="W32" t="s">
        <v>33</v>
      </c>
      <c r="X32">
        <v>5</v>
      </c>
      <c r="Y32">
        <v>0</v>
      </c>
    </row>
    <row r="33" spans="1:25" x14ac:dyDescent="0.25">
      <c r="A33">
        <f>_xlfn.XLOOKUP(C33,[1]Sheet1!$K:$K,[1]Sheet1!$D:$D,0)</f>
        <v>45201</v>
      </c>
      <c r="B33" t="str">
        <f t="shared" si="0"/>
        <v>2023_Week40</v>
      </c>
      <c r="C33" t="s">
        <v>124</v>
      </c>
      <c r="D33" t="s">
        <v>120</v>
      </c>
      <c r="E33" t="s">
        <v>120</v>
      </c>
      <c r="F33" t="s">
        <v>121</v>
      </c>
      <c r="G33" t="s">
        <v>122</v>
      </c>
      <c r="H33">
        <v>37</v>
      </c>
      <c r="I33">
        <v>0</v>
      </c>
      <c r="J33">
        <v>2.1800000000000002</v>
      </c>
      <c r="K33">
        <v>0</v>
      </c>
      <c r="L33">
        <v>46</v>
      </c>
      <c r="M33">
        <v>0</v>
      </c>
      <c r="N33">
        <v>2.08</v>
      </c>
      <c r="O33">
        <v>0</v>
      </c>
      <c r="P33">
        <v>97.83</v>
      </c>
      <c r="Q33">
        <v>0</v>
      </c>
      <c r="R33">
        <v>4</v>
      </c>
      <c r="S33">
        <v>0</v>
      </c>
      <c r="T33">
        <v>10.81</v>
      </c>
      <c r="U33">
        <v>0</v>
      </c>
      <c r="V33" t="s">
        <v>132</v>
      </c>
      <c r="W33" t="s">
        <v>33</v>
      </c>
      <c r="X33">
        <v>4</v>
      </c>
      <c r="Y33">
        <v>0</v>
      </c>
    </row>
    <row r="34" spans="1:25" x14ac:dyDescent="0.25">
      <c r="A34">
        <f>_xlfn.XLOOKUP(C34,[1]Sheet1!$K:$K,[1]Sheet1!$D:$D,0)</f>
        <v>45201</v>
      </c>
      <c r="B34" t="str">
        <f t="shared" si="0"/>
        <v>2023_Week40</v>
      </c>
      <c r="C34" t="s">
        <v>124</v>
      </c>
      <c r="D34" t="s">
        <v>133</v>
      </c>
      <c r="E34" t="s">
        <v>80</v>
      </c>
      <c r="F34" t="s">
        <v>81</v>
      </c>
      <c r="G34" t="s">
        <v>82</v>
      </c>
      <c r="H34">
        <v>43</v>
      </c>
      <c r="I34">
        <v>0</v>
      </c>
      <c r="J34">
        <v>2.5299999999999998</v>
      </c>
      <c r="K34">
        <v>0</v>
      </c>
      <c r="L34">
        <v>50</v>
      </c>
      <c r="M34">
        <v>0</v>
      </c>
      <c r="N34">
        <v>2.2599999999999998</v>
      </c>
      <c r="O34">
        <v>0</v>
      </c>
      <c r="P34">
        <v>100</v>
      </c>
      <c r="Q34">
        <v>0</v>
      </c>
      <c r="R34">
        <v>3</v>
      </c>
      <c r="S34">
        <v>0</v>
      </c>
      <c r="T34">
        <v>6.98</v>
      </c>
      <c r="U34">
        <v>0</v>
      </c>
      <c r="V34" t="s">
        <v>134</v>
      </c>
      <c r="W34" t="s">
        <v>33</v>
      </c>
      <c r="X34">
        <v>3</v>
      </c>
      <c r="Y34">
        <v>0</v>
      </c>
    </row>
    <row r="35" spans="1:25" x14ac:dyDescent="0.25">
      <c r="A35">
        <f>_xlfn.XLOOKUP(C35,[1]Sheet1!$K:$K,[1]Sheet1!$D:$D,0)</f>
        <v>45201</v>
      </c>
      <c r="B35" t="str">
        <f t="shared" si="0"/>
        <v>2023_Week40</v>
      </c>
      <c r="C35" t="s">
        <v>124</v>
      </c>
      <c r="D35" t="s">
        <v>40</v>
      </c>
      <c r="E35" t="s">
        <v>88</v>
      </c>
      <c r="F35" t="s">
        <v>89</v>
      </c>
      <c r="G35" t="s">
        <v>90</v>
      </c>
      <c r="H35">
        <v>57</v>
      </c>
      <c r="I35">
        <v>0</v>
      </c>
      <c r="J35">
        <v>3.35</v>
      </c>
      <c r="K35">
        <v>0</v>
      </c>
      <c r="L35">
        <v>62</v>
      </c>
      <c r="M35">
        <v>0</v>
      </c>
      <c r="N35">
        <v>2.8</v>
      </c>
      <c r="O35">
        <v>0</v>
      </c>
      <c r="P35">
        <v>100</v>
      </c>
      <c r="Q35">
        <v>0</v>
      </c>
      <c r="R35">
        <v>2</v>
      </c>
      <c r="S35">
        <v>0</v>
      </c>
      <c r="T35">
        <v>3.51</v>
      </c>
      <c r="U35">
        <v>0</v>
      </c>
      <c r="V35" t="s">
        <v>135</v>
      </c>
      <c r="W35" t="s">
        <v>33</v>
      </c>
      <c r="X35">
        <v>2</v>
      </c>
      <c r="Y35">
        <v>0</v>
      </c>
    </row>
    <row r="36" spans="1:25" x14ac:dyDescent="0.25">
      <c r="A36">
        <f>_xlfn.XLOOKUP(C36,[1]Sheet1!$K:$K,[1]Sheet1!$D:$D,0)</f>
        <v>45201</v>
      </c>
      <c r="B36" t="str">
        <f t="shared" si="0"/>
        <v>2023_Week40</v>
      </c>
      <c r="C36" t="s">
        <v>124</v>
      </c>
      <c r="D36" t="s">
        <v>34</v>
      </c>
      <c r="E36" t="s">
        <v>45</v>
      </c>
      <c r="F36" t="s">
        <v>46</v>
      </c>
      <c r="G36" t="s">
        <v>47</v>
      </c>
      <c r="H36">
        <v>33</v>
      </c>
      <c r="I36">
        <v>1</v>
      </c>
      <c r="J36">
        <v>1.94</v>
      </c>
      <c r="K36">
        <v>7.14</v>
      </c>
      <c r="L36">
        <v>41</v>
      </c>
      <c r="M36">
        <v>1</v>
      </c>
      <c r="N36">
        <v>1.85</v>
      </c>
      <c r="O36">
        <v>6.25</v>
      </c>
      <c r="P36">
        <v>100</v>
      </c>
      <c r="Q36">
        <v>100</v>
      </c>
      <c r="R36">
        <v>2</v>
      </c>
      <c r="S36">
        <v>0</v>
      </c>
      <c r="T36">
        <v>6.06</v>
      </c>
      <c r="U36">
        <v>0</v>
      </c>
      <c r="V36" t="s">
        <v>135</v>
      </c>
      <c r="W36" t="s">
        <v>33</v>
      </c>
      <c r="X36">
        <v>2</v>
      </c>
      <c r="Y36">
        <v>0</v>
      </c>
    </row>
    <row r="37" spans="1:25" x14ac:dyDescent="0.25">
      <c r="A37">
        <f>_xlfn.XLOOKUP(C37,[1]Sheet1!$K:$K,[1]Sheet1!$D:$D,0)</f>
        <v>45201</v>
      </c>
      <c r="B37" t="str">
        <f t="shared" si="0"/>
        <v>2023_Week40</v>
      </c>
      <c r="C37" t="s">
        <v>124</v>
      </c>
      <c r="D37" t="s">
        <v>54</v>
      </c>
      <c r="E37" t="s">
        <v>54</v>
      </c>
      <c r="F37" t="s">
        <v>30</v>
      </c>
      <c r="G37" t="s">
        <v>55</v>
      </c>
      <c r="H37">
        <v>35</v>
      </c>
      <c r="I37">
        <v>0</v>
      </c>
      <c r="J37">
        <v>2.06</v>
      </c>
      <c r="K37">
        <v>0</v>
      </c>
      <c r="L37">
        <v>51</v>
      </c>
      <c r="M37">
        <v>0</v>
      </c>
      <c r="N37">
        <v>2.2999999999999998</v>
      </c>
      <c r="O37">
        <v>0</v>
      </c>
      <c r="P37">
        <v>98.04</v>
      </c>
      <c r="Q37">
        <v>0</v>
      </c>
      <c r="R37">
        <v>2</v>
      </c>
      <c r="S37">
        <v>0</v>
      </c>
      <c r="T37">
        <v>5.71</v>
      </c>
      <c r="U37">
        <v>0</v>
      </c>
      <c r="V37" t="s">
        <v>136</v>
      </c>
      <c r="W37" t="s">
        <v>33</v>
      </c>
      <c r="X37">
        <v>2</v>
      </c>
      <c r="Y37">
        <v>0</v>
      </c>
    </row>
    <row r="38" spans="1:25" x14ac:dyDescent="0.25">
      <c r="A38">
        <f>_xlfn.XLOOKUP(C38,[1]Sheet1!$K:$K,[1]Sheet1!$D:$D,0)</f>
        <v>45201</v>
      </c>
      <c r="B38" t="str">
        <f t="shared" si="0"/>
        <v>2023_Week40</v>
      </c>
      <c r="C38" t="s">
        <v>124</v>
      </c>
      <c r="D38" t="s">
        <v>92</v>
      </c>
      <c r="E38" t="s">
        <v>111</v>
      </c>
      <c r="F38" t="s">
        <v>112</v>
      </c>
      <c r="G38" t="s">
        <v>113</v>
      </c>
      <c r="H38">
        <v>89</v>
      </c>
      <c r="I38">
        <v>0</v>
      </c>
      <c r="J38">
        <v>5.23</v>
      </c>
      <c r="K38">
        <v>0</v>
      </c>
      <c r="L38">
        <v>108</v>
      </c>
      <c r="M38">
        <v>0</v>
      </c>
      <c r="N38">
        <v>4.88</v>
      </c>
      <c r="O38">
        <v>0</v>
      </c>
      <c r="P38">
        <v>100</v>
      </c>
      <c r="Q38">
        <v>0</v>
      </c>
      <c r="R38">
        <v>3</v>
      </c>
      <c r="S38">
        <v>0</v>
      </c>
      <c r="T38">
        <v>3.37</v>
      </c>
      <c r="U38">
        <v>0</v>
      </c>
      <c r="V38" t="s">
        <v>137</v>
      </c>
      <c r="W38" t="s">
        <v>33</v>
      </c>
      <c r="X38">
        <v>2</v>
      </c>
      <c r="Y38">
        <v>0</v>
      </c>
    </row>
    <row r="39" spans="1:25" x14ac:dyDescent="0.25">
      <c r="A39">
        <f>_xlfn.XLOOKUP(C39,[1]Sheet1!$K:$K,[1]Sheet1!$D:$D,0)</f>
        <v>45201</v>
      </c>
      <c r="B39" t="str">
        <f t="shared" si="0"/>
        <v>2023_Week40</v>
      </c>
      <c r="C39" t="s">
        <v>124</v>
      </c>
      <c r="D39" t="s">
        <v>66</v>
      </c>
      <c r="E39" t="s">
        <v>67</v>
      </c>
      <c r="F39" t="s">
        <v>68</v>
      </c>
      <c r="G39" t="s">
        <v>69</v>
      </c>
      <c r="H39">
        <v>58</v>
      </c>
      <c r="I39">
        <v>0</v>
      </c>
      <c r="J39">
        <v>3.41</v>
      </c>
      <c r="K39">
        <v>0</v>
      </c>
      <c r="L39">
        <v>66</v>
      </c>
      <c r="M39">
        <v>0</v>
      </c>
      <c r="N39">
        <v>2.98</v>
      </c>
      <c r="O39">
        <v>0</v>
      </c>
      <c r="P39">
        <v>100</v>
      </c>
      <c r="Q39">
        <v>0</v>
      </c>
      <c r="R39">
        <v>2</v>
      </c>
      <c r="S39">
        <v>0</v>
      </c>
      <c r="T39">
        <v>3.45</v>
      </c>
      <c r="U39">
        <v>0</v>
      </c>
      <c r="V39" t="s">
        <v>138</v>
      </c>
      <c r="W39" t="s">
        <v>33</v>
      </c>
      <c r="X39">
        <v>2</v>
      </c>
      <c r="Y39">
        <v>0</v>
      </c>
    </row>
    <row r="40" spans="1:25" x14ac:dyDescent="0.25">
      <c r="A40">
        <f>_xlfn.XLOOKUP(C40,[1]Sheet1!$K:$K,[1]Sheet1!$D:$D,0)</f>
        <v>45201</v>
      </c>
      <c r="B40" t="str">
        <f t="shared" si="0"/>
        <v>2023_Week40</v>
      </c>
      <c r="C40" t="s">
        <v>124</v>
      </c>
      <c r="D40" t="s">
        <v>34</v>
      </c>
      <c r="E40" t="s">
        <v>62</v>
      </c>
      <c r="F40" t="s">
        <v>63</v>
      </c>
      <c r="G40" t="s">
        <v>64</v>
      </c>
      <c r="H40">
        <v>19</v>
      </c>
      <c r="I40">
        <v>1</v>
      </c>
      <c r="J40">
        <v>1.1200000000000001</v>
      </c>
      <c r="K40">
        <v>7.14</v>
      </c>
      <c r="L40">
        <v>21</v>
      </c>
      <c r="M40">
        <v>1</v>
      </c>
      <c r="N40">
        <v>0.95</v>
      </c>
      <c r="O40">
        <v>6.25</v>
      </c>
      <c r="P40">
        <v>100</v>
      </c>
      <c r="Q40">
        <v>100</v>
      </c>
      <c r="R40">
        <v>1</v>
      </c>
      <c r="S40">
        <v>0</v>
      </c>
      <c r="T40">
        <v>5.26</v>
      </c>
      <c r="U40">
        <v>0</v>
      </c>
      <c r="V40" t="s">
        <v>139</v>
      </c>
      <c r="W40" t="s">
        <v>33</v>
      </c>
      <c r="X40">
        <v>1</v>
      </c>
      <c r="Y40">
        <v>0</v>
      </c>
    </row>
    <row r="41" spans="1:25" x14ac:dyDescent="0.25">
      <c r="A41">
        <f>_xlfn.XLOOKUP(C41,[1]Sheet1!$K:$K,[1]Sheet1!$D:$D,0)</f>
        <v>45201</v>
      </c>
      <c r="B41" t="str">
        <f t="shared" si="0"/>
        <v>2023_Week40</v>
      </c>
      <c r="C41" t="s">
        <v>124</v>
      </c>
      <c r="D41" t="s">
        <v>40</v>
      </c>
      <c r="E41" t="s">
        <v>41</v>
      </c>
      <c r="F41" t="s">
        <v>42</v>
      </c>
      <c r="G41" t="s">
        <v>43</v>
      </c>
      <c r="H41">
        <v>48</v>
      </c>
      <c r="I41">
        <v>0</v>
      </c>
      <c r="J41">
        <v>2.82</v>
      </c>
      <c r="K41">
        <v>0</v>
      </c>
      <c r="L41">
        <v>48</v>
      </c>
      <c r="M41">
        <v>0</v>
      </c>
      <c r="N41">
        <v>2.17</v>
      </c>
      <c r="O41">
        <v>0</v>
      </c>
      <c r="P41">
        <v>100</v>
      </c>
      <c r="Q41">
        <v>0</v>
      </c>
      <c r="R41">
        <v>1</v>
      </c>
      <c r="S41">
        <v>0</v>
      </c>
      <c r="T41">
        <v>2.08</v>
      </c>
      <c r="U41">
        <v>0</v>
      </c>
      <c r="V41" t="s">
        <v>139</v>
      </c>
      <c r="W41" t="s">
        <v>33</v>
      </c>
      <c r="X41">
        <v>1</v>
      </c>
      <c r="Y41">
        <v>0</v>
      </c>
    </row>
    <row r="42" spans="1:25" x14ac:dyDescent="0.25">
      <c r="A42">
        <f>_xlfn.XLOOKUP(C42,[1]Sheet1!$K:$K,[1]Sheet1!$D:$D,0)</f>
        <v>45201</v>
      </c>
      <c r="B42" t="str">
        <f t="shared" si="0"/>
        <v>2023_Week40</v>
      </c>
      <c r="C42" t="s">
        <v>124</v>
      </c>
      <c r="D42" t="s">
        <v>34</v>
      </c>
      <c r="E42" t="s">
        <v>35</v>
      </c>
      <c r="F42" t="s">
        <v>36</v>
      </c>
      <c r="G42" t="s">
        <v>37</v>
      </c>
      <c r="H42">
        <v>43</v>
      </c>
      <c r="I42">
        <v>1</v>
      </c>
      <c r="J42">
        <v>2.5299999999999998</v>
      </c>
      <c r="K42">
        <v>7.14</v>
      </c>
      <c r="L42">
        <v>49</v>
      </c>
      <c r="M42">
        <v>1</v>
      </c>
      <c r="N42">
        <v>2.21</v>
      </c>
      <c r="O42">
        <v>6.25</v>
      </c>
      <c r="P42">
        <v>100</v>
      </c>
      <c r="Q42">
        <v>100</v>
      </c>
      <c r="R42">
        <v>1</v>
      </c>
      <c r="S42">
        <v>0</v>
      </c>
      <c r="T42">
        <v>2.33</v>
      </c>
      <c r="U42">
        <v>0</v>
      </c>
      <c r="V42" t="s">
        <v>139</v>
      </c>
      <c r="W42" t="s">
        <v>33</v>
      </c>
      <c r="X42">
        <v>1</v>
      </c>
      <c r="Y42">
        <v>0</v>
      </c>
    </row>
    <row r="43" spans="1:25" x14ac:dyDescent="0.25">
      <c r="A43">
        <f>_xlfn.XLOOKUP(C43,[1]Sheet1!$K:$K,[1]Sheet1!$D:$D,0)</f>
        <v>45194</v>
      </c>
      <c r="B43" t="str">
        <f t="shared" si="0"/>
        <v>2023_Week39</v>
      </c>
      <c r="C43" t="s">
        <v>140</v>
      </c>
      <c r="D43" t="s">
        <v>40</v>
      </c>
      <c r="E43" t="s">
        <v>58</v>
      </c>
      <c r="F43" t="s">
        <v>59</v>
      </c>
      <c r="G43" t="s">
        <v>60</v>
      </c>
      <c r="H43">
        <v>249</v>
      </c>
      <c r="I43">
        <v>2</v>
      </c>
      <c r="J43">
        <v>18.34</v>
      </c>
      <c r="K43">
        <v>15.38</v>
      </c>
      <c r="L43">
        <v>353</v>
      </c>
      <c r="M43">
        <v>2</v>
      </c>
      <c r="N43">
        <v>20.100000000000001</v>
      </c>
      <c r="O43">
        <v>11.76</v>
      </c>
      <c r="P43">
        <v>100</v>
      </c>
      <c r="Q43">
        <v>100</v>
      </c>
      <c r="R43">
        <v>21</v>
      </c>
      <c r="S43">
        <v>0</v>
      </c>
      <c r="T43">
        <v>8.43</v>
      </c>
      <c r="U43">
        <v>0</v>
      </c>
      <c r="V43" t="s">
        <v>141</v>
      </c>
      <c r="W43" t="s">
        <v>33</v>
      </c>
      <c r="X43">
        <v>21</v>
      </c>
      <c r="Y43">
        <v>0</v>
      </c>
    </row>
    <row r="44" spans="1:25" x14ac:dyDescent="0.25">
      <c r="A44">
        <f>_xlfn.XLOOKUP(C44,[1]Sheet1!$K:$K,[1]Sheet1!$D:$D,0)</f>
        <v>45194</v>
      </c>
      <c r="B44" t="str">
        <f t="shared" si="0"/>
        <v>2023_Week39</v>
      </c>
      <c r="C44" t="s">
        <v>140</v>
      </c>
      <c r="D44" t="s">
        <v>92</v>
      </c>
      <c r="E44" t="s">
        <v>102</v>
      </c>
      <c r="F44" t="s">
        <v>103</v>
      </c>
      <c r="G44" t="s">
        <v>104</v>
      </c>
      <c r="H44">
        <v>221</v>
      </c>
      <c r="I44">
        <v>3</v>
      </c>
      <c r="J44">
        <v>16.27</v>
      </c>
      <c r="K44">
        <v>23.08</v>
      </c>
      <c r="L44">
        <v>321</v>
      </c>
      <c r="M44">
        <v>4</v>
      </c>
      <c r="N44">
        <v>18.28</v>
      </c>
      <c r="O44">
        <v>23.53</v>
      </c>
      <c r="P44">
        <v>99.68</v>
      </c>
      <c r="Q44">
        <v>100</v>
      </c>
      <c r="R44">
        <v>14</v>
      </c>
      <c r="S44">
        <v>0</v>
      </c>
      <c r="T44">
        <v>6.33</v>
      </c>
      <c r="U44">
        <v>0</v>
      </c>
      <c r="V44" t="s">
        <v>142</v>
      </c>
      <c r="W44" t="s">
        <v>33</v>
      </c>
      <c r="X44">
        <v>14</v>
      </c>
      <c r="Y44">
        <v>0</v>
      </c>
    </row>
    <row r="45" spans="1:25" x14ac:dyDescent="0.25">
      <c r="A45">
        <f>_xlfn.XLOOKUP(C45,[1]Sheet1!$K:$K,[1]Sheet1!$D:$D,0)</f>
        <v>45194</v>
      </c>
      <c r="B45" t="str">
        <f t="shared" si="0"/>
        <v>2023_Week39</v>
      </c>
      <c r="C45" t="s">
        <v>140</v>
      </c>
      <c r="D45" t="s">
        <v>76</v>
      </c>
      <c r="E45" t="s">
        <v>76</v>
      </c>
      <c r="F45" t="s">
        <v>77</v>
      </c>
      <c r="G45" t="s">
        <v>78</v>
      </c>
      <c r="H45">
        <v>134</v>
      </c>
      <c r="I45">
        <v>3</v>
      </c>
      <c r="J45">
        <v>9.8699999999999992</v>
      </c>
      <c r="K45">
        <v>23.08</v>
      </c>
      <c r="L45">
        <v>177</v>
      </c>
      <c r="M45">
        <v>4</v>
      </c>
      <c r="N45">
        <v>10.08</v>
      </c>
      <c r="O45">
        <v>23.53</v>
      </c>
      <c r="P45">
        <v>100</v>
      </c>
      <c r="Q45">
        <v>100</v>
      </c>
      <c r="R45">
        <v>9</v>
      </c>
      <c r="S45">
        <v>0</v>
      </c>
      <c r="T45">
        <v>6.72</v>
      </c>
      <c r="U45">
        <v>0</v>
      </c>
      <c r="V45" t="s">
        <v>127</v>
      </c>
      <c r="W45" t="s">
        <v>33</v>
      </c>
      <c r="X45">
        <v>9</v>
      </c>
      <c r="Y45">
        <v>0</v>
      </c>
    </row>
    <row r="46" spans="1:25" x14ac:dyDescent="0.25">
      <c r="A46">
        <f>_xlfn.XLOOKUP(C46,[1]Sheet1!$K:$K,[1]Sheet1!$D:$D,0)</f>
        <v>45194</v>
      </c>
      <c r="B46" t="str">
        <f t="shared" si="0"/>
        <v>2023_Week39</v>
      </c>
      <c r="C46" t="s">
        <v>140</v>
      </c>
      <c r="D46" t="s">
        <v>29</v>
      </c>
      <c r="E46" t="s">
        <v>29</v>
      </c>
      <c r="F46" t="s">
        <v>30</v>
      </c>
      <c r="G46" t="s">
        <v>31</v>
      </c>
      <c r="H46">
        <v>89</v>
      </c>
      <c r="I46">
        <v>1</v>
      </c>
      <c r="J46">
        <v>6.55</v>
      </c>
      <c r="K46">
        <v>7.69</v>
      </c>
      <c r="L46">
        <v>118</v>
      </c>
      <c r="M46">
        <v>1</v>
      </c>
      <c r="N46">
        <v>6.72</v>
      </c>
      <c r="O46">
        <v>5.88</v>
      </c>
      <c r="P46">
        <v>99.15</v>
      </c>
      <c r="Q46">
        <v>100</v>
      </c>
      <c r="R46">
        <v>8</v>
      </c>
      <c r="S46">
        <v>0</v>
      </c>
      <c r="T46">
        <v>8.99</v>
      </c>
      <c r="U46">
        <v>0</v>
      </c>
      <c r="V46" t="s">
        <v>143</v>
      </c>
      <c r="W46" t="s">
        <v>33</v>
      </c>
      <c r="X46">
        <v>8</v>
      </c>
      <c r="Y46">
        <v>0</v>
      </c>
    </row>
    <row r="47" spans="1:25" x14ac:dyDescent="0.25">
      <c r="A47">
        <f>_xlfn.XLOOKUP(C47,[1]Sheet1!$K:$K,[1]Sheet1!$D:$D,0)</f>
        <v>45194</v>
      </c>
      <c r="B47" t="str">
        <f t="shared" si="0"/>
        <v>2023_Week39</v>
      </c>
      <c r="C47" t="s">
        <v>140</v>
      </c>
      <c r="D47" t="s">
        <v>24</v>
      </c>
      <c r="E47" t="s">
        <v>24</v>
      </c>
      <c r="F47" t="s">
        <v>25</v>
      </c>
      <c r="G47" t="s">
        <v>26</v>
      </c>
      <c r="H47">
        <v>51</v>
      </c>
      <c r="I47">
        <v>0</v>
      </c>
      <c r="J47">
        <v>3.76</v>
      </c>
      <c r="K47">
        <v>0</v>
      </c>
      <c r="L47">
        <v>54</v>
      </c>
      <c r="M47">
        <v>0</v>
      </c>
      <c r="N47">
        <v>3.08</v>
      </c>
      <c r="O47">
        <v>0</v>
      </c>
      <c r="P47">
        <v>100</v>
      </c>
      <c r="Q47">
        <v>0</v>
      </c>
      <c r="R47">
        <v>6</v>
      </c>
      <c r="S47">
        <v>0</v>
      </c>
      <c r="T47">
        <v>11.76</v>
      </c>
      <c r="U47">
        <v>0</v>
      </c>
      <c r="V47" t="s">
        <v>144</v>
      </c>
      <c r="W47" t="s">
        <v>33</v>
      </c>
      <c r="X47">
        <v>6</v>
      </c>
      <c r="Y47">
        <v>0</v>
      </c>
    </row>
    <row r="48" spans="1:25" x14ac:dyDescent="0.25">
      <c r="A48">
        <f>_xlfn.XLOOKUP(C48,[1]Sheet1!$K:$K,[1]Sheet1!$D:$D,0)</f>
        <v>45194</v>
      </c>
      <c r="B48" t="str">
        <f t="shared" si="0"/>
        <v>2023_Week39</v>
      </c>
      <c r="C48" t="s">
        <v>140</v>
      </c>
      <c r="D48" t="s">
        <v>34</v>
      </c>
      <c r="E48" t="s">
        <v>50</v>
      </c>
      <c r="F48" t="s">
        <v>51</v>
      </c>
      <c r="G48" t="s">
        <v>52</v>
      </c>
      <c r="H48">
        <v>42</v>
      </c>
      <c r="I48">
        <v>1</v>
      </c>
      <c r="J48">
        <v>3.09</v>
      </c>
      <c r="K48">
        <v>7.69</v>
      </c>
      <c r="L48">
        <v>53</v>
      </c>
      <c r="M48">
        <v>2</v>
      </c>
      <c r="N48">
        <v>3.02</v>
      </c>
      <c r="O48">
        <v>11.76</v>
      </c>
      <c r="P48">
        <v>100</v>
      </c>
      <c r="Q48">
        <v>100</v>
      </c>
      <c r="R48">
        <v>5</v>
      </c>
      <c r="S48">
        <v>0</v>
      </c>
      <c r="T48">
        <v>11.9</v>
      </c>
      <c r="U48">
        <v>0</v>
      </c>
      <c r="V48" t="s">
        <v>130</v>
      </c>
      <c r="W48" t="s">
        <v>33</v>
      </c>
      <c r="X48">
        <v>5</v>
      </c>
      <c r="Y48">
        <v>0</v>
      </c>
    </row>
    <row r="49" spans="1:25" x14ac:dyDescent="0.25">
      <c r="A49">
        <f>_xlfn.XLOOKUP(C49,[1]Sheet1!$K:$K,[1]Sheet1!$D:$D,0)</f>
        <v>45194</v>
      </c>
      <c r="B49" t="str">
        <f t="shared" si="0"/>
        <v>2023_Week39</v>
      </c>
      <c r="C49" t="s">
        <v>140</v>
      </c>
      <c r="D49" t="s">
        <v>92</v>
      </c>
      <c r="E49" t="s">
        <v>97</v>
      </c>
      <c r="F49" t="s">
        <v>98</v>
      </c>
      <c r="G49" t="s">
        <v>99</v>
      </c>
      <c r="H49">
        <v>106</v>
      </c>
      <c r="I49">
        <v>2</v>
      </c>
      <c r="J49">
        <v>7.81</v>
      </c>
      <c r="K49">
        <v>15.38</v>
      </c>
      <c r="L49">
        <v>134</v>
      </c>
      <c r="M49">
        <v>3</v>
      </c>
      <c r="N49">
        <v>7.63</v>
      </c>
      <c r="O49">
        <v>17.649999999999999</v>
      </c>
      <c r="P49">
        <v>100</v>
      </c>
      <c r="Q49">
        <v>100</v>
      </c>
      <c r="R49">
        <v>5</v>
      </c>
      <c r="S49">
        <v>0</v>
      </c>
      <c r="T49">
        <v>4.72</v>
      </c>
      <c r="U49">
        <v>0</v>
      </c>
      <c r="V49" t="s">
        <v>129</v>
      </c>
      <c r="W49" t="s">
        <v>33</v>
      </c>
      <c r="X49">
        <v>5</v>
      </c>
      <c r="Y49">
        <v>0</v>
      </c>
    </row>
    <row r="50" spans="1:25" x14ac:dyDescent="0.25">
      <c r="A50">
        <f>_xlfn.XLOOKUP(C50,[1]Sheet1!$K:$K,[1]Sheet1!$D:$D,0)</f>
        <v>45194</v>
      </c>
      <c r="B50" t="str">
        <f t="shared" si="0"/>
        <v>2023_Week39</v>
      </c>
      <c r="C50" t="s">
        <v>140</v>
      </c>
      <c r="D50" t="s">
        <v>120</v>
      </c>
      <c r="E50" t="s">
        <v>120</v>
      </c>
      <c r="F50" t="s">
        <v>121</v>
      </c>
      <c r="G50" t="s">
        <v>122</v>
      </c>
      <c r="H50">
        <v>29</v>
      </c>
      <c r="I50">
        <v>0</v>
      </c>
      <c r="J50">
        <v>2.14</v>
      </c>
      <c r="K50">
        <v>0</v>
      </c>
      <c r="L50">
        <v>36</v>
      </c>
      <c r="M50">
        <v>0</v>
      </c>
      <c r="N50">
        <v>2.0499999999999998</v>
      </c>
      <c r="O50">
        <v>0</v>
      </c>
      <c r="P50">
        <v>100</v>
      </c>
      <c r="Q50">
        <v>0</v>
      </c>
      <c r="R50">
        <v>4</v>
      </c>
      <c r="S50">
        <v>0</v>
      </c>
      <c r="T50">
        <v>13.79</v>
      </c>
      <c r="U50">
        <v>0</v>
      </c>
      <c r="V50" t="s">
        <v>132</v>
      </c>
      <c r="W50" t="s">
        <v>33</v>
      </c>
      <c r="X50">
        <v>4</v>
      </c>
      <c r="Y50">
        <v>0</v>
      </c>
    </row>
    <row r="51" spans="1:25" x14ac:dyDescent="0.25">
      <c r="A51">
        <f>_xlfn.XLOOKUP(C51,[1]Sheet1!$K:$K,[1]Sheet1!$D:$D,0)</f>
        <v>45194</v>
      </c>
      <c r="B51" t="str">
        <f t="shared" si="0"/>
        <v>2023_Week39</v>
      </c>
      <c r="C51" t="s">
        <v>140</v>
      </c>
      <c r="D51" t="s">
        <v>92</v>
      </c>
      <c r="E51" t="s">
        <v>93</v>
      </c>
      <c r="F51" t="s">
        <v>94</v>
      </c>
      <c r="G51" t="s">
        <v>95</v>
      </c>
      <c r="H51">
        <v>87</v>
      </c>
      <c r="I51">
        <v>0</v>
      </c>
      <c r="J51">
        <v>6.41</v>
      </c>
      <c r="K51">
        <v>0</v>
      </c>
      <c r="L51">
        <v>113</v>
      </c>
      <c r="M51">
        <v>0</v>
      </c>
      <c r="N51">
        <v>6.44</v>
      </c>
      <c r="O51">
        <v>0</v>
      </c>
      <c r="P51">
        <v>100</v>
      </c>
      <c r="Q51">
        <v>0</v>
      </c>
      <c r="R51">
        <v>3</v>
      </c>
      <c r="S51">
        <v>0</v>
      </c>
      <c r="T51">
        <v>3.45</v>
      </c>
      <c r="U51">
        <v>0</v>
      </c>
      <c r="V51" t="s">
        <v>137</v>
      </c>
      <c r="W51" t="s">
        <v>33</v>
      </c>
      <c r="X51">
        <v>3</v>
      </c>
      <c r="Y51">
        <v>0</v>
      </c>
    </row>
    <row r="52" spans="1:25" x14ac:dyDescent="0.25">
      <c r="A52">
        <f>_xlfn.XLOOKUP(C52,[1]Sheet1!$K:$K,[1]Sheet1!$D:$D,0)</f>
        <v>45194</v>
      </c>
      <c r="B52" t="str">
        <f t="shared" si="0"/>
        <v>2023_Week39</v>
      </c>
      <c r="C52" t="s">
        <v>140</v>
      </c>
      <c r="D52" t="s">
        <v>115</v>
      </c>
      <c r="E52" t="s">
        <v>116</v>
      </c>
      <c r="F52" t="s">
        <v>117</v>
      </c>
      <c r="G52" t="s">
        <v>118</v>
      </c>
      <c r="H52">
        <v>32</v>
      </c>
      <c r="I52">
        <v>0</v>
      </c>
      <c r="J52">
        <v>2.36</v>
      </c>
      <c r="K52">
        <v>0</v>
      </c>
      <c r="L52">
        <v>36</v>
      </c>
      <c r="M52">
        <v>0</v>
      </c>
      <c r="N52">
        <v>2.0499999999999998</v>
      </c>
      <c r="O52">
        <v>0</v>
      </c>
      <c r="P52">
        <v>100</v>
      </c>
      <c r="Q52">
        <v>0</v>
      </c>
      <c r="R52">
        <v>2</v>
      </c>
      <c r="S52">
        <v>0</v>
      </c>
      <c r="T52">
        <v>6.25</v>
      </c>
      <c r="U52">
        <v>0</v>
      </c>
      <c r="V52" t="s">
        <v>145</v>
      </c>
      <c r="W52" t="s">
        <v>33</v>
      </c>
      <c r="X52">
        <v>2</v>
      </c>
      <c r="Y52">
        <v>0</v>
      </c>
    </row>
    <row r="53" spans="1:25" x14ac:dyDescent="0.25">
      <c r="A53">
        <f>_xlfn.XLOOKUP(C53,[1]Sheet1!$K:$K,[1]Sheet1!$D:$D,0)</f>
        <v>45194</v>
      </c>
      <c r="B53" t="str">
        <f t="shared" si="0"/>
        <v>2023_Week39</v>
      </c>
      <c r="C53" t="s">
        <v>140</v>
      </c>
      <c r="D53" t="s">
        <v>34</v>
      </c>
      <c r="E53" t="s">
        <v>35</v>
      </c>
      <c r="F53" t="s">
        <v>36</v>
      </c>
      <c r="G53" t="s">
        <v>37</v>
      </c>
      <c r="H53">
        <v>54</v>
      </c>
      <c r="I53">
        <v>0</v>
      </c>
      <c r="J53">
        <v>3.98</v>
      </c>
      <c r="K53">
        <v>0</v>
      </c>
      <c r="L53">
        <v>64</v>
      </c>
      <c r="M53">
        <v>0</v>
      </c>
      <c r="N53">
        <v>3.64</v>
      </c>
      <c r="O53">
        <v>0</v>
      </c>
      <c r="P53">
        <v>100</v>
      </c>
      <c r="Q53">
        <v>0</v>
      </c>
      <c r="R53">
        <v>2</v>
      </c>
      <c r="S53">
        <v>0</v>
      </c>
      <c r="T53">
        <v>3.7</v>
      </c>
      <c r="U53">
        <v>0</v>
      </c>
      <c r="V53" t="s">
        <v>135</v>
      </c>
      <c r="W53" t="s">
        <v>33</v>
      </c>
      <c r="X53">
        <v>2</v>
      </c>
      <c r="Y53">
        <v>0</v>
      </c>
    </row>
    <row r="54" spans="1:25" x14ac:dyDescent="0.25">
      <c r="A54">
        <f>_xlfn.XLOOKUP(C54,[1]Sheet1!$K:$K,[1]Sheet1!$D:$D,0)</f>
        <v>45194</v>
      </c>
      <c r="B54" t="str">
        <f t="shared" si="0"/>
        <v>2023_Week39</v>
      </c>
      <c r="C54" t="s">
        <v>140</v>
      </c>
      <c r="D54" t="s">
        <v>66</v>
      </c>
      <c r="E54" t="s">
        <v>67</v>
      </c>
      <c r="F54" t="s">
        <v>68</v>
      </c>
      <c r="G54" t="s">
        <v>69</v>
      </c>
      <c r="H54">
        <v>42</v>
      </c>
      <c r="I54">
        <v>1</v>
      </c>
      <c r="J54">
        <v>3.09</v>
      </c>
      <c r="K54">
        <v>7.69</v>
      </c>
      <c r="L54">
        <v>49</v>
      </c>
      <c r="M54">
        <v>1</v>
      </c>
      <c r="N54">
        <v>2.79</v>
      </c>
      <c r="O54">
        <v>5.88</v>
      </c>
      <c r="P54">
        <v>100</v>
      </c>
      <c r="Q54">
        <v>100</v>
      </c>
      <c r="R54">
        <v>2</v>
      </c>
      <c r="S54">
        <v>0</v>
      </c>
      <c r="T54">
        <v>4.76</v>
      </c>
      <c r="U54">
        <v>0</v>
      </c>
      <c r="V54" t="s">
        <v>138</v>
      </c>
      <c r="W54" t="s">
        <v>33</v>
      </c>
      <c r="X54">
        <v>2</v>
      </c>
      <c r="Y54">
        <v>0</v>
      </c>
    </row>
    <row r="55" spans="1:25" x14ac:dyDescent="0.25">
      <c r="A55">
        <f>_xlfn.XLOOKUP(C55,[1]Sheet1!$K:$K,[1]Sheet1!$D:$D,0)</f>
        <v>45194</v>
      </c>
      <c r="B55" t="str">
        <f t="shared" si="0"/>
        <v>2023_Week39</v>
      </c>
      <c r="C55" t="s">
        <v>140</v>
      </c>
      <c r="D55" t="s">
        <v>40</v>
      </c>
      <c r="E55" t="s">
        <v>88</v>
      </c>
      <c r="F55" t="s">
        <v>89</v>
      </c>
      <c r="G55" t="s">
        <v>90</v>
      </c>
      <c r="H55">
        <v>48</v>
      </c>
      <c r="I55">
        <v>0</v>
      </c>
      <c r="J55">
        <v>3.53</v>
      </c>
      <c r="K55">
        <v>0</v>
      </c>
      <c r="L55">
        <v>53</v>
      </c>
      <c r="M55">
        <v>0</v>
      </c>
      <c r="N55">
        <v>3.02</v>
      </c>
      <c r="O55">
        <v>0</v>
      </c>
      <c r="P55">
        <v>100</v>
      </c>
      <c r="Q55">
        <v>0</v>
      </c>
      <c r="R55">
        <v>1</v>
      </c>
      <c r="S55">
        <v>0</v>
      </c>
      <c r="T55">
        <v>2.08</v>
      </c>
      <c r="U55">
        <v>0</v>
      </c>
      <c r="V55" t="s">
        <v>139</v>
      </c>
      <c r="W55" t="s">
        <v>33</v>
      </c>
      <c r="X55">
        <v>1</v>
      </c>
      <c r="Y55">
        <v>0</v>
      </c>
    </row>
    <row r="56" spans="1:25" x14ac:dyDescent="0.25">
      <c r="A56">
        <f>_xlfn.XLOOKUP(C56,[1]Sheet1!$K:$K,[1]Sheet1!$D:$D,0)</f>
        <v>45194</v>
      </c>
      <c r="B56" t="str">
        <f t="shared" si="0"/>
        <v>2023_Week39</v>
      </c>
      <c r="C56" t="s">
        <v>140</v>
      </c>
      <c r="D56" t="s">
        <v>40</v>
      </c>
      <c r="E56" t="s">
        <v>41</v>
      </c>
      <c r="F56" t="s">
        <v>42</v>
      </c>
      <c r="G56" t="s">
        <v>43</v>
      </c>
      <c r="H56">
        <v>46</v>
      </c>
      <c r="I56">
        <v>0</v>
      </c>
      <c r="J56">
        <v>3.39</v>
      </c>
      <c r="K56">
        <v>0</v>
      </c>
      <c r="L56">
        <v>49</v>
      </c>
      <c r="M56">
        <v>0</v>
      </c>
      <c r="N56">
        <v>2.79</v>
      </c>
      <c r="O56">
        <v>0</v>
      </c>
      <c r="P56">
        <v>100</v>
      </c>
      <c r="Q56">
        <v>0</v>
      </c>
      <c r="R56">
        <v>1</v>
      </c>
      <c r="S56">
        <v>0</v>
      </c>
      <c r="T56">
        <v>2.17</v>
      </c>
      <c r="U56">
        <v>0</v>
      </c>
      <c r="V56" t="s">
        <v>139</v>
      </c>
      <c r="W56" t="s">
        <v>33</v>
      </c>
      <c r="X56">
        <v>1</v>
      </c>
      <c r="Y56">
        <v>0</v>
      </c>
    </row>
    <row r="57" spans="1:25" x14ac:dyDescent="0.25">
      <c r="A57">
        <f>_xlfn.XLOOKUP(C57,[1]Sheet1!$K:$K,[1]Sheet1!$D:$D,0)</f>
        <v>45194</v>
      </c>
      <c r="B57" t="str">
        <f t="shared" si="0"/>
        <v>2023_Week39</v>
      </c>
      <c r="C57" t="s">
        <v>140</v>
      </c>
      <c r="D57" t="s">
        <v>66</v>
      </c>
      <c r="E57" t="s">
        <v>84</v>
      </c>
      <c r="F57" t="s">
        <v>85</v>
      </c>
      <c r="G57" t="s">
        <v>86</v>
      </c>
      <c r="H57">
        <v>37</v>
      </c>
      <c r="I57">
        <v>0</v>
      </c>
      <c r="J57">
        <v>2.72</v>
      </c>
      <c r="K57">
        <v>0</v>
      </c>
      <c r="L57">
        <v>39</v>
      </c>
      <c r="M57">
        <v>0</v>
      </c>
      <c r="N57">
        <v>2.2200000000000002</v>
      </c>
      <c r="O57">
        <v>0</v>
      </c>
      <c r="P57">
        <v>100</v>
      </c>
      <c r="Q57">
        <v>0</v>
      </c>
      <c r="R57">
        <v>1</v>
      </c>
      <c r="S57">
        <v>0</v>
      </c>
      <c r="T57">
        <v>2.7</v>
      </c>
      <c r="U57">
        <v>0</v>
      </c>
      <c r="V57" t="s">
        <v>146</v>
      </c>
      <c r="W57" t="s">
        <v>33</v>
      </c>
      <c r="X57">
        <v>1</v>
      </c>
      <c r="Y57">
        <v>0</v>
      </c>
    </row>
    <row r="58" spans="1:25" x14ac:dyDescent="0.25">
      <c r="A58">
        <f>_xlfn.XLOOKUP(C58,[1]Sheet1!$K:$K,[1]Sheet1!$D:$D,0)</f>
        <v>45194</v>
      </c>
      <c r="B58" t="str">
        <f t="shared" si="0"/>
        <v>2023_Week39</v>
      </c>
      <c r="C58" t="s">
        <v>140</v>
      </c>
      <c r="D58" t="s">
        <v>92</v>
      </c>
      <c r="E58" t="s">
        <v>111</v>
      </c>
      <c r="F58" t="s">
        <v>112</v>
      </c>
      <c r="G58" t="s">
        <v>113</v>
      </c>
      <c r="H58">
        <v>70</v>
      </c>
      <c r="I58">
        <v>0</v>
      </c>
      <c r="J58">
        <v>5.15</v>
      </c>
      <c r="K58">
        <v>0</v>
      </c>
      <c r="L58">
        <v>85</v>
      </c>
      <c r="M58">
        <v>0</v>
      </c>
      <c r="N58">
        <v>4.84</v>
      </c>
      <c r="O58">
        <v>0</v>
      </c>
      <c r="P58">
        <v>100</v>
      </c>
      <c r="Q58">
        <v>0</v>
      </c>
      <c r="R58">
        <v>1</v>
      </c>
      <c r="S58">
        <v>0</v>
      </c>
      <c r="T58">
        <v>1.43</v>
      </c>
      <c r="U58">
        <v>0</v>
      </c>
      <c r="V58" t="s">
        <v>146</v>
      </c>
      <c r="W58" t="s">
        <v>33</v>
      </c>
      <c r="X58">
        <v>1</v>
      </c>
      <c r="Y58">
        <v>0</v>
      </c>
    </row>
    <row r="59" spans="1:25" x14ac:dyDescent="0.25">
      <c r="A59">
        <f>_xlfn.XLOOKUP(C59,[1]Sheet1!$K:$K,[1]Sheet1!$D:$D,0)</f>
        <v>45194</v>
      </c>
      <c r="B59" t="str">
        <f t="shared" si="0"/>
        <v>2023_Week39</v>
      </c>
      <c r="C59" t="s">
        <v>140</v>
      </c>
      <c r="D59" t="s">
        <v>133</v>
      </c>
      <c r="E59" t="s">
        <v>80</v>
      </c>
      <c r="F59" t="s">
        <v>81</v>
      </c>
      <c r="G59" t="s">
        <v>82</v>
      </c>
      <c r="H59">
        <v>21</v>
      </c>
      <c r="I59">
        <v>0</v>
      </c>
      <c r="J59">
        <v>1.55</v>
      </c>
      <c r="K59">
        <v>0</v>
      </c>
      <c r="L59">
        <v>22</v>
      </c>
      <c r="M59">
        <v>0</v>
      </c>
      <c r="N59">
        <v>1.25</v>
      </c>
      <c r="O59">
        <v>0</v>
      </c>
      <c r="P59">
        <v>100</v>
      </c>
      <c r="Q59">
        <v>0</v>
      </c>
      <c r="R59">
        <v>1</v>
      </c>
      <c r="S59">
        <v>0</v>
      </c>
      <c r="T59">
        <v>4.76</v>
      </c>
      <c r="U59">
        <v>0</v>
      </c>
      <c r="V59" t="s">
        <v>147</v>
      </c>
      <c r="W59" t="s">
        <v>33</v>
      </c>
      <c r="X59">
        <v>1</v>
      </c>
      <c r="Y59">
        <v>0</v>
      </c>
    </row>
    <row r="60" spans="1:25" x14ac:dyDescent="0.25">
      <c r="A60">
        <f>_xlfn.XLOOKUP(C60,[1]Sheet1!$K:$K,[1]Sheet1!$D:$D,0)</f>
        <v>45187</v>
      </c>
      <c r="B60" t="str">
        <f t="shared" si="0"/>
        <v>2023_Week38</v>
      </c>
      <c r="C60" t="s">
        <v>148</v>
      </c>
      <c r="D60" t="s">
        <v>40</v>
      </c>
      <c r="E60" t="s">
        <v>58</v>
      </c>
      <c r="F60" t="s">
        <v>59</v>
      </c>
      <c r="G60" t="s">
        <v>60</v>
      </c>
      <c r="H60">
        <v>260</v>
      </c>
      <c r="I60">
        <v>1</v>
      </c>
      <c r="J60">
        <v>20.73</v>
      </c>
      <c r="K60">
        <v>3.7</v>
      </c>
      <c r="L60">
        <v>363</v>
      </c>
      <c r="M60">
        <v>1</v>
      </c>
      <c r="N60">
        <v>22.05</v>
      </c>
      <c r="O60">
        <v>2.86</v>
      </c>
      <c r="P60">
        <v>100</v>
      </c>
      <c r="Q60">
        <v>100</v>
      </c>
      <c r="R60">
        <v>25</v>
      </c>
      <c r="S60">
        <v>0</v>
      </c>
      <c r="T60">
        <v>9.6199999999999992</v>
      </c>
      <c r="U60">
        <v>0</v>
      </c>
      <c r="V60" t="s">
        <v>149</v>
      </c>
      <c r="W60" t="s">
        <v>33</v>
      </c>
      <c r="X60">
        <v>25</v>
      </c>
      <c r="Y60">
        <v>0</v>
      </c>
    </row>
    <row r="61" spans="1:25" x14ac:dyDescent="0.25">
      <c r="A61">
        <f>_xlfn.XLOOKUP(C61,[1]Sheet1!$K:$K,[1]Sheet1!$D:$D,0)</f>
        <v>45187</v>
      </c>
      <c r="B61" t="str">
        <f t="shared" si="0"/>
        <v>2023_Week38</v>
      </c>
      <c r="C61" t="s">
        <v>148</v>
      </c>
      <c r="D61" t="s">
        <v>29</v>
      </c>
      <c r="E61" t="s">
        <v>29</v>
      </c>
      <c r="F61" t="s">
        <v>30</v>
      </c>
      <c r="G61" t="s">
        <v>31</v>
      </c>
      <c r="H61">
        <v>57</v>
      </c>
      <c r="I61">
        <v>7</v>
      </c>
      <c r="J61">
        <v>4.55</v>
      </c>
      <c r="K61">
        <v>25.93</v>
      </c>
      <c r="L61">
        <v>100</v>
      </c>
      <c r="M61">
        <v>12</v>
      </c>
      <c r="N61">
        <v>6.08</v>
      </c>
      <c r="O61">
        <v>34.29</v>
      </c>
      <c r="P61">
        <v>100</v>
      </c>
      <c r="Q61">
        <v>100</v>
      </c>
      <c r="R61">
        <v>12</v>
      </c>
      <c r="S61">
        <v>1</v>
      </c>
      <c r="T61">
        <v>21.05</v>
      </c>
      <c r="U61">
        <v>14.29</v>
      </c>
      <c r="V61" t="s">
        <v>150</v>
      </c>
      <c r="W61" t="s">
        <v>146</v>
      </c>
      <c r="X61">
        <v>12</v>
      </c>
      <c r="Y61">
        <v>1</v>
      </c>
    </row>
    <row r="62" spans="1:25" x14ac:dyDescent="0.25">
      <c r="A62">
        <f>_xlfn.XLOOKUP(C62,[1]Sheet1!$K:$K,[1]Sheet1!$D:$D,0)</f>
        <v>45187</v>
      </c>
      <c r="B62" t="str">
        <f t="shared" si="0"/>
        <v>2023_Week38</v>
      </c>
      <c r="C62" t="s">
        <v>148</v>
      </c>
      <c r="D62" t="s">
        <v>92</v>
      </c>
      <c r="E62" t="s">
        <v>102</v>
      </c>
      <c r="F62" t="s">
        <v>103</v>
      </c>
      <c r="G62" t="s">
        <v>104</v>
      </c>
      <c r="H62">
        <v>206</v>
      </c>
      <c r="I62">
        <v>7</v>
      </c>
      <c r="J62">
        <v>16.43</v>
      </c>
      <c r="K62">
        <v>25.93</v>
      </c>
      <c r="L62">
        <v>272</v>
      </c>
      <c r="M62">
        <v>8</v>
      </c>
      <c r="N62">
        <v>16.52</v>
      </c>
      <c r="O62">
        <v>22.86</v>
      </c>
      <c r="P62">
        <v>100</v>
      </c>
      <c r="Q62">
        <v>100</v>
      </c>
      <c r="R62">
        <v>11</v>
      </c>
      <c r="S62">
        <v>1</v>
      </c>
      <c r="T62">
        <v>5.34</v>
      </c>
      <c r="U62">
        <v>14.29</v>
      </c>
      <c r="V62" t="s">
        <v>150</v>
      </c>
      <c r="W62" t="s">
        <v>146</v>
      </c>
      <c r="X62">
        <v>10</v>
      </c>
      <c r="Y62">
        <v>1</v>
      </c>
    </row>
    <row r="63" spans="1:25" x14ac:dyDescent="0.25">
      <c r="A63">
        <f>_xlfn.XLOOKUP(C63,[1]Sheet1!$K:$K,[1]Sheet1!$D:$D,0)</f>
        <v>45187</v>
      </c>
      <c r="B63" t="str">
        <f t="shared" si="0"/>
        <v>2023_Week38</v>
      </c>
      <c r="C63" t="s">
        <v>148</v>
      </c>
      <c r="D63" t="s">
        <v>76</v>
      </c>
      <c r="E63" t="s">
        <v>76</v>
      </c>
      <c r="F63" t="s">
        <v>77</v>
      </c>
      <c r="G63" t="s">
        <v>78</v>
      </c>
      <c r="H63">
        <v>121</v>
      </c>
      <c r="I63">
        <v>2</v>
      </c>
      <c r="J63">
        <v>9.65</v>
      </c>
      <c r="K63">
        <v>7.41</v>
      </c>
      <c r="L63">
        <v>162</v>
      </c>
      <c r="M63">
        <v>3</v>
      </c>
      <c r="N63">
        <v>9.84</v>
      </c>
      <c r="O63">
        <v>8.57</v>
      </c>
      <c r="P63">
        <v>100</v>
      </c>
      <c r="Q63">
        <v>100</v>
      </c>
      <c r="R63">
        <v>8</v>
      </c>
      <c r="S63">
        <v>0</v>
      </c>
      <c r="T63">
        <v>6.61</v>
      </c>
      <c r="U63">
        <v>0</v>
      </c>
      <c r="V63" t="s">
        <v>151</v>
      </c>
      <c r="W63" t="s">
        <v>33</v>
      </c>
      <c r="X63">
        <v>8</v>
      </c>
      <c r="Y63">
        <v>0</v>
      </c>
    </row>
    <row r="64" spans="1:25" x14ac:dyDescent="0.25">
      <c r="A64">
        <f>_xlfn.XLOOKUP(C64,[1]Sheet1!$K:$K,[1]Sheet1!$D:$D,0)</f>
        <v>45187</v>
      </c>
      <c r="B64" t="str">
        <f t="shared" si="0"/>
        <v>2023_Week38</v>
      </c>
      <c r="C64" t="s">
        <v>148</v>
      </c>
      <c r="D64" t="s">
        <v>115</v>
      </c>
      <c r="E64" t="s">
        <v>116</v>
      </c>
      <c r="F64" t="s">
        <v>117</v>
      </c>
      <c r="G64" t="s">
        <v>118</v>
      </c>
      <c r="H64">
        <v>35</v>
      </c>
      <c r="I64">
        <v>0</v>
      </c>
      <c r="J64">
        <v>2.79</v>
      </c>
      <c r="K64">
        <v>0</v>
      </c>
      <c r="L64">
        <v>46</v>
      </c>
      <c r="M64">
        <v>0</v>
      </c>
      <c r="N64">
        <v>2.79</v>
      </c>
      <c r="O64">
        <v>0</v>
      </c>
      <c r="P64">
        <v>97.83</v>
      </c>
      <c r="Q64">
        <v>0</v>
      </c>
      <c r="R64">
        <v>6</v>
      </c>
      <c r="S64">
        <v>0</v>
      </c>
      <c r="T64">
        <v>17.14</v>
      </c>
      <c r="U64">
        <v>0</v>
      </c>
      <c r="V64" t="s">
        <v>144</v>
      </c>
      <c r="W64" t="s">
        <v>33</v>
      </c>
      <c r="X64">
        <v>6</v>
      </c>
      <c r="Y64">
        <v>0</v>
      </c>
    </row>
    <row r="65" spans="1:25" x14ac:dyDescent="0.25">
      <c r="A65">
        <f>_xlfn.XLOOKUP(C65,[1]Sheet1!$K:$K,[1]Sheet1!$D:$D,0)</f>
        <v>45187</v>
      </c>
      <c r="B65" t="str">
        <f t="shared" si="0"/>
        <v>2023_Week38</v>
      </c>
      <c r="C65" t="s">
        <v>148</v>
      </c>
      <c r="D65" t="s">
        <v>24</v>
      </c>
      <c r="E65" t="s">
        <v>24</v>
      </c>
      <c r="F65" t="s">
        <v>25</v>
      </c>
      <c r="G65" t="s">
        <v>26</v>
      </c>
      <c r="H65">
        <v>22</v>
      </c>
      <c r="I65">
        <v>0</v>
      </c>
      <c r="J65">
        <v>1.75</v>
      </c>
      <c r="K65">
        <v>0</v>
      </c>
      <c r="L65">
        <v>31</v>
      </c>
      <c r="M65">
        <v>0</v>
      </c>
      <c r="N65">
        <v>1.88</v>
      </c>
      <c r="O65">
        <v>0</v>
      </c>
      <c r="P65">
        <v>100</v>
      </c>
      <c r="Q65">
        <v>0</v>
      </c>
      <c r="R65">
        <v>5</v>
      </c>
      <c r="S65">
        <v>0</v>
      </c>
      <c r="T65">
        <v>22.73</v>
      </c>
      <c r="U65">
        <v>0</v>
      </c>
      <c r="V65" t="s">
        <v>152</v>
      </c>
      <c r="W65" t="s">
        <v>33</v>
      </c>
      <c r="X65">
        <v>5</v>
      </c>
      <c r="Y65">
        <v>0</v>
      </c>
    </row>
    <row r="66" spans="1:25" x14ac:dyDescent="0.25">
      <c r="A66">
        <f>_xlfn.XLOOKUP(C66,[1]Sheet1!$K:$K,[1]Sheet1!$D:$D,0)</f>
        <v>45187</v>
      </c>
      <c r="B66" t="str">
        <f t="shared" si="0"/>
        <v>2023_Week38</v>
      </c>
      <c r="C66" t="s">
        <v>148</v>
      </c>
      <c r="D66" t="s">
        <v>120</v>
      </c>
      <c r="E66" t="s">
        <v>120</v>
      </c>
      <c r="F66" t="s">
        <v>121</v>
      </c>
      <c r="G66" t="s">
        <v>122</v>
      </c>
      <c r="H66">
        <v>28</v>
      </c>
      <c r="I66">
        <v>0</v>
      </c>
      <c r="J66">
        <v>2.23</v>
      </c>
      <c r="K66">
        <v>0</v>
      </c>
      <c r="L66">
        <v>34</v>
      </c>
      <c r="M66">
        <v>0</v>
      </c>
      <c r="N66">
        <v>2.0699999999999998</v>
      </c>
      <c r="O66">
        <v>0</v>
      </c>
      <c r="P66">
        <v>100</v>
      </c>
      <c r="Q66">
        <v>0</v>
      </c>
      <c r="R66">
        <v>4</v>
      </c>
      <c r="S66">
        <v>0</v>
      </c>
      <c r="T66">
        <v>14.29</v>
      </c>
      <c r="U66">
        <v>0</v>
      </c>
      <c r="V66" t="s">
        <v>132</v>
      </c>
      <c r="W66" t="s">
        <v>33</v>
      </c>
      <c r="X66">
        <v>4</v>
      </c>
      <c r="Y66">
        <v>0</v>
      </c>
    </row>
    <row r="67" spans="1:25" x14ac:dyDescent="0.25">
      <c r="A67">
        <f>_xlfn.XLOOKUP(C67,[1]Sheet1!$K:$K,[1]Sheet1!$D:$D,0)</f>
        <v>45187</v>
      </c>
      <c r="B67" t="str">
        <f t="shared" ref="B67:B130" si="1">IF(WEEKNUM(A67)&gt;9,YEAR(A67)&amp;"_Week"&amp;WEEKNUM(A67),YEAR(A67)&amp;"_Week0"&amp;WEEKNUM(A67))</f>
        <v>2023_Week38</v>
      </c>
      <c r="C67" t="s">
        <v>148</v>
      </c>
      <c r="D67" t="s">
        <v>92</v>
      </c>
      <c r="E67" t="s">
        <v>97</v>
      </c>
      <c r="F67" t="s">
        <v>98</v>
      </c>
      <c r="G67" t="s">
        <v>99</v>
      </c>
      <c r="H67">
        <v>117</v>
      </c>
      <c r="I67">
        <v>1</v>
      </c>
      <c r="J67">
        <v>9.33</v>
      </c>
      <c r="K67">
        <v>3.7</v>
      </c>
      <c r="L67">
        <v>150</v>
      </c>
      <c r="M67">
        <v>1</v>
      </c>
      <c r="N67">
        <v>9.11</v>
      </c>
      <c r="O67">
        <v>2.86</v>
      </c>
      <c r="P67">
        <v>100</v>
      </c>
      <c r="Q67">
        <v>100</v>
      </c>
      <c r="R67">
        <v>5</v>
      </c>
      <c r="S67">
        <v>0</v>
      </c>
      <c r="T67">
        <v>4.2699999999999996</v>
      </c>
      <c r="U67">
        <v>0</v>
      </c>
      <c r="V67" t="s">
        <v>129</v>
      </c>
      <c r="W67" t="s">
        <v>33</v>
      </c>
      <c r="X67">
        <v>4</v>
      </c>
      <c r="Y67">
        <v>0</v>
      </c>
    </row>
    <row r="68" spans="1:25" x14ac:dyDescent="0.25">
      <c r="A68">
        <f>_xlfn.XLOOKUP(C68,[1]Sheet1!$K:$K,[1]Sheet1!$D:$D,0)</f>
        <v>45187</v>
      </c>
      <c r="B68" t="str">
        <f t="shared" si="1"/>
        <v>2023_Week38</v>
      </c>
      <c r="C68" t="s">
        <v>148</v>
      </c>
      <c r="D68" t="s">
        <v>66</v>
      </c>
      <c r="E68" t="s">
        <v>84</v>
      </c>
      <c r="F68" t="s">
        <v>85</v>
      </c>
      <c r="G68" t="s">
        <v>86</v>
      </c>
      <c r="H68">
        <v>21</v>
      </c>
      <c r="I68">
        <v>1</v>
      </c>
      <c r="J68">
        <v>1.67</v>
      </c>
      <c r="K68">
        <v>3.7</v>
      </c>
      <c r="L68">
        <v>22</v>
      </c>
      <c r="M68">
        <v>1</v>
      </c>
      <c r="N68">
        <v>1.34</v>
      </c>
      <c r="O68">
        <v>2.86</v>
      </c>
      <c r="P68">
        <v>100</v>
      </c>
      <c r="Q68">
        <v>100</v>
      </c>
      <c r="R68">
        <v>3</v>
      </c>
      <c r="S68">
        <v>0</v>
      </c>
      <c r="T68">
        <v>14.29</v>
      </c>
      <c r="U68">
        <v>0</v>
      </c>
      <c r="V68" t="s">
        <v>137</v>
      </c>
      <c r="W68" t="s">
        <v>33</v>
      </c>
      <c r="X68">
        <v>3</v>
      </c>
      <c r="Y68">
        <v>0</v>
      </c>
    </row>
    <row r="69" spans="1:25" x14ac:dyDescent="0.25">
      <c r="A69">
        <f>_xlfn.XLOOKUP(C69,[1]Sheet1!$K:$K,[1]Sheet1!$D:$D,0)</f>
        <v>45187</v>
      </c>
      <c r="B69" t="str">
        <f t="shared" si="1"/>
        <v>2023_Week38</v>
      </c>
      <c r="C69" t="s">
        <v>148</v>
      </c>
      <c r="D69" t="s">
        <v>40</v>
      </c>
      <c r="E69" t="s">
        <v>88</v>
      </c>
      <c r="F69" t="s">
        <v>89</v>
      </c>
      <c r="G69" t="s">
        <v>90</v>
      </c>
      <c r="H69">
        <v>59</v>
      </c>
      <c r="I69">
        <v>0</v>
      </c>
      <c r="J69">
        <v>4.7</v>
      </c>
      <c r="K69">
        <v>0</v>
      </c>
      <c r="L69">
        <v>66</v>
      </c>
      <c r="M69">
        <v>0</v>
      </c>
      <c r="N69">
        <v>4.01</v>
      </c>
      <c r="O69">
        <v>0</v>
      </c>
      <c r="P69">
        <v>100</v>
      </c>
      <c r="Q69">
        <v>0</v>
      </c>
      <c r="R69">
        <v>2</v>
      </c>
      <c r="S69">
        <v>0</v>
      </c>
      <c r="T69">
        <v>3.39</v>
      </c>
      <c r="U69">
        <v>0</v>
      </c>
      <c r="V69" t="s">
        <v>135</v>
      </c>
      <c r="W69" t="s">
        <v>33</v>
      </c>
      <c r="X69">
        <v>2</v>
      </c>
      <c r="Y69">
        <v>0</v>
      </c>
    </row>
    <row r="70" spans="1:25" x14ac:dyDescent="0.25">
      <c r="A70">
        <f>_xlfn.XLOOKUP(C70,[1]Sheet1!$K:$K,[1]Sheet1!$D:$D,0)</f>
        <v>45187</v>
      </c>
      <c r="B70" t="str">
        <f t="shared" si="1"/>
        <v>2023_Week38</v>
      </c>
      <c r="C70" t="s">
        <v>148</v>
      </c>
      <c r="D70" t="s">
        <v>34</v>
      </c>
      <c r="E70" t="s">
        <v>62</v>
      </c>
      <c r="F70" t="s">
        <v>63</v>
      </c>
      <c r="G70" t="s">
        <v>64</v>
      </c>
      <c r="H70">
        <v>18</v>
      </c>
      <c r="I70">
        <v>0</v>
      </c>
      <c r="J70">
        <v>1.44</v>
      </c>
      <c r="K70">
        <v>0</v>
      </c>
      <c r="L70">
        <v>21</v>
      </c>
      <c r="M70">
        <v>0</v>
      </c>
      <c r="N70">
        <v>1.28</v>
      </c>
      <c r="O70">
        <v>0</v>
      </c>
      <c r="P70">
        <v>100</v>
      </c>
      <c r="Q70">
        <v>0</v>
      </c>
      <c r="R70">
        <v>2</v>
      </c>
      <c r="S70">
        <v>0</v>
      </c>
      <c r="T70">
        <v>11.11</v>
      </c>
      <c r="U70">
        <v>0</v>
      </c>
      <c r="V70" t="s">
        <v>135</v>
      </c>
      <c r="W70" t="s">
        <v>33</v>
      </c>
      <c r="X70">
        <v>2</v>
      </c>
      <c r="Y70">
        <v>0</v>
      </c>
    </row>
    <row r="71" spans="1:25" x14ac:dyDescent="0.25">
      <c r="A71">
        <f>_xlfn.XLOOKUP(C71,[1]Sheet1!$K:$K,[1]Sheet1!$D:$D,0)</f>
        <v>45187</v>
      </c>
      <c r="B71" t="str">
        <f t="shared" si="1"/>
        <v>2023_Week38</v>
      </c>
      <c r="C71" t="s">
        <v>148</v>
      </c>
      <c r="D71" t="s">
        <v>66</v>
      </c>
      <c r="E71" t="s">
        <v>67</v>
      </c>
      <c r="F71" t="s">
        <v>68</v>
      </c>
      <c r="G71" t="s">
        <v>69</v>
      </c>
      <c r="H71">
        <v>42</v>
      </c>
      <c r="I71">
        <v>2</v>
      </c>
      <c r="J71">
        <v>3.35</v>
      </c>
      <c r="K71">
        <v>7.41</v>
      </c>
      <c r="L71">
        <v>47</v>
      </c>
      <c r="M71">
        <v>2</v>
      </c>
      <c r="N71">
        <v>2.86</v>
      </c>
      <c r="O71">
        <v>5.71</v>
      </c>
      <c r="P71">
        <v>100</v>
      </c>
      <c r="Q71">
        <v>100</v>
      </c>
      <c r="R71">
        <v>2</v>
      </c>
      <c r="S71">
        <v>0</v>
      </c>
      <c r="T71">
        <v>4.76</v>
      </c>
      <c r="U71">
        <v>0</v>
      </c>
      <c r="V71" t="s">
        <v>138</v>
      </c>
      <c r="W71" t="s">
        <v>33</v>
      </c>
      <c r="X71">
        <v>2</v>
      </c>
      <c r="Y71">
        <v>0</v>
      </c>
    </row>
    <row r="72" spans="1:25" x14ac:dyDescent="0.25">
      <c r="A72">
        <f>_xlfn.XLOOKUP(C72,[1]Sheet1!$K:$K,[1]Sheet1!$D:$D,0)</f>
        <v>45187</v>
      </c>
      <c r="B72" t="str">
        <f t="shared" si="1"/>
        <v>2023_Week38</v>
      </c>
      <c r="C72" t="s">
        <v>148</v>
      </c>
      <c r="D72" t="s">
        <v>40</v>
      </c>
      <c r="E72" t="s">
        <v>41</v>
      </c>
      <c r="F72" t="s">
        <v>42</v>
      </c>
      <c r="G72" t="s">
        <v>43</v>
      </c>
      <c r="H72">
        <v>55</v>
      </c>
      <c r="I72">
        <v>0</v>
      </c>
      <c r="J72">
        <v>4.3899999999999997</v>
      </c>
      <c r="K72">
        <v>0</v>
      </c>
      <c r="L72">
        <v>64</v>
      </c>
      <c r="M72">
        <v>0</v>
      </c>
      <c r="N72">
        <v>3.89</v>
      </c>
      <c r="O72">
        <v>0</v>
      </c>
      <c r="P72">
        <v>100</v>
      </c>
      <c r="Q72">
        <v>0</v>
      </c>
      <c r="R72">
        <v>1</v>
      </c>
      <c r="S72">
        <v>0</v>
      </c>
      <c r="T72">
        <v>1.82</v>
      </c>
      <c r="U72">
        <v>0</v>
      </c>
      <c r="V72" t="s">
        <v>139</v>
      </c>
      <c r="W72" t="s">
        <v>33</v>
      </c>
      <c r="X72">
        <v>1</v>
      </c>
      <c r="Y72">
        <v>0</v>
      </c>
    </row>
    <row r="73" spans="1:25" x14ac:dyDescent="0.25">
      <c r="A73">
        <f>_xlfn.XLOOKUP(C73,[1]Sheet1!$K:$K,[1]Sheet1!$D:$D,0)</f>
        <v>45187</v>
      </c>
      <c r="B73" t="str">
        <f t="shared" si="1"/>
        <v>2023_Week38</v>
      </c>
      <c r="C73" t="s">
        <v>148</v>
      </c>
      <c r="D73" t="s">
        <v>34</v>
      </c>
      <c r="E73" t="s">
        <v>45</v>
      </c>
      <c r="F73" t="s">
        <v>46</v>
      </c>
      <c r="G73" t="s">
        <v>47</v>
      </c>
      <c r="H73">
        <v>16</v>
      </c>
      <c r="I73">
        <v>0</v>
      </c>
      <c r="J73">
        <v>1.28</v>
      </c>
      <c r="K73">
        <v>0</v>
      </c>
      <c r="L73">
        <v>20</v>
      </c>
      <c r="M73">
        <v>0</v>
      </c>
      <c r="N73">
        <v>1.22</v>
      </c>
      <c r="O73">
        <v>0</v>
      </c>
      <c r="P73">
        <v>100</v>
      </c>
      <c r="Q73">
        <v>0</v>
      </c>
      <c r="R73">
        <v>1</v>
      </c>
      <c r="S73">
        <v>0</v>
      </c>
      <c r="T73">
        <v>6.25</v>
      </c>
      <c r="U73">
        <v>0</v>
      </c>
      <c r="V73" t="s">
        <v>139</v>
      </c>
      <c r="W73" t="s">
        <v>33</v>
      </c>
      <c r="X73">
        <v>1</v>
      </c>
      <c r="Y73">
        <v>0</v>
      </c>
    </row>
    <row r="74" spans="1:25" x14ac:dyDescent="0.25">
      <c r="A74">
        <f>_xlfn.XLOOKUP(C74,[1]Sheet1!$K:$K,[1]Sheet1!$D:$D,0)</f>
        <v>45187</v>
      </c>
      <c r="B74" t="str">
        <f t="shared" si="1"/>
        <v>2023_Week38</v>
      </c>
      <c r="C74" t="s">
        <v>148</v>
      </c>
      <c r="D74" t="s">
        <v>34</v>
      </c>
      <c r="E74" t="s">
        <v>35</v>
      </c>
      <c r="F74" t="s">
        <v>36</v>
      </c>
      <c r="G74" t="s">
        <v>37</v>
      </c>
      <c r="H74">
        <v>42</v>
      </c>
      <c r="I74">
        <v>0</v>
      </c>
      <c r="J74">
        <v>3.35</v>
      </c>
      <c r="K74">
        <v>0</v>
      </c>
      <c r="L74">
        <v>49</v>
      </c>
      <c r="M74">
        <v>0</v>
      </c>
      <c r="N74">
        <v>2.98</v>
      </c>
      <c r="O74">
        <v>0</v>
      </c>
      <c r="P74">
        <v>100</v>
      </c>
      <c r="Q74">
        <v>0</v>
      </c>
      <c r="R74">
        <v>1</v>
      </c>
      <c r="S74">
        <v>0</v>
      </c>
      <c r="T74">
        <v>2.38</v>
      </c>
      <c r="U74">
        <v>0</v>
      </c>
      <c r="V74" t="s">
        <v>139</v>
      </c>
      <c r="W74" t="s">
        <v>33</v>
      </c>
      <c r="X74">
        <v>1</v>
      </c>
      <c r="Y74">
        <v>0</v>
      </c>
    </row>
    <row r="75" spans="1:25" x14ac:dyDescent="0.25">
      <c r="A75">
        <f>_xlfn.XLOOKUP(C75,[1]Sheet1!$K:$K,[1]Sheet1!$D:$D,0)</f>
        <v>45187</v>
      </c>
      <c r="B75" t="str">
        <f t="shared" si="1"/>
        <v>2023_Week38</v>
      </c>
      <c r="C75" t="s">
        <v>148</v>
      </c>
      <c r="D75" t="s">
        <v>54</v>
      </c>
      <c r="E75" t="s">
        <v>54</v>
      </c>
      <c r="F75" t="s">
        <v>30</v>
      </c>
      <c r="G75" t="s">
        <v>55</v>
      </c>
      <c r="H75">
        <v>29</v>
      </c>
      <c r="I75">
        <v>3</v>
      </c>
      <c r="J75">
        <v>2.31</v>
      </c>
      <c r="K75">
        <v>11.11</v>
      </c>
      <c r="L75">
        <v>45</v>
      </c>
      <c r="M75">
        <v>4</v>
      </c>
      <c r="N75">
        <v>2.73</v>
      </c>
      <c r="O75">
        <v>11.43</v>
      </c>
      <c r="P75">
        <v>100</v>
      </c>
      <c r="Q75">
        <v>100</v>
      </c>
      <c r="R75">
        <v>1</v>
      </c>
      <c r="S75">
        <v>0</v>
      </c>
      <c r="T75">
        <v>3.45</v>
      </c>
      <c r="U75">
        <v>0</v>
      </c>
      <c r="V75" t="s">
        <v>153</v>
      </c>
      <c r="W75" t="s">
        <v>33</v>
      </c>
      <c r="X75">
        <v>1</v>
      </c>
      <c r="Y75">
        <v>0</v>
      </c>
    </row>
    <row r="76" spans="1:25" x14ac:dyDescent="0.25">
      <c r="A76">
        <f>_xlfn.XLOOKUP(C76,[1]Sheet1!$K:$K,[1]Sheet1!$D:$D,0)</f>
        <v>45187</v>
      </c>
      <c r="B76" t="str">
        <f t="shared" si="1"/>
        <v>2023_Week38</v>
      </c>
      <c r="C76" t="s">
        <v>148</v>
      </c>
      <c r="D76" t="s">
        <v>92</v>
      </c>
      <c r="E76" t="s">
        <v>111</v>
      </c>
      <c r="F76" t="s">
        <v>112</v>
      </c>
      <c r="G76" t="s">
        <v>113</v>
      </c>
      <c r="H76">
        <v>54</v>
      </c>
      <c r="I76">
        <v>1</v>
      </c>
      <c r="J76">
        <v>4.3099999999999996</v>
      </c>
      <c r="K76">
        <v>3.7</v>
      </c>
      <c r="L76">
        <v>68</v>
      </c>
      <c r="M76">
        <v>1</v>
      </c>
      <c r="N76">
        <v>4.13</v>
      </c>
      <c r="O76">
        <v>2.86</v>
      </c>
      <c r="P76">
        <v>100</v>
      </c>
      <c r="Q76">
        <v>100</v>
      </c>
      <c r="R76">
        <v>1</v>
      </c>
      <c r="S76">
        <v>0</v>
      </c>
      <c r="T76">
        <v>1.85</v>
      </c>
      <c r="U76">
        <v>0</v>
      </c>
      <c r="V76" t="s">
        <v>146</v>
      </c>
      <c r="W76" t="s">
        <v>33</v>
      </c>
      <c r="X76">
        <v>1</v>
      </c>
      <c r="Y76">
        <v>0</v>
      </c>
    </row>
    <row r="77" spans="1:25" x14ac:dyDescent="0.25">
      <c r="A77">
        <f>_xlfn.XLOOKUP(C77,[1]Sheet1!$K:$K,[1]Sheet1!$D:$D,0)</f>
        <v>45187</v>
      </c>
      <c r="B77" t="str">
        <f t="shared" si="1"/>
        <v>2023_Week38</v>
      </c>
      <c r="C77" t="s">
        <v>148</v>
      </c>
      <c r="D77" t="s">
        <v>92</v>
      </c>
      <c r="E77" t="s">
        <v>93</v>
      </c>
      <c r="F77" t="s">
        <v>94</v>
      </c>
      <c r="G77" t="s">
        <v>95</v>
      </c>
      <c r="H77">
        <v>72</v>
      </c>
      <c r="I77">
        <v>2</v>
      </c>
      <c r="J77">
        <v>5.74</v>
      </c>
      <c r="K77">
        <v>7.41</v>
      </c>
      <c r="L77">
        <v>86</v>
      </c>
      <c r="M77">
        <v>2</v>
      </c>
      <c r="N77">
        <v>5.22</v>
      </c>
      <c r="O77">
        <v>5.71</v>
      </c>
      <c r="P77">
        <v>100</v>
      </c>
      <c r="Q77">
        <v>100</v>
      </c>
      <c r="R77">
        <v>1</v>
      </c>
      <c r="S77">
        <v>0</v>
      </c>
      <c r="T77">
        <v>1.39</v>
      </c>
      <c r="U77">
        <v>0</v>
      </c>
      <c r="V77" t="s">
        <v>146</v>
      </c>
      <c r="W77" t="s">
        <v>33</v>
      </c>
      <c r="X77">
        <v>1</v>
      </c>
      <c r="Y77">
        <v>0</v>
      </c>
    </row>
    <row r="78" spans="1:25" x14ac:dyDescent="0.25">
      <c r="A78">
        <f>_xlfn.XLOOKUP(C78,[1]Sheet1!$K:$K,[1]Sheet1!$D:$D,0)</f>
        <v>45180</v>
      </c>
      <c r="B78" t="str">
        <f t="shared" si="1"/>
        <v>2023_Week37</v>
      </c>
      <c r="C78" t="s">
        <v>154</v>
      </c>
      <c r="D78" t="s">
        <v>40</v>
      </c>
      <c r="E78" t="s">
        <v>58</v>
      </c>
      <c r="F78" t="s">
        <v>59</v>
      </c>
      <c r="G78" t="s">
        <v>60</v>
      </c>
      <c r="H78">
        <v>270</v>
      </c>
      <c r="I78">
        <v>6</v>
      </c>
      <c r="J78">
        <v>22.04</v>
      </c>
      <c r="K78">
        <v>27.27</v>
      </c>
      <c r="L78">
        <v>377</v>
      </c>
      <c r="M78">
        <v>8</v>
      </c>
      <c r="N78">
        <v>24.01</v>
      </c>
      <c r="O78">
        <v>29.63</v>
      </c>
      <c r="P78">
        <v>100</v>
      </c>
      <c r="Q78">
        <v>100</v>
      </c>
      <c r="R78">
        <v>24</v>
      </c>
      <c r="S78">
        <v>0</v>
      </c>
      <c r="T78">
        <v>8.89</v>
      </c>
      <c r="U78">
        <v>0</v>
      </c>
      <c r="V78" t="s">
        <v>155</v>
      </c>
      <c r="W78" t="s">
        <v>33</v>
      </c>
      <c r="X78">
        <v>24</v>
      </c>
      <c r="Y78">
        <v>0</v>
      </c>
    </row>
    <row r="79" spans="1:25" x14ac:dyDescent="0.25">
      <c r="A79">
        <f>_xlfn.XLOOKUP(C79,[1]Sheet1!$K:$K,[1]Sheet1!$D:$D,0)</f>
        <v>45180</v>
      </c>
      <c r="B79" t="str">
        <f t="shared" si="1"/>
        <v>2023_Week37</v>
      </c>
      <c r="C79" t="s">
        <v>154</v>
      </c>
      <c r="D79" t="s">
        <v>76</v>
      </c>
      <c r="E79" t="s">
        <v>76</v>
      </c>
      <c r="F79" t="s">
        <v>77</v>
      </c>
      <c r="G79" t="s">
        <v>78</v>
      </c>
      <c r="H79">
        <v>153</v>
      </c>
      <c r="I79">
        <v>4</v>
      </c>
      <c r="J79">
        <v>12.49</v>
      </c>
      <c r="K79">
        <v>18.18</v>
      </c>
      <c r="L79">
        <v>198</v>
      </c>
      <c r="M79">
        <v>7</v>
      </c>
      <c r="N79">
        <v>12.61</v>
      </c>
      <c r="O79">
        <v>25.93</v>
      </c>
      <c r="P79">
        <v>100</v>
      </c>
      <c r="Q79">
        <v>100</v>
      </c>
      <c r="R79">
        <v>14</v>
      </c>
      <c r="S79">
        <v>1</v>
      </c>
      <c r="T79">
        <v>9.15</v>
      </c>
      <c r="U79">
        <v>25</v>
      </c>
      <c r="V79" t="s">
        <v>126</v>
      </c>
      <c r="W79" t="s">
        <v>146</v>
      </c>
      <c r="X79">
        <v>14</v>
      </c>
      <c r="Y79">
        <v>1</v>
      </c>
    </row>
    <row r="80" spans="1:25" x14ac:dyDescent="0.25">
      <c r="A80">
        <f>_xlfn.XLOOKUP(C80,[1]Sheet1!$K:$K,[1]Sheet1!$D:$D,0)</f>
        <v>45180</v>
      </c>
      <c r="B80" t="str">
        <f t="shared" si="1"/>
        <v>2023_Week37</v>
      </c>
      <c r="C80" t="s">
        <v>154</v>
      </c>
      <c r="D80" t="s">
        <v>92</v>
      </c>
      <c r="E80" t="s">
        <v>102</v>
      </c>
      <c r="F80" t="s">
        <v>103</v>
      </c>
      <c r="G80" t="s">
        <v>104</v>
      </c>
      <c r="H80">
        <v>175</v>
      </c>
      <c r="I80">
        <v>1</v>
      </c>
      <c r="J80">
        <v>14.29</v>
      </c>
      <c r="K80">
        <v>4.55</v>
      </c>
      <c r="L80">
        <v>216</v>
      </c>
      <c r="M80">
        <v>1</v>
      </c>
      <c r="N80">
        <v>13.76</v>
      </c>
      <c r="O80">
        <v>3.7</v>
      </c>
      <c r="P80">
        <v>99.04</v>
      </c>
      <c r="Q80">
        <v>100</v>
      </c>
      <c r="R80">
        <v>9</v>
      </c>
      <c r="S80">
        <v>0</v>
      </c>
      <c r="T80">
        <v>5.14</v>
      </c>
      <c r="U80">
        <v>0</v>
      </c>
      <c r="V80" t="s">
        <v>127</v>
      </c>
      <c r="W80" t="s">
        <v>33</v>
      </c>
      <c r="X80">
        <v>9</v>
      </c>
      <c r="Y80">
        <v>0</v>
      </c>
    </row>
    <row r="81" spans="1:25" x14ac:dyDescent="0.25">
      <c r="A81">
        <f>_xlfn.XLOOKUP(C81,[1]Sheet1!$K:$K,[1]Sheet1!$D:$D,0)</f>
        <v>45180</v>
      </c>
      <c r="B81" t="str">
        <f t="shared" si="1"/>
        <v>2023_Week37</v>
      </c>
      <c r="C81" t="s">
        <v>154</v>
      </c>
      <c r="D81" t="s">
        <v>24</v>
      </c>
      <c r="E81" t="s">
        <v>24</v>
      </c>
      <c r="F81" t="s">
        <v>25</v>
      </c>
      <c r="G81" t="s">
        <v>26</v>
      </c>
      <c r="H81">
        <v>33</v>
      </c>
      <c r="I81">
        <v>1</v>
      </c>
      <c r="J81">
        <v>2.69</v>
      </c>
      <c r="K81">
        <v>4.55</v>
      </c>
      <c r="L81">
        <v>41</v>
      </c>
      <c r="M81">
        <v>1</v>
      </c>
      <c r="N81">
        <v>2.61</v>
      </c>
      <c r="O81">
        <v>3.7</v>
      </c>
      <c r="P81">
        <v>100</v>
      </c>
      <c r="Q81">
        <v>0</v>
      </c>
      <c r="R81">
        <v>6</v>
      </c>
      <c r="S81">
        <v>0</v>
      </c>
      <c r="T81">
        <v>18.18</v>
      </c>
      <c r="U81">
        <v>0</v>
      </c>
      <c r="V81" t="s">
        <v>144</v>
      </c>
      <c r="W81" t="s">
        <v>33</v>
      </c>
      <c r="X81">
        <v>6</v>
      </c>
      <c r="Y81">
        <v>0</v>
      </c>
    </row>
    <row r="82" spans="1:25" x14ac:dyDescent="0.25">
      <c r="A82">
        <f>_xlfn.XLOOKUP(C82,[1]Sheet1!$K:$K,[1]Sheet1!$D:$D,0)</f>
        <v>45180</v>
      </c>
      <c r="B82" t="str">
        <f t="shared" si="1"/>
        <v>2023_Week37</v>
      </c>
      <c r="C82" t="s">
        <v>154</v>
      </c>
      <c r="D82" t="s">
        <v>34</v>
      </c>
      <c r="E82" t="s">
        <v>50</v>
      </c>
      <c r="F82" t="s">
        <v>51</v>
      </c>
      <c r="G82" t="s">
        <v>52</v>
      </c>
      <c r="H82">
        <v>48</v>
      </c>
      <c r="I82">
        <v>2</v>
      </c>
      <c r="J82">
        <v>3.92</v>
      </c>
      <c r="K82">
        <v>9.09</v>
      </c>
      <c r="L82">
        <v>62</v>
      </c>
      <c r="M82">
        <v>2</v>
      </c>
      <c r="N82">
        <v>3.95</v>
      </c>
      <c r="O82">
        <v>7.41</v>
      </c>
      <c r="P82">
        <v>96.77</v>
      </c>
      <c r="Q82">
        <v>100</v>
      </c>
      <c r="R82">
        <v>4</v>
      </c>
      <c r="S82">
        <v>0</v>
      </c>
      <c r="T82">
        <v>8.33</v>
      </c>
      <c r="U82">
        <v>0</v>
      </c>
      <c r="V82" t="s">
        <v>156</v>
      </c>
      <c r="W82" t="s">
        <v>33</v>
      </c>
      <c r="X82">
        <v>4</v>
      </c>
      <c r="Y82">
        <v>0</v>
      </c>
    </row>
    <row r="83" spans="1:25" x14ac:dyDescent="0.25">
      <c r="A83">
        <f>_xlfn.XLOOKUP(C83,[1]Sheet1!$K:$K,[1]Sheet1!$D:$D,0)</f>
        <v>45180</v>
      </c>
      <c r="B83" t="str">
        <f t="shared" si="1"/>
        <v>2023_Week37</v>
      </c>
      <c r="C83" t="s">
        <v>154</v>
      </c>
      <c r="D83" t="s">
        <v>120</v>
      </c>
      <c r="E83" t="s">
        <v>120</v>
      </c>
      <c r="F83" t="s">
        <v>121</v>
      </c>
      <c r="G83" t="s">
        <v>122</v>
      </c>
      <c r="H83">
        <v>31</v>
      </c>
      <c r="I83">
        <v>0</v>
      </c>
      <c r="J83">
        <v>2.5299999999999998</v>
      </c>
      <c r="K83">
        <v>0</v>
      </c>
      <c r="L83">
        <v>45</v>
      </c>
      <c r="M83">
        <v>0</v>
      </c>
      <c r="N83">
        <v>2.87</v>
      </c>
      <c r="O83">
        <v>0</v>
      </c>
      <c r="P83">
        <v>97.78</v>
      </c>
      <c r="Q83">
        <v>0</v>
      </c>
      <c r="R83">
        <v>3</v>
      </c>
      <c r="S83">
        <v>0</v>
      </c>
      <c r="T83">
        <v>9.68</v>
      </c>
      <c r="U83">
        <v>0</v>
      </c>
      <c r="V83" t="s">
        <v>137</v>
      </c>
      <c r="W83" t="s">
        <v>33</v>
      </c>
      <c r="X83">
        <v>3</v>
      </c>
      <c r="Y83">
        <v>0</v>
      </c>
    </row>
    <row r="84" spans="1:25" x14ac:dyDescent="0.25">
      <c r="A84">
        <f>_xlfn.XLOOKUP(C84,[1]Sheet1!$K:$K,[1]Sheet1!$D:$D,0)</f>
        <v>45180</v>
      </c>
      <c r="B84" t="str">
        <f t="shared" si="1"/>
        <v>2023_Week37</v>
      </c>
      <c r="C84" t="s">
        <v>154</v>
      </c>
      <c r="D84" t="s">
        <v>92</v>
      </c>
      <c r="E84" t="s">
        <v>97</v>
      </c>
      <c r="F84" t="s">
        <v>98</v>
      </c>
      <c r="G84" t="s">
        <v>99</v>
      </c>
      <c r="H84">
        <v>107</v>
      </c>
      <c r="I84">
        <v>1</v>
      </c>
      <c r="J84">
        <v>8.73</v>
      </c>
      <c r="K84">
        <v>4.55</v>
      </c>
      <c r="L84">
        <v>134</v>
      </c>
      <c r="M84">
        <v>1</v>
      </c>
      <c r="N84">
        <v>8.5399999999999991</v>
      </c>
      <c r="O84">
        <v>3.7</v>
      </c>
      <c r="P84">
        <v>100</v>
      </c>
      <c r="Q84">
        <v>100</v>
      </c>
      <c r="R84">
        <v>3</v>
      </c>
      <c r="S84">
        <v>1</v>
      </c>
      <c r="T84">
        <v>2.8</v>
      </c>
      <c r="U84">
        <v>100</v>
      </c>
      <c r="V84" t="s">
        <v>137</v>
      </c>
      <c r="W84" t="s">
        <v>146</v>
      </c>
      <c r="X84">
        <v>3</v>
      </c>
      <c r="Y84">
        <v>1</v>
      </c>
    </row>
    <row r="85" spans="1:25" x14ac:dyDescent="0.25">
      <c r="A85">
        <f>_xlfn.XLOOKUP(C85,[1]Sheet1!$K:$K,[1]Sheet1!$D:$D,0)</f>
        <v>45180</v>
      </c>
      <c r="B85" t="str">
        <f t="shared" si="1"/>
        <v>2023_Week37</v>
      </c>
      <c r="C85" t="s">
        <v>154</v>
      </c>
      <c r="D85" t="s">
        <v>54</v>
      </c>
      <c r="E85" t="s">
        <v>54</v>
      </c>
      <c r="F85" t="s">
        <v>30</v>
      </c>
      <c r="G85" t="s">
        <v>55</v>
      </c>
      <c r="H85">
        <v>23</v>
      </c>
      <c r="I85">
        <v>0</v>
      </c>
      <c r="J85">
        <v>1.88</v>
      </c>
      <c r="K85">
        <v>0</v>
      </c>
      <c r="L85">
        <v>28</v>
      </c>
      <c r="M85">
        <v>0</v>
      </c>
      <c r="N85">
        <v>1.78</v>
      </c>
      <c r="O85">
        <v>0</v>
      </c>
      <c r="P85">
        <v>100</v>
      </c>
      <c r="Q85">
        <v>0</v>
      </c>
      <c r="R85">
        <v>2</v>
      </c>
      <c r="S85">
        <v>0</v>
      </c>
      <c r="T85">
        <v>8.6999999999999993</v>
      </c>
      <c r="U85">
        <v>0</v>
      </c>
      <c r="V85" t="s">
        <v>136</v>
      </c>
      <c r="W85" t="s">
        <v>33</v>
      </c>
      <c r="X85">
        <v>2</v>
      </c>
      <c r="Y85">
        <v>0</v>
      </c>
    </row>
    <row r="86" spans="1:25" x14ac:dyDescent="0.25">
      <c r="A86">
        <f>_xlfn.XLOOKUP(C86,[1]Sheet1!$K:$K,[1]Sheet1!$D:$D,0)</f>
        <v>45180</v>
      </c>
      <c r="B86" t="str">
        <f t="shared" si="1"/>
        <v>2023_Week37</v>
      </c>
      <c r="C86" t="s">
        <v>154</v>
      </c>
      <c r="D86" t="s">
        <v>92</v>
      </c>
      <c r="E86" t="s">
        <v>111</v>
      </c>
      <c r="F86" t="s">
        <v>112</v>
      </c>
      <c r="G86" t="s">
        <v>113</v>
      </c>
      <c r="H86">
        <v>64</v>
      </c>
      <c r="I86">
        <v>0</v>
      </c>
      <c r="J86">
        <v>5.22</v>
      </c>
      <c r="K86">
        <v>0</v>
      </c>
      <c r="L86">
        <v>79</v>
      </c>
      <c r="M86">
        <v>0</v>
      </c>
      <c r="N86">
        <v>5.03</v>
      </c>
      <c r="O86">
        <v>0</v>
      </c>
      <c r="P86">
        <v>100</v>
      </c>
      <c r="Q86">
        <v>0</v>
      </c>
      <c r="R86">
        <v>2</v>
      </c>
      <c r="S86">
        <v>0</v>
      </c>
      <c r="T86">
        <v>3.13</v>
      </c>
      <c r="U86">
        <v>0</v>
      </c>
      <c r="V86" t="s">
        <v>138</v>
      </c>
      <c r="W86" t="s">
        <v>33</v>
      </c>
      <c r="X86">
        <v>2</v>
      </c>
      <c r="Y86">
        <v>0</v>
      </c>
    </row>
    <row r="87" spans="1:25" x14ac:dyDescent="0.25">
      <c r="A87">
        <f>_xlfn.XLOOKUP(C87,[1]Sheet1!$K:$K,[1]Sheet1!$D:$D,0)</f>
        <v>45180</v>
      </c>
      <c r="B87" t="str">
        <f t="shared" si="1"/>
        <v>2023_Week37</v>
      </c>
      <c r="C87" t="s">
        <v>154</v>
      </c>
      <c r="D87" t="s">
        <v>66</v>
      </c>
      <c r="E87" t="s">
        <v>67</v>
      </c>
      <c r="F87" t="s">
        <v>68</v>
      </c>
      <c r="G87" t="s">
        <v>69</v>
      </c>
      <c r="H87">
        <v>32</v>
      </c>
      <c r="I87">
        <v>0</v>
      </c>
      <c r="J87">
        <v>2.61</v>
      </c>
      <c r="K87">
        <v>0</v>
      </c>
      <c r="L87">
        <v>38</v>
      </c>
      <c r="M87">
        <v>0</v>
      </c>
      <c r="N87">
        <v>2.42</v>
      </c>
      <c r="O87">
        <v>0</v>
      </c>
      <c r="P87">
        <v>100</v>
      </c>
      <c r="Q87">
        <v>0</v>
      </c>
      <c r="R87">
        <v>2</v>
      </c>
      <c r="S87">
        <v>0</v>
      </c>
      <c r="T87">
        <v>6.25</v>
      </c>
      <c r="U87">
        <v>0</v>
      </c>
      <c r="V87" t="s">
        <v>138</v>
      </c>
      <c r="W87" t="s">
        <v>33</v>
      </c>
      <c r="X87">
        <v>2</v>
      </c>
      <c r="Y87">
        <v>0</v>
      </c>
    </row>
    <row r="88" spans="1:25" x14ac:dyDescent="0.25">
      <c r="A88">
        <f>_xlfn.XLOOKUP(C88,[1]Sheet1!$K:$K,[1]Sheet1!$D:$D,0)</f>
        <v>45180</v>
      </c>
      <c r="B88" t="str">
        <f t="shared" si="1"/>
        <v>2023_Week37</v>
      </c>
      <c r="C88" t="s">
        <v>154</v>
      </c>
      <c r="D88" t="s">
        <v>40</v>
      </c>
      <c r="E88" t="s">
        <v>88</v>
      </c>
      <c r="F88" t="s">
        <v>89</v>
      </c>
      <c r="G88" t="s">
        <v>90</v>
      </c>
      <c r="H88">
        <v>46</v>
      </c>
      <c r="I88">
        <v>3</v>
      </c>
      <c r="J88">
        <v>3.76</v>
      </c>
      <c r="K88">
        <v>13.64</v>
      </c>
      <c r="L88">
        <v>53</v>
      </c>
      <c r="M88">
        <v>3</v>
      </c>
      <c r="N88">
        <v>3.38</v>
      </c>
      <c r="O88">
        <v>11.11</v>
      </c>
      <c r="P88">
        <v>100</v>
      </c>
      <c r="Q88">
        <v>0</v>
      </c>
      <c r="R88">
        <v>1</v>
      </c>
      <c r="S88">
        <v>0</v>
      </c>
      <c r="T88">
        <v>2.17</v>
      </c>
      <c r="U88">
        <v>0</v>
      </c>
      <c r="V88" t="s">
        <v>139</v>
      </c>
      <c r="W88" t="s">
        <v>33</v>
      </c>
      <c r="X88">
        <v>1</v>
      </c>
      <c r="Y88">
        <v>0</v>
      </c>
    </row>
    <row r="89" spans="1:25" x14ac:dyDescent="0.25">
      <c r="A89">
        <f>_xlfn.XLOOKUP(C89,[1]Sheet1!$K:$K,[1]Sheet1!$D:$D,0)</f>
        <v>45180</v>
      </c>
      <c r="B89" t="str">
        <f t="shared" si="1"/>
        <v>2023_Week37</v>
      </c>
      <c r="C89" t="s">
        <v>154</v>
      </c>
      <c r="D89" t="s">
        <v>34</v>
      </c>
      <c r="E89" t="s">
        <v>157</v>
      </c>
      <c r="F89" t="s">
        <v>158</v>
      </c>
      <c r="G89" t="s">
        <v>159</v>
      </c>
      <c r="H89">
        <v>20</v>
      </c>
      <c r="I89">
        <v>1</v>
      </c>
      <c r="J89">
        <v>1.63</v>
      </c>
      <c r="K89">
        <v>4.55</v>
      </c>
      <c r="L89">
        <v>21</v>
      </c>
      <c r="M89">
        <v>1</v>
      </c>
      <c r="N89">
        <v>1.34</v>
      </c>
      <c r="O89">
        <v>3.7</v>
      </c>
      <c r="P89">
        <v>100</v>
      </c>
      <c r="Q89">
        <v>100</v>
      </c>
      <c r="R89">
        <v>1</v>
      </c>
      <c r="S89">
        <v>0</v>
      </c>
      <c r="T89">
        <v>5</v>
      </c>
      <c r="U89">
        <v>0</v>
      </c>
      <c r="V89" t="s">
        <v>139</v>
      </c>
      <c r="W89" t="s">
        <v>33</v>
      </c>
      <c r="X89">
        <v>1</v>
      </c>
      <c r="Y89">
        <v>0</v>
      </c>
    </row>
    <row r="90" spans="1:25" x14ac:dyDescent="0.25">
      <c r="A90">
        <f>_xlfn.XLOOKUP(C90,[1]Sheet1!$K:$K,[1]Sheet1!$D:$D,0)</f>
        <v>45180</v>
      </c>
      <c r="B90" t="str">
        <f t="shared" si="1"/>
        <v>2023_Week37</v>
      </c>
      <c r="C90" t="s">
        <v>154</v>
      </c>
      <c r="D90" t="s">
        <v>115</v>
      </c>
      <c r="E90" t="s">
        <v>116</v>
      </c>
      <c r="F90" t="s">
        <v>117</v>
      </c>
      <c r="G90" t="s">
        <v>118</v>
      </c>
      <c r="H90">
        <v>24</v>
      </c>
      <c r="I90">
        <v>0</v>
      </c>
      <c r="J90">
        <v>1.96</v>
      </c>
      <c r="K90">
        <v>0</v>
      </c>
      <c r="L90">
        <v>38</v>
      </c>
      <c r="M90">
        <v>0</v>
      </c>
      <c r="N90">
        <v>2.42</v>
      </c>
      <c r="O90">
        <v>0</v>
      </c>
      <c r="P90">
        <v>100</v>
      </c>
      <c r="Q90">
        <v>0</v>
      </c>
      <c r="R90">
        <v>1</v>
      </c>
      <c r="S90">
        <v>0</v>
      </c>
      <c r="T90">
        <v>4.17</v>
      </c>
      <c r="U90">
        <v>0</v>
      </c>
      <c r="V90" t="s">
        <v>160</v>
      </c>
      <c r="W90" t="s">
        <v>33</v>
      </c>
      <c r="X90">
        <v>1</v>
      </c>
      <c r="Y90">
        <v>0</v>
      </c>
    </row>
    <row r="91" spans="1:25" x14ac:dyDescent="0.25">
      <c r="A91">
        <f>_xlfn.XLOOKUP(C91,[1]Sheet1!$K:$K,[1]Sheet1!$D:$D,0)</f>
        <v>45180</v>
      </c>
      <c r="B91" t="str">
        <f t="shared" si="1"/>
        <v>2023_Week37</v>
      </c>
      <c r="C91" t="s">
        <v>154</v>
      </c>
      <c r="D91" t="s">
        <v>34</v>
      </c>
      <c r="E91" t="s">
        <v>62</v>
      </c>
      <c r="F91" t="s">
        <v>63</v>
      </c>
      <c r="G91" t="s">
        <v>64</v>
      </c>
      <c r="H91">
        <v>19</v>
      </c>
      <c r="I91">
        <v>0</v>
      </c>
      <c r="J91">
        <v>1.55</v>
      </c>
      <c r="K91">
        <v>0</v>
      </c>
      <c r="L91">
        <v>22</v>
      </c>
      <c r="M91">
        <v>0</v>
      </c>
      <c r="N91">
        <v>1.4</v>
      </c>
      <c r="O91">
        <v>0</v>
      </c>
      <c r="P91">
        <v>100</v>
      </c>
      <c r="Q91">
        <v>0</v>
      </c>
      <c r="R91">
        <v>1</v>
      </c>
      <c r="S91">
        <v>0</v>
      </c>
      <c r="T91">
        <v>5.26</v>
      </c>
      <c r="U91">
        <v>0</v>
      </c>
      <c r="V91" t="s">
        <v>139</v>
      </c>
      <c r="W91" t="s">
        <v>33</v>
      </c>
      <c r="X91">
        <v>1</v>
      </c>
      <c r="Y91">
        <v>0</v>
      </c>
    </row>
    <row r="92" spans="1:25" x14ac:dyDescent="0.25">
      <c r="A92">
        <f>_xlfn.XLOOKUP(C92,[1]Sheet1!$K:$K,[1]Sheet1!$D:$D,0)</f>
        <v>45180</v>
      </c>
      <c r="B92" t="str">
        <f t="shared" si="1"/>
        <v>2023_Week37</v>
      </c>
      <c r="C92" t="s">
        <v>154</v>
      </c>
      <c r="D92" t="s">
        <v>34</v>
      </c>
      <c r="E92" t="s">
        <v>107</v>
      </c>
      <c r="F92" t="s">
        <v>108</v>
      </c>
      <c r="G92" t="s">
        <v>109</v>
      </c>
      <c r="H92">
        <v>61</v>
      </c>
      <c r="I92">
        <v>1</v>
      </c>
      <c r="J92">
        <v>4.9800000000000004</v>
      </c>
      <c r="K92">
        <v>4.55</v>
      </c>
      <c r="L92">
        <v>70</v>
      </c>
      <c r="M92">
        <v>1</v>
      </c>
      <c r="N92">
        <v>4.46</v>
      </c>
      <c r="O92">
        <v>3.7</v>
      </c>
      <c r="P92">
        <v>100</v>
      </c>
      <c r="Q92">
        <v>100</v>
      </c>
      <c r="R92">
        <v>1</v>
      </c>
      <c r="S92">
        <v>0</v>
      </c>
      <c r="T92">
        <v>1.64</v>
      </c>
      <c r="U92">
        <v>0</v>
      </c>
      <c r="V92" t="s">
        <v>161</v>
      </c>
      <c r="W92" t="s">
        <v>33</v>
      </c>
      <c r="X92">
        <v>1</v>
      </c>
      <c r="Y92">
        <v>0</v>
      </c>
    </row>
    <row r="93" spans="1:25" x14ac:dyDescent="0.25">
      <c r="A93">
        <f>_xlfn.XLOOKUP(C93,[1]Sheet1!$K:$K,[1]Sheet1!$D:$D,0)</f>
        <v>45180</v>
      </c>
      <c r="B93" t="str">
        <f t="shared" si="1"/>
        <v>2023_Week37</v>
      </c>
      <c r="C93" t="s">
        <v>154</v>
      </c>
      <c r="D93" t="s">
        <v>162</v>
      </c>
      <c r="E93" t="s">
        <v>163</v>
      </c>
      <c r="F93" t="s">
        <v>164</v>
      </c>
      <c r="G93" t="s">
        <v>165</v>
      </c>
      <c r="H93">
        <v>19</v>
      </c>
      <c r="I93">
        <v>0</v>
      </c>
      <c r="J93">
        <v>1.55</v>
      </c>
      <c r="K93">
        <v>0</v>
      </c>
      <c r="L93">
        <v>27</v>
      </c>
      <c r="M93">
        <v>0</v>
      </c>
      <c r="N93">
        <v>1.72</v>
      </c>
      <c r="O93">
        <v>0</v>
      </c>
      <c r="P93">
        <v>88.89</v>
      </c>
      <c r="Q93">
        <v>0</v>
      </c>
      <c r="R93">
        <v>1</v>
      </c>
      <c r="S93">
        <v>0</v>
      </c>
      <c r="T93">
        <v>5.26</v>
      </c>
      <c r="U93">
        <v>0</v>
      </c>
      <c r="V93" t="s">
        <v>166</v>
      </c>
      <c r="W93" t="s">
        <v>33</v>
      </c>
      <c r="X93">
        <v>1</v>
      </c>
      <c r="Y93">
        <v>0</v>
      </c>
    </row>
    <row r="94" spans="1:25" x14ac:dyDescent="0.25">
      <c r="A94">
        <f>_xlfn.XLOOKUP(C94,[1]Sheet1!$K:$K,[1]Sheet1!$D:$D,0)</f>
        <v>45180</v>
      </c>
      <c r="B94" t="str">
        <f t="shared" si="1"/>
        <v>2023_Week37</v>
      </c>
      <c r="C94" t="s">
        <v>154</v>
      </c>
      <c r="D94" t="s">
        <v>29</v>
      </c>
      <c r="E94" t="s">
        <v>29</v>
      </c>
      <c r="F94" t="s">
        <v>30</v>
      </c>
      <c r="G94" t="s">
        <v>31</v>
      </c>
      <c r="H94">
        <v>43</v>
      </c>
      <c r="I94">
        <v>2</v>
      </c>
      <c r="J94">
        <v>3.51</v>
      </c>
      <c r="K94">
        <v>9.09</v>
      </c>
      <c r="L94">
        <v>49</v>
      </c>
      <c r="M94">
        <v>2</v>
      </c>
      <c r="N94">
        <v>3.12</v>
      </c>
      <c r="O94">
        <v>7.41</v>
      </c>
      <c r="P94">
        <v>100</v>
      </c>
      <c r="Q94">
        <v>100</v>
      </c>
      <c r="R94">
        <v>1</v>
      </c>
      <c r="S94">
        <v>0</v>
      </c>
      <c r="T94">
        <v>2.33</v>
      </c>
      <c r="U94">
        <v>0</v>
      </c>
      <c r="V94" t="s">
        <v>146</v>
      </c>
      <c r="W94" t="s">
        <v>33</v>
      </c>
      <c r="X94">
        <v>1</v>
      </c>
      <c r="Y94">
        <v>0</v>
      </c>
    </row>
    <row r="95" spans="1:25" x14ac:dyDescent="0.25">
      <c r="A95">
        <f>_xlfn.XLOOKUP(C95,[1]Sheet1!$K:$K,[1]Sheet1!$D:$D,0)</f>
        <v>45180</v>
      </c>
      <c r="B95" t="str">
        <f t="shared" si="1"/>
        <v>2023_Week37</v>
      </c>
      <c r="C95" t="s">
        <v>154</v>
      </c>
      <c r="D95" t="s">
        <v>92</v>
      </c>
      <c r="E95" t="s">
        <v>93</v>
      </c>
      <c r="F95" t="s">
        <v>94</v>
      </c>
      <c r="G95" t="s">
        <v>95</v>
      </c>
      <c r="H95">
        <v>57</v>
      </c>
      <c r="I95">
        <v>0</v>
      </c>
      <c r="J95">
        <v>4.6500000000000004</v>
      </c>
      <c r="K95">
        <v>0</v>
      </c>
      <c r="L95">
        <v>72</v>
      </c>
      <c r="M95">
        <v>0</v>
      </c>
      <c r="N95">
        <v>4.59</v>
      </c>
      <c r="O95">
        <v>0</v>
      </c>
      <c r="P95">
        <v>100</v>
      </c>
      <c r="Q95">
        <v>0</v>
      </c>
      <c r="R95">
        <v>1</v>
      </c>
      <c r="S95">
        <v>0</v>
      </c>
      <c r="T95">
        <v>1.75</v>
      </c>
      <c r="U95">
        <v>0</v>
      </c>
      <c r="V95" t="s">
        <v>146</v>
      </c>
      <c r="W95" t="s">
        <v>33</v>
      </c>
      <c r="X95">
        <v>1</v>
      </c>
      <c r="Y95">
        <v>0</v>
      </c>
    </row>
    <row r="96" spans="1:25" x14ac:dyDescent="0.25">
      <c r="A96">
        <f>_xlfn.XLOOKUP(C96,[1]Sheet1!$K:$K,[1]Sheet1!$D:$D,0)</f>
        <v>45173</v>
      </c>
      <c r="B96" t="str">
        <f t="shared" si="1"/>
        <v>2023_Week36</v>
      </c>
      <c r="C96" t="s">
        <v>167</v>
      </c>
      <c r="D96" t="s">
        <v>40</v>
      </c>
      <c r="E96" t="s">
        <v>58</v>
      </c>
      <c r="F96" t="s">
        <v>59</v>
      </c>
      <c r="G96" t="s">
        <v>60</v>
      </c>
      <c r="H96">
        <v>256</v>
      </c>
      <c r="I96">
        <v>5</v>
      </c>
      <c r="J96">
        <v>21.69</v>
      </c>
      <c r="K96">
        <v>27.78</v>
      </c>
      <c r="L96">
        <v>362</v>
      </c>
      <c r="M96">
        <v>6</v>
      </c>
      <c r="N96">
        <v>23.82</v>
      </c>
      <c r="O96">
        <v>24</v>
      </c>
      <c r="P96">
        <v>99.72</v>
      </c>
      <c r="Q96">
        <v>100</v>
      </c>
      <c r="R96">
        <v>20</v>
      </c>
      <c r="S96">
        <v>0</v>
      </c>
      <c r="T96">
        <v>7.81</v>
      </c>
      <c r="U96">
        <v>0</v>
      </c>
      <c r="V96" t="s">
        <v>168</v>
      </c>
      <c r="W96" t="s">
        <v>33</v>
      </c>
      <c r="X96">
        <v>20</v>
      </c>
      <c r="Y96">
        <v>0</v>
      </c>
    </row>
    <row r="97" spans="1:25" x14ac:dyDescent="0.25">
      <c r="A97">
        <f>_xlfn.XLOOKUP(C97,[1]Sheet1!$K:$K,[1]Sheet1!$D:$D,0)</f>
        <v>45173</v>
      </c>
      <c r="B97" t="str">
        <f t="shared" si="1"/>
        <v>2023_Week36</v>
      </c>
      <c r="C97" t="s">
        <v>167</v>
      </c>
      <c r="D97" t="s">
        <v>92</v>
      </c>
      <c r="E97" t="s">
        <v>97</v>
      </c>
      <c r="F97" t="s">
        <v>98</v>
      </c>
      <c r="G97" t="s">
        <v>99</v>
      </c>
      <c r="H97">
        <v>106</v>
      </c>
      <c r="I97">
        <v>1</v>
      </c>
      <c r="J97">
        <v>8.98</v>
      </c>
      <c r="K97">
        <v>5.56</v>
      </c>
      <c r="L97">
        <v>118</v>
      </c>
      <c r="M97">
        <v>1</v>
      </c>
      <c r="N97">
        <v>7.76</v>
      </c>
      <c r="O97">
        <v>4</v>
      </c>
      <c r="P97">
        <v>100</v>
      </c>
      <c r="Q97">
        <v>0</v>
      </c>
      <c r="R97">
        <v>10</v>
      </c>
      <c r="S97">
        <v>0</v>
      </c>
      <c r="T97">
        <v>9.43</v>
      </c>
      <c r="U97">
        <v>0</v>
      </c>
      <c r="V97" t="s">
        <v>169</v>
      </c>
      <c r="W97" t="s">
        <v>33</v>
      </c>
      <c r="X97">
        <v>10</v>
      </c>
      <c r="Y97">
        <v>0</v>
      </c>
    </row>
    <row r="98" spans="1:25" x14ac:dyDescent="0.25">
      <c r="A98">
        <f>_xlfn.XLOOKUP(C98,[1]Sheet1!$K:$K,[1]Sheet1!$D:$D,0)</f>
        <v>45173</v>
      </c>
      <c r="B98" t="str">
        <f t="shared" si="1"/>
        <v>2023_Week36</v>
      </c>
      <c r="C98" t="s">
        <v>167</v>
      </c>
      <c r="D98" t="s">
        <v>92</v>
      </c>
      <c r="E98" t="s">
        <v>102</v>
      </c>
      <c r="F98" t="s">
        <v>103</v>
      </c>
      <c r="G98" t="s">
        <v>104</v>
      </c>
      <c r="H98">
        <v>206</v>
      </c>
      <c r="I98">
        <v>3</v>
      </c>
      <c r="J98">
        <v>17.46</v>
      </c>
      <c r="K98">
        <v>16.670000000000002</v>
      </c>
      <c r="L98">
        <v>258</v>
      </c>
      <c r="M98">
        <v>4</v>
      </c>
      <c r="N98">
        <v>16.97</v>
      </c>
      <c r="O98">
        <v>16</v>
      </c>
      <c r="P98">
        <v>100</v>
      </c>
      <c r="Q98">
        <v>100</v>
      </c>
      <c r="R98">
        <v>9</v>
      </c>
      <c r="S98">
        <v>0</v>
      </c>
      <c r="T98">
        <v>4.37</v>
      </c>
      <c r="U98">
        <v>0</v>
      </c>
      <c r="V98" t="s">
        <v>143</v>
      </c>
      <c r="W98" t="s">
        <v>33</v>
      </c>
      <c r="X98">
        <v>9</v>
      </c>
      <c r="Y98">
        <v>0</v>
      </c>
    </row>
    <row r="99" spans="1:25" x14ac:dyDescent="0.25">
      <c r="A99">
        <f>_xlfn.XLOOKUP(C99,[1]Sheet1!$K:$K,[1]Sheet1!$D:$D,0)</f>
        <v>45173</v>
      </c>
      <c r="B99" t="str">
        <f t="shared" si="1"/>
        <v>2023_Week36</v>
      </c>
      <c r="C99" t="s">
        <v>167</v>
      </c>
      <c r="D99" t="s">
        <v>76</v>
      </c>
      <c r="E99" t="s">
        <v>76</v>
      </c>
      <c r="F99" t="s">
        <v>77</v>
      </c>
      <c r="G99" t="s">
        <v>78</v>
      </c>
      <c r="H99">
        <v>164</v>
      </c>
      <c r="I99">
        <v>3</v>
      </c>
      <c r="J99">
        <v>13.9</v>
      </c>
      <c r="K99">
        <v>16.670000000000002</v>
      </c>
      <c r="L99">
        <v>221</v>
      </c>
      <c r="M99">
        <v>8</v>
      </c>
      <c r="N99">
        <v>14.54</v>
      </c>
      <c r="O99">
        <v>32</v>
      </c>
      <c r="P99">
        <v>100</v>
      </c>
      <c r="Q99">
        <v>100</v>
      </c>
      <c r="R99">
        <v>8</v>
      </c>
      <c r="S99">
        <v>0</v>
      </c>
      <c r="T99">
        <v>4.88</v>
      </c>
      <c r="U99">
        <v>0</v>
      </c>
      <c r="V99" t="s">
        <v>143</v>
      </c>
      <c r="W99" t="s">
        <v>33</v>
      </c>
      <c r="X99">
        <v>8</v>
      </c>
      <c r="Y99">
        <v>0</v>
      </c>
    </row>
    <row r="100" spans="1:25" x14ac:dyDescent="0.25">
      <c r="A100">
        <f>_xlfn.XLOOKUP(C100,[1]Sheet1!$K:$K,[1]Sheet1!$D:$D,0)</f>
        <v>45173</v>
      </c>
      <c r="B100" t="str">
        <f t="shared" si="1"/>
        <v>2023_Week36</v>
      </c>
      <c r="C100" t="s">
        <v>167</v>
      </c>
      <c r="D100" t="s">
        <v>34</v>
      </c>
      <c r="E100" t="s">
        <v>50</v>
      </c>
      <c r="F100" t="s">
        <v>51</v>
      </c>
      <c r="G100" t="s">
        <v>52</v>
      </c>
      <c r="H100">
        <v>31</v>
      </c>
      <c r="I100">
        <v>0</v>
      </c>
      <c r="J100">
        <v>2.63</v>
      </c>
      <c r="K100">
        <v>0</v>
      </c>
      <c r="L100">
        <v>36</v>
      </c>
      <c r="M100">
        <v>0</v>
      </c>
      <c r="N100">
        <v>2.37</v>
      </c>
      <c r="O100">
        <v>0</v>
      </c>
      <c r="P100">
        <v>100</v>
      </c>
      <c r="Q100">
        <v>0</v>
      </c>
      <c r="R100">
        <v>3</v>
      </c>
      <c r="S100">
        <v>0</v>
      </c>
      <c r="T100">
        <v>9.68</v>
      </c>
      <c r="U100">
        <v>0</v>
      </c>
      <c r="V100" t="s">
        <v>170</v>
      </c>
      <c r="W100" t="s">
        <v>33</v>
      </c>
      <c r="X100">
        <v>3</v>
      </c>
      <c r="Y100">
        <v>0</v>
      </c>
    </row>
    <row r="101" spans="1:25" x14ac:dyDescent="0.25">
      <c r="A101">
        <f>_xlfn.XLOOKUP(C101,[1]Sheet1!$K:$K,[1]Sheet1!$D:$D,0)</f>
        <v>45173</v>
      </c>
      <c r="B101" t="str">
        <f t="shared" si="1"/>
        <v>2023_Week36</v>
      </c>
      <c r="C101" t="s">
        <v>167</v>
      </c>
      <c r="D101" t="s">
        <v>24</v>
      </c>
      <c r="E101" t="s">
        <v>24</v>
      </c>
      <c r="F101" t="s">
        <v>25</v>
      </c>
      <c r="G101" t="s">
        <v>26</v>
      </c>
      <c r="H101">
        <v>22</v>
      </c>
      <c r="I101">
        <v>1</v>
      </c>
      <c r="J101">
        <v>1.86</v>
      </c>
      <c r="K101">
        <v>5.56</v>
      </c>
      <c r="L101">
        <v>24</v>
      </c>
      <c r="M101">
        <v>1</v>
      </c>
      <c r="N101">
        <v>1.58</v>
      </c>
      <c r="O101">
        <v>4</v>
      </c>
      <c r="P101">
        <v>100</v>
      </c>
      <c r="Q101">
        <v>100</v>
      </c>
      <c r="R101">
        <v>3</v>
      </c>
      <c r="S101">
        <v>0</v>
      </c>
      <c r="T101">
        <v>13.64</v>
      </c>
      <c r="U101">
        <v>0</v>
      </c>
      <c r="V101" t="s">
        <v>171</v>
      </c>
      <c r="W101" t="s">
        <v>33</v>
      </c>
      <c r="X101">
        <v>3</v>
      </c>
      <c r="Y101">
        <v>0</v>
      </c>
    </row>
    <row r="102" spans="1:25" x14ac:dyDescent="0.25">
      <c r="A102">
        <f>_xlfn.XLOOKUP(C102,[1]Sheet1!$K:$K,[1]Sheet1!$D:$D,0)</f>
        <v>45173</v>
      </c>
      <c r="B102" t="str">
        <f t="shared" si="1"/>
        <v>2023_Week36</v>
      </c>
      <c r="C102" t="s">
        <v>167</v>
      </c>
      <c r="D102" t="s">
        <v>66</v>
      </c>
      <c r="E102" t="s">
        <v>67</v>
      </c>
      <c r="F102" t="s">
        <v>68</v>
      </c>
      <c r="G102" t="s">
        <v>69</v>
      </c>
      <c r="H102">
        <v>59</v>
      </c>
      <c r="I102">
        <v>0</v>
      </c>
      <c r="J102">
        <v>5</v>
      </c>
      <c r="K102">
        <v>0</v>
      </c>
      <c r="L102">
        <v>78</v>
      </c>
      <c r="M102">
        <v>0</v>
      </c>
      <c r="N102">
        <v>5.13</v>
      </c>
      <c r="O102">
        <v>0</v>
      </c>
      <c r="P102">
        <v>100</v>
      </c>
      <c r="Q102">
        <v>0</v>
      </c>
      <c r="R102">
        <v>3</v>
      </c>
      <c r="S102">
        <v>0</v>
      </c>
      <c r="T102">
        <v>5.08</v>
      </c>
      <c r="U102">
        <v>0</v>
      </c>
      <c r="V102" t="s">
        <v>137</v>
      </c>
      <c r="W102" t="s">
        <v>33</v>
      </c>
      <c r="X102">
        <v>3</v>
      </c>
      <c r="Y102">
        <v>0</v>
      </c>
    </row>
    <row r="103" spans="1:25" x14ac:dyDescent="0.25">
      <c r="A103">
        <f>_xlfn.XLOOKUP(C103,[1]Sheet1!$K:$K,[1]Sheet1!$D:$D,0)</f>
        <v>45173</v>
      </c>
      <c r="B103" t="str">
        <f t="shared" si="1"/>
        <v>2023_Week36</v>
      </c>
      <c r="C103" t="s">
        <v>167</v>
      </c>
      <c r="D103" t="s">
        <v>40</v>
      </c>
      <c r="E103" t="s">
        <v>88</v>
      </c>
      <c r="F103" t="s">
        <v>89</v>
      </c>
      <c r="G103" t="s">
        <v>90</v>
      </c>
      <c r="H103">
        <v>44</v>
      </c>
      <c r="I103">
        <v>1</v>
      </c>
      <c r="J103">
        <v>3.73</v>
      </c>
      <c r="K103">
        <v>5.56</v>
      </c>
      <c r="L103">
        <v>53</v>
      </c>
      <c r="M103">
        <v>1</v>
      </c>
      <c r="N103">
        <v>3.49</v>
      </c>
      <c r="O103">
        <v>4</v>
      </c>
      <c r="P103">
        <v>100</v>
      </c>
      <c r="Q103">
        <v>100</v>
      </c>
      <c r="R103">
        <v>3</v>
      </c>
      <c r="S103">
        <v>0</v>
      </c>
      <c r="T103">
        <v>6.82</v>
      </c>
      <c r="U103">
        <v>0</v>
      </c>
      <c r="V103" t="s">
        <v>172</v>
      </c>
      <c r="W103" t="s">
        <v>33</v>
      </c>
      <c r="X103">
        <v>2</v>
      </c>
      <c r="Y103">
        <v>0</v>
      </c>
    </row>
    <row r="104" spans="1:25" x14ac:dyDescent="0.25">
      <c r="A104">
        <f>_xlfn.XLOOKUP(C104,[1]Sheet1!$K:$K,[1]Sheet1!$D:$D,0)</f>
        <v>45173</v>
      </c>
      <c r="B104" t="str">
        <f t="shared" si="1"/>
        <v>2023_Week36</v>
      </c>
      <c r="C104" t="s">
        <v>167</v>
      </c>
      <c r="D104" t="s">
        <v>92</v>
      </c>
      <c r="E104" t="s">
        <v>93</v>
      </c>
      <c r="F104" t="s">
        <v>94</v>
      </c>
      <c r="G104" t="s">
        <v>95</v>
      </c>
      <c r="H104">
        <v>59</v>
      </c>
      <c r="I104">
        <v>1</v>
      </c>
      <c r="J104">
        <v>5</v>
      </c>
      <c r="K104">
        <v>5.56</v>
      </c>
      <c r="L104">
        <v>73</v>
      </c>
      <c r="M104">
        <v>1</v>
      </c>
      <c r="N104">
        <v>4.8</v>
      </c>
      <c r="O104">
        <v>4</v>
      </c>
      <c r="P104">
        <v>100</v>
      </c>
      <c r="Q104">
        <v>0</v>
      </c>
      <c r="R104">
        <v>2</v>
      </c>
      <c r="S104">
        <v>0</v>
      </c>
      <c r="T104">
        <v>3.39</v>
      </c>
      <c r="U104">
        <v>0</v>
      </c>
      <c r="V104" t="s">
        <v>138</v>
      </c>
      <c r="W104" t="s">
        <v>33</v>
      </c>
      <c r="X104">
        <v>2</v>
      </c>
      <c r="Y104">
        <v>0</v>
      </c>
    </row>
    <row r="105" spans="1:25" x14ac:dyDescent="0.25">
      <c r="A105">
        <f>_xlfn.XLOOKUP(C105,[1]Sheet1!$K:$K,[1]Sheet1!$D:$D,0)</f>
        <v>45173</v>
      </c>
      <c r="B105" t="str">
        <f t="shared" si="1"/>
        <v>2023_Week36</v>
      </c>
      <c r="C105" t="s">
        <v>167</v>
      </c>
      <c r="D105" t="s">
        <v>40</v>
      </c>
      <c r="E105" t="s">
        <v>41</v>
      </c>
      <c r="F105" t="s">
        <v>42</v>
      </c>
      <c r="G105" t="s">
        <v>43</v>
      </c>
      <c r="H105">
        <v>40</v>
      </c>
      <c r="I105">
        <v>2</v>
      </c>
      <c r="J105">
        <v>3.39</v>
      </c>
      <c r="K105">
        <v>11.11</v>
      </c>
      <c r="L105">
        <v>46</v>
      </c>
      <c r="M105">
        <v>2</v>
      </c>
      <c r="N105">
        <v>3.03</v>
      </c>
      <c r="O105">
        <v>8</v>
      </c>
      <c r="P105">
        <v>100</v>
      </c>
      <c r="Q105">
        <v>100</v>
      </c>
      <c r="R105">
        <v>1</v>
      </c>
      <c r="S105">
        <v>0</v>
      </c>
      <c r="T105">
        <v>2.5</v>
      </c>
      <c r="U105">
        <v>0</v>
      </c>
      <c r="V105" t="s">
        <v>139</v>
      </c>
      <c r="W105" t="s">
        <v>33</v>
      </c>
      <c r="X105">
        <v>1</v>
      </c>
      <c r="Y105">
        <v>0</v>
      </c>
    </row>
    <row r="106" spans="1:25" x14ac:dyDescent="0.25">
      <c r="A106">
        <f>_xlfn.XLOOKUP(C106,[1]Sheet1!$K:$K,[1]Sheet1!$D:$D,0)</f>
        <v>45173</v>
      </c>
      <c r="B106" t="str">
        <f t="shared" si="1"/>
        <v>2023_Week36</v>
      </c>
      <c r="C106" t="s">
        <v>167</v>
      </c>
      <c r="D106" t="s">
        <v>34</v>
      </c>
      <c r="E106" t="s">
        <v>107</v>
      </c>
      <c r="F106" t="s">
        <v>108</v>
      </c>
      <c r="G106" t="s">
        <v>109</v>
      </c>
      <c r="H106">
        <v>48</v>
      </c>
      <c r="I106">
        <v>0</v>
      </c>
      <c r="J106">
        <v>4.07</v>
      </c>
      <c r="K106">
        <v>0</v>
      </c>
      <c r="L106">
        <v>56</v>
      </c>
      <c r="M106">
        <v>0</v>
      </c>
      <c r="N106">
        <v>3.68</v>
      </c>
      <c r="O106">
        <v>0</v>
      </c>
      <c r="P106">
        <v>100</v>
      </c>
      <c r="Q106">
        <v>0</v>
      </c>
      <c r="R106">
        <v>1</v>
      </c>
      <c r="S106">
        <v>0</v>
      </c>
      <c r="T106">
        <v>2.08</v>
      </c>
      <c r="U106">
        <v>0</v>
      </c>
      <c r="V106" t="s">
        <v>161</v>
      </c>
      <c r="W106" t="s">
        <v>33</v>
      </c>
      <c r="X106">
        <v>1</v>
      </c>
      <c r="Y106">
        <v>0</v>
      </c>
    </row>
    <row r="107" spans="1:25" x14ac:dyDescent="0.25">
      <c r="A107">
        <f>_xlfn.XLOOKUP(C107,[1]Sheet1!$K:$K,[1]Sheet1!$D:$D,0)</f>
        <v>45173</v>
      </c>
      <c r="B107" t="str">
        <f t="shared" si="1"/>
        <v>2023_Week36</v>
      </c>
      <c r="C107" t="s">
        <v>167</v>
      </c>
      <c r="D107" t="s">
        <v>162</v>
      </c>
      <c r="E107" t="s">
        <v>163</v>
      </c>
      <c r="F107" t="s">
        <v>164</v>
      </c>
      <c r="G107" t="s">
        <v>165</v>
      </c>
      <c r="H107">
        <v>18</v>
      </c>
      <c r="I107">
        <v>0</v>
      </c>
      <c r="J107">
        <v>1.53</v>
      </c>
      <c r="K107">
        <v>0</v>
      </c>
      <c r="L107">
        <v>19</v>
      </c>
      <c r="M107">
        <v>0</v>
      </c>
      <c r="N107">
        <v>1.25</v>
      </c>
      <c r="O107">
        <v>0</v>
      </c>
      <c r="P107">
        <v>78.95</v>
      </c>
      <c r="Q107">
        <v>0</v>
      </c>
      <c r="R107">
        <v>1</v>
      </c>
      <c r="S107">
        <v>0</v>
      </c>
      <c r="T107">
        <v>5.56</v>
      </c>
      <c r="U107">
        <v>0</v>
      </c>
      <c r="V107" t="s">
        <v>166</v>
      </c>
      <c r="W107" t="s">
        <v>33</v>
      </c>
      <c r="X107">
        <v>1</v>
      </c>
      <c r="Y107">
        <v>0</v>
      </c>
    </row>
    <row r="108" spans="1:25" x14ac:dyDescent="0.25">
      <c r="A108">
        <f>_xlfn.XLOOKUP(C108,[1]Sheet1!$K:$K,[1]Sheet1!$D:$D,0)</f>
        <v>45173</v>
      </c>
      <c r="B108" t="str">
        <f t="shared" si="1"/>
        <v>2023_Week36</v>
      </c>
      <c r="C108" t="s">
        <v>167</v>
      </c>
      <c r="D108" t="s">
        <v>29</v>
      </c>
      <c r="E108" t="s">
        <v>29</v>
      </c>
      <c r="F108" t="s">
        <v>30</v>
      </c>
      <c r="G108" t="s">
        <v>31</v>
      </c>
      <c r="H108">
        <v>28</v>
      </c>
      <c r="I108">
        <v>0</v>
      </c>
      <c r="J108">
        <v>2.37</v>
      </c>
      <c r="K108">
        <v>0</v>
      </c>
      <c r="L108">
        <v>41</v>
      </c>
      <c r="M108">
        <v>0</v>
      </c>
      <c r="N108">
        <v>2.7</v>
      </c>
      <c r="O108">
        <v>0</v>
      </c>
      <c r="P108">
        <v>100</v>
      </c>
      <c r="Q108">
        <v>0</v>
      </c>
      <c r="R108">
        <v>1</v>
      </c>
      <c r="S108">
        <v>0</v>
      </c>
      <c r="T108">
        <v>3.57</v>
      </c>
      <c r="U108">
        <v>0</v>
      </c>
      <c r="V108" t="s">
        <v>146</v>
      </c>
      <c r="W108" t="s">
        <v>33</v>
      </c>
      <c r="X108">
        <v>1</v>
      </c>
      <c r="Y108">
        <v>0</v>
      </c>
    </row>
    <row r="109" spans="1:25" x14ac:dyDescent="0.25">
      <c r="A109">
        <f>_xlfn.XLOOKUP(C109,[1]Sheet1!$K:$K,[1]Sheet1!$D:$D,0)</f>
        <v>45173</v>
      </c>
      <c r="B109" t="str">
        <f t="shared" si="1"/>
        <v>2023_Week36</v>
      </c>
      <c r="C109" t="s">
        <v>167</v>
      </c>
      <c r="D109" t="s">
        <v>120</v>
      </c>
      <c r="E109" t="s">
        <v>120</v>
      </c>
      <c r="F109" t="s">
        <v>121</v>
      </c>
      <c r="G109" t="s">
        <v>122</v>
      </c>
      <c r="H109">
        <v>45</v>
      </c>
      <c r="I109">
        <v>1</v>
      </c>
      <c r="J109">
        <v>3.81</v>
      </c>
      <c r="K109">
        <v>5.56</v>
      </c>
      <c r="L109">
        <v>61</v>
      </c>
      <c r="M109">
        <v>1</v>
      </c>
      <c r="N109">
        <v>4.01</v>
      </c>
      <c r="O109">
        <v>4</v>
      </c>
      <c r="P109">
        <v>95.08</v>
      </c>
      <c r="Q109">
        <v>100</v>
      </c>
      <c r="R109">
        <v>1</v>
      </c>
      <c r="S109">
        <v>0</v>
      </c>
      <c r="T109">
        <v>2.2200000000000002</v>
      </c>
      <c r="U109">
        <v>0</v>
      </c>
      <c r="V109" t="s">
        <v>146</v>
      </c>
      <c r="W109" t="s">
        <v>33</v>
      </c>
      <c r="X109">
        <v>1</v>
      </c>
      <c r="Y109">
        <v>0</v>
      </c>
    </row>
    <row r="110" spans="1:25" x14ac:dyDescent="0.25">
      <c r="A110">
        <f>_xlfn.XLOOKUP(C110,[1]Sheet1!$K:$K,[1]Sheet1!$D:$D,0)</f>
        <v>45173</v>
      </c>
      <c r="B110" t="str">
        <f t="shared" si="1"/>
        <v>2023_Week36</v>
      </c>
      <c r="C110" t="s">
        <v>167</v>
      </c>
      <c r="D110" t="s">
        <v>66</v>
      </c>
      <c r="E110" t="s">
        <v>84</v>
      </c>
      <c r="F110" t="s">
        <v>85</v>
      </c>
      <c r="G110" t="s">
        <v>86</v>
      </c>
      <c r="H110">
        <v>39</v>
      </c>
      <c r="I110">
        <v>0</v>
      </c>
      <c r="J110">
        <v>3.31</v>
      </c>
      <c r="K110">
        <v>0</v>
      </c>
      <c r="L110">
        <v>40</v>
      </c>
      <c r="M110">
        <v>0</v>
      </c>
      <c r="N110">
        <v>2.63</v>
      </c>
      <c r="O110">
        <v>0</v>
      </c>
      <c r="P110">
        <v>100</v>
      </c>
      <c r="Q110">
        <v>0</v>
      </c>
      <c r="R110">
        <v>1</v>
      </c>
      <c r="S110">
        <v>0</v>
      </c>
      <c r="T110">
        <v>2.56</v>
      </c>
      <c r="U110">
        <v>0</v>
      </c>
      <c r="V110" t="s">
        <v>146</v>
      </c>
      <c r="W110" t="s">
        <v>33</v>
      </c>
      <c r="X110">
        <v>1</v>
      </c>
      <c r="Y110">
        <v>0</v>
      </c>
    </row>
    <row r="111" spans="1:25" x14ac:dyDescent="0.25">
      <c r="A111">
        <f>_xlfn.XLOOKUP(C111,[1]Sheet1!$K:$K,[1]Sheet1!$D:$D,0)</f>
        <v>45173</v>
      </c>
      <c r="B111" t="str">
        <f t="shared" si="1"/>
        <v>2023_Week36</v>
      </c>
      <c r="C111" t="s">
        <v>167</v>
      </c>
      <c r="D111" t="s">
        <v>54</v>
      </c>
      <c r="E111" t="s">
        <v>54</v>
      </c>
      <c r="F111" t="s">
        <v>30</v>
      </c>
      <c r="G111" t="s">
        <v>55</v>
      </c>
      <c r="H111">
        <v>15</v>
      </c>
      <c r="I111">
        <v>0</v>
      </c>
      <c r="J111">
        <v>1.27</v>
      </c>
      <c r="K111">
        <v>0</v>
      </c>
      <c r="L111">
        <v>34</v>
      </c>
      <c r="M111">
        <v>0</v>
      </c>
      <c r="N111">
        <v>2.2400000000000002</v>
      </c>
      <c r="O111">
        <v>0</v>
      </c>
      <c r="P111">
        <v>100</v>
      </c>
      <c r="Q111">
        <v>0</v>
      </c>
      <c r="R111">
        <v>1</v>
      </c>
      <c r="S111">
        <v>0</v>
      </c>
      <c r="T111">
        <v>6.67</v>
      </c>
      <c r="U111">
        <v>0</v>
      </c>
      <c r="V111" t="s">
        <v>153</v>
      </c>
      <c r="W111" t="s">
        <v>33</v>
      </c>
      <c r="X111">
        <v>1</v>
      </c>
      <c r="Y111">
        <v>0</v>
      </c>
    </row>
    <row r="112" spans="1:25" x14ac:dyDescent="0.25">
      <c r="A112">
        <f>_xlfn.XLOOKUP(C112,[1]Sheet1!$K:$K,[1]Sheet1!$D:$D,0)</f>
        <v>45166</v>
      </c>
      <c r="B112" t="str">
        <f t="shared" si="1"/>
        <v>2023_Week35</v>
      </c>
      <c r="C112" t="s">
        <v>173</v>
      </c>
      <c r="D112" t="s">
        <v>40</v>
      </c>
      <c r="E112" t="s">
        <v>58</v>
      </c>
      <c r="F112" t="s">
        <v>59</v>
      </c>
      <c r="G112" t="s">
        <v>60</v>
      </c>
      <c r="H112">
        <v>229</v>
      </c>
      <c r="I112">
        <v>1</v>
      </c>
      <c r="J112">
        <v>18.649999999999999</v>
      </c>
      <c r="K112">
        <v>5.26</v>
      </c>
      <c r="L112">
        <v>322</v>
      </c>
      <c r="M112">
        <v>1</v>
      </c>
      <c r="N112">
        <v>20.76</v>
      </c>
      <c r="O112">
        <v>3.57</v>
      </c>
      <c r="P112">
        <v>100</v>
      </c>
      <c r="Q112">
        <v>100</v>
      </c>
      <c r="R112">
        <v>36</v>
      </c>
      <c r="S112">
        <v>0</v>
      </c>
      <c r="T112">
        <v>15.72</v>
      </c>
      <c r="U112">
        <v>0</v>
      </c>
      <c r="V112" t="s">
        <v>174</v>
      </c>
      <c r="W112" t="s">
        <v>33</v>
      </c>
      <c r="X112">
        <v>27</v>
      </c>
      <c r="Y112">
        <v>0</v>
      </c>
    </row>
    <row r="113" spans="1:25" x14ac:dyDescent="0.25">
      <c r="A113">
        <f>_xlfn.XLOOKUP(C113,[1]Sheet1!$K:$K,[1]Sheet1!$D:$D,0)</f>
        <v>45166</v>
      </c>
      <c r="B113" t="str">
        <f t="shared" si="1"/>
        <v>2023_Week35</v>
      </c>
      <c r="C113" t="s">
        <v>173</v>
      </c>
      <c r="D113" t="s">
        <v>92</v>
      </c>
      <c r="E113" t="s">
        <v>102</v>
      </c>
      <c r="F113" t="s">
        <v>103</v>
      </c>
      <c r="G113" t="s">
        <v>104</v>
      </c>
      <c r="H113">
        <v>234</v>
      </c>
      <c r="I113">
        <v>7</v>
      </c>
      <c r="J113">
        <v>19.059999999999999</v>
      </c>
      <c r="K113">
        <v>36.840000000000003</v>
      </c>
      <c r="L113">
        <v>283</v>
      </c>
      <c r="M113">
        <v>10</v>
      </c>
      <c r="N113">
        <v>18.25</v>
      </c>
      <c r="O113">
        <v>35.71</v>
      </c>
      <c r="P113">
        <v>100</v>
      </c>
      <c r="Q113">
        <v>100</v>
      </c>
      <c r="R113">
        <v>12</v>
      </c>
      <c r="S113">
        <v>0</v>
      </c>
      <c r="T113">
        <v>5.13</v>
      </c>
      <c r="U113">
        <v>0</v>
      </c>
      <c r="V113" t="s">
        <v>175</v>
      </c>
      <c r="W113" t="s">
        <v>33</v>
      </c>
      <c r="X113">
        <v>11</v>
      </c>
      <c r="Y113">
        <v>0</v>
      </c>
    </row>
    <row r="114" spans="1:25" x14ac:dyDescent="0.25">
      <c r="A114">
        <f>_xlfn.XLOOKUP(C114,[1]Sheet1!$K:$K,[1]Sheet1!$D:$D,0)</f>
        <v>45166</v>
      </c>
      <c r="B114" t="str">
        <f t="shared" si="1"/>
        <v>2023_Week35</v>
      </c>
      <c r="C114" t="s">
        <v>173</v>
      </c>
      <c r="D114" t="s">
        <v>76</v>
      </c>
      <c r="E114" t="s">
        <v>76</v>
      </c>
      <c r="F114" t="s">
        <v>77</v>
      </c>
      <c r="G114" t="s">
        <v>78</v>
      </c>
      <c r="H114">
        <v>109</v>
      </c>
      <c r="I114">
        <v>0</v>
      </c>
      <c r="J114">
        <v>8.8800000000000008</v>
      </c>
      <c r="K114">
        <v>0</v>
      </c>
      <c r="L114">
        <v>146</v>
      </c>
      <c r="M114">
        <v>0</v>
      </c>
      <c r="N114">
        <v>9.41</v>
      </c>
      <c r="O114">
        <v>0</v>
      </c>
      <c r="P114">
        <v>100</v>
      </c>
      <c r="Q114">
        <v>0</v>
      </c>
      <c r="R114">
        <v>8</v>
      </c>
      <c r="S114">
        <v>0</v>
      </c>
      <c r="T114">
        <v>7.34</v>
      </c>
      <c r="U114">
        <v>0</v>
      </c>
      <c r="V114" t="s">
        <v>151</v>
      </c>
      <c r="W114" t="s">
        <v>33</v>
      </c>
      <c r="X114">
        <v>8</v>
      </c>
      <c r="Y114">
        <v>0</v>
      </c>
    </row>
    <row r="115" spans="1:25" x14ac:dyDescent="0.25">
      <c r="A115">
        <f>_xlfn.XLOOKUP(C115,[1]Sheet1!$K:$K,[1]Sheet1!$D:$D,0)</f>
        <v>45166</v>
      </c>
      <c r="B115" t="str">
        <f t="shared" si="1"/>
        <v>2023_Week35</v>
      </c>
      <c r="C115" t="s">
        <v>173</v>
      </c>
      <c r="D115" t="s">
        <v>24</v>
      </c>
      <c r="E115" t="s">
        <v>24</v>
      </c>
      <c r="F115" t="s">
        <v>25</v>
      </c>
      <c r="G115" t="s">
        <v>26</v>
      </c>
      <c r="H115">
        <v>19</v>
      </c>
      <c r="I115">
        <v>0</v>
      </c>
      <c r="J115">
        <v>1.55</v>
      </c>
      <c r="K115">
        <v>0</v>
      </c>
      <c r="L115">
        <v>27</v>
      </c>
      <c r="M115">
        <v>0</v>
      </c>
      <c r="N115">
        <v>1.74</v>
      </c>
      <c r="O115">
        <v>0</v>
      </c>
      <c r="P115">
        <v>100</v>
      </c>
      <c r="Q115">
        <v>0</v>
      </c>
      <c r="R115">
        <v>7</v>
      </c>
      <c r="S115">
        <v>0</v>
      </c>
      <c r="T115">
        <v>36.840000000000003</v>
      </c>
      <c r="U115">
        <v>0</v>
      </c>
      <c r="V115" t="s">
        <v>176</v>
      </c>
      <c r="W115" t="s">
        <v>33</v>
      </c>
      <c r="X115">
        <v>7</v>
      </c>
      <c r="Y115">
        <v>0</v>
      </c>
    </row>
    <row r="116" spans="1:25" x14ac:dyDescent="0.25">
      <c r="A116">
        <f>_xlfn.XLOOKUP(C116,[1]Sheet1!$K:$K,[1]Sheet1!$D:$D,0)</f>
        <v>45166</v>
      </c>
      <c r="B116" t="str">
        <f t="shared" si="1"/>
        <v>2023_Week35</v>
      </c>
      <c r="C116" t="s">
        <v>173</v>
      </c>
      <c r="D116" t="s">
        <v>115</v>
      </c>
      <c r="E116" t="s">
        <v>116</v>
      </c>
      <c r="F116" t="s">
        <v>117</v>
      </c>
      <c r="G116" t="s">
        <v>118</v>
      </c>
      <c r="H116">
        <v>40</v>
      </c>
      <c r="I116">
        <v>1</v>
      </c>
      <c r="J116">
        <v>3.26</v>
      </c>
      <c r="K116">
        <v>5.26</v>
      </c>
      <c r="L116">
        <v>49</v>
      </c>
      <c r="M116">
        <v>1</v>
      </c>
      <c r="N116">
        <v>3.16</v>
      </c>
      <c r="O116">
        <v>3.57</v>
      </c>
      <c r="P116">
        <v>100</v>
      </c>
      <c r="Q116">
        <v>100</v>
      </c>
      <c r="R116">
        <v>7</v>
      </c>
      <c r="S116">
        <v>0</v>
      </c>
      <c r="T116">
        <v>17.5</v>
      </c>
      <c r="U116">
        <v>0</v>
      </c>
      <c r="V116" t="s">
        <v>176</v>
      </c>
      <c r="W116" t="s">
        <v>33</v>
      </c>
      <c r="X116">
        <v>6</v>
      </c>
      <c r="Y116">
        <v>0</v>
      </c>
    </row>
    <row r="117" spans="1:25" x14ac:dyDescent="0.25">
      <c r="A117">
        <f>_xlfn.XLOOKUP(C117,[1]Sheet1!$K:$K,[1]Sheet1!$D:$D,0)</f>
        <v>45166</v>
      </c>
      <c r="B117" t="str">
        <f t="shared" si="1"/>
        <v>2023_Week35</v>
      </c>
      <c r="C117" t="s">
        <v>173</v>
      </c>
      <c r="D117" t="s">
        <v>92</v>
      </c>
      <c r="E117" t="s">
        <v>97</v>
      </c>
      <c r="F117" t="s">
        <v>98</v>
      </c>
      <c r="G117" t="s">
        <v>99</v>
      </c>
      <c r="H117">
        <v>86</v>
      </c>
      <c r="I117">
        <v>2</v>
      </c>
      <c r="J117">
        <v>7</v>
      </c>
      <c r="K117">
        <v>10.53</v>
      </c>
      <c r="L117">
        <v>116</v>
      </c>
      <c r="M117">
        <v>8</v>
      </c>
      <c r="N117">
        <v>7.48</v>
      </c>
      <c r="O117">
        <v>28.57</v>
      </c>
      <c r="P117">
        <v>97.3</v>
      </c>
      <c r="Q117">
        <v>100</v>
      </c>
      <c r="R117">
        <v>6</v>
      </c>
      <c r="S117">
        <v>0</v>
      </c>
      <c r="T117">
        <v>6.98</v>
      </c>
      <c r="U117">
        <v>0</v>
      </c>
      <c r="V117" t="s">
        <v>128</v>
      </c>
      <c r="W117" t="s">
        <v>33</v>
      </c>
      <c r="X117">
        <v>5</v>
      </c>
      <c r="Y117">
        <v>0</v>
      </c>
    </row>
    <row r="118" spans="1:25" x14ac:dyDescent="0.25">
      <c r="A118">
        <f>_xlfn.XLOOKUP(C118,[1]Sheet1!$K:$K,[1]Sheet1!$D:$D,0)</f>
        <v>45166</v>
      </c>
      <c r="B118" t="str">
        <f t="shared" si="1"/>
        <v>2023_Week35</v>
      </c>
      <c r="C118" t="s">
        <v>173</v>
      </c>
      <c r="D118" t="s">
        <v>29</v>
      </c>
      <c r="E118" t="s">
        <v>29</v>
      </c>
      <c r="F118" t="s">
        <v>30</v>
      </c>
      <c r="G118" t="s">
        <v>31</v>
      </c>
      <c r="H118">
        <v>42</v>
      </c>
      <c r="I118">
        <v>0</v>
      </c>
      <c r="J118">
        <v>3.42</v>
      </c>
      <c r="K118">
        <v>0</v>
      </c>
      <c r="L118">
        <v>66</v>
      </c>
      <c r="M118">
        <v>0</v>
      </c>
      <c r="N118">
        <v>4.26</v>
      </c>
      <c r="O118">
        <v>0</v>
      </c>
      <c r="P118">
        <v>100</v>
      </c>
      <c r="Q118">
        <v>0</v>
      </c>
      <c r="R118">
        <v>4</v>
      </c>
      <c r="S118">
        <v>0</v>
      </c>
      <c r="T118">
        <v>9.52</v>
      </c>
      <c r="U118">
        <v>0</v>
      </c>
      <c r="V118" t="s">
        <v>132</v>
      </c>
      <c r="W118" t="s">
        <v>33</v>
      </c>
      <c r="X118">
        <v>4</v>
      </c>
      <c r="Y118">
        <v>0</v>
      </c>
    </row>
    <row r="119" spans="1:25" x14ac:dyDescent="0.25">
      <c r="A119">
        <f>_xlfn.XLOOKUP(C119,[1]Sheet1!$K:$K,[1]Sheet1!$D:$D,0)</f>
        <v>45166</v>
      </c>
      <c r="B119" t="str">
        <f t="shared" si="1"/>
        <v>2023_Week35</v>
      </c>
      <c r="C119" t="s">
        <v>173</v>
      </c>
      <c r="D119" t="s">
        <v>92</v>
      </c>
      <c r="E119" t="s">
        <v>93</v>
      </c>
      <c r="F119" t="s">
        <v>94</v>
      </c>
      <c r="G119" t="s">
        <v>95</v>
      </c>
      <c r="H119">
        <v>68</v>
      </c>
      <c r="I119">
        <v>1</v>
      </c>
      <c r="J119">
        <v>5.54</v>
      </c>
      <c r="K119">
        <v>5.26</v>
      </c>
      <c r="L119">
        <v>80</v>
      </c>
      <c r="M119">
        <v>1</v>
      </c>
      <c r="N119">
        <v>5.16</v>
      </c>
      <c r="O119">
        <v>3.57</v>
      </c>
      <c r="P119">
        <v>100</v>
      </c>
      <c r="Q119">
        <v>0</v>
      </c>
      <c r="R119">
        <v>4</v>
      </c>
      <c r="S119">
        <v>0</v>
      </c>
      <c r="T119">
        <v>5.88</v>
      </c>
      <c r="U119">
        <v>0</v>
      </c>
      <c r="V119" t="s">
        <v>132</v>
      </c>
      <c r="W119" t="s">
        <v>33</v>
      </c>
      <c r="X119">
        <v>4</v>
      </c>
      <c r="Y119">
        <v>0</v>
      </c>
    </row>
    <row r="120" spans="1:25" x14ac:dyDescent="0.25">
      <c r="A120">
        <f>_xlfn.XLOOKUP(C120,[1]Sheet1!$K:$K,[1]Sheet1!$D:$D,0)</f>
        <v>45166</v>
      </c>
      <c r="B120" t="str">
        <f t="shared" si="1"/>
        <v>2023_Week35</v>
      </c>
      <c r="C120" t="s">
        <v>173</v>
      </c>
      <c r="D120" t="s">
        <v>34</v>
      </c>
      <c r="E120" t="s">
        <v>50</v>
      </c>
      <c r="F120" t="s">
        <v>51</v>
      </c>
      <c r="G120" t="s">
        <v>52</v>
      </c>
      <c r="H120">
        <v>42</v>
      </c>
      <c r="I120">
        <v>2</v>
      </c>
      <c r="J120">
        <v>3.42</v>
      </c>
      <c r="K120">
        <v>10.53</v>
      </c>
      <c r="L120">
        <v>52</v>
      </c>
      <c r="M120">
        <v>2</v>
      </c>
      <c r="N120">
        <v>3.35</v>
      </c>
      <c r="O120">
        <v>7.14</v>
      </c>
      <c r="P120">
        <v>100</v>
      </c>
      <c r="Q120">
        <v>100</v>
      </c>
      <c r="R120">
        <v>3</v>
      </c>
      <c r="S120">
        <v>0</v>
      </c>
      <c r="T120">
        <v>7.14</v>
      </c>
      <c r="U120">
        <v>0</v>
      </c>
      <c r="V120" t="s">
        <v>170</v>
      </c>
      <c r="W120" t="s">
        <v>33</v>
      </c>
      <c r="X120">
        <v>3</v>
      </c>
      <c r="Y120">
        <v>0</v>
      </c>
    </row>
    <row r="121" spans="1:25" x14ac:dyDescent="0.25">
      <c r="A121">
        <f>_xlfn.XLOOKUP(C121,[1]Sheet1!$K:$K,[1]Sheet1!$D:$D,0)</f>
        <v>45166</v>
      </c>
      <c r="B121" t="str">
        <f t="shared" si="1"/>
        <v>2023_Week35</v>
      </c>
      <c r="C121" t="s">
        <v>173</v>
      </c>
      <c r="D121" t="s">
        <v>66</v>
      </c>
      <c r="E121" t="s">
        <v>84</v>
      </c>
      <c r="F121" t="s">
        <v>85</v>
      </c>
      <c r="G121" t="s">
        <v>86</v>
      </c>
      <c r="H121">
        <v>26</v>
      </c>
      <c r="I121">
        <v>1</v>
      </c>
      <c r="J121">
        <v>2.12</v>
      </c>
      <c r="K121">
        <v>5.26</v>
      </c>
      <c r="L121">
        <v>33</v>
      </c>
      <c r="M121">
        <v>1</v>
      </c>
      <c r="N121">
        <v>2.13</v>
      </c>
      <c r="O121">
        <v>3.57</v>
      </c>
      <c r="P121">
        <v>100</v>
      </c>
      <c r="Q121">
        <v>100</v>
      </c>
      <c r="R121">
        <v>3</v>
      </c>
      <c r="S121">
        <v>0</v>
      </c>
      <c r="T121">
        <v>11.54</v>
      </c>
      <c r="U121">
        <v>0</v>
      </c>
      <c r="V121" t="s">
        <v>137</v>
      </c>
      <c r="W121" t="s">
        <v>33</v>
      </c>
      <c r="X121">
        <v>3</v>
      </c>
      <c r="Y121">
        <v>0</v>
      </c>
    </row>
    <row r="122" spans="1:25" x14ac:dyDescent="0.25">
      <c r="A122">
        <f>_xlfn.XLOOKUP(C122,[1]Sheet1!$K:$K,[1]Sheet1!$D:$D,0)</f>
        <v>45166</v>
      </c>
      <c r="B122" t="str">
        <f t="shared" si="1"/>
        <v>2023_Week35</v>
      </c>
      <c r="C122" t="s">
        <v>173</v>
      </c>
      <c r="D122" t="s">
        <v>92</v>
      </c>
      <c r="E122" t="s">
        <v>111</v>
      </c>
      <c r="F122" t="s">
        <v>112</v>
      </c>
      <c r="G122" t="s">
        <v>113</v>
      </c>
      <c r="H122">
        <v>59</v>
      </c>
      <c r="I122">
        <v>2</v>
      </c>
      <c r="J122">
        <v>4.8</v>
      </c>
      <c r="K122">
        <v>10.53</v>
      </c>
      <c r="L122">
        <v>66</v>
      </c>
      <c r="M122">
        <v>2</v>
      </c>
      <c r="N122">
        <v>4.26</v>
      </c>
      <c r="O122">
        <v>7.14</v>
      </c>
      <c r="P122">
        <v>100</v>
      </c>
      <c r="Q122">
        <v>100</v>
      </c>
      <c r="R122">
        <v>3</v>
      </c>
      <c r="S122">
        <v>0</v>
      </c>
      <c r="T122">
        <v>5.08</v>
      </c>
      <c r="U122">
        <v>0</v>
      </c>
      <c r="V122" t="s">
        <v>137</v>
      </c>
      <c r="W122" t="s">
        <v>33</v>
      </c>
      <c r="X122">
        <v>3</v>
      </c>
      <c r="Y122">
        <v>0</v>
      </c>
    </row>
    <row r="123" spans="1:25" x14ac:dyDescent="0.25">
      <c r="A123">
        <f>_xlfn.XLOOKUP(C123,[1]Sheet1!$K:$K,[1]Sheet1!$D:$D,0)</f>
        <v>45166</v>
      </c>
      <c r="B123" t="str">
        <f t="shared" si="1"/>
        <v>2023_Week35</v>
      </c>
      <c r="C123" t="s">
        <v>173</v>
      </c>
      <c r="D123" t="s">
        <v>40</v>
      </c>
      <c r="E123" t="s">
        <v>88</v>
      </c>
      <c r="F123" t="s">
        <v>89</v>
      </c>
      <c r="G123" t="s">
        <v>90</v>
      </c>
      <c r="H123">
        <v>48</v>
      </c>
      <c r="I123">
        <v>1</v>
      </c>
      <c r="J123">
        <v>3.91</v>
      </c>
      <c r="K123">
        <v>5.26</v>
      </c>
      <c r="L123">
        <v>50</v>
      </c>
      <c r="M123">
        <v>1</v>
      </c>
      <c r="N123">
        <v>3.22</v>
      </c>
      <c r="O123">
        <v>3.57</v>
      </c>
      <c r="P123">
        <v>100</v>
      </c>
      <c r="Q123">
        <v>100</v>
      </c>
      <c r="R123">
        <v>6</v>
      </c>
      <c r="S123">
        <v>0</v>
      </c>
      <c r="T123">
        <v>12.5</v>
      </c>
      <c r="U123">
        <v>0</v>
      </c>
      <c r="V123" t="s">
        <v>177</v>
      </c>
      <c r="W123" t="s">
        <v>33</v>
      </c>
      <c r="X123">
        <v>2</v>
      </c>
      <c r="Y123">
        <v>0</v>
      </c>
    </row>
    <row r="124" spans="1:25" x14ac:dyDescent="0.25">
      <c r="A124">
        <f>_xlfn.XLOOKUP(C124,[1]Sheet1!$K:$K,[1]Sheet1!$D:$D,0)</f>
        <v>45166</v>
      </c>
      <c r="B124" t="str">
        <f t="shared" si="1"/>
        <v>2023_Week35</v>
      </c>
      <c r="C124" t="s">
        <v>173</v>
      </c>
      <c r="D124" t="s">
        <v>120</v>
      </c>
      <c r="E124" t="s">
        <v>120</v>
      </c>
      <c r="F124" t="s">
        <v>121</v>
      </c>
      <c r="G124" t="s">
        <v>122</v>
      </c>
      <c r="H124">
        <v>28</v>
      </c>
      <c r="I124">
        <v>0</v>
      </c>
      <c r="J124">
        <v>2.2799999999999998</v>
      </c>
      <c r="K124">
        <v>0</v>
      </c>
      <c r="L124">
        <v>34</v>
      </c>
      <c r="M124">
        <v>0</v>
      </c>
      <c r="N124">
        <v>2.19</v>
      </c>
      <c r="O124">
        <v>0</v>
      </c>
      <c r="P124">
        <v>97.06</v>
      </c>
      <c r="Q124">
        <v>0</v>
      </c>
      <c r="R124">
        <v>2</v>
      </c>
      <c r="S124">
        <v>0</v>
      </c>
      <c r="T124">
        <v>7.14</v>
      </c>
      <c r="U124">
        <v>0</v>
      </c>
      <c r="V124" t="s">
        <v>138</v>
      </c>
      <c r="W124" t="s">
        <v>33</v>
      </c>
      <c r="X124">
        <v>2</v>
      </c>
      <c r="Y124">
        <v>0</v>
      </c>
    </row>
    <row r="125" spans="1:25" x14ac:dyDescent="0.25">
      <c r="A125">
        <f>_xlfn.XLOOKUP(C125,[1]Sheet1!$K:$K,[1]Sheet1!$D:$D,0)</f>
        <v>45166</v>
      </c>
      <c r="B125" t="str">
        <f t="shared" si="1"/>
        <v>2023_Week35</v>
      </c>
      <c r="C125" t="s">
        <v>173</v>
      </c>
      <c r="D125" t="s">
        <v>40</v>
      </c>
      <c r="E125" t="s">
        <v>41</v>
      </c>
      <c r="F125" t="s">
        <v>42</v>
      </c>
      <c r="G125" t="s">
        <v>43</v>
      </c>
      <c r="H125">
        <v>44</v>
      </c>
      <c r="I125">
        <v>0</v>
      </c>
      <c r="J125">
        <v>3.58</v>
      </c>
      <c r="K125">
        <v>0</v>
      </c>
      <c r="L125">
        <v>46</v>
      </c>
      <c r="M125">
        <v>0</v>
      </c>
      <c r="N125">
        <v>2.97</v>
      </c>
      <c r="O125">
        <v>0</v>
      </c>
      <c r="P125">
        <v>100</v>
      </c>
      <c r="Q125">
        <v>0</v>
      </c>
      <c r="R125">
        <v>1</v>
      </c>
      <c r="S125">
        <v>0</v>
      </c>
      <c r="T125">
        <v>2.27</v>
      </c>
      <c r="U125">
        <v>0</v>
      </c>
      <c r="V125" t="s">
        <v>139</v>
      </c>
      <c r="W125" t="s">
        <v>33</v>
      </c>
      <c r="X125">
        <v>1</v>
      </c>
      <c r="Y125">
        <v>0</v>
      </c>
    </row>
    <row r="126" spans="1:25" x14ac:dyDescent="0.25">
      <c r="A126">
        <f>_xlfn.XLOOKUP(C126,[1]Sheet1!$K:$K,[1]Sheet1!$D:$D,0)</f>
        <v>45166</v>
      </c>
      <c r="B126" t="str">
        <f t="shared" si="1"/>
        <v>2023_Week35</v>
      </c>
      <c r="C126" t="s">
        <v>173</v>
      </c>
      <c r="D126" t="s">
        <v>34</v>
      </c>
      <c r="E126" t="s">
        <v>107</v>
      </c>
      <c r="F126" t="s">
        <v>108</v>
      </c>
      <c r="G126" t="s">
        <v>109</v>
      </c>
      <c r="H126">
        <v>61</v>
      </c>
      <c r="I126">
        <v>0</v>
      </c>
      <c r="J126">
        <v>4.97</v>
      </c>
      <c r="K126">
        <v>0</v>
      </c>
      <c r="L126">
        <v>69</v>
      </c>
      <c r="M126">
        <v>0</v>
      </c>
      <c r="N126">
        <v>4.45</v>
      </c>
      <c r="O126">
        <v>0</v>
      </c>
      <c r="P126">
        <v>100</v>
      </c>
      <c r="Q126">
        <v>0</v>
      </c>
      <c r="R126">
        <v>1</v>
      </c>
      <c r="S126">
        <v>0</v>
      </c>
      <c r="T126">
        <v>1.64</v>
      </c>
      <c r="U126">
        <v>0</v>
      </c>
      <c r="V126" t="s">
        <v>161</v>
      </c>
      <c r="W126" t="s">
        <v>33</v>
      </c>
      <c r="X126">
        <v>1</v>
      </c>
      <c r="Y126">
        <v>0</v>
      </c>
    </row>
    <row r="127" spans="1:25" x14ac:dyDescent="0.25">
      <c r="A127">
        <f>_xlfn.XLOOKUP(C127,[1]Sheet1!$K:$K,[1]Sheet1!$D:$D,0)</f>
        <v>45166</v>
      </c>
      <c r="B127" t="str">
        <f t="shared" si="1"/>
        <v>2023_Week35</v>
      </c>
      <c r="C127" t="s">
        <v>173</v>
      </c>
      <c r="D127" t="s">
        <v>162</v>
      </c>
      <c r="E127" t="s">
        <v>163</v>
      </c>
      <c r="F127" t="s">
        <v>164</v>
      </c>
      <c r="G127" t="s">
        <v>165</v>
      </c>
      <c r="H127">
        <v>22</v>
      </c>
      <c r="I127">
        <v>0</v>
      </c>
      <c r="J127">
        <v>1.79</v>
      </c>
      <c r="K127">
        <v>0</v>
      </c>
      <c r="L127">
        <v>26</v>
      </c>
      <c r="M127">
        <v>0</v>
      </c>
      <c r="N127">
        <v>1.68</v>
      </c>
      <c r="O127">
        <v>0</v>
      </c>
      <c r="P127">
        <v>96.15</v>
      </c>
      <c r="Q127">
        <v>0</v>
      </c>
      <c r="R127">
        <v>1</v>
      </c>
      <c r="S127">
        <v>0</v>
      </c>
      <c r="T127">
        <v>4.55</v>
      </c>
      <c r="U127">
        <v>0</v>
      </c>
      <c r="V127" t="s">
        <v>166</v>
      </c>
      <c r="W127" t="s">
        <v>33</v>
      </c>
      <c r="X127">
        <v>1</v>
      </c>
      <c r="Y127">
        <v>0</v>
      </c>
    </row>
    <row r="128" spans="1:25" x14ac:dyDescent="0.25">
      <c r="A128">
        <f>_xlfn.XLOOKUP(C128,[1]Sheet1!$K:$K,[1]Sheet1!$D:$D,0)</f>
        <v>45166</v>
      </c>
      <c r="B128" t="str">
        <f t="shared" si="1"/>
        <v>2023_Week35</v>
      </c>
      <c r="C128" t="s">
        <v>173</v>
      </c>
      <c r="D128" t="s">
        <v>133</v>
      </c>
      <c r="E128" t="s">
        <v>72</v>
      </c>
      <c r="F128" t="s">
        <v>73</v>
      </c>
      <c r="G128" t="s">
        <v>74</v>
      </c>
      <c r="H128">
        <v>41</v>
      </c>
      <c r="I128">
        <v>0</v>
      </c>
      <c r="J128">
        <v>3.34</v>
      </c>
      <c r="K128">
        <v>0</v>
      </c>
      <c r="L128">
        <v>48</v>
      </c>
      <c r="M128">
        <v>0</v>
      </c>
      <c r="N128">
        <v>3.09</v>
      </c>
      <c r="O128">
        <v>0</v>
      </c>
      <c r="P128">
        <v>100</v>
      </c>
      <c r="Q128">
        <v>0</v>
      </c>
      <c r="R128">
        <v>1</v>
      </c>
      <c r="S128">
        <v>0</v>
      </c>
      <c r="T128">
        <v>2.44</v>
      </c>
      <c r="U128">
        <v>0</v>
      </c>
      <c r="V128" t="s">
        <v>178</v>
      </c>
      <c r="W128" t="s">
        <v>33</v>
      </c>
      <c r="X128">
        <v>1</v>
      </c>
      <c r="Y128">
        <v>0</v>
      </c>
    </row>
    <row r="129" spans="1:25" x14ac:dyDescent="0.25">
      <c r="A129">
        <f>_xlfn.XLOOKUP(C129,[1]Sheet1!$K:$K,[1]Sheet1!$D:$D,0)</f>
        <v>45166</v>
      </c>
      <c r="B129" t="str">
        <f t="shared" si="1"/>
        <v>2023_Week35</v>
      </c>
      <c r="C129" t="s">
        <v>173</v>
      </c>
      <c r="D129" t="s">
        <v>66</v>
      </c>
      <c r="E129" t="s">
        <v>67</v>
      </c>
      <c r="F129" t="s">
        <v>68</v>
      </c>
      <c r="G129" t="s">
        <v>69</v>
      </c>
      <c r="H129">
        <v>30</v>
      </c>
      <c r="I129">
        <v>1</v>
      </c>
      <c r="J129">
        <v>2.44</v>
      </c>
      <c r="K129">
        <v>5.26</v>
      </c>
      <c r="L129">
        <v>38</v>
      </c>
      <c r="M129">
        <v>1</v>
      </c>
      <c r="N129">
        <v>2.4500000000000002</v>
      </c>
      <c r="O129">
        <v>3.57</v>
      </c>
      <c r="P129">
        <v>100</v>
      </c>
      <c r="Q129">
        <v>100</v>
      </c>
      <c r="R129">
        <v>1</v>
      </c>
      <c r="S129">
        <v>0</v>
      </c>
      <c r="T129">
        <v>3.33</v>
      </c>
      <c r="U129">
        <v>0</v>
      </c>
      <c r="V129" t="s">
        <v>146</v>
      </c>
      <c r="W129" t="s">
        <v>33</v>
      </c>
      <c r="X129">
        <v>1</v>
      </c>
      <c r="Y129">
        <v>0</v>
      </c>
    </row>
    <row r="130" spans="1:25" x14ac:dyDescent="0.25">
      <c r="A130">
        <f>_xlfn.XLOOKUP(C130,[1]Sheet1!$K:$K,[1]Sheet1!$D:$D,0)</f>
        <v>45159</v>
      </c>
      <c r="B130" t="str">
        <f t="shared" si="1"/>
        <v>2023_Week34</v>
      </c>
      <c r="C130" t="s">
        <v>179</v>
      </c>
      <c r="D130" t="s">
        <v>40</v>
      </c>
      <c r="E130" t="s">
        <v>58</v>
      </c>
      <c r="F130" t="s">
        <v>59</v>
      </c>
      <c r="G130" t="s">
        <v>60</v>
      </c>
      <c r="H130">
        <v>179</v>
      </c>
      <c r="I130">
        <v>1</v>
      </c>
      <c r="J130">
        <v>21.62</v>
      </c>
      <c r="K130">
        <v>10</v>
      </c>
      <c r="L130">
        <v>244</v>
      </c>
      <c r="M130">
        <v>1</v>
      </c>
      <c r="N130">
        <v>22.49</v>
      </c>
      <c r="O130">
        <v>7.14</v>
      </c>
      <c r="P130">
        <v>100</v>
      </c>
      <c r="Q130">
        <v>100</v>
      </c>
      <c r="R130">
        <v>16</v>
      </c>
      <c r="S130">
        <v>0</v>
      </c>
      <c r="T130">
        <v>8.94</v>
      </c>
      <c r="U130">
        <v>0</v>
      </c>
      <c r="V130" t="s">
        <v>180</v>
      </c>
      <c r="W130" t="s">
        <v>33</v>
      </c>
      <c r="X130">
        <v>16</v>
      </c>
      <c r="Y130">
        <v>0</v>
      </c>
    </row>
    <row r="131" spans="1:25" x14ac:dyDescent="0.25">
      <c r="A131">
        <f>_xlfn.XLOOKUP(C131,[1]Sheet1!$K:$K,[1]Sheet1!$D:$D,0)</f>
        <v>45159</v>
      </c>
      <c r="B131" t="str">
        <f t="shared" ref="B131:B194" si="2">IF(WEEKNUM(A131)&gt;9,YEAR(A131)&amp;"_Week"&amp;WEEKNUM(A131),YEAR(A131)&amp;"_Week0"&amp;WEEKNUM(A131))</f>
        <v>2023_Week34</v>
      </c>
      <c r="C131" t="s">
        <v>179</v>
      </c>
      <c r="D131" t="s">
        <v>76</v>
      </c>
      <c r="E131" t="s">
        <v>76</v>
      </c>
      <c r="F131" t="s">
        <v>77</v>
      </c>
      <c r="G131" t="s">
        <v>78</v>
      </c>
      <c r="H131">
        <v>95</v>
      </c>
      <c r="I131">
        <v>3</v>
      </c>
      <c r="J131">
        <v>11.47</v>
      </c>
      <c r="K131">
        <v>30</v>
      </c>
      <c r="L131">
        <v>126</v>
      </c>
      <c r="M131">
        <v>5</v>
      </c>
      <c r="N131">
        <v>11.61</v>
      </c>
      <c r="O131">
        <v>35.71</v>
      </c>
      <c r="P131">
        <v>100</v>
      </c>
      <c r="Q131">
        <v>100</v>
      </c>
      <c r="R131">
        <v>8</v>
      </c>
      <c r="S131">
        <v>0</v>
      </c>
      <c r="T131">
        <v>8.42</v>
      </c>
      <c r="U131">
        <v>0</v>
      </c>
      <c r="V131" t="s">
        <v>143</v>
      </c>
      <c r="W131" t="s">
        <v>33</v>
      </c>
      <c r="X131">
        <v>8</v>
      </c>
      <c r="Y131">
        <v>0</v>
      </c>
    </row>
    <row r="132" spans="1:25" x14ac:dyDescent="0.25">
      <c r="A132">
        <f>_xlfn.XLOOKUP(C132,[1]Sheet1!$K:$K,[1]Sheet1!$D:$D,0)</f>
        <v>45159</v>
      </c>
      <c r="B132" t="str">
        <f t="shared" si="2"/>
        <v>2023_Week34</v>
      </c>
      <c r="C132" t="s">
        <v>179</v>
      </c>
      <c r="D132" t="s">
        <v>92</v>
      </c>
      <c r="E132" t="s">
        <v>97</v>
      </c>
      <c r="F132" t="s">
        <v>98</v>
      </c>
      <c r="G132" t="s">
        <v>99</v>
      </c>
      <c r="H132">
        <v>87</v>
      </c>
      <c r="I132">
        <v>1</v>
      </c>
      <c r="J132">
        <v>10.51</v>
      </c>
      <c r="K132">
        <v>10</v>
      </c>
      <c r="L132">
        <v>115</v>
      </c>
      <c r="M132">
        <v>1</v>
      </c>
      <c r="N132">
        <v>10.6</v>
      </c>
      <c r="O132">
        <v>7.14</v>
      </c>
      <c r="P132">
        <v>100</v>
      </c>
      <c r="Q132">
        <v>100</v>
      </c>
      <c r="R132">
        <v>7</v>
      </c>
      <c r="S132">
        <v>0</v>
      </c>
      <c r="T132">
        <v>8.0500000000000007</v>
      </c>
      <c r="U132">
        <v>0</v>
      </c>
      <c r="V132" t="s">
        <v>151</v>
      </c>
      <c r="W132" t="s">
        <v>33</v>
      </c>
      <c r="X132">
        <v>7</v>
      </c>
      <c r="Y132">
        <v>0</v>
      </c>
    </row>
    <row r="133" spans="1:25" x14ac:dyDescent="0.25">
      <c r="A133">
        <f>_xlfn.XLOOKUP(C133,[1]Sheet1!$K:$K,[1]Sheet1!$D:$D,0)</f>
        <v>45159</v>
      </c>
      <c r="B133" t="str">
        <f t="shared" si="2"/>
        <v>2023_Week34</v>
      </c>
      <c r="C133" t="s">
        <v>179</v>
      </c>
      <c r="D133" t="s">
        <v>92</v>
      </c>
      <c r="E133" t="s">
        <v>102</v>
      </c>
      <c r="F133" t="s">
        <v>103</v>
      </c>
      <c r="G133" t="s">
        <v>104</v>
      </c>
      <c r="H133">
        <v>186</v>
      </c>
      <c r="I133">
        <v>0</v>
      </c>
      <c r="J133">
        <v>22.46</v>
      </c>
      <c r="K133">
        <v>0</v>
      </c>
      <c r="L133">
        <v>240</v>
      </c>
      <c r="M133">
        <v>0</v>
      </c>
      <c r="N133">
        <v>22.12</v>
      </c>
      <c r="O133">
        <v>0</v>
      </c>
      <c r="P133">
        <v>100</v>
      </c>
      <c r="Q133">
        <v>0</v>
      </c>
      <c r="R133">
        <v>5</v>
      </c>
      <c r="S133">
        <v>0</v>
      </c>
      <c r="T133">
        <v>2.69</v>
      </c>
      <c r="U133">
        <v>0</v>
      </c>
      <c r="V133" t="s">
        <v>129</v>
      </c>
      <c r="W133" t="s">
        <v>33</v>
      </c>
      <c r="X133">
        <v>5</v>
      </c>
      <c r="Y133">
        <v>0</v>
      </c>
    </row>
    <row r="134" spans="1:25" x14ac:dyDescent="0.25">
      <c r="A134">
        <f>_xlfn.XLOOKUP(C134,[1]Sheet1!$K:$K,[1]Sheet1!$D:$D,0)</f>
        <v>45159</v>
      </c>
      <c r="B134" t="str">
        <f t="shared" si="2"/>
        <v>2023_Week34</v>
      </c>
      <c r="C134" t="s">
        <v>179</v>
      </c>
      <c r="D134" t="s">
        <v>115</v>
      </c>
      <c r="E134" t="s">
        <v>116</v>
      </c>
      <c r="F134" t="s">
        <v>117</v>
      </c>
      <c r="G134" t="s">
        <v>118</v>
      </c>
      <c r="H134">
        <v>27</v>
      </c>
      <c r="I134">
        <v>0</v>
      </c>
      <c r="J134">
        <v>3.26</v>
      </c>
      <c r="K134">
        <v>0</v>
      </c>
      <c r="L134">
        <v>36</v>
      </c>
      <c r="M134">
        <v>0</v>
      </c>
      <c r="N134">
        <v>3.32</v>
      </c>
      <c r="O134">
        <v>0</v>
      </c>
      <c r="P134">
        <v>88.89</v>
      </c>
      <c r="Q134">
        <v>0</v>
      </c>
      <c r="R134">
        <v>3</v>
      </c>
      <c r="S134">
        <v>0</v>
      </c>
      <c r="T134">
        <v>11.11</v>
      </c>
      <c r="U134">
        <v>0</v>
      </c>
      <c r="V134" t="s">
        <v>171</v>
      </c>
      <c r="W134" t="s">
        <v>33</v>
      </c>
      <c r="X134">
        <v>3</v>
      </c>
      <c r="Y134">
        <v>0</v>
      </c>
    </row>
    <row r="135" spans="1:25" x14ac:dyDescent="0.25">
      <c r="A135">
        <f>_xlfn.XLOOKUP(C135,[1]Sheet1!$K:$K,[1]Sheet1!$D:$D,0)</f>
        <v>45159</v>
      </c>
      <c r="B135" t="str">
        <f t="shared" si="2"/>
        <v>2023_Week34</v>
      </c>
      <c r="C135" t="s">
        <v>179</v>
      </c>
      <c r="D135" t="s">
        <v>120</v>
      </c>
      <c r="E135" t="s">
        <v>120</v>
      </c>
      <c r="F135" t="s">
        <v>121</v>
      </c>
      <c r="G135" t="s">
        <v>122</v>
      </c>
      <c r="H135">
        <v>28</v>
      </c>
      <c r="I135">
        <v>1</v>
      </c>
      <c r="J135">
        <v>3.38</v>
      </c>
      <c r="K135">
        <v>10</v>
      </c>
      <c r="L135">
        <v>36</v>
      </c>
      <c r="M135">
        <v>1</v>
      </c>
      <c r="N135">
        <v>3.32</v>
      </c>
      <c r="O135">
        <v>7.14</v>
      </c>
      <c r="P135">
        <v>100</v>
      </c>
      <c r="Q135">
        <v>100</v>
      </c>
      <c r="R135">
        <v>3</v>
      </c>
      <c r="S135">
        <v>0</v>
      </c>
      <c r="T135">
        <v>10.71</v>
      </c>
      <c r="U135">
        <v>0</v>
      </c>
      <c r="V135" t="s">
        <v>137</v>
      </c>
      <c r="W135" t="s">
        <v>33</v>
      </c>
      <c r="X135">
        <v>3</v>
      </c>
      <c r="Y135">
        <v>0</v>
      </c>
    </row>
    <row r="136" spans="1:25" x14ac:dyDescent="0.25">
      <c r="A136">
        <f>_xlfn.XLOOKUP(C136,[1]Sheet1!$K:$K,[1]Sheet1!$D:$D,0)</f>
        <v>45159</v>
      </c>
      <c r="B136" t="str">
        <f t="shared" si="2"/>
        <v>2023_Week34</v>
      </c>
      <c r="C136" t="s">
        <v>179</v>
      </c>
      <c r="D136" t="s">
        <v>34</v>
      </c>
      <c r="E136" t="s">
        <v>50</v>
      </c>
      <c r="F136" t="s">
        <v>51</v>
      </c>
      <c r="G136" t="s">
        <v>52</v>
      </c>
      <c r="H136">
        <v>47</v>
      </c>
      <c r="I136">
        <v>0</v>
      </c>
      <c r="J136">
        <v>5.68</v>
      </c>
      <c r="K136">
        <v>0</v>
      </c>
      <c r="L136">
        <v>74</v>
      </c>
      <c r="M136">
        <v>0</v>
      </c>
      <c r="N136">
        <v>6.82</v>
      </c>
      <c r="O136">
        <v>0</v>
      </c>
      <c r="P136">
        <v>100</v>
      </c>
      <c r="Q136">
        <v>0</v>
      </c>
      <c r="R136">
        <v>2</v>
      </c>
      <c r="S136">
        <v>0</v>
      </c>
      <c r="T136">
        <v>4.26</v>
      </c>
      <c r="U136">
        <v>0</v>
      </c>
      <c r="V136" t="s">
        <v>181</v>
      </c>
      <c r="W136" t="s">
        <v>33</v>
      </c>
      <c r="X136">
        <v>2</v>
      </c>
      <c r="Y136">
        <v>0</v>
      </c>
    </row>
    <row r="137" spans="1:25" x14ac:dyDescent="0.25">
      <c r="A137">
        <f>_xlfn.XLOOKUP(C137,[1]Sheet1!$K:$K,[1]Sheet1!$D:$D,0)</f>
        <v>45159</v>
      </c>
      <c r="B137" t="str">
        <f t="shared" si="2"/>
        <v>2023_Week34</v>
      </c>
      <c r="C137" t="s">
        <v>179</v>
      </c>
      <c r="D137" t="s">
        <v>29</v>
      </c>
      <c r="E137" t="s">
        <v>29</v>
      </c>
      <c r="F137" t="s">
        <v>30</v>
      </c>
      <c r="G137" t="s">
        <v>31</v>
      </c>
      <c r="H137">
        <v>29</v>
      </c>
      <c r="I137">
        <v>0</v>
      </c>
      <c r="J137">
        <v>3.5</v>
      </c>
      <c r="K137">
        <v>0</v>
      </c>
      <c r="L137">
        <v>34</v>
      </c>
      <c r="M137">
        <v>0</v>
      </c>
      <c r="N137">
        <v>3.13</v>
      </c>
      <c r="O137">
        <v>0</v>
      </c>
      <c r="P137">
        <v>97.06</v>
      </c>
      <c r="Q137">
        <v>0</v>
      </c>
      <c r="R137">
        <v>2</v>
      </c>
      <c r="S137">
        <v>0</v>
      </c>
      <c r="T137">
        <v>6.9</v>
      </c>
      <c r="U137">
        <v>0</v>
      </c>
      <c r="V137" t="s">
        <v>138</v>
      </c>
      <c r="W137" t="s">
        <v>33</v>
      </c>
      <c r="X137">
        <v>2</v>
      </c>
      <c r="Y137">
        <v>0</v>
      </c>
    </row>
    <row r="138" spans="1:25" x14ac:dyDescent="0.25">
      <c r="A138">
        <f>_xlfn.XLOOKUP(C138,[1]Sheet1!$K:$K,[1]Sheet1!$D:$D,0)</f>
        <v>45159</v>
      </c>
      <c r="B138" t="str">
        <f t="shared" si="2"/>
        <v>2023_Week34</v>
      </c>
      <c r="C138" t="s">
        <v>179</v>
      </c>
      <c r="D138" t="s">
        <v>34</v>
      </c>
      <c r="E138" t="s">
        <v>157</v>
      </c>
      <c r="F138" t="s">
        <v>158</v>
      </c>
      <c r="G138" t="s">
        <v>159</v>
      </c>
      <c r="H138">
        <v>18</v>
      </c>
      <c r="I138">
        <v>2</v>
      </c>
      <c r="J138">
        <v>2.17</v>
      </c>
      <c r="K138">
        <v>20</v>
      </c>
      <c r="L138">
        <v>21</v>
      </c>
      <c r="M138">
        <v>3</v>
      </c>
      <c r="N138">
        <v>1.94</v>
      </c>
      <c r="O138">
        <v>21.43</v>
      </c>
      <c r="P138">
        <v>100</v>
      </c>
      <c r="Q138">
        <v>100</v>
      </c>
      <c r="R138">
        <v>1</v>
      </c>
      <c r="S138">
        <v>1</v>
      </c>
      <c r="T138">
        <v>5.56</v>
      </c>
      <c r="U138">
        <v>50</v>
      </c>
      <c r="V138" t="s">
        <v>166</v>
      </c>
      <c r="W138" t="s">
        <v>166</v>
      </c>
      <c r="X138">
        <v>1</v>
      </c>
      <c r="Y138">
        <v>1</v>
      </c>
    </row>
    <row r="139" spans="1:25" x14ac:dyDescent="0.25">
      <c r="A139">
        <f>_xlfn.XLOOKUP(C139,[1]Sheet1!$K:$K,[1]Sheet1!$D:$D,0)</f>
        <v>45159</v>
      </c>
      <c r="B139" t="str">
        <f t="shared" si="2"/>
        <v>2023_Week34</v>
      </c>
      <c r="C139" t="s">
        <v>179</v>
      </c>
      <c r="D139" t="s">
        <v>34</v>
      </c>
      <c r="E139" t="s">
        <v>35</v>
      </c>
      <c r="F139" t="s">
        <v>36</v>
      </c>
      <c r="G139" t="s">
        <v>37</v>
      </c>
      <c r="H139">
        <v>16</v>
      </c>
      <c r="I139">
        <v>0</v>
      </c>
      <c r="J139">
        <v>1.93</v>
      </c>
      <c r="K139">
        <v>0</v>
      </c>
      <c r="L139">
        <v>21</v>
      </c>
      <c r="M139">
        <v>0</v>
      </c>
      <c r="N139">
        <v>1.94</v>
      </c>
      <c r="O139">
        <v>0</v>
      </c>
      <c r="P139">
        <v>100</v>
      </c>
      <c r="Q139">
        <v>0</v>
      </c>
      <c r="R139">
        <v>2</v>
      </c>
      <c r="S139">
        <v>0</v>
      </c>
      <c r="T139">
        <v>12.5</v>
      </c>
      <c r="U139">
        <v>0</v>
      </c>
      <c r="V139" t="s">
        <v>135</v>
      </c>
      <c r="W139" t="s">
        <v>33</v>
      </c>
      <c r="X139">
        <v>1</v>
      </c>
      <c r="Y139">
        <v>0</v>
      </c>
    </row>
    <row r="140" spans="1:25" x14ac:dyDescent="0.25">
      <c r="A140">
        <f>_xlfn.XLOOKUP(C140,[1]Sheet1!$K:$K,[1]Sheet1!$D:$D,0)</f>
        <v>45159</v>
      </c>
      <c r="B140" t="str">
        <f t="shared" si="2"/>
        <v>2023_Week34</v>
      </c>
      <c r="C140" t="s">
        <v>179</v>
      </c>
      <c r="D140" t="s">
        <v>162</v>
      </c>
      <c r="E140" t="s">
        <v>163</v>
      </c>
      <c r="F140" t="s">
        <v>164</v>
      </c>
      <c r="G140" t="s">
        <v>165</v>
      </c>
      <c r="H140">
        <v>24</v>
      </c>
      <c r="I140">
        <v>0</v>
      </c>
      <c r="J140">
        <v>2.9</v>
      </c>
      <c r="K140">
        <v>0</v>
      </c>
      <c r="L140">
        <v>31</v>
      </c>
      <c r="M140">
        <v>0</v>
      </c>
      <c r="N140">
        <v>2.86</v>
      </c>
      <c r="O140">
        <v>0</v>
      </c>
      <c r="P140">
        <v>100</v>
      </c>
      <c r="Q140">
        <v>0</v>
      </c>
      <c r="R140">
        <v>1</v>
      </c>
      <c r="S140">
        <v>0</v>
      </c>
      <c r="T140">
        <v>4.17</v>
      </c>
      <c r="U140">
        <v>0</v>
      </c>
      <c r="V140" t="s">
        <v>166</v>
      </c>
      <c r="W140" t="s">
        <v>33</v>
      </c>
      <c r="X140">
        <v>1</v>
      </c>
      <c r="Y140">
        <v>0</v>
      </c>
    </row>
    <row r="141" spans="1:25" x14ac:dyDescent="0.25">
      <c r="A141">
        <f>_xlfn.XLOOKUP(C141,[1]Sheet1!$K:$K,[1]Sheet1!$D:$D,0)</f>
        <v>45159</v>
      </c>
      <c r="B141" t="str">
        <f t="shared" si="2"/>
        <v>2023_Week34</v>
      </c>
      <c r="C141" t="s">
        <v>179</v>
      </c>
      <c r="D141" t="s">
        <v>92</v>
      </c>
      <c r="E141" t="s">
        <v>111</v>
      </c>
      <c r="F141" t="s">
        <v>112</v>
      </c>
      <c r="G141" t="s">
        <v>113</v>
      </c>
      <c r="H141">
        <v>38</v>
      </c>
      <c r="I141">
        <v>0</v>
      </c>
      <c r="J141">
        <v>4.59</v>
      </c>
      <c r="K141">
        <v>0</v>
      </c>
      <c r="L141">
        <v>44</v>
      </c>
      <c r="M141">
        <v>0</v>
      </c>
      <c r="N141">
        <v>4.0599999999999996</v>
      </c>
      <c r="O141">
        <v>0</v>
      </c>
      <c r="P141">
        <v>94.44</v>
      </c>
      <c r="Q141">
        <v>0</v>
      </c>
      <c r="R141">
        <v>1</v>
      </c>
      <c r="S141">
        <v>0</v>
      </c>
      <c r="T141">
        <v>2.63</v>
      </c>
      <c r="U141">
        <v>0</v>
      </c>
      <c r="V141" t="s">
        <v>146</v>
      </c>
      <c r="W141" t="s">
        <v>33</v>
      </c>
      <c r="X141">
        <v>1</v>
      </c>
      <c r="Y141">
        <v>0</v>
      </c>
    </row>
    <row r="142" spans="1:25" x14ac:dyDescent="0.25">
      <c r="A142">
        <f>_xlfn.XLOOKUP(C142,[1]Sheet1!$K:$K,[1]Sheet1!$D:$D,0)</f>
        <v>45159</v>
      </c>
      <c r="B142" t="str">
        <f t="shared" si="2"/>
        <v>2023_Week34</v>
      </c>
      <c r="C142" t="s">
        <v>179</v>
      </c>
      <c r="D142" t="s">
        <v>92</v>
      </c>
      <c r="E142" t="s">
        <v>93</v>
      </c>
      <c r="F142" t="s">
        <v>94</v>
      </c>
      <c r="G142" t="s">
        <v>95</v>
      </c>
      <c r="H142">
        <v>54</v>
      </c>
      <c r="I142">
        <v>2</v>
      </c>
      <c r="J142">
        <v>6.52</v>
      </c>
      <c r="K142">
        <v>20</v>
      </c>
      <c r="L142">
        <v>63</v>
      </c>
      <c r="M142">
        <v>3</v>
      </c>
      <c r="N142">
        <v>5.81</v>
      </c>
      <c r="O142">
        <v>21.43</v>
      </c>
      <c r="P142">
        <v>100</v>
      </c>
      <c r="Q142">
        <v>100</v>
      </c>
      <c r="R142">
        <v>1</v>
      </c>
      <c r="S142">
        <v>0</v>
      </c>
      <c r="T142">
        <v>1.85</v>
      </c>
      <c r="U142">
        <v>0</v>
      </c>
      <c r="V142" t="s">
        <v>146</v>
      </c>
      <c r="W142" t="s">
        <v>33</v>
      </c>
      <c r="X142">
        <v>1</v>
      </c>
      <c r="Y142">
        <v>0</v>
      </c>
    </row>
    <row r="143" spans="1:25" x14ac:dyDescent="0.25">
      <c r="A143">
        <f>_xlfn.XLOOKUP(C143,[1]Sheet1!$K:$K,[1]Sheet1!$D:$D,0)</f>
        <v>45152</v>
      </c>
      <c r="B143" t="str">
        <f t="shared" si="2"/>
        <v>2023_Week33</v>
      </c>
      <c r="C143" t="s">
        <v>182</v>
      </c>
      <c r="D143" t="s">
        <v>40</v>
      </c>
      <c r="E143" t="s">
        <v>58</v>
      </c>
      <c r="F143" t="s">
        <v>59</v>
      </c>
      <c r="G143" t="s">
        <v>60</v>
      </c>
      <c r="H143">
        <v>195</v>
      </c>
      <c r="I143">
        <v>0</v>
      </c>
      <c r="J143">
        <v>34.76</v>
      </c>
      <c r="K143">
        <v>0</v>
      </c>
      <c r="L143">
        <v>258</v>
      </c>
      <c r="M143">
        <v>0</v>
      </c>
      <c r="N143">
        <v>35.729999999999997</v>
      </c>
      <c r="O143">
        <v>0</v>
      </c>
      <c r="P143">
        <v>100</v>
      </c>
      <c r="Q143">
        <v>0</v>
      </c>
      <c r="R143">
        <v>10</v>
      </c>
      <c r="S143">
        <v>0</v>
      </c>
      <c r="T143">
        <v>5.13</v>
      </c>
      <c r="U143">
        <v>0</v>
      </c>
      <c r="V143" t="s">
        <v>183</v>
      </c>
      <c r="W143" t="s">
        <v>33</v>
      </c>
      <c r="X143">
        <v>10</v>
      </c>
      <c r="Y143">
        <v>0</v>
      </c>
    </row>
    <row r="144" spans="1:25" x14ac:dyDescent="0.25">
      <c r="A144">
        <f>_xlfn.XLOOKUP(C144,[1]Sheet1!$K:$K,[1]Sheet1!$D:$D,0)</f>
        <v>45152</v>
      </c>
      <c r="B144" t="str">
        <f t="shared" si="2"/>
        <v>2023_Week33</v>
      </c>
      <c r="C144" t="s">
        <v>182</v>
      </c>
      <c r="D144" t="s">
        <v>76</v>
      </c>
      <c r="E144" t="s">
        <v>76</v>
      </c>
      <c r="F144" t="s">
        <v>77</v>
      </c>
      <c r="G144" t="s">
        <v>78</v>
      </c>
      <c r="H144">
        <v>59</v>
      </c>
      <c r="I144">
        <v>0</v>
      </c>
      <c r="J144">
        <v>10.52</v>
      </c>
      <c r="K144">
        <v>0</v>
      </c>
      <c r="L144">
        <v>86</v>
      </c>
      <c r="M144">
        <v>0</v>
      </c>
      <c r="N144">
        <v>11.91</v>
      </c>
      <c r="O144">
        <v>0</v>
      </c>
      <c r="P144">
        <v>100</v>
      </c>
      <c r="Q144">
        <v>0</v>
      </c>
      <c r="R144">
        <v>5</v>
      </c>
      <c r="S144">
        <v>0</v>
      </c>
      <c r="T144">
        <v>8.4700000000000006</v>
      </c>
      <c r="U144">
        <v>0</v>
      </c>
      <c r="V144" t="s">
        <v>129</v>
      </c>
      <c r="W144" t="s">
        <v>33</v>
      </c>
      <c r="X144">
        <v>5</v>
      </c>
      <c r="Y144">
        <v>0</v>
      </c>
    </row>
    <row r="145" spans="1:25" x14ac:dyDescent="0.25">
      <c r="A145">
        <f>_xlfn.XLOOKUP(C145,[1]Sheet1!$K:$K,[1]Sheet1!$D:$D,0)</f>
        <v>45152</v>
      </c>
      <c r="B145" t="str">
        <f t="shared" si="2"/>
        <v>2023_Week33</v>
      </c>
      <c r="C145" t="s">
        <v>182</v>
      </c>
      <c r="D145" t="s">
        <v>92</v>
      </c>
      <c r="E145" t="s">
        <v>97</v>
      </c>
      <c r="F145" t="s">
        <v>98</v>
      </c>
      <c r="G145" t="s">
        <v>99</v>
      </c>
      <c r="H145">
        <v>65</v>
      </c>
      <c r="I145">
        <v>2</v>
      </c>
      <c r="J145">
        <v>11.59</v>
      </c>
      <c r="K145">
        <v>33.33</v>
      </c>
      <c r="L145">
        <v>81</v>
      </c>
      <c r="M145">
        <v>2</v>
      </c>
      <c r="N145">
        <v>11.22</v>
      </c>
      <c r="O145">
        <v>33.33</v>
      </c>
      <c r="P145">
        <v>95.06</v>
      </c>
      <c r="Q145">
        <v>100</v>
      </c>
      <c r="R145">
        <v>4</v>
      </c>
      <c r="S145">
        <v>0</v>
      </c>
      <c r="T145">
        <v>6.15</v>
      </c>
      <c r="U145">
        <v>0</v>
      </c>
      <c r="V145" t="s">
        <v>132</v>
      </c>
      <c r="W145" t="s">
        <v>33</v>
      </c>
      <c r="X145">
        <v>4</v>
      </c>
      <c r="Y145">
        <v>0</v>
      </c>
    </row>
    <row r="146" spans="1:25" x14ac:dyDescent="0.25">
      <c r="A146">
        <f>_xlfn.XLOOKUP(C146,[1]Sheet1!$K:$K,[1]Sheet1!$D:$D,0)</f>
        <v>45152</v>
      </c>
      <c r="B146" t="str">
        <f t="shared" si="2"/>
        <v>2023_Week33</v>
      </c>
      <c r="C146" t="s">
        <v>182</v>
      </c>
      <c r="D146" t="s">
        <v>34</v>
      </c>
      <c r="E146" t="s">
        <v>50</v>
      </c>
      <c r="F146" t="s">
        <v>51</v>
      </c>
      <c r="G146" t="s">
        <v>52</v>
      </c>
      <c r="H146">
        <v>39</v>
      </c>
      <c r="I146">
        <v>0</v>
      </c>
      <c r="J146">
        <v>6.95</v>
      </c>
      <c r="K146">
        <v>0</v>
      </c>
      <c r="L146">
        <v>48</v>
      </c>
      <c r="M146">
        <v>0</v>
      </c>
      <c r="N146">
        <v>6.65</v>
      </c>
      <c r="O146">
        <v>0</v>
      </c>
      <c r="P146">
        <v>100</v>
      </c>
      <c r="Q146">
        <v>0</v>
      </c>
      <c r="R146">
        <v>2</v>
      </c>
      <c r="S146">
        <v>0</v>
      </c>
      <c r="T146">
        <v>5.13</v>
      </c>
      <c r="U146">
        <v>0</v>
      </c>
      <c r="V146" t="s">
        <v>181</v>
      </c>
      <c r="W146" t="s">
        <v>33</v>
      </c>
      <c r="X146">
        <v>2</v>
      </c>
      <c r="Y146">
        <v>0</v>
      </c>
    </row>
    <row r="147" spans="1:25" x14ac:dyDescent="0.25">
      <c r="A147">
        <f>_xlfn.XLOOKUP(C147,[1]Sheet1!$K:$K,[1]Sheet1!$D:$D,0)</f>
        <v>45152</v>
      </c>
      <c r="B147" t="str">
        <f t="shared" si="2"/>
        <v>2023_Week33</v>
      </c>
      <c r="C147" t="s">
        <v>182</v>
      </c>
      <c r="D147" t="s">
        <v>34</v>
      </c>
      <c r="E147" t="s">
        <v>157</v>
      </c>
      <c r="F147" t="s">
        <v>158</v>
      </c>
      <c r="G147" t="s">
        <v>159</v>
      </c>
      <c r="H147">
        <v>14</v>
      </c>
      <c r="I147">
        <v>0</v>
      </c>
      <c r="J147">
        <v>2.5</v>
      </c>
      <c r="K147">
        <v>0</v>
      </c>
      <c r="L147">
        <v>16</v>
      </c>
      <c r="M147">
        <v>0</v>
      </c>
      <c r="N147">
        <v>2.2200000000000002</v>
      </c>
      <c r="O147">
        <v>0</v>
      </c>
      <c r="P147">
        <v>100</v>
      </c>
      <c r="Q147">
        <v>0</v>
      </c>
      <c r="R147">
        <v>2</v>
      </c>
      <c r="S147">
        <v>0</v>
      </c>
      <c r="T147">
        <v>14.29</v>
      </c>
      <c r="U147">
        <v>0</v>
      </c>
      <c r="V147" t="s">
        <v>135</v>
      </c>
      <c r="W147" t="s">
        <v>33</v>
      </c>
      <c r="X147">
        <v>2</v>
      </c>
      <c r="Y147">
        <v>0</v>
      </c>
    </row>
    <row r="148" spans="1:25" x14ac:dyDescent="0.25">
      <c r="A148">
        <f>_xlfn.XLOOKUP(C148,[1]Sheet1!$K:$K,[1]Sheet1!$D:$D,0)</f>
        <v>45152</v>
      </c>
      <c r="B148" t="str">
        <f t="shared" si="2"/>
        <v>2023_Week33</v>
      </c>
      <c r="C148" t="s">
        <v>182</v>
      </c>
      <c r="D148" t="s">
        <v>92</v>
      </c>
      <c r="E148" t="s">
        <v>93</v>
      </c>
      <c r="F148" t="s">
        <v>94</v>
      </c>
      <c r="G148" t="s">
        <v>95</v>
      </c>
      <c r="H148">
        <v>41</v>
      </c>
      <c r="I148">
        <v>0</v>
      </c>
      <c r="J148">
        <v>7.31</v>
      </c>
      <c r="K148">
        <v>0</v>
      </c>
      <c r="L148">
        <v>49</v>
      </c>
      <c r="M148">
        <v>0</v>
      </c>
      <c r="N148">
        <v>6.79</v>
      </c>
      <c r="O148">
        <v>0</v>
      </c>
      <c r="P148">
        <v>100</v>
      </c>
      <c r="Q148">
        <v>0</v>
      </c>
      <c r="R148">
        <v>2</v>
      </c>
      <c r="S148">
        <v>0</v>
      </c>
      <c r="T148">
        <v>4.88</v>
      </c>
      <c r="U148">
        <v>0</v>
      </c>
      <c r="V148" t="s">
        <v>138</v>
      </c>
      <c r="W148" t="s">
        <v>33</v>
      </c>
      <c r="X148">
        <v>2</v>
      </c>
      <c r="Y148">
        <v>0</v>
      </c>
    </row>
    <row r="149" spans="1:25" x14ac:dyDescent="0.25">
      <c r="A149">
        <f>_xlfn.XLOOKUP(C149,[1]Sheet1!$K:$K,[1]Sheet1!$D:$D,0)</f>
        <v>45152</v>
      </c>
      <c r="B149" t="str">
        <f t="shared" si="2"/>
        <v>2023_Week33</v>
      </c>
      <c r="C149" t="s">
        <v>182</v>
      </c>
      <c r="D149" t="s">
        <v>115</v>
      </c>
      <c r="E149" t="s">
        <v>116</v>
      </c>
      <c r="F149" t="s">
        <v>117</v>
      </c>
      <c r="G149" t="s">
        <v>118</v>
      </c>
      <c r="H149">
        <v>32</v>
      </c>
      <c r="I149">
        <v>0</v>
      </c>
      <c r="J149">
        <v>5.7</v>
      </c>
      <c r="K149">
        <v>0</v>
      </c>
      <c r="L149">
        <v>37</v>
      </c>
      <c r="M149">
        <v>0</v>
      </c>
      <c r="N149">
        <v>5.12</v>
      </c>
      <c r="O149">
        <v>0</v>
      </c>
      <c r="P149">
        <v>97.3</v>
      </c>
      <c r="Q149">
        <v>0</v>
      </c>
      <c r="R149">
        <v>1</v>
      </c>
      <c r="S149">
        <v>0</v>
      </c>
      <c r="T149">
        <v>3.13</v>
      </c>
      <c r="U149">
        <v>0</v>
      </c>
      <c r="V149" t="s">
        <v>160</v>
      </c>
      <c r="W149" t="s">
        <v>33</v>
      </c>
      <c r="X149">
        <v>1</v>
      </c>
      <c r="Y149">
        <v>0</v>
      </c>
    </row>
    <row r="150" spans="1:25" x14ac:dyDescent="0.25">
      <c r="A150">
        <f>_xlfn.XLOOKUP(C150,[1]Sheet1!$K:$K,[1]Sheet1!$D:$D,0)</f>
        <v>45152</v>
      </c>
      <c r="B150" t="str">
        <f t="shared" si="2"/>
        <v>2023_Week33</v>
      </c>
      <c r="C150" t="s">
        <v>182</v>
      </c>
      <c r="D150" t="s">
        <v>34</v>
      </c>
      <c r="E150" t="s">
        <v>107</v>
      </c>
      <c r="F150" t="s">
        <v>108</v>
      </c>
      <c r="G150" t="s">
        <v>109</v>
      </c>
      <c r="H150">
        <v>60</v>
      </c>
      <c r="I150">
        <v>1</v>
      </c>
      <c r="J150">
        <v>10.7</v>
      </c>
      <c r="K150">
        <v>16.670000000000002</v>
      </c>
      <c r="L150">
        <v>67</v>
      </c>
      <c r="M150">
        <v>1</v>
      </c>
      <c r="N150">
        <v>9.2799999999999994</v>
      </c>
      <c r="O150">
        <v>16.670000000000002</v>
      </c>
      <c r="P150">
        <v>100</v>
      </c>
      <c r="Q150">
        <v>100</v>
      </c>
      <c r="R150">
        <v>1</v>
      </c>
      <c r="S150">
        <v>0</v>
      </c>
      <c r="T150">
        <v>1.67</v>
      </c>
      <c r="U150">
        <v>0</v>
      </c>
      <c r="V150" t="s">
        <v>161</v>
      </c>
      <c r="W150" t="s">
        <v>33</v>
      </c>
      <c r="X150">
        <v>1</v>
      </c>
      <c r="Y150">
        <v>0</v>
      </c>
    </row>
    <row r="151" spans="1:25" x14ac:dyDescent="0.25">
      <c r="A151">
        <f>_xlfn.XLOOKUP(C151,[1]Sheet1!$K:$K,[1]Sheet1!$D:$D,0)</f>
        <v>45152</v>
      </c>
      <c r="B151" t="str">
        <f t="shared" si="2"/>
        <v>2023_Week33</v>
      </c>
      <c r="C151" t="s">
        <v>182</v>
      </c>
      <c r="D151" t="s">
        <v>120</v>
      </c>
      <c r="E151" t="s">
        <v>120</v>
      </c>
      <c r="F151" t="s">
        <v>121</v>
      </c>
      <c r="G151" t="s">
        <v>122</v>
      </c>
      <c r="H151">
        <v>28</v>
      </c>
      <c r="I151">
        <v>0</v>
      </c>
      <c r="J151">
        <v>4.99</v>
      </c>
      <c r="K151">
        <v>0</v>
      </c>
      <c r="L151">
        <v>47</v>
      </c>
      <c r="M151">
        <v>0</v>
      </c>
      <c r="N151">
        <v>6.51</v>
      </c>
      <c r="O151">
        <v>0</v>
      </c>
      <c r="P151">
        <v>100</v>
      </c>
      <c r="Q151">
        <v>0</v>
      </c>
      <c r="R151">
        <v>1</v>
      </c>
      <c r="S151">
        <v>0</v>
      </c>
      <c r="T151">
        <v>3.57</v>
      </c>
      <c r="U151">
        <v>0</v>
      </c>
      <c r="V151" t="s">
        <v>146</v>
      </c>
      <c r="W151" t="s">
        <v>33</v>
      </c>
      <c r="X151">
        <v>1</v>
      </c>
      <c r="Y151">
        <v>0</v>
      </c>
    </row>
    <row r="152" spans="1:25" x14ac:dyDescent="0.25">
      <c r="A152">
        <f>_xlfn.XLOOKUP(C152,[1]Sheet1!$K:$K,[1]Sheet1!$D:$D,0)</f>
        <v>45152</v>
      </c>
      <c r="B152" t="str">
        <f t="shared" si="2"/>
        <v>2023_Week33</v>
      </c>
      <c r="C152" t="s">
        <v>182</v>
      </c>
      <c r="D152" t="s">
        <v>92</v>
      </c>
      <c r="E152" t="s">
        <v>111</v>
      </c>
      <c r="F152" t="s">
        <v>112</v>
      </c>
      <c r="G152" t="s">
        <v>113</v>
      </c>
      <c r="H152">
        <v>27</v>
      </c>
      <c r="I152">
        <v>3</v>
      </c>
      <c r="J152">
        <v>4.8099999999999996</v>
      </c>
      <c r="K152">
        <v>50</v>
      </c>
      <c r="L152">
        <v>32</v>
      </c>
      <c r="M152">
        <v>3</v>
      </c>
      <c r="N152">
        <v>4.43</v>
      </c>
      <c r="O152">
        <v>50</v>
      </c>
      <c r="P152">
        <v>96.67</v>
      </c>
      <c r="Q152">
        <v>100</v>
      </c>
      <c r="R152">
        <v>1</v>
      </c>
      <c r="S152">
        <v>0</v>
      </c>
      <c r="T152">
        <v>3.7</v>
      </c>
      <c r="U152">
        <v>0</v>
      </c>
      <c r="V152" t="s">
        <v>146</v>
      </c>
      <c r="W152" t="s">
        <v>33</v>
      </c>
      <c r="X152">
        <v>1</v>
      </c>
      <c r="Y152">
        <v>0</v>
      </c>
    </row>
    <row r="153" spans="1:25" x14ac:dyDescent="0.25">
      <c r="A153">
        <f>_xlfn.XLOOKUP(C153,[1]Sheet1!$K:$K,[1]Sheet1!$D:$D,0)</f>
        <v>45152</v>
      </c>
      <c r="B153" t="str">
        <f t="shared" si="2"/>
        <v>2023_Week33</v>
      </c>
      <c r="C153" t="s">
        <v>182</v>
      </c>
      <c r="D153" t="s">
        <v>133</v>
      </c>
      <c r="E153" t="s">
        <v>72</v>
      </c>
      <c r="F153" t="s">
        <v>73</v>
      </c>
      <c r="G153" t="s">
        <v>74</v>
      </c>
      <c r="H153">
        <v>1</v>
      </c>
      <c r="I153">
        <v>0</v>
      </c>
      <c r="J153">
        <v>0.18</v>
      </c>
      <c r="K153">
        <v>0</v>
      </c>
      <c r="L153">
        <v>1</v>
      </c>
      <c r="M153">
        <v>0</v>
      </c>
      <c r="N153">
        <v>0.14000000000000001</v>
      </c>
      <c r="O153">
        <v>0</v>
      </c>
      <c r="P153">
        <v>100</v>
      </c>
      <c r="Q153">
        <v>0</v>
      </c>
      <c r="R153">
        <v>1</v>
      </c>
      <c r="S153">
        <v>0</v>
      </c>
      <c r="T153">
        <v>100</v>
      </c>
      <c r="U153">
        <v>0</v>
      </c>
      <c r="V153" t="s">
        <v>178</v>
      </c>
      <c r="W153" t="s">
        <v>33</v>
      </c>
      <c r="X153">
        <v>1</v>
      </c>
      <c r="Y153">
        <v>0</v>
      </c>
    </row>
    <row r="154" spans="1:25" x14ac:dyDescent="0.25">
      <c r="A154">
        <f>_xlfn.XLOOKUP(C154,[1]Sheet1!$K:$K,[1]Sheet1!$D:$D,0)</f>
        <v>45145</v>
      </c>
      <c r="B154" t="str">
        <f t="shared" si="2"/>
        <v>2023_Week32</v>
      </c>
      <c r="C154" t="s">
        <v>184</v>
      </c>
      <c r="D154" t="s">
        <v>40</v>
      </c>
      <c r="E154" t="s">
        <v>58</v>
      </c>
      <c r="F154" t="s">
        <v>59</v>
      </c>
      <c r="G154" t="s">
        <v>60</v>
      </c>
      <c r="H154">
        <v>213</v>
      </c>
      <c r="I154">
        <v>6</v>
      </c>
      <c r="J154">
        <v>28.55</v>
      </c>
      <c r="K154">
        <v>46.15</v>
      </c>
      <c r="L154">
        <v>296</v>
      </c>
      <c r="M154">
        <v>9</v>
      </c>
      <c r="N154">
        <v>30.55</v>
      </c>
      <c r="O154">
        <v>50</v>
      </c>
      <c r="P154">
        <v>96.25</v>
      </c>
      <c r="Q154">
        <v>100</v>
      </c>
      <c r="R154">
        <v>16</v>
      </c>
      <c r="S154">
        <v>0</v>
      </c>
      <c r="T154">
        <v>7.51</v>
      </c>
      <c r="U154">
        <v>0</v>
      </c>
      <c r="V154" t="s">
        <v>180</v>
      </c>
      <c r="W154" t="s">
        <v>33</v>
      </c>
      <c r="X154">
        <v>16</v>
      </c>
      <c r="Y154">
        <v>0</v>
      </c>
    </row>
    <row r="155" spans="1:25" x14ac:dyDescent="0.25">
      <c r="A155">
        <f>_xlfn.XLOOKUP(C155,[1]Sheet1!$K:$K,[1]Sheet1!$D:$D,0)</f>
        <v>45145</v>
      </c>
      <c r="B155" t="str">
        <f t="shared" si="2"/>
        <v>2023_Week32</v>
      </c>
      <c r="C155" t="s">
        <v>184</v>
      </c>
      <c r="D155" t="s">
        <v>92</v>
      </c>
      <c r="E155" t="s">
        <v>97</v>
      </c>
      <c r="F155" t="s">
        <v>98</v>
      </c>
      <c r="G155" t="s">
        <v>99</v>
      </c>
      <c r="H155">
        <v>74</v>
      </c>
      <c r="I155">
        <v>3</v>
      </c>
      <c r="J155">
        <v>9.92</v>
      </c>
      <c r="K155">
        <v>23.08</v>
      </c>
      <c r="L155">
        <v>101</v>
      </c>
      <c r="M155">
        <v>4</v>
      </c>
      <c r="N155">
        <v>10.42</v>
      </c>
      <c r="O155">
        <v>22.22</v>
      </c>
      <c r="P155">
        <v>96.88</v>
      </c>
      <c r="Q155">
        <v>100</v>
      </c>
      <c r="R155">
        <v>6</v>
      </c>
      <c r="S155">
        <v>0</v>
      </c>
      <c r="T155">
        <v>8.11</v>
      </c>
      <c r="U155">
        <v>0</v>
      </c>
      <c r="V155" t="s">
        <v>128</v>
      </c>
      <c r="W155" t="s">
        <v>33</v>
      </c>
      <c r="X155">
        <v>6</v>
      </c>
      <c r="Y155">
        <v>0</v>
      </c>
    </row>
    <row r="156" spans="1:25" x14ac:dyDescent="0.25">
      <c r="A156">
        <f>_xlfn.XLOOKUP(C156,[1]Sheet1!$K:$K,[1]Sheet1!$D:$D,0)</f>
        <v>45145</v>
      </c>
      <c r="B156" t="str">
        <f t="shared" si="2"/>
        <v>2023_Week32</v>
      </c>
      <c r="C156" t="s">
        <v>184</v>
      </c>
      <c r="D156" t="s">
        <v>115</v>
      </c>
      <c r="E156" t="s">
        <v>116</v>
      </c>
      <c r="F156" t="s">
        <v>117</v>
      </c>
      <c r="G156" t="s">
        <v>118</v>
      </c>
      <c r="H156">
        <v>44</v>
      </c>
      <c r="I156">
        <v>0</v>
      </c>
      <c r="J156">
        <v>5.9</v>
      </c>
      <c r="K156">
        <v>0</v>
      </c>
      <c r="L156">
        <v>63</v>
      </c>
      <c r="M156">
        <v>0</v>
      </c>
      <c r="N156">
        <v>6.5</v>
      </c>
      <c r="O156">
        <v>0</v>
      </c>
      <c r="P156">
        <v>95.24</v>
      </c>
      <c r="Q156">
        <v>0</v>
      </c>
      <c r="R156">
        <v>4</v>
      </c>
      <c r="S156">
        <v>0</v>
      </c>
      <c r="T156">
        <v>9.09</v>
      </c>
      <c r="U156">
        <v>0</v>
      </c>
      <c r="V156" t="s">
        <v>131</v>
      </c>
      <c r="W156" t="s">
        <v>33</v>
      </c>
      <c r="X156">
        <v>4</v>
      </c>
      <c r="Y156">
        <v>0</v>
      </c>
    </row>
    <row r="157" spans="1:25" x14ac:dyDescent="0.25">
      <c r="A157">
        <f>_xlfn.XLOOKUP(C157,[1]Sheet1!$K:$K,[1]Sheet1!$D:$D,0)</f>
        <v>45145</v>
      </c>
      <c r="B157" t="str">
        <f t="shared" si="2"/>
        <v>2023_Week32</v>
      </c>
      <c r="C157" t="s">
        <v>184</v>
      </c>
      <c r="D157" t="s">
        <v>34</v>
      </c>
      <c r="E157" t="s">
        <v>107</v>
      </c>
      <c r="F157" t="s">
        <v>108</v>
      </c>
      <c r="G157" t="s">
        <v>109</v>
      </c>
      <c r="H157">
        <v>70</v>
      </c>
      <c r="I157">
        <v>0</v>
      </c>
      <c r="J157">
        <v>9.3800000000000008</v>
      </c>
      <c r="K157">
        <v>0</v>
      </c>
      <c r="L157">
        <v>88</v>
      </c>
      <c r="M157">
        <v>0</v>
      </c>
      <c r="N157">
        <v>9.08</v>
      </c>
      <c r="O157">
        <v>0</v>
      </c>
      <c r="P157">
        <v>90.91</v>
      </c>
      <c r="Q157">
        <v>0</v>
      </c>
      <c r="R157">
        <v>4</v>
      </c>
      <c r="S157">
        <v>0</v>
      </c>
      <c r="T157">
        <v>5.71</v>
      </c>
      <c r="U157">
        <v>0</v>
      </c>
      <c r="V157" t="s">
        <v>185</v>
      </c>
      <c r="W157" t="s">
        <v>33</v>
      </c>
      <c r="X157">
        <v>4</v>
      </c>
      <c r="Y157">
        <v>0</v>
      </c>
    </row>
    <row r="158" spans="1:25" x14ac:dyDescent="0.25">
      <c r="A158">
        <f>_xlfn.XLOOKUP(C158,[1]Sheet1!$K:$K,[1]Sheet1!$D:$D,0)</f>
        <v>45145</v>
      </c>
      <c r="B158" t="str">
        <f t="shared" si="2"/>
        <v>2023_Week32</v>
      </c>
      <c r="C158" t="s">
        <v>184</v>
      </c>
      <c r="D158" t="s">
        <v>76</v>
      </c>
      <c r="E158" t="s">
        <v>76</v>
      </c>
      <c r="F158" t="s">
        <v>77</v>
      </c>
      <c r="G158" t="s">
        <v>78</v>
      </c>
      <c r="H158">
        <v>65</v>
      </c>
      <c r="I158">
        <v>2</v>
      </c>
      <c r="J158">
        <v>8.7100000000000009</v>
      </c>
      <c r="K158">
        <v>15.38</v>
      </c>
      <c r="L158">
        <v>88</v>
      </c>
      <c r="M158">
        <v>2</v>
      </c>
      <c r="N158">
        <v>9.08</v>
      </c>
      <c r="O158">
        <v>11.11</v>
      </c>
      <c r="P158">
        <v>87.5</v>
      </c>
      <c r="Q158">
        <v>100</v>
      </c>
      <c r="R158">
        <v>4</v>
      </c>
      <c r="S158">
        <v>0</v>
      </c>
      <c r="T158">
        <v>6.15</v>
      </c>
      <c r="U158">
        <v>0</v>
      </c>
      <c r="V158" t="s">
        <v>132</v>
      </c>
      <c r="W158" t="s">
        <v>33</v>
      </c>
      <c r="X158">
        <v>4</v>
      </c>
      <c r="Y158">
        <v>0</v>
      </c>
    </row>
    <row r="159" spans="1:25" x14ac:dyDescent="0.25">
      <c r="A159">
        <f>_xlfn.XLOOKUP(C159,[1]Sheet1!$K:$K,[1]Sheet1!$D:$D,0)</f>
        <v>45145</v>
      </c>
      <c r="B159" t="str">
        <f t="shared" si="2"/>
        <v>2023_Week32</v>
      </c>
      <c r="C159" t="s">
        <v>184</v>
      </c>
      <c r="D159" t="s">
        <v>34</v>
      </c>
      <c r="E159" t="s">
        <v>50</v>
      </c>
      <c r="F159" t="s">
        <v>51</v>
      </c>
      <c r="G159" t="s">
        <v>52</v>
      </c>
      <c r="H159">
        <v>56</v>
      </c>
      <c r="I159">
        <v>0</v>
      </c>
      <c r="J159">
        <v>7.51</v>
      </c>
      <c r="K159">
        <v>0</v>
      </c>
      <c r="L159">
        <v>69</v>
      </c>
      <c r="M159">
        <v>0</v>
      </c>
      <c r="N159">
        <v>7.12</v>
      </c>
      <c r="O159">
        <v>0</v>
      </c>
      <c r="P159">
        <v>97.1</v>
      </c>
      <c r="Q159">
        <v>0</v>
      </c>
      <c r="R159">
        <v>3</v>
      </c>
      <c r="S159">
        <v>0</v>
      </c>
      <c r="T159">
        <v>5.36</v>
      </c>
      <c r="U159">
        <v>0</v>
      </c>
      <c r="V159" t="s">
        <v>170</v>
      </c>
      <c r="W159" t="s">
        <v>33</v>
      </c>
      <c r="X159">
        <v>3</v>
      </c>
      <c r="Y159">
        <v>0</v>
      </c>
    </row>
    <row r="160" spans="1:25" x14ac:dyDescent="0.25">
      <c r="A160">
        <f>_xlfn.XLOOKUP(C160,[1]Sheet1!$K:$K,[1]Sheet1!$D:$D,0)</f>
        <v>45145</v>
      </c>
      <c r="B160" t="str">
        <f t="shared" si="2"/>
        <v>2023_Week32</v>
      </c>
      <c r="C160" t="s">
        <v>184</v>
      </c>
      <c r="D160" t="s">
        <v>120</v>
      </c>
      <c r="E160" t="s">
        <v>120</v>
      </c>
      <c r="F160" t="s">
        <v>121</v>
      </c>
      <c r="G160" t="s">
        <v>122</v>
      </c>
      <c r="H160">
        <v>33</v>
      </c>
      <c r="I160">
        <v>1</v>
      </c>
      <c r="J160">
        <v>4.42</v>
      </c>
      <c r="K160">
        <v>7.69</v>
      </c>
      <c r="L160">
        <v>46</v>
      </c>
      <c r="M160">
        <v>1</v>
      </c>
      <c r="N160">
        <v>4.75</v>
      </c>
      <c r="O160">
        <v>5.56</v>
      </c>
      <c r="P160">
        <v>91.3</v>
      </c>
      <c r="Q160">
        <v>100</v>
      </c>
      <c r="R160">
        <v>2</v>
      </c>
      <c r="S160">
        <v>0</v>
      </c>
      <c r="T160">
        <v>6.06</v>
      </c>
      <c r="U160">
        <v>0</v>
      </c>
      <c r="V160" t="s">
        <v>138</v>
      </c>
      <c r="W160" t="s">
        <v>33</v>
      </c>
      <c r="X160">
        <v>2</v>
      </c>
      <c r="Y160">
        <v>0</v>
      </c>
    </row>
    <row r="161" spans="1:25" x14ac:dyDescent="0.25">
      <c r="A161">
        <f>_xlfn.XLOOKUP(C161,[1]Sheet1!$K:$K,[1]Sheet1!$D:$D,0)</f>
        <v>45145</v>
      </c>
      <c r="B161" t="str">
        <f t="shared" si="2"/>
        <v>2023_Week32</v>
      </c>
      <c r="C161" t="s">
        <v>184</v>
      </c>
      <c r="D161" t="s">
        <v>92</v>
      </c>
      <c r="E161" t="s">
        <v>102</v>
      </c>
      <c r="F161" t="s">
        <v>103</v>
      </c>
      <c r="G161" t="s">
        <v>104</v>
      </c>
      <c r="H161">
        <v>106</v>
      </c>
      <c r="I161">
        <v>1</v>
      </c>
      <c r="J161">
        <v>14.21</v>
      </c>
      <c r="K161">
        <v>7.69</v>
      </c>
      <c r="L161">
        <v>127</v>
      </c>
      <c r="M161">
        <v>2</v>
      </c>
      <c r="N161">
        <v>13.11</v>
      </c>
      <c r="O161">
        <v>11.11</v>
      </c>
      <c r="P161">
        <v>95.2</v>
      </c>
      <c r="Q161">
        <v>100</v>
      </c>
      <c r="R161">
        <v>2</v>
      </c>
      <c r="S161">
        <v>0</v>
      </c>
      <c r="T161">
        <v>1.89</v>
      </c>
      <c r="U161">
        <v>0</v>
      </c>
      <c r="V161" t="s">
        <v>138</v>
      </c>
      <c r="W161" t="s">
        <v>33</v>
      </c>
      <c r="X161">
        <v>2</v>
      </c>
      <c r="Y161">
        <v>0</v>
      </c>
    </row>
    <row r="162" spans="1:25" x14ac:dyDescent="0.25">
      <c r="A162">
        <f>_xlfn.XLOOKUP(C162,[1]Sheet1!$K:$K,[1]Sheet1!$D:$D,0)</f>
        <v>45145</v>
      </c>
      <c r="B162" t="str">
        <f t="shared" si="2"/>
        <v>2023_Week32</v>
      </c>
      <c r="C162" t="s">
        <v>184</v>
      </c>
      <c r="D162" t="s">
        <v>92</v>
      </c>
      <c r="E162" t="s">
        <v>93</v>
      </c>
      <c r="F162" t="s">
        <v>94</v>
      </c>
      <c r="G162" t="s">
        <v>95</v>
      </c>
      <c r="H162">
        <v>50</v>
      </c>
      <c r="I162">
        <v>0</v>
      </c>
      <c r="J162">
        <v>6.7</v>
      </c>
      <c r="K162">
        <v>0</v>
      </c>
      <c r="L162">
        <v>52</v>
      </c>
      <c r="M162">
        <v>0</v>
      </c>
      <c r="N162">
        <v>5.37</v>
      </c>
      <c r="O162">
        <v>0</v>
      </c>
      <c r="P162">
        <v>95.92</v>
      </c>
      <c r="Q162">
        <v>0</v>
      </c>
      <c r="R162">
        <v>2</v>
      </c>
      <c r="S162">
        <v>0</v>
      </c>
      <c r="T162">
        <v>4</v>
      </c>
      <c r="U162">
        <v>0</v>
      </c>
      <c r="V162" t="s">
        <v>138</v>
      </c>
      <c r="W162" t="s">
        <v>33</v>
      </c>
      <c r="X162">
        <v>2</v>
      </c>
      <c r="Y162">
        <v>0</v>
      </c>
    </row>
    <row r="163" spans="1:25" x14ac:dyDescent="0.25">
      <c r="A163">
        <f>_xlfn.XLOOKUP(C163,[1]Sheet1!$K:$K,[1]Sheet1!$D:$D,0)</f>
        <v>45145</v>
      </c>
      <c r="B163" t="str">
        <f t="shared" si="2"/>
        <v>2023_Week32</v>
      </c>
      <c r="C163" t="s">
        <v>184</v>
      </c>
      <c r="D163" t="s">
        <v>34</v>
      </c>
      <c r="E163" t="s">
        <v>186</v>
      </c>
      <c r="F163" t="s">
        <v>187</v>
      </c>
      <c r="G163" t="s">
        <v>188</v>
      </c>
      <c r="H163">
        <v>9</v>
      </c>
      <c r="I163">
        <v>0</v>
      </c>
      <c r="J163">
        <v>1.21</v>
      </c>
      <c r="K163">
        <v>0</v>
      </c>
      <c r="L163">
        <v>9</v>
      </c>
      <c r="M163">
        <v>0</v>
      </c>
      <c r="N163">
        <v>0.93</v>
      </c>
      <c r="O163">
        <v>0</v>
      </c>
      <c r="P163">
        <v>88.89</v>
      </c>
      <c r="Q163">
        <v>0</v>
      </c>
      <c r="R163">
        <v>1</v>
      </c>
      <c r="S163">
        <v>0</v>
      </c>
      <c r="T163">
        <v>11.11</v>
      </c>
      <c r="U163">
        <v>0</v>
      </c>
      <c r="V163" t="s">
        <v>166</v>
      </c>
      <c r="W163" t="s">
        <v>33</v>
      </c>
      <c r="X163">
        <v>1</v>
      </c>
      <c r="Y163">
        <v>0</v>
      </c>
    </row>
    <row r="164" spans="1:25" x14ac:dyDescent="0.25">
      <c r="A164">
        <f>_xlfn.XLOOKUP(C164,[1]Sheet1!$K:$K,[1]Sheet1!$D:$D,0)</f>
        <v>45145</v>
      </c>
      <c r="B164" t="str">
        <f t="shared" si="2"/>
        <v>2023_Week32</v>
      </c>
      <c r="C164" t="s">
        <v>184</v>
      </c>
      <c r="D164" t="s">
        <v>34</v>
      </c>
      <c r="E164" t="s">
        <v>157</v>
      </c>
      <c r="F164" t="s">
        <v>158</v>
      </c>
      <c r="G164" t="s">
        <v>159</v>
      </c>
      <c r="H164">
        <v>19</v>
      </c>
      <c r="I164">
        <v>0</v>
      </c>
      <c r="J164">
        <v>2.5499999999999998</v>
      </c>
      <c r="K164">
        <v>0</v>
      </c>
      <c r="L164">
        <v>21</v>
      </c>
      <c r="M164">
        <v>0</v>
      </c>
      <c r="N164">
        <v>2.17</v>
      </c>
      <c r="O164">
        <v>0</v>
      </c>
      <c r="P164">
        <v>95.24</v>
      </c>
      <c r="Q164">
        <v>0</v>
      </c>
      <c r="R164">
        <v>1</v>
      </c>
      <c r="S164">
        <v>0</v>
      </c>
      <c r="T164">
        <v>5.26</v>
      </c>
      <c r="U164">
        <v>0</v>
      </c>
      <c r="V164" t="s">
        <v>139</v>
      </c>
      <c r="W164" t="s">
        <v>33</v>
      </c>
      <c r="X164">
        <v>1</v>
      </c>
      <c r="Y164">
        <v>0</v>
      </c>
    </row>
    <row r="165" spans="1:25" x14ac:dyDescent="0.25">
      <c r="A165">
        <f>_xlfn.XLOOKUP(C165,[1]Sheet1!$K:$K,[1]Sheet1!$D:$D,0)</f>
        <v>45145</v>
      </c>
      <c r="B165" t="str">
        <f t="shared" si="2"/>
        <v>2023_Week32</v>
      </c>
      <c r="C165" t="s">
        <v>184</v>
      </c>
      <c r="D165" t="s">
        <v>133</v>
      </c>
      <c r="E165" t="s">
        <v>72</v>
      </c>
      <c r="F165" t="s">
        <v>73</v>
      </c>
      <c r="G165" t="s">
        <v>74</v>
      </c>
      <c r="H165">
        <v>7</v>
      </c>
      <c r="I165">
        <v>0</v>
      </c>
      <c r="J165">
        <v>0.94</v>
      </c>
      <c r="K165">
        <v>0</v>
      </c>
      <c r="L165">
        <v>9</v>
      </c>
      <c r="M165">
        <v>0</v>
      </c>
      <c r="N165">
        <v>0.93</v>
      </c>
      <c r="O165">
        <v>0</v>
      </c>
      <c r="P165">
        <v>100</v>
      </c>
      <c r="Q165">
        <v>0</v>
      </c>
      <c r="R165">
        <v>1</v>
      </c>
      <c r="S165">
        <v>0</v>
      </c>
      <c r="T165">
        <v>14.29</v>
      </c>
      <c r="U165">
        <v>0</v>
      </c>
      <c r="V165" t="s">
        <v>178</v>
      </c>
      <c r="W165" t="s">
        <v>33</v>
      </c>
      <c r="X165">
        <v>1</v>
      </c>
      <c r="Y165">
        <v>0</v>
      </c>
    </row>
    <row r="166" spans="1:25" x14ac:dyDescent="0.25">
      <c r="A166">
        <f>_xlfn.XLOOKUP(C166,[1]Sheet1!$K:$K,[1]Sheet1!$D:$D,0)</f>
        <v>45138</v>
      </c>
      <c r="B166" t="str">
        <f t="shared" si="2"/>
        <v>2023_Week31</v>
      </c>
      <c r="C166" t="s">
        <v>189</v>
      </c>
      <c r="D166" t="s">
        <v>40</v>
      </c>
      <c r="E166" t="s">
        <v>58</v>
      </c>
      <c r="F166" t="s">
        <v>59</v>
      </c>
      <c r="G166" t="s">
        <v>60</v>
      </c>
      <c r="H166">
        <v>190</v>
      </c>
      <c r="I166">
        <v>2</v>
      </c>
      <c r="J166">
        <v>28.11</v>
      </c>
      <c r="K166">
        <v>22.22</v>
      </c>
      <c r="L166">
        <v>261</v>
      </c>
      <c r="M166">
        <v>2</v>
      </c>
      <c r="N166">
        <v>28.43</v>
      </c>
      <c r="O166">
        <v>16.670000000000002</v>
      </c>
      <c r="P166">
        <v>97.3</v>
      </c>
      <c r="Q166">
        <v>100</v>
      </c>
      <c r="R166">
        <v>23</v>
      </c>
      <c r="S166">
        <v>0</v>
      </c>
      <c r="T166">
        <v>12.11</v>
      </c>
      <c r="U166">
        <v>0</v>
      </c>
      <c r="V166" t="s">
        <v>190</v>
      </c>
      <c r="W166" t="s">
        <v>33</v>
      </c>
      <c r="X166">
        <v>23</v>
      </c>
      <c r="Y166">
        <v>0</v>
      </c>
    </row>
    <row r="167" spans="1:25" x14ac:dyDescent="0.25">
      <c r="A167">
        <f>_xlfn.XLOOKUP(C167,[1]Sheet1!$K:$K,[1]Sheet1!$D:$D,0)</f>
        <v>45138</v>
      </c>
      <c r="B167" t="str">
        <f t="shared" si="2"/>
        <v>2023_Week31</v>
      </c>
      <c r="C167" t="s">
        <v>189</v>
      </c>
      <c r="D167" t="s">
        <v>115</v>
      </c>
      <c r="E167" t="s">
        <v>116</v>
      </c>
      <c r="F167" t="s">
        <v>117</v>
      </c>
      <c r="G167" t="s">
        <v>118</v>
      </c>
      <c r="H167">
        <v>50</v>
      </c>
      <c r="I167">
        <v>1</v>
      </c>
      <c r="J167">
        <v>7.4</v>
      </c>
      <c r="K167">
        <v>11.11</v>
      </c>
      <c r="L167">
        <v>67</v>
      </c>
      <c r="M167">
        <v>1</v>
      </c>
      <c r="N167">
        <v>7.3</v>
      </c>
      <c r="O167">
        <v>8.33</v>
      </c>
      <c r="P167">
        <v>100</v>
      </c>
      <c r="Q167">
        <v>100</v>
      </c>
      <c r="R167">
        <v>7</v>
      </c>
      <c r="S167">
        <v>0</v>
      </c>
      <c r="T167">
        <v>14</v>
      </c>
      <c r="U167">
        <v>0</v>
      </c>
      <c r="V167" t="s">
        <v>176</v>
      </c>
      <c r="W167" t="s">
        <v>33</v>
      </c>
      <c r="X167">
        <v>7</v>
      </c>
      <c r="Y167">
        <v>0</v>
      </c>
    </row>
    <row r="168" spans="1:25" x14ac:dyDescent="0.25">
      <c r="A168">
        <f>_xlfn.XLOOKUP(C168,[1]Sheet1!$K:$K,[1]Sheet1!$D:$D,0)</f>
        <v>45138</v>
      </c>
      <c r="B168" t="str">
        <f t="shared" si="2"/>
        <v>2023_Week31</v>
      </c>
      <c r="C168" t="s">
        <v>189</v>
      </c>
      <c r="D168" t="s">
        <v>34</v>
      </c>
      <c r="E168" t="s">
        <v>50</v>
      </c>
      <c r="F168" t="s">
        <v>51</v>
      </c>
      <c r="G168" t="s">
        <v>52</v>
      </c>
      <c r="H168">
        <v>48</v>
      </c>
      <c r="I168">
        <v>1</v>
      </c>
      <c r="J168">
        <v>7.1</v>
      </c>
      <c r="K168">
        <v>11.11</v>
      </c>
      <c r="L168">
        <v>69</v>
      </c>
      <c r="M168">
        <v>4</v>
      </c>
      <c r="N168">
        <v>7.52</v>
      </c>
      <c r="O168">
        <v>33.33</v>
      </c>
      <c r="P168">
        <v>100</v>
      </c>
      <c r="Q168">
        <v>100</v>
      </c>
      <c r="R168">
        <v>6</v>
      </c>
      <c r="S168">
        <v>0</v>
      </c>
      <c r="T168">
        <v>12.5</v>
      </c>
      <c r="U168">
        <v>0</v>
      </c>
      <c r="V168" t="s">
        <v>123</v>
      </c>
      <c r="W168" t="s">
        <v>33</v>
      </c>
      <c r="X168">
        <v>6</v>
      </c>
      <c r="Y168">
        <v>0</v>
      </c>
    </row>
    <row r="169" spans="1:25" x14ac:dyDescent="0.25">
      <c r="A169">
        <f>_xlfn.XLOOKUP(C169,[1]Sheet1!$K:$K,[1]Sheet1!$D:$D,0)</f>
        <v>45138</v>
      </c>
      <c r="B169" t="str">
        <f t="shared" si="2"/>
        <v>2023_Week31</v>
      </c>
      <c r="C169" t="s">
        <v>189</v>
      </c>
      <c r="D169" t="s">
        <v>92</v>
      </c>
      <c r="E169" t="s">
        <v>97</v>
      </c>
      <c r="F169" t="s">
        <v>98</v>
      </c>
      <c r="G169" t="s">
        <v>99</v>
      </c>
      <c r="H169">
        <v>64</v>
      </c>
      <c r="I169">
        <v>1</v>
      </c>
      <c r="J169">
        <v>9.4700000000000006</v>
      </c>
      <c r="K169">
        <v>11.11</v>
      </c>
      <c r="L169">
        <v>104</v>
      </c>
      <c r="M169">
        <v>1</v>
      </c>
      <c r="N169">
        <v>11.33</v>
      </c>
      <c r="O169">
        <v>8.33</v>
      </c>
      <c r="P169">
        <v>96</v>
      </c>
      <c r="Q169">
        <v>100</v>
      </c>
      <c r="R169">
        <v>5</v>
      </c>
      <c r="S169">
        <v>0</v>
      </c>
      <c r="T169">
        <v>7.81</v>
      </c>
      <c r="U169">
        <v>0</v>
      </c>
      <c r="V169" t="s">
        <v>129</v>
      </c>
      <c r="W169" t="s">
        <v>33</v>
      </c>
      <c r="X169">
        <v>5</v>
      </c>
      <c r="Y169">
        <v>0</v>
      </c>
    </row>
    <row r="170" spans="1:25" x14ac:dyDescent="0.25">
      <c r="A170">
        <f>_xlfn.XLOOKUP(C170,[1]Sheet1!$K:$K,[1]Sheet1!$D:$D,0)</f>
        <v>45138</v>
      </c>
      <c r="B170" t="str">
        <f t="shared" si="2"/>
        <v>2023_Week31</v>
      </c>
      <c r="C170" t="s">
        <v>189</v>
      </c>
      <c r="D170" t="s">
        <v>76</v>
      </c>
      <c r="E170" t="s">
        <v>76</v>
      </c>
      <c r="F170" t="s">
        <v>77</v>
      </c>
      <c r="G170" t="s">
        <v>78</v>
      </c>
      <c r="H170">
        <v>66</v>
      </c>
      <c r="I170">
        <v>1</v>
      </c>
      <c r="J170">
        <v>9.76</v>
      </c>
      <c r="K170">
        <v>11.11</v>
      </c>
      <c r="L170">
        <v>92</v>
      </c>
      <c r="M170">
        <v>1</v>
      </c>
      <c r="N170">
        <v>10.02</v>
      </c>
      <c r="O170">
        <v>8.33</v>
      </c>
      <c r="P170">
        <v>98.91</v>
      </c>
      <c r="Q170">
        <v>100</v>
      </c>
      <c r="R170">
        <v>5</v>
      </c>
      <c r="S170">
        <v>0</v>
      </c>
      <c r="T170">
        <v>7.58</v>
      </c>
      <c r="U170">
        <v>0</v>
      </c>
      <c r="V170" t="s">
        <v>129</v>
      </c>
      <c r="W170" t="s">
        <v>33</v>
      </c>
      <c r="X170">
        <v>5</v>
      </c>
      <c r="Y170">
        <v>0</v>
      </c>
    </row>
    <row r="171" spans="1:25" x14ac:dyDescent="0.25">
      <c r="A171">
        <f>_xlfn.XLOOKUP(C171,[1]Sheet1!$K:$K,[1]Sheet1!$D:$D,0)</f>
        <v>45138</v>
      </c>
      <c r="B171" t="str">
        <f t="shared" si="2"/>
        <v>2023_Week31</v>
      </c>
      <c r="C171" t="s">
        <v>189</v>
      </c>
      <c r="D171" t="s">
        <v>92</v>
      </c>
      <c r="E171" t="s">
        <v>93</v>
      </c>
      <c r="F171" t="s">
        <v>94</v>
      </c>
      <c r="G171" t="s">
        <v>95</v>
      </c>
      <c r="H171">
        <v>63</v>
      </c>
      <c r="I171">
        <v>2</v>
      </c>
      <c r="J171">
        <v>9.32</v>
      </c>
      <c r="K171">
        <v>22.22</v>
      </c>
      <c r="L171">
        <v>78</v>
      </c>
      <c r="M171">
        <v>2</v>
      </c>
      <c r="N171">
        <v>8.5</v>
      </c>
      <c r="O171">
        <v>16.670000000000002</v>
      </c>
      <c r="P171">
        <v>95.89</v>
      </c>
      <c r="Q171">
        <v>100</v>
      </c>
      <c r="R171">
        <v>4</v>
      </c>
      <c r="S171">
        <v>0</v>
      </c>
      <c r="T171">
        <v>6.35</v>
      </c>
      <c r="U171">
        <v>0</v>
      </c>
      <c r="V171" t="s">
        <v>132</v>
      </c>
      <c r="W171" t="s">
        <v>33</v>
      </c>
      <c r="X171">
        <v>4</v>
      </c>
      <c r="Y171">
        <v>0</v>
      </c>
    </row>
    <row r="172" spans="1:25" x14ac:dyDescent="0.25">
      <c r="A172">
        <f>_xlfn.XLOOKUP(C172,[1]Sheet1!$K:$K,[1]Sheet1!$D:$D,0)</f>
        <v>45138</v>
      </c>
      <c r="B172" t="str">
        <f t="shared" si="2"/>
        <v>2023_Week31</v>
      </c>
      <c r="C172" t="s">
        <v>189</v>
      </c>
      <c r="D172" t="s">
        <v>120</v>
      </c>
      <c r="E172" t="s">
        <v>120</v>
      </c>
      <c r="F172" t="s">
        <v>121</v>
      </c>
      <c r="G172" t="s">
        <v>122</v>
      </c>
      <c r="H172">
        <v>26</v>
      </c>
      <c r="I172">
        <v>0</v>
      </c>
      <c r="J172">
        <v>3.85</v>
      </c>
      <c r="K172">
        <v>0</v>
      </c>
      <c r="L172">
        <v>43</v>
      </c>
      <c r="M172">
        <v>0</v>
      </c>
      <c r="N172">
        <v>4.68</v>
      </c>
      <c r="O172">
        <v>0</v>
      </c>
      <c r="P172">
        <v>97.67</v>
      </c>
      <c r="Q172">
        <v>0</v>
      </c>
      <c r="R172">
        <v>3</v>
      </c>
      <c r="S172">
        <v>0</v>
      </c>
      <c r="T172">
        <v>11.54</v>
      </c>
      <c r="U172">
        <v>0</v>
      </c>
      <c r="V172" t="s">
        <v>137</v>
      </c>
      <c r="W172" t="s">
        <v>33</v>
      </c>
      <c r="X172">
        <v>3</v>
      </c>
      <c r="Y172">
        <v>0</v>
      </c>
    </row>
    <row r="173" spans="1:25" x14ac:dyDescent="0.25">
      <c r="A173">
        <f>_xlfn.XLOOKUP(C173,[1]Sheet1!$K:$K,[1]Sheet1!$D:$D,0)</f>
        <v>45138</v>
      </c>
      <c r="B173" t="str">
        <f t="shared" si="2"/>
        <v>2023_Week31</v>
      </c>
      <c r="C173" t="s">
        <v>189</v>
      </c>
      <c r="D173" t="s">
        <v>92</v>
      </c>
      <c r="E173" t="s">
        <v>102</v>
      </c>
      <c r="F173" t="s">
        <v>103</v>
      </c>
      <c r="G173" t="s">
        <v>104</v>
      </c>
      <c r="H173">
        <v>126</v>
      </c>
      <c r="I173">
        <v>1</v>
      </c>
      <c r="J173">
        <v>18.64</v>
      </c>
      <c r="K173">
        <v>11.11</v>
      </c>
      <c r="L173">
        <v>156</v>
      </c>
      <c r="M173">
        <v>1</v>
      </c>
      <c r="N173">
        <v>16.989999999999998</v>
      </c>
      <c r="O173">
        <v>8.33</v>
      </c>
      <c r="P173">
        <v>98.67</v>
      </c>
      <c r="Q173">
        <v>100</v>
      </c>
      <c r="R173">
        <v>3</v>
      </c>
      <c r="S173">
        <v>0</v>
      </c>
      <c r="T173">
        <v>2.38</v>
      </c>
      <c r="U173">
        <v>0</v>
      </c>
      <c r="V173" t="s">
        <v>137</v>
      </c>
      <c r="W173" t="s">
        <v>33</v>
      </c>
      <c r="X173">
        <v>3</v>
      </c>
      <c r="Y173">
        <v>0</v>
      </c>
    </row>
    <row r="174" spans="1:25" x14ac:dyDescent="0.25">
      <c r="A174">
        <f>_xlfn.XLOOKUP(C174,[1]Sheet1!$K:$K,[1]Sheet1!$D:$D,0)</f>
        <v>45138</v>
      </c>
      <c r="B174" t="str">
        <f t="shared" si="2"/>
        <v>2023_Week31</v>
      </c>
      <c r="C174" t="s">
        <v>189</v>
      </c>
      <c r="D174" t="s">
        <v>34</v>
      </c>
      <c r="E174" t="s">
        <v>45</v>
      </c>
      <c r="F174" t="s">
        <v>46</v>
      </c>
      <c r="G174" t="s">
        <v>47</v>
      </c>
      <c r="H174">
        <v>21</v>
      </c>
      <c r="I174">
        <v>0</v>
      </c>
      <c r="J174">
        <v>3.11</v>
      </c>
      <c r="K174">
        <v>0</v>
      </c>
      <c r="L174">
        <v>26</v>
      </c>
      <c r="M174">
        <v>0</v>
      </c>
      <c r="N174">
        <v>2.83</v>
      </c>
      <c r="O174">
        <v>0</v>
      </c>
      <c r="P174">
        <v>91.67</v>
      </c>
      <c r="Q174">
        <v>0</v>
      </c>
      <c r="R174">
        <v>1</v>
      </c>
      <c r="S174">
        <v>0</v>
      </c>
      <c r="T174">
        <v>4.76</v>
      </c>
      <c r="U174">
        <v>0</v>
      </c>
      <c r="V174" t="s">
        <v>139</v>
      </c>
      <c r="W174" t="s">
        <v>33</v>
      </c>
      <c r="X174">
        <v>1</v>
      </c>
      <c r="Y174">
        <v>0</v>
      </c>
    </row>
    <row r="175" spans="1:25" x14ac:dyDescent="0.25">
      <c r="A175">
        <f>_xlfn.XLOOKUP(C175,[1]Sheet1!$K:$K,[1]Sheet1!$D:$D,0)</f>
        <v>45138</v>
      </c>
      <c r="B175" t="str">
        <f t="shared" si="2"/>
        <v>2023_Week31</v>
      </c>
      <c r="C175" t="s">
        <v>189</v>
      </c>
      <c r="D175" t="s">
        <v>34</v>
      </c>
      <c r="E175" t="s">
        <v>35</v>
      </c>
      <c r="F175" t="s">
        <v>36</v>
      </c>
      <c r="G175" t="s">
        <v>37</v>
      </c>
      <c r="H175">
        <v>22</v>
      </c>
      <c r="I175">
        <v>0</v>
      </c>
      <c r="J175">
        <v>3.25</v>
      </c>
      <c r="K175">
        <v>0</v>
      </c>
      <c r="L175">
        <v>22</v>
      </c>
      <c r="M175">
        <v>0</v>
      </c>
      <c r="N175">
        <v>2.4</v>
      </c>
      <c r="O175">
        <v>0</v>
      </c>
      <c r="P175">
        <v>100</v>
      </c>
      <c r="Q175">
        <v>0</v>
      </c>
      <c r="R175">
        <v>1</v>
      </c>
      <c r="S175">
        <v>0</v>
      </c>
      <c r="T175">
        <v>4.55</v>
      </c>
      <c r="U175">
        <v>0</v>
      </c>
      <c r="V175" t="s">
        <v>139</v>
      </c>
      <c r="W175" t="s">
        <v>33</v>
      </c>
      <c r="X175">
        <v>1</v>
      </c>
      <c r="Y175">
        <v>0</v>
      </c>
    </row>
    <row r="176" spans="1:25" x14ac:dyDescent="0.25">
      <c r="A176">
        <f>_xlfn.XLOOKUP(C176,[1]Sheet1!$K:$K,[1]Sheet1!$D:$D,0)</f>
        <v>45257</v>
      </c>
      <c r="B176" t="str">
        <f t="shared" si="2"/>
        <v>2023_Week48</v>
      </c>
      <c r="C176" t="s">
        <v>191</v>
      </c>
      <c r="D176" t="s">
        <v>34</v>
      </c>
      <c r="E176" t="s">
        <v>50</v>
      </c>
      <c r="F176" t="s">
        <v>51</v>
      </c>
      <c r="G176" t="s">
        <v>52</v>
      </c>
      <c r="H176">
        <v>806</v>
      </c>
      <c r="I176">
        <v>7</v>
      </c>
      <c r="J176">
        <v>8.73</v>
      </c>
      <c r="K176">
        <v>7</v>
      </c>
      <c r="L176">
        <v>1.121</v>
      </c>
      <c r="M176">
        <v>8</v>
      </c>
      <c r="N176">
        <v>9.5500000000000007</v>
      </c>
      <c r="O176">
        <v>6.15</v>
      </c>
      <c r="P176">
        <v>99.82</v>
      </c>
      <c r="Q176">
        <v>100</v>
      </c>
      <c r="R176">
        <v>167</v>
      </c>
      <c r="S176">
        <v>0</v>
      </c>
      <c r="T176">
        <v>20.72</v>
      </c>
      <c r="U176">
        <v>0</v>
      </c>
      <c r="V176" t="s">
        <v>192</v>
      </c>
      <c r="W176" t="s">
        <v>33</v>
      </c>
      <c r="X176">
        <v>139</v>
      </c>
      <c r="Y176">
        <v>0</v>
      </c>
    </row>
    <row r="177" spans="1:25" x14ac:dyDescent="0.25">
      <c r="A177">
        <f>_xlfn.XLOOKUP(C177,[1]Sheet1!$K:$K,[1]Sheet1!$D:$D,0)</f>
        <v>45257</v>
      </c>
      <c r="B177" t="str">
        <f t="shared" si="2"/>
        <v>2023_Week48</v>
      </c>
      <c r="C177" t="s">
        <v>191</v>
      </c>
      <c r="D177" t="s">
        <v>40</v>
      </c>
      <c r="E177" t="s">
        <v>41</v>
      </c>
      <c r="F177" t="s">
        <v>42</v>
      </c>
      <c r="G177" t="s">
        <v>43</v>
      </c>
      <c r="H177">
        <v>859</v>
      </c>
      <c r="I177">
        <v>8</v>
      </c>
      <c r="J177">
        <v>9.3000000000000007</v>
      </c>
      <c r="K177">
        <v>8</v>
      </c>
      <c r="L177">
        <v>1.119</v>
      </c>
      <c r="M177">
        <v>10</v>
      </c>
      <c r="N177">
        <v>9.5299999999999994</v>
      </c>
      <c r="O177">
        <v>7.69</v>
      </c>
      <c r="P177">
        <v>100</v>
      </c>
      <c r="Q177">
        <v>100</v>
      </c>
      <c r="R177">
        <v>145</v>
      </c>
      <c r="S177">
        <v>0</v>
      </c>
      <c r="T177">
        <v>16.88</v>
      </c>
      <c r="U177">
        <v>0</v>
      </c>
      <c r="V177" t="s">
        <v>193</v>
      </c>
      <c r="W177" t="s">
        <v>33</v>
      </c>
      <c r="X177">
        <v>108</v>
      </c>
      <c r="Y177">
        <v>0</v>
      </c>
    </row>
    <row r="178" spans="1:25" x14ac:dyDescent="0.25">
      <c r="A178">
        <f>_xlfn.XLOOKUP(C178,[1]Sheet1!$K:$K,[1]Sheet1!$D:$D,0)</f>
        <v>45257</v>
      </c>
      <c r="B178" t="str">
        <f t="shared" si="2"/>
        <v>2023_Week48</v>
      </c>
      <c r="C178" t="s">
        <v>191</v>
      </c>
      <c r="D178" t="s">
        <v>24</v>
      </c>
      <c r="E178" t="s">
        <v>24</v>
      </c>
      <c r="F178" t="s">
        <v>25</v>
      </c>
      <c r="G178" t="s">
        <v>26</v>
      </c>
      <c r="H178">
        <v>345</v>
      </c>
      <c r="I178">
        <v>7</v>
      </c>
      <c r="J178">
        <v>3.74</v>
      </c>
      <c r="K178">
        <v>7</v>
      </c>
      <c r="L178">
        <v>437</v>
      </c>
      <c r="M178">
        <v>10</v>
      </c>
      <c r="N178">
        <v>3.72</v>
      </c>
      <c r="O178">
        <v>7.69</v>
      </c>
      <c r="P178">
        <v>99.54</v>
      </c>
      <c r="Q178">
        <v>100</v>
      </c>
      <c r="R178">
        <v>103</v>
      </c>
      <c r="S178">
        <v>1</v>
      </c>
      <c r="T178">
        <v>29.86</v>
      </c>
      <c r="U178">
        <v>14.29</v>
      </c>
      <c r="V178" t="s">
        <v>194</v>
      </c>
      <c r="W178" t="s">
        <v>195</v>
      </c>
      <c r="X178">
        <v>102</v>
      </c>
      <c r="Y178">
        <v>1</v>
      </c>
    </row>
    <row r="179" spans="1:25" x14ac:dyDescent="0.25">
      <c r="A179">
        <f>_xlfn.XLOOKUP(C179,[1]Sheet1!$K:$K,[1]Sheet1!$D:$D,0)</f>
        <v>45257</v>
      </c>
      <c r="B179" t="str">
        <f t="shared" si="2"/>
        <v>2023_Week48</v>
      </c>
      <c r="C179" t="s">
        <v>191</v>
      </c>
      <c r="D179" t="s">
        <v>29</v>
      </c>
      <c r="E179" t="s">
        <v>29</v>
      </c>
      <c r="F179" t="s">
        <v>30</v>
      </c>
      <c r="G179" t="s">
        <v>31</v>
      </c>
      <c r="H179">
        <v>515</v>
      </c>
      <c r="I179">
        <v>3</v>
      </c>
      <c r="J179">
        <v>5.58</v>
      </c>
      <c r="K179">
        <v>3</v>
      </c>
      <c r="L179">
        <v>688</v>
      </c>
      <c r="M179">
        <v>3</v>
      </c>
      <c r="N179">
        <v>5.86</v>
      </c>
      <c r="O179">
        <v>2.31</v>
      </c>
      <c r="P179">
        <v>100</v>
      </c>
      <c r="Q179">
        <v>100</v>
      </c>
      <c r="R179">
        <v>73</v>
      </c>
      <c r="S179">
        <v>2</v>
      </c>
      <c r="T179">
        <v>14.17</v>
      </c>
      <c r="U179">
        <v>66.67</v>
      </c>
      <c r="V179" t="s">
        <v>196</v>
      </c>
      <c r="W179" t="s">
        <v>181</v>
      </c>
      <c r="X179">
        <v>73</v>
      </c>
      <c r="Y179">
        <v>2</v>
      </c>
    </row>
    <row r="180" spans="1:25" x14ac:dyDescent="0.25">
      <c r="A180">
        <f>_xlfn.XLOOKUP(C180,[1]Sheet1!$K:$K,[1]Sheet1!$D:$D,0)</f>
        <v>45257</v>
      </c>
      <c r="B180" t="str">
        <f t="shared" si="2"/>
        <v>2023_Week48</v>
      </c>
      <c r="C180" t="s">
        <v>191</v>
      </c>
      <c r="D180" t="s">
        <v>34</v>
      </c>
      <c r="E180" t="s">
        <v>35</v>
      </c>
      <c r="F180" t="s">
        <v>36</v>
      </c>
      <c r="G180" t="s">
        <v>37</v>
      </c>
      <c r="H180">
        <v>824</v>
      </c>
      <c r="I180">
        <v>10</v>
      </c>
      <c r="J180">
        <v>8.93</v>
      </c>
      <c r="K180">
        <v>10</v>
      </c>
      <c r="L180">
        <v>1.0549999999999999</v>
      </c>
      <c r="M180">
        <v>14</v>
      </c>
      <c r="N180">
        <v>8.98</v>
      </c>
      <c r="O180">
        <v>10.77</v>
      </c>
      <c r="P180">
        <v>100</v>
      </c>
      <c r="Q180">
        <v>85.71</v>
      </c>
      <c r="R180">
        <v>79</v>
      </c>
      <c r="S180">
        <v>0</v>
      </c>
      <c r="T180">
        <v>9.59</v>
      </c>
      <c r="U180">
        <v>0</v>
      </c>
      <c r="V180" t="s">
        <v>197</v>
      </c>
      <c r="W180" t="s">
        <v>33</v>
      </c>
      <c r="X180">
        <v>72</v>
      </c>
      <c r="Y180">
        <v>0</v>
      </c>
    </row>
    <row r="181" spans="1:25" x14ac:dyDescent="0.25">
      <c r="A181">
        <f>_xlfn.XLOOKUP(C181,[1]Sheet1!$K:$K,[1]Sheet1!$D:$D,0)</f>
        <v>45257</v>
      </c>
      <c r="B181" t="str">
        <f t="shared" si="2"/>
        <v>2023_Week48</v>
      </c>
      <c r="C181" t="s">
        <v>191</v>
      </c>
      <c r="D181" t="s">
        <v>66</v>
      </c>
      <c r="E181" t="s">
        <v>67</v>
      </c>
      <c r="F181" t="s">
        <v>68</v>
      </c>
      <c r="G181" t="s">
        <v>69</v>
      </c>
      <c r="H181">
        <v>621</v>
      </c>
      <c r="I181">
        <v>4</v>
      </c>
      <c r="J181">
        <v>6.73</v>
      </c>
      <c r="K181">
        <v>4</v>
      </c>
      <c r="L181">
        <v>801</v>
      </c>
      <c r="M181">
        <v>4</v>
      </c>
      <c r="N181">
        <v>6.82</v>
      </c>
      <c r="O181">
        <v>3.08</v>
      </c>
      <c r="P181">
        <v>100</v>
      </c>
      <c r="Q181">
        <v>100</v>
      </c>
      <c r="R181">
        <v>63</v>
      </c>
      <c r="S181">
        <v>0</v>
      </c>
      <c r="T181">
        <v>10.14</v>
      </c>
      <c r="U181">
        <v>0</v>
      </c>
      <c r="V181" t="s">
        <v>198</v>
      </c>
      <c r="W181" t="s">
        <v>33</v>
      </c>
      <c r="X181">
        <v>61</v>
      </c>
      <c r="Y181">
        <v>0</v>
      </c>
    </row>
    <row r="182" spans="1:25" x14ac:dyDescent="0.25">
      <c r="A182">
        <f>_xlfn.XLOOKUP(C182,[1]Sheet1!$K:$K,[1]Sheet1!$D:$D,0)</f>
        <v>45257</v>
      </c>
      <c r="B182" t="str">
        <f t="shared" si="2"/>
        <v>2023_Week48</v>
      </c>
      <c r="C182" t="s">
        <v>191</v>
      </c>
      <c r="D182" t="s">
        <v>76</v>
      </c>
      <c r="E182" t="s">
        <v>76</v>
      </c>
      <c r="F182" t="s">
        <v>77</v>
      </c>
      <c r="G182" t="s">
        <v>78</v>
      </c>
      <c r="H182">
        <v>493</v>
      </c>
      <c r="I182">
        <v>4</v>
      </c>
      <c r="J182">
        <v>5.34</v>
      </c>
      <c r="K182">
        <v>4</v>
      </c>
      <c r="L182">
        <v>582</v>
      </c>
      <c r="M182">
        <v>4</v>
      </c>
      <c r="N182">
        <v>4.96</v>
      </c>
      <c r="O182">
        <v>3.08</v>
      </c>
      <c r="P182">
        <v>99.83</v>
      </c>
      <c r="Q182">
        <v>100</v>
      </c>
      <c r="R182">
        <v>52</v>
      </c>
      <c r="S182">
        <v>1</v>
      </c>
      <c r="T182">
        <v>10.55</v>
      </c>
      <c r="U182">
        <v>25</v>
      </c>
      <c r="V182" t="s">
        <v>199</v>
      </c>
      <c r="W182" t="s">
        <v>57</v>
      </c>
      <c r="X182">
        <v>52</v>
      </c>
      <c r="Y182">
        <v>1</v>
      </c>
    </row>
    <row r="183" spans="1:25" x14ac:dyDescent="0.25">
      <c r="A183">
        <f>_xlfn.XLOOKUP(C183,[1]Sheet1!$K:$K,[1]Sheet1!$D:$D,0)</f>
        <v>45257</v>
      </c>
      <c r="B183" t="str">
        <f t="shared" si="2"/>
        <v>2023_Week48</v>
      </c>
      <c r="C183" t="s">
        <v>191</v>
      </c>
      <c r="D183" t="s">
        <v>34</v>
      </c>
      <c r="E183" t="s">
        <v>62</v>
      </c>
      <c r="F183" t="s">
        <v>63</v>
      </c>
      <c r="G183" t="s">
        <v>64</v>
      </c>
      <c r="H183">
        <v>342</v>
      </c>
      <c r="I183">
        <v>6</v>
      </c>
      <c r="J183">
        <v>3.7</v>
      </c>
      <c r="K183">
        <v>6</v>
      </c>
      <c r="L183">
        <v>425</v>
      </c>
      <c r="M183">
        <v>11</v>
      </c>
      <c r="N183">
        <v>3.62</v>
      </c>
      <c r="O183">
        <v>8.4600000000000009</v>
      </c>
      <c r="P183">
        <v>100</v>
      </c>
      <c r="Q183">
        <v>100</v>
      </c>
      <c r="R183">
        <v>46</v>
      </c>
      <c r="S183">
        <v>0</v>
      </c>
      <c r="T183">
        <v>13.45</v>
      </c>
      <c r="U183">
        <v>0</v>
      </c>
      <c r="V183" t="s">
        <v>200</v>
      </c>
      <c r="W183" t="s">
        <v>33</v>
      </c>
      <c r="X183">
        <v>45</v>
      </c>
      <c r="Y183">
        <v>0</v>
      </c>
    </row>
    <row r="184" spans="1:25" x14ac:dyDescent="0.25">
      <c r="A184">
        <f>_xlfn.XLOOKUP(C184,[1]Sheet1!$K:$K,[1]Sheet1!$D:$D,0)</f>
        <v>45257</v>
      </c>
      <c r="B184" t="str">
        <f t="shared" si="2"/>
        <v>2023_Week48</v>
      </c>
      <c r="C184" t="s">
        <v>191</v>
      </c>
      <c r="D184" t="s">
        <v>34</v>
      </c>
      <c r="E184" t="s">
        <v>45</v>
      </c>
      <c r="F184" t="s">
        <v>46</v>
      </c>
      <c r="G184" t="s">
        <v>47</v>
      </c>
      <c r="H184">
        <v>446</v>
      </c>
      <c r="I184">
        <v>4</v>
      </c>
      <c r="J184">
        <v>4.83</v>
      </c>
      <c r="K184">
        <v>4</v>
      </c>
      <c r="L184">
        <v>531</v>
      </c>
      <c r="M184">
        <v>4</v>
      </c>
      <c r="N184">
        <v>4.5199999999999996</v>
      </c>
      <c r="O184">
        <v>3.08</v>
      </c>
      <c r="P184">
        <v>100</v>
      </c>
      <c r="Q184">
        <v>100</v>
      </c>
      <c r="R184">
        <v>55</v>
      </c>
      <c r="S184">
        <v>0</v>
      </c>
      <c r="T184">
        <v>12.33</v>
      </c>
      <c r="U184">
        <v>0</v>
      </c>
      <c r="V184" t="s">
        <v>201</v>
      </c>
      <c r="W184" t="s">
        <v>33</v>
      </c>
      <c r="X184">
        <v>44</v>
      </c>
      <c r="Y184">
        <v>0</v>
      </c>
    </row>
    <row r="185" spans="1:25" x14ac:dyDescent="0.25">
      <c r="A185">
        <f>_xlfn.XLOOKUP(C185,[1]Sheet1!$K:$K,[1]Sheet1!$D:$D,0)</f>
        <v>45257</v>
      </c>
      <c r="B185" t="str">
        <f t="shared" si="2"/>
        <v>2023_Week48</v>
      </c>
      <c r="C185" t="s">
        <v>191</v>
      </c>
      <c r="D185" t="s">
        <v>66</v>
      </c>
      <c r="E185" t="s">
        <v>84</v>
      </c>
      <c r="F185" t="s">
        <v>85</v>
      </c>
      <c r="G185" t="s">
        <v>86</v>
      </c>
      <c r="H185">
        <v>369</v>
      </c>
      <c r="I185">
        <v>1</v>
      </c>
      <c r="J185">
        <v>4</v>
      </c>
      <c r="K185">
        <v>1</v>
      </c>
      <c r="L185">
        <v>456</v>
      </c>
      <c r="M185">
        <v>2</v>
      </c>
      <c r="N185">
        <v>3.88</v>
      </c>
      <c r="O185">
        <v>1.54</v>
      </c>
      <c r="P185">
        <v>100</v>
      </c>
      <c r="Q185">
        <v>100</v>
      </c>
      <c r="R185">
        <v>39</v>
      </c>
      <c r="S185">
        <v>0</v>
      </c>
      <c r="T185">
        <v>10.57</v>
      </c>
      <c r="U185">
        <v>0</v>
      </c>
      <c r="V185" t="s">
        <v>202</v>
      </c>
      <c r="W185" t="s">
        <v>33</v>
      </c>
      <c r="X185">
        <v>39</v>
      </c>
      <c r="Y185">
        <v>0</v>
      </c>
    </row>
    <row r="186" spans="1:25" x14ac:dyDescent="0.25">
      <c r="A186">
        <f>_xlfn.XLOOKUP(C186,[1]Sheet1!$K:$K,[1]Sheet1!$D:$D,0)</f>
        <v>45257</v>
      </c>
      <c r="B186" t="str">
        <f t="shared" si="2"/>
        <v>2023_Week48</v>
      </c>
      <c r="C186" t="s">
        <v>191</v>
      </c>
      <c r="D186" t="s">
        <v>71</v>
      </c>
      <c r="E186" t="s">
        <v>72</v>
      </c>
      <c r="F186" t="s">
        <v>73</v>
      </c>
      <c r="G186" t="s">
        <v>74</v>
      </c>
      <c r="H186">
        <v>585</v>
      </c>
      <c r="I186">
        <v>11</v>
      </c>
      <c r="J186">
        <v>6.34</v>
      </c>
      <c r="K186">
        <v>11</v>
      </c>
      <c r="L186">
        <v>744</v>
      </c>
      <c r="M186">
        <v>14</v>
      </c>
      <c r="N186">
        <v>6.34</v>
      </c>
      <c r="O186">
        <v>10.77</v>
      </c>
      <c r="P186">
        <v>100</v>
      </c>
      <c r="Q186">
        <v>100</v>
      </c>
      <c r="R186">
        <v>41</v>
      </c>
      <c r="S186">
        <v>1</v>
      </c>
      <c r="T186">
        <v>7.01</v>
      </c>
      <c r="U186">
        <v>9.09</v>
      </c>
      <c r="V186" t="s">
        <v>203</v>
      </c>
      <c r="W186" t="s">
        <v>57</v>
      </c>
      <c r="X186">
        <v>36</v>
      </c>
      <c r="Y186">
        <v>1</v>
      </c>
    </row>
    <row r="187" spans="1:25" x14ac:dyDescent="0.25">
      <c r="A187">
        <f>_xlfn.XLOOKUP(C187,[1]Sheet1!$K:$K,[1]Sheet1!$D:$D,0)</f>
        <v>45257</v>
      </c>
      <c r="B187" t="str">
        <f t="shared" si="2"/>
        <v>2023_Week48</v>
      </c>
      <c r="C187" t="s">
        <v>191</v>
      </c>
      <c r="D187" t="s">
        <v>40</v>
      </c>
      <c r="E187" t="s">
        <v>88</v>
      </c>
      <c r="F187" t="s">
        <v>89</v>
      </c>
      <c r="G187" t="s">
        <v>90</v>
      </c>
      <c r="H187">
        <v>413</v>
      </c>
      <c r="I187">
        <v>5</v>
      </c>
      <c r="J187">
        <v>4.47</v>
      </c>
      <c r="K187">
        <v>5</v>
      </c>
      <c r="L187">
        <v>514</v>
      </c>
      <c r="M187">
        <v>6</v>
      </c>
      <c r="N187">
        <v>4.38</v>
      </c>
      <c r="O187">
        <v>4.62</v>
      </c>
      <c r="P187">
        <v>99.8</v>
      </c>
      <c r="Q187">
        <v>100</v>
      </c>
      <c r="R187">
        <v>28</v>
      </c>
      <c r="S187">
        <v>0</v>
      </c>
      <c r="T187">
        <v>6.78</v>
      </c>
      <c r="U187">
        <v>0</v>
      </c>
      <c r="V187" t="s">
        <v>204</v>
      </c>
      <c r="W187" t="s">
        <v>33</v>
      </c>
      <c r="X187">
        <v>26</v>
      </c>
      <c r="Y187">
        <v>0</v>
      </c>
    </row>
    <row r="188" spans="1:25" x14ac:dyDescent="0.25">
      <c r="A188">
        <f>_xlfn.XLOOKUP(C188,[1]Sheet1!$K:$K,[1]Sheet1!$D:$D,0)</f>
        <v>45257</v>
      </c>
      <c r="B188" t="str">
        <f t="shared" si="2"/>
        <v>2023_Week48</v>
      </c>
      <c r="C188" t="s">
        <v>191</v>
      </c>
      <c r="D188" t="s">
        <v>40</v>
      </c>
      <c r="E188" t="s">
        <v>58</v>
      </c>
      <c r="F188" t="s">
        <v>59</v>
      </c>
      <c r="G188" t="s">
        <v>60</v>
      </c>
      <c r="H188">
        <v>484</v>
      </c>
      <c r="I188">
        <v>9</v>
      </c>
      <c r="J188">
        <v>5.24</v>
      </c>
      <c r="K188">
        <v>9</v>
      </c>
      <c r="L188">
        <v>585</v>
      </c>
      <c r="M188">
        <v>9</v>
      </c>
      <c r="N188">
        <v>4.9800000000000004</v>
      </c>
      <c r="O188">
        <v>6.92</v>
      </c>
      <c r="P188">
        <v>99.82</v>
      </c>
      <c r="Q188">
        <v>100</v>
      </c>
      <c r="R188">
        <v>23</v>
      </c>
      <c r="S188">
        <v>0</v>
      </c>
      <c r="T188">
        <v>4.75</v>
      </c>
      <c r="U188">
        <v>0</v>
      </c>
      <c r="V188" t="s">
        <v>205</v>
      </c>
      <c r="W188" t="s">
        <v>33</v>
      </c>
      <c r="X188">
        <v>23</v>
      </c>
      <c r="Y188">
        <v>0</v>
      </c>
    </row>
    <row r="189" spans="1:25" x14ac:dyDescent="0.25">
      <c r="A189">
        <f>_xlfn.XLOOKUP(C189,[1]Sheet1!$K:$K,[1]Sheet1!$D:$D,0)</f>
        <v>45257</v>
      </c>
      <c r="B189" t="str">
        <f t="shared" si="2"/>
        <v>2023_Week48</v>
      </c>
      <c r="C189" t="s">
        <v>191</v>
      </c>
      <c r="D189" t="s">
        <v>92</v>
      </c>
      <c r="E189" t="s">
        <v>102</v>
      </c>
      <c r="F189" t="s">
        <v>103</v>
      </c>
      <c r="G189" t="s">
        <v>104</v>
      </c>
      <c r="H189">
        <v>366</v>
      </c>
      <c r="I189">
        <v>7</v>
      </c>
      <c r="J189">
        <v>3.96</v>
      </c>
      <c r="K189">
        <v>7</v>
      </c>
      <c r="L189">
        <v>514</v>
      </c>
      <c r="M189">
        <v>7</v>
      </c>
      <c r="N189">
        <v>4.38</v>
      </c>
      <c r="O189">
        <v>5.38</v>
      </c>
      <c r="P189">
        <v>99.8</v>
      </c>
      <c r="Q189">
        <v>85.71</v>
      </c>
      <c r="R189">
        <v>52</v>
      </c>
      <c r="S189">
        <v>1</v>
      </c>
      <c r="T189">
        <v>14.21</v>
      </c>
      <c r="U189">
        <v>14.29</v>
      </c>
      <c r="V189" t="s">
        <v>206</v>
      </c>
      <c r="W189" t="s">
        <v>160</v>
      </c>
      <c r="X189">
        <v>23</v>
      </c>
      <c r="Y189">
        <v>1</v>
      </c>
    </row>
    <row r="190" spans="1:25" x14ac:dyDescent="0.25">
      <c r="A190">
        <f>_xlfn.XLOOKUP(C190,[1]Sheet1!$K:$K,[1]Sheet1!$D:$D,0)</f>
        <v>45257</v>
      </c>
      <c r="B190" t="str">
        <f t="shared" si="2"/>
        <v>2023_Week48</v>
      </c>
      <c r="C190" t="s">
        <v>191</v>
      </c>
      <c r="D190" t="s">
        <v>54</v>
      </c>
      <c r="E190" t="s">
        <v>54</v>
      </c>
      <c r="F190" t="s">
        <v>30</v>
      </c>
      <c r="G190" t="s">
        <v>55</v>
      </c>
      <c r="H190">
        <v>330</v>
      </c>
      <c r="I190">
        <v>1</v>
      </c>
      <c r="J190">
        <v>3.57</v>
      </c>
      <c r="K190">
        <v>1</v>
      </c>
      <c r="L190">
        <v>447</v>
      </c>
      <c r="M190">
        <v>1</v>
      </c>
      <c r="N190">
        <v>3.81</v>
      </c>
      <c r="O190">
        <v>0.77</v>
      </c>
      <c r="P190">
        <v>100</v>
      </c>
      <c r="Q190">
        <v>100</v>
      </c>
      <c r="R190">
        <v>22</v>
      </c>
      <c r="S190">
        <v>0</v>
      </c>
      <c r="T190">
        <v>6.67</v>
      </c>
      <c r="U190">
        <v>0</v>
      </c>
      <c r="V190" t="s">
        <v>207</v>
      </c>
      <c r="W190" t="s">
        <v>33</v>
      </c>
      <c r="X190">
        <v>22</v>
      </c>
      <c r="Y190">
        <v>0</v>
      </c>
    </row>
    <row r="191" spans="1:25" x14ac:dyDescent="0.25">
      <c r="A191">
        <f>_xlfn.XLOOKUP(C191,[1]Sheet1!$K:$K,[1]Sheet1!$D:$D,0)</f>
        <v>45257</v>
      </c>
      <c r="B191" t="str">
        <f t="shared" si="2"/>
        <v>2023_Week48</v>
      </c>
      <c r="C191" t="s">
        <v>191</v>
      </c>
      <c r="D191" t="s">
        <v>92</v>
      </c>
      <c r="E191" t="s">
        <v>93</v>
      </c>
      <c r="F191" t="s">
        <v>94</v>
      </c>
      <c r="G191" t="s">
        <v>95</v>
      </c>
      <c r="H191">
        <v>240</v>
      </c>
      <c r="I191">
        <v>1</v>
      </c>
      <c r="J191">
        <v>2.6</v>
      </c>
      <c r="K191">
        <v>1</v>
      </c>
      <c r="L191">
        <v>309</v>
      </c>
      <c r="M191">
        <v>1</v>
      </c>
      <c r="N191">
        <v>2.63</v>
      </c>
      <c r="O191">
        <v>0.77</v>
      </c>
      <c r="P191">
        <v>100</v>
      </c>
      <c r="Q191">
        <v>100</v>
      </c>
      <c r="R191">
        <v>31</v>
      </c>
      <c r="S191">
        <v>0</v>
      </c>
      <c r="T191">
        <v>12.92</v>
      </c>
      <c r="U191">
        <v>0</v>
      </c>
      <c r="V191" t="s">
        <v>208</v>
      </c>
      <c r="W191" t="s">
        <v>33</v>
      </c>
      <c r="X191">
        <v>17</v>
      </c>
      <c r="Y191">
        <v>0</v>
      </c>
    </row>
    <row r="192" spans="1:25" x14ac:dyDescent="0.25">
      <c r="A192">
        <f>_xlfn.XLOOKUP(C192,[1]Sheet1!$K:$K,[1]Sheet1!$D:$D,0)</f>
        <v>45257</v>
      </c>
      <c r="B192" t="str">
        <f t="shared" si="2"/>
        <v>2023_Week48</v>
      </c>
      <c r="C192" t="s">
        <v>191</v>
      </c>
      <c r="D192" t="s">
        <v>71</v>
      </c>
      <c r="E192" t="s">
        <v>80</v>
      </c>
      <c r="F192" t="s">
        <v>81</v>
      </c>
      <c r="G192" t="s">
        <v>82</v>
      </c>
      <c r="H192">
        <v>263</v>
      </c>
      <c r="I192">
        <v>4</v>
      </c>
      <c r="J192">
        <v>2.85</v>
      </c>
      <c r="K192">
        <v>4</v>
      </c>
      <c r="L192">
        <v>342</v>
      </c>
      <c r="M192">
        <v>10</v>
      </c>
      <c r="N192">
        <v>2.91</v>
      </c>
      <c r="O192">
        <v>7.69</v>
      </c>
      <c r="P192">
        <v>100</v>
      </c>
      <c r="Q192">
        <v>100</v>
      </c>
      <c r="R192">
        <v>16</v>
      </c>
      <c r="S192">
        <v>1</v>
      </c>
      <c r="T192">
        <v>6.08</v>
      </c>
      <c r="U192">
        <v>25</v>
      </c>
      <c r="V192" t="s">
        <v>209</v>
      </c>
      <c r="W192" t="s">
        <v>57</v>
      </c>
      <c r="X192">
        <v>15</v>
      </c>
      <c r="Y192">
        <v>1</v>
      </c>
    </row>
    <row r="193" spans="1:25" x14ac:dyDescent="0.25">
      <c r="A193">
        <f>_xlfn.XLOOKUP(C193,[1]Sheet1!$K:$K,[1]Sheet1!$D:$D,0)</f>
        <v>45257</v>
      </c>
      <c r="B193" t="str">
        <f t="shared" si="2"/>
        <v>2023_Week48</v>
      </c>
      <c r="C193" t="s">
        <v>191</v>
      </c>
      <c r="D193" t="s">
        <v>92</v>
      </c>
      <c r="E193" t="s">
        <v>97</v>
      </c>
      <c r="F193" t="s">
        <v>98</v>
      </c>
      <c r="G193" t="s">
        <v>99</v>
      </c>
      <c r="H193">
        <v>182</v>
      </c>
      <c r="I193">
        <v>0</v>
      </c>
      <c r="J193">
        <v>1.97</v>
      </c>
      <c r="K193">
        <v>0</v>
      </c>
      <c r="L193">
        <v>230</v>
      </c>
      <c r="M193">
        <v>0</v>
      </c>
      <c r="N193">
        <v>1.96</v>
      </c>
      <c r="O193">
        <v>0</v>
      </c>
      <c r="P193">
        <v>100</v>
      </c>
      <c r="Q193">
        <v>0</v>
      </c>
      <c r="R193">
        <v>15</v>
      </c>
      <c r="S193">
        <v>0</v>
      </c>
      <c r="T193">
        <v>8.24</v>
      </c>
      <c r="U193">
        <v>0</v>
      </c>
      <c r="V193" t="s">
        <v>210</v>
      </c>
      <c r="W193" t="s">
        <v>33</v>
      </c>
      <c r="X193">
        <v>14</v>
      </c>
      <c r="Y193">
        <v>0</v>
      </c>
    </row>
    <row r="194" spans="1:25" x14ac:dyDescent="0.25">
      <c r="A194">
        <f>_xlfn.XLOOKUP(C194,[1]Sheet1!$K:$K,[1]Sheet1!$D:$D,0)</f>
        <v>45257</v>
      </c>
      <c r="B194" t="str">
        <f t="shared" si="2"/>
        <v>2023_Week48</v>
      </c>
      <c r="C194" t="s">
        <v>191</v>
      </c>
      <c r="D194" t="s">
        <v>120</v>
      </c>
      <c r="E194" t="s">
        <v>120</v>
      </c>
      <c r="F194" t="s">
        <v>121</v>
      </c>
      <c r="G194" t="s">
        <v>122</v>
      </c>
      <c r="H194">
        <v>61</v>
      </c>
      <c r="I194">
        <v>1</v>
      </c>
      <c r="J194">
        <v>0.66</v>
      </c>
      <c r="K194">
        <v>1</v>
      </c>
      <c r="L194">
        <v>70</v>
      </c>
      <c r="M194">
        <v>1</v>
      </c>
      <c r="N194">
        <v>0.6</v>
      </c>
      <c r="O194">
        <v>0.77</v>
      </c>
      <c r="P194">
        <v>98.57</v>
      </c>
      <c r="Q194">
        <v>100</v>
      </c>
      <c r="R194">
        <v>10</v>
      </c>
      <c r="S194">
        <v>0</v>
      </c>
      <c r="T194">
        <v>16.39</v>
      </c>
      <c r="U194">
        <v>0</v>
      </c>
      <c r="V194" t="s">
        <v>211</v>
      </c>
      <c r="W194" t="s">
        <v>33</v>
      </c>
      <c r="X194">
        <v>10</v>
      </c>
      <c r="Y194">
        <v>0</v>
      </c>
    </row>
    <row r="195" spans="1:25" x14ac:dyDescent="0.25">
      <c r="A195">
        <f>_xlfn.XLOOKUP(C195,[1]Sheet1!$K:$K,[1]Sheet1!$D:$D,0)</f>
        <v>45257</v>
      </c>
      <c r="B195" t="str">
        <f t="shared" ref="B195:B258" si="3">IF(WEEKNUM(A195)&gt;9,YEAR(A195)&amp;"_Week"&amp;WEEKNUM(A195),YEAR(A195)&amp;"_Week0"&amp;WEEKNUM(A195))</f>
        <v>2023_Week48</v>
      </c>
      <c r="C195" t="s">
        <v>191</v>
      </c>
      <c r="D195" t="s">
        <v>92</v>
      </c>
      <c r="E195" t="s">
        <v>111</v>
      </c>
      <c r="F195" t="s">
        <v>112</v>
      </c>
      <c r="G195" t="s">
        <v>113</v>
      </c>
      <c r="H195">
        <v>237</v>
      </c>
      <c r="I195">
        <v>2</v>
      </c>
      <c r="J195">
        <v>2.57</v>
      </c>
      <c r="K195">
        <v>2</v>
      </c>
      <c r="L195">
        <v>271</v>
      </c>
      <c r="M195">
        <v>2</v>
      </c>
      <c r="N195">
        <v>2.31</v>
      </c>
      <c r="O195">
        <v>1.54</v>
      </c>
      <c r="P195">
        <v>100</v>
      </c>
      <c r="Q195">
        <v>100</v>
      </c>
      <c r="R195">
        <v>10</v>
      </c>
      <c r="S195">
        <v>0</v>
      </c>
      <c r="T195">
        <v>4.22</v>
      </c>
      <c r="U195">
        <v>0</v>
      </c>
      <c r="V195" t="s">
        <v>212</v>
      </c>
      <c r="W195" t="s">
        <v>33</v>
      </c>
      <c r="X195">
        <v>10</v>
      </c>
      <c r="Y195">
        <v>0</v>
      </c>
    </row>
    <row r="196" spans="1:25" x14ac:dyDescent="0.25">
      <c r="A196">
        <f>_xlfn.XLOOKUP(C196,[1]Sheet1!$K:$K,[1]Sheet1!$D:$D,0)</f>
        <v>45257</v>
      </c>
      <c r="B196" t="str">
        <f t="shared" si="3"/>
        <v>2023_Week48</v>
      </c>
      <c r="C196" t="s">
        <v>191</v>
      </c>
      <c r="D196" t="s">
        <v>115</v>
      </c>
      <c r="E196" t="s">
        <v>116</v>
      </c>
      <c r="F196" t="s">
        <v>117</v>
      </c>
      <c r="G196" t="s">
        <v>118</v>
      </c>
      <c r="H196">
        <v>74</v>
      </c>
      <c r="I196">
        <v>1</v>
      </c>
      <c r="J196">
        <v>0.8</v>
      </c>
      <c r="K196">
        <v>1</v>
      </c>
      <c r="L196">
        <v>83</v>
      </c>
      <c r="M196">
        <v>1</v>
      </c>
      <c r="N196">
        <v>0.71</v>
      </c>
      <c r="O196">
        <v>0.77</v>
      </c>
      <c r="P196">
        <v>100</v>
      </c>
      <c r="Q196">
        <v>100</v>
      </c>
      <c r="R196">
        <v>3</v>
      </c>
      <c r="S196">
        <v>0</v>
      </c>
      <c r="T196">
        <v>4.05</v>
      </c>
      <c r="U196">
        <v>0</v>
      </c>
      <c r="V196" t="s">
        <v>171</v>
      </c>
      <c r="W196" t="s">
        <v>33</v>
      </c>
      <c r="X196">
        <v>3</v>
      </c>
      <c r="Y196">
        <v>0</v>
      </c>
    </row>
    <row r="197" spans="1:25" x14ac:dyDescent="0.25">
      <c r="A197">
        <f>_xlfn.XLOOKUP(C197,[1]Sheet1!$K:$K,[1]Sheet1!$D:$D,0)</f>
        <v>45257</v>
      </c>
      <c r="B197" t="str">
        <f t="shared" si="3"/>
        <v>2023_Week48</v>
      </c>
      <c r="C197" t="s">
        <v>191</v>
      </c>
      <c r="D197" t="s">
        <v>34</v>
      </c>
      <c r="E197" t="s">
        <v>107</v>
      </c>
      <c r="F197" t="s">
        <v>108</v>
      </c>
      <c r="G197" t="s">
        <v>109</v>
      </c>
      <c r="H197">
        <v>377</v>
      </c>
      <c r="I197">
        <v>4</v>
      </c>
      <c r="J197">
        <v>4.08</v>
      </c>
      <c r="K197">
        <v>4</v>
      </c>
      <c r="L197">
        <v>420</v>
      </c>
      <c r="M197">
        <v>8</v>
      </c>
      <c r="N197">
        <v>3.58</v>
      </c>
      <c r="O197">
        <v>6.15</v>
      </c>
      <c r="P197">
        <v>100</v>
      </c>
      <c r="Q197">
        <v>100</v>
      </c>
      <c r="R197">
        <v>4</v>
      </c>
      <c r="S197">
        <v>0</v>
      </c>
      <c r="T197">
        <v>1.06</v>
      </c>
      <c r="U197">
        <v>0</v>
      </c>
      <c r="V197" t="s">
        <v>213</v>
      </c>
      <c r="W197" t="s">
        <v>33</v>
      </c>
      <c r="X197">
        <v>3</v>
      </c>
      <c r="Y197">
        <v>0</v>
      </c>
    </row>
    <row r="198" spans="1:25" x14ac:dyDescent="0.25">
      <c r="A198">
        <f>_xlfn.XLOOKUP(C198,[1]Sheet1!$K:$K,[1]Sheet1!$D:$D,0)</f>
        <v>45131</v>
      </c>
      <c r="B198" t="str">
        <f t="shared" si="3"/>
        <v>2023_Week30</v>
      </c>
      <c r="C198" t="s">
        <v>214</v>
      </c>
      <c r="D198" t="s">
        <v>40</v>
      </c>
      <c r="E198" t="s">
        <v>58</v>
      </c>
      <c r="F198" t="s">
        <v>59</v>
      </c>
      <c r="G198" t="s">
        <v>60</v>
      </c>
      <c r="H198">
        <v>213</v>
      </c>
      <c r="I198">
        <v>4</v>
      </c>
      <c r="J198">
        <v>26.01</v>
      </c>
      <c r="K198">
        <v>28.57</v>
      </c>
      <c r="L198">
        <v>284</v>
      </c>
      <c r="M198">
        <v>6</v>
      </c>
      <c r="N198">
        <v>26.94</v>
      </c>
      <c r="O198">
        <v>33.33</v>
      </c>
      <c r="P198">
        <v>99.65</v>
      </c>
      <c r="Q198">
        <v>100</v>
      </c>
      <c r="R198">
        <v>22</v>
      </c>
      <c r="S198">
        <v>0</v>
      </c>
      <c r="T198">
        <v>10.33</v>
      </c>
      <c r="U198">
        <v>0</v>
      </c>
      <c r="V198" t="s">
        <v>215</v>
      </c>
      <c r="W198" t="s">
        <v>33</v>
      </c>
      <c r="X198">
        <v>22</v>
      </c>
      <c r="Y198">
        <v>0</v>
      </c>
    </row>
    <row r="199" spans="1:25" x14ac:dyDescent="0.25">
      <c r="A199">
        <f>_xlfn.XLOOKUP(C199,[1]Sheet1!$K:$K,[1]Sheet1!$D:$D,0)</f>
        <v>45131</v>
      </c>
      <c r="B199" t="str">
        <f t="shared" si="3"/>
        <v>2023_Week30</v>
      </c>
      <c r="C199" t="s">
        <v>214</v>
      </c>
      <c r="D199" t="s">
        <v>92</v>
      </c>
      <c r="E199" t="s">
        <v>102</v>
      </c>
      <c r="F199" t="s">
        <v>103</v>
      </c>
      <c r="G199" t="s">
        <v>104</v>
      </c>
      <c r="H199">
        <v>147</v>
      </c>
      <c r="I199">
        <v>3</v>
      </c>
      <c r="J199">
        <v>17.95</v>
      </c>
      <c r="K199">
        <v>21.43</v>
      </c>
      <c r="L199">
        <v>198</v>
      </c>
      <c r="M199">
        <v>3</v>
      </c>
      <c r="N199">
        <v>18.79</v>
      </c>
      <c r="O199">
        <v>16.670000000000002</v>
      </c>
      <c r="P199">
        <v>99.49</v>
      </c>
      <c r="Q199">
        <v>100</v>
      </c>
      <c r="R199">
        <v>11</v>
      </c>
      <c r="S199">
        <v>0</v>
      </c>
      <c r="T199">
        <v>7.48</v>
      </c>
      <c r="U199">
        <v>0</v>
      </c>
      <c r="V199" t="s">
        <v>150</v>
      </c>
      <c r="W199" t="s">
        <v>33</v>
      </c>
      <c r="X199">
        <v>11</v>
      </c>
      <c r="Y199">
        <v>0</v>
      </c>
    </row>
    <row r="200" spans="1:25" x14ac:dyDescent="0.25">
      <c r="A200">
        <f>_xlfn.XLOOKUP(C200,[1]Sheet1!$K:$K,[1]Sheet1!$D:$D,0)</f>
        <v>45131</v>
      </c>
      <c r="B200" t="str">
        <f t="shared" si="3"/>
        <v>2023_Week30</v>
      </c>
      <c r="C200" t="s">
        <v>214</v>
      </c>
      <c r="D200" t="s">
        <v>34</v>
      </c>
      <c r="E200" t="s">
        <v>50</v>
      </c>
      <c r="F200" t="s">
        <v>51</v>
      </c>
      <c r="G200" t="s">
        <v>52</v>
      </c>
      <c r="H200">
        <v>46</v>
      </c>
      <c r="I200">
        <v>0</v>
      </c>
      <c r="J200">
        <v>5.62</v>
      </c>
      <c r="K200">
        <v>0</v>
      </c>
      <c r="L200">
        <v>60</v>
      </c>
      <c r="M200">
        <v>0</v>
      </c>
      <c r="N200">
        <v>5.69</v>
      </c>
      <c r="O200">
        <v>0</v>
      </c>
      <c r="P200">
        <v>100</v>
      </c>
      <c r="Q200">
        <v>0</v>
      </c>
      <c r="R200">
        <v>8</v>
      </c>
      <c r="S200">
        <v>0</v>
      </c>
      <c r="T200">
        <v>17.39</v>
      </c>
      <c r="U200">
        <v>0</v>
      </c>
      <c r="V200" t="s">
        <v>216</v>
      </c>
      <c r="W200" t="s">
        <v>33</v>
      </c>
      <c r="X200">
        <v>8</v>
      </c>
      <c r="Y200">
        <v>0</v>
      </c>
    </row>
    <row r="201" spans="1:25" x14ac:dyDescent="0.25">
      <c r="A201">
        <f>_xlfn.XLOOKUP(C201,[1]Sheet1!$K:$K,[1]Sheet1!$D:$D,0)</f>
        <v>45131</v>
      </c>
      <c r="B201" t="str">
        <f t="shared" si="3"/>
        <v>2023_Week30</v>
      </c>
      <c r="C201" t="s">
        <v>214</v>
      </c>
      <c r="D201" t="s">
        <v>92</v>
      </c>
      <c r="E201" t="s">
        <v>97</v>
      </c>
      <c r="F201" t="s">
        <v>98</v>
      </c>
      <c r="G201" t="s">
        <v>99</v>
      </c>
      <c r="H201">
        <v>95</v>
      </c>
      <c r="I201">
        <v>2</v>
      </c>
      <c r="J201">
        <v>11.6</v>
      </c>
      <c r="K201">
        <v>14.29</v>
      </c>
      <c r="L201">
        <v>123</v>
      </c>
      <c r="M201">
        <v>4</v>
      </c>
      <c r="N201">
        <v>11.67</v>
      </c>
      <c r="O201">
        <v>22.22</v>
      </c>
      <c r="P201">
        <v>100</v>
      </c>
      <c r="Q201">
        <v>25</v>
      </c>
      <c r="R201">
        <v>9</v>
      </c>
      <c r="S201">
        <v>0</v>
      </c>
      <c r="T201">
        <v>9.4700000000000006</v>
      </c>
      <c r="U201">
        <v>0</v>
      </c>
      <c r="V201" t="s">
        <v>127</v>
      </c>
      <c r="W201" t="s">
        <v>33</v>
      </c>
      <c r="X201">
        <v>8</v>
      </c>
      <c r="Y201">
        <v>0</v>
      </c>
    </row>
    <row r="202" spans="1:25" x14ac:dyDescent="0.25">
      <c r="A202">
        <f>_xlfn.XLOOKUP(C202,[1]Sheet1!$K:$K,[1]Sheet1!$D:$D,0)</f>
        <v>45131</v>
      </c>
      <c r="B202" t="str">
        <f t="shared" si="3"/>
        <v>2023_Week30</v>
      </c>
      <c r="C202" t="s">
        <v>214</v>
      </c>
      <c r="D202" t="s">
        <v>115</v>
      </c>
      <c r="E202" t="s">
        <v>116</v>
      </c>
      <c r="F202" t="s">
        <v>117</v>
      </c>
      <c r="G202" t="s">
        <v>118</v>
      </c>
      <c r="H202">
        <v>51</v>
      </c>
      <c r="I202">
        <v>0</v>
      </c>
      <c r="J202">
        <v>6.23</v>
      </c>
      <c r="K202">
        <v>0</v>
      </c>
      <c r="L202">
        <v>68</v>
      </c>
      <c r="M202">
        <v>0</v>
      </c>
      <c r="N202">
        <v>6.45</v>
      </c>
      <c r="O202">
        <v>0</v>
      </c>
      <c r="P202">
        <v>100</v>
      </c>
      <c r="Q202">
        <v>0</v>
      </c>
      <c r="R202">
        <v>5</v>
      </c>
      <c r="S202">
        <v>0</v>
      </c>
      <c r="T202">
        <v>9.8000000000000007</v>
      </c>
      <c r="U202">
        <v>0</v>
      </c>
      <c r="V202" t="s">
        <v>152</v>
      </c>
      <c r="W202" t="s">
        <v>33</v>
      </c>
      <c r="X202">
        <v>5</v>
      </c>
      <c r="Y202">
        <v>0</v>
      </c>
    </row>
    <row r="203" spans="1:25" x14ac:dyDescent="0.25">
      <c r="A203">
        <f>_xlfn.XLOOKUP(C203,[1]Sheet1!$K:$K,[1]Sheet1!$D:$D,0)</f>
        <v>45131</v>
      </c>
      <c r="B203" t="str">
        <f t="shared" si="3"/>
        <v>2023_Week30</v>
      </c>
      <c r="C203" t="s">
        <v>214</v>
      </c>
      <c r="D203" t="s">
        <v>76</v>
      </c>
      <c r="E203" t="s">
        <v>76</v>
      </c>
      <c r="F203" t="s">
        <v>77</v>
      </c>
      <c r="G203" t="s">
        <v>78</v>
      </c>
      <c r="H203">
        <v>57</v>
      </c>
      <c r="I203">
        <v>1</v>
      </c>
      <c r="J203">
        <v>6.96</v>
      </c>
      <c r="K203">
        <v>7.14</v>
      </c>
      <c r="L203">
        <v>74</v>
      </c>
      <c r="M203">
        <v>1</v>
      </c>
      <c r="N203">
        <v>7.02</v>
      </c>
      <c r="O203">
        <v>5.56</v>
      </c>
      <c r="P203">
        <v>100</v>
      </c>
      <c r="Q203">
        <v>100</v>
      </c>
      <c r="R203">
        <v>3</v>
      </c>
      <c r="S203">
        <v>0</v>
      </c>
      <c r="T203">
        <v>5.26</v>
      </c>
      <c r="U203">
        <v>0</v>
      </c>
      <c r="V203" t="s">
        <v>137</v>
      </c>
      <c r="W203" t="s">
        <v>33</v>
      </c>
      <c r="X203">
        <v>3</v>
      </c>
      <c r="Y203">
        <v>0</v>
      </c>
    </row>
    <row r="204" spans="1:25" x14ac:dyDescent="0.25">
      <c r="A204">
        <f>_xlfn.XLOOKUP(C204,[1]Sheet1!$K:$K,[1]Sheet1!$D:$D,0)</f>
        <v>45131</v>
      </c>
      <c r="B204" t="str">
        <f t="shared" si="3"/>
        <v>2023_Week30</v>
      </c>
      <c r="C204" t="s">
        <v>214</v>
      </c>
      <c r="D204" t="s">
        <v>34</v>
      </c>
      <c r="E204" t="s">
        <v>157</v>
      </c>
      <c r="F204" t="s">
        <v>158</v>
      </c>
      <c r="G204" t="s">
        <v>159</v>
      </c>
      <c r="H204">
        <v>18</v>
      </c>
      <c r="I204">
        <v>0</v>
      </c>
      <c r="J204">
        <v>2.2000000000000002</v>
      </c>
      <c r="K204">
        <v>0</v>
      </c>
      <c r="L204">
        <v>20</v>
      </c>
      <c r="M204">
        <v>0</v>
      </c>
      <c r="N204">
        <v>1.9</v>
      </c>
      <c r="O204">
        <v>0</v>
      </c>
      <c r="P204">
        <v>95</v>
      </c>
      <c r="Q204">
        <v>0</v>
      </c>
      <c r="R204">
        <v>2</v>
      </c>
      <c r="S204">
        <v>0</v>
      </c>
      <c r="T204">
        <v>11.11</v>
      </c>
      <c r="U204">
        <v>0</v>
      </c>
      <c r="V204" t="s">
        <v>135</v>
      </c>
      <c r="W204" t="s">
        <v>33</v>
      </c>
      <c r="X204">
        <v>2</v>
      </c>
      <c r="Y204">
        <v>0</v>
      </c>
    </row>
    <row r="205" spans="1:25" x14ac:dyDescent="0.25">
      <c r="A205">
        <f>_xlfn.XLOOKUP(C205,[1]Sheet1!$K:$K,[1]Sheet1!$D:$D,0)</f>
        <v>45131</v>
      </c>
      <c r="B205" t="str">
        <f t="shared" si="3"/>
        <v>2023_Week30</v>
      </c>
      <c r="C205" t="s">
        <v>214</v>
      </c>
      <c r="D205" t="s">
        <v>34</v>
      </c>
      <c r="E205" t="s">
        <v>107</v>
      </c>
      <c r="F205" t="s">
        <v>108</v>
      </c>
      <c r="G205" t="s">
        <v>109</v>
      </c>
      <c r="H205">
        <v>55</v>
      </c>
      <c r="I205">
        <v>0</v>
      </c>
      <c r="J205">
        <v>6.72</v>
      </c>
      <c r="K205">
        <v>0</v>
      </c>
      <c r="L205">
        <v>62</v>
      </c>
      <c r="M205">
        <v>0</v>
      </c>
      <c r="N205">
        <v>5.88</v>
      </c>
      <c r="O205">
        <v>0</v>
      </c>
      <c r="P205">
        <v>100</v>
      </c>
      <c r="Q205">
        <v>0</v>
      </c>
      <c r="R205">
        <v>2</v>
      </c>
      <c r="S205">
        <v>0</v>
      </c>
      <c r="T205">
        <v>3.64</v>
      </c>
      <c r="U205">
        <v>0</v>
      </c>
      <c r="V205" t="s">
        <v>217</v>
      </c>
      <c r="W205" t="s">
        <v>33</v>
      </c>
      <c r="X205">
        <v>2</v>
      </c>
      <c r="Y205">
        <v>0</v>
      </c>
    </row>
    <row r="206" spans="1:25" x14ac:dyDescent="0.25">
      <c r="A206">
        <f>_xlfn.XLOOKUP(C206,[1]Sheet1!$K:$K,[1]Sheet1!$D:$D,0)</f>
        <v>45131</v>
      </c>
      <c r="B206" t="str">
        <f t="shared" si="3"/>
        <v>2023_Week30</v>
      </c>
      <c r="C206" t="s">
        <v>214</v>
      </c>
      <c r="D206" t="s">
        <v>92</v>
      </c>
      <c r="E206" t="s">
        <v>111</v>
      </c>
      <c r="F206" t="s">
        <v>112</v>
      </c>
      <c r="G206" t="s">
        <v>113</v>
      </c>
      <c r="H206">
        <v>50</v>
      </c>
      <c r="I206">
        <v>1</v>
      </c>
      <c r="J206">
        <v>6.11</v>
      </c>
      <c r="K206">
        <v>7.14</v>
      </c>
      <c r="L206">
        <v>63</v>
      </c>
      <c r="M206">
        <v>1</v>
      </c>
      <c r="N206">
        <v>5.98</v>
      </c>
      <c r="O206">
        <v>5.56</v>
      </c>
      <c r="P206">
        <v>100</v>
      </c>
      <c r="Q206">
        <v>0</v>
      </c>
      <c r="R206">
        <v>2</v>
      </c>
      <c r="S206">
        <v>0</v>
      </c>
      <c r="T206">
        <v>4</v>
      </c>
      <c r="U206">
        <v>0</v>
      </c>
      <c r="V206" t="s">
        <v>138</v>
      </c>
      <c r="W206" t="s">
        <v>33</v>
      </c>
      <c r="X206">
        <v>2</v>
      </c>
      <c r="Y206">
        <v>0</v>
      </c>
    </row>
    <row r="207" spans="1:25" x14ac:dyDescent="0.25">
      <c r="A207">
        <f>_xlfn.XLOOKUP(C207,[1]Sheet1!$K:$K,[1]Sheet1!$D:$D,0)</f>
        <v>45131</v>
      </c>
      <c r="B207" t="str">
        <f t="shared" si="3"/>
        <v>2023_Week30</v>
      </c>
      <c r="C207" t="s">
        <v>214</v>
      </c>
      <c r="D207" t="s">
        <v>92</v>
      </c>
      <c r="E207" t="s">
        <v>93</v>
      </c>
      <c r="F207" t="s">
        <v>94</v>
      </c>
      <c r="G207" t="s">
        <v>95</v>
      </c>
      <c r="H207">
        <v>47</v>
      </c>
      <c r="I207">
        <v>1</v>
      </c>
      <c r="J207">
        <v>5.74</v>
      </c>
      <c r="K207">
        <v>7.14</v>
      </c>
      <c r="L207">
        <v>61</v>
      </c>
      <c r="M207">
        <v>1</v>
      </c>
      <c r="N207">
        <v>5.79</v>
      </c>
      <c r="O207">
        <v>5.56</v>
      </c>
      <c r="P207">
        <v>98.31</v>
      </c>
      <c r="Q207">
        <v>100</v>
      </c>
      <c r="R207">
        <v>2</v>
      </c>
      <c r="S207">
        <v>1</v>
      </c>
      <c r="T207">
        <v>4.26</v>
      </c>
      <c r="U207">
        <v>100</v>
      </c>
      <c r="V207" t="s">
        <v>138</v>
      </c>
      <c r="W207" t="s">
        <v>146</v>
      </c>
      <c r="X207">
        <v>2</v>
      </c>
      <c r="Y207">
        <v>1</v>
      </c>
    </row>
    <row r="208" spans="1:25" x14ac:dyDescent="0.25">
      <c r="A208">
        <f>_xlfn.XLOOKUP(C208,[1]Sheet1!$K:$K,[1]Sheet1!$D:$D,0)</f>
        <v>45131</v>
      </c>
      <c r="B208" t="str">
        <f t="shared" si="3"/>
        <v>2023_Week30</v>
      </c>
      <c r="C208" t="s">
        <v>214</v>
      </c>
      <c r="D208" t="s">
        <v>40</v>
      </c>
      <c r="E208" t="s">
        <v>41</v>
      </c>
      <c r="F208" t="s">
        <v>42</v>
      </c>
      <c r="G208" t="s">
        <v>43</v>
      </c>
      <c r="H208">
        <v>31</v>
      </c>
      <c r="I208">
        <v>2</v>
      </c>
      <c r="J208">
        <v>3.79</v>
      </c>
      <c r="K208">
        <v>14.29</v>
      </c>
      <c r="L208">
        <v>32</v>
      </c>
      <c r="M208">
        <v>2</v>
      </c>
      <c r="N208">
        <v>3.04</v>
      </c>
      <c r="O208">
        <v>11.11</v>
      </c>
      <c r="P208">
        <v>100</v>
      </c>
      <c r="Q208">
        <v>100</v>
      </c>
      <c r="R208">
        <v>1</v>
      </c>
      <c r="S208">
        <v>0</v>
      </c>
      <c r="T208">
        <v>3.23</v>
      </c>
      <c r="U208">
        <v>0</v>
      </c>
      <c r="V208" t="s">
        <v>139</v>
      </c>
      <c r="W208" t="s">
        <v>33</v>
      </c>
      <c r="X208">
        <v>1</v>
      </c>
      <c r="Y208">
        <v>0</v>
      </c>
    </row>
    <row r="209" spans="1:25" x14ac:dyDescent="0.25">
      <c r="A209">
        <f>_xlfn.XLOOKUP(C209,[1]Sheet1!$K:$K,[1]Sheet1!$D:$D,0)</f>
        <v>45131</v>
      </c>
      <c r="B209" t="str">
        <f t="shared" si="3"/>
        <v>2023_Week30</v>
      </c>
      <c r="C209" t="s">
        <v>214</v>
      </c>
      <c r="D209" t="s">
        <v>66</v>
      </c>
      <c r="E209" t="s">
        <v>67</v>
      </c>
      <c r="F209" t="s">
        <v>68</v>
      </c>
      <c r="G209" t="s">
        <v>69</v>
      </c>
      <c r="H209">
        <v>9</v>
      </c>
      <c r="I209">
        <v>0</v>
      </c>
      <c r="J209">
        <v>1.1000000000000001</v>
      </c>
      <c r="K209">
        <v>0</v>
      </c>
      <c r="L209">
        <v>9</v>
      </c>
      <c r="M209">
        <v>0</v>
      </c>
      <c r="N209">
        <v>0.85</v>
      </c>
      <c r="O209">
        <v>0</v>
      </c>
      <c r="P209">
        <v>100</v>
      </c>
      <c r="Q209">
        <v>0</v>
      </c>
      <c r="R209">
        <v>1</v>
      </c>
      <c r="S209">
        <v>0</v>
      </c>
      <c r="T209">
        <v>11.11</v>
      </c>
      <c r="U209">
        <v>0</v>
      </c>
      <c r="V209" t="s">
        <v>147</v>
      </c>
      <c r="W209" t="s">
        <v>33</v>
      </c>
      <c r="X209">
        <v>1</v>
      </c>
      <c r="Y209">
        <v>0</v>
      </c>
    </row>
    <row r="210" spans="1:25" x14ac:dyDescent="0.25">
      <c r="A210">
        <f>_xlfn.XLOOKUP(C210,[1]Sheet1!$K:$K,[1]Sheet1!$D:$D,0)</f>
        <v>45124</v>
      </c>
      <c r="B210" t="str">
        <f t="shared" si="3"/>
        <v>2023_Week29</v>
      </c>
      <c r="C210" t="s">
        <v>218</v>
      </c>
      <c r="D210" t="s">
        <v>40</v>
      </c>
      <c r="E210" t="s">
        <v>58</v>
      </c>
      <c r="F210" t="s">
        <v>59</v>
      </c>
      <c r="G210" t="s">
        <v>60</v>
      </c>
      <c r="H210">
        <v>166</v>
      </c>
      <c r="I210">
        <v>2</v>
      </c>
      <c r="J210">
        <v>25.34</v>
      </c>
      <c r="K210">
        <v>15.38</v>
      </c>
      <c r="L210">
        <v>207</v>
      </c>
      <c r="M210">
        <v>2</v>
      </c>
      <c r="N210">
        <v>25.59</v>
      </c>
      <c r="O210">
        <v>15.38</v>
      </c>
      <c r="P210">
        <v>100</v>
      </c>
      <c r="Q210">
        <v>100</v>
      </c>
      <c r="R210">
        <v>13</v>
      </c>
      <c r="S210">
        <v>0</v>
      </c>
      <c r="T210">
        <v>7.83</v>
      </c>
      <c r="U210">
        <v>0</v>
      </c>
      <c r="V210" t="s">
        <v>219</v>
      </c>
      <c r="W210" t="s">
        <v>33</v>
      </c>
      <c r="X210">
        <v>13</v>
      </c>
      <c r="Y210">
        <v>0</v>
      </c>
    </row>
    <row r="211" spans="1:25" x14ac:dyDescent="0.25">
      <c r="A211">
        <f>_xlfn.XLOOKUP(C211,[1]Sheet1!$K:$K,[1]Sheet1!$D:$D,0)</f>
        <v>45124</v>
      </c>
      <c r="B211" t="str">
        <f t="shared" si="3"/>
        <v>2023_Week29</v>
      </c>
      <c r="C211" t="s">
        <v>218</v>
      </c>
      <c r="D211" t="s">
        <v>115</v>
      </c>
      <c r="E211" t="s">
        <v>116</v>
      </c>
      <c r="F211" t="s">
        <v>117</v>
      </c>
      <c r="G211" t="s">
        <v>118</v>
      </c>
      <c r="H211">
        <v>64</v>
      </c>
      <c r="I211">
        <v>0</v>
      </c>
      <c r="J211">
        <v>9.77</v>
      </c>
      <c r="K211">
        <v>0</v>
      </c>
      <c r="L211">
        <v>83</v>
      </c>
      <c r="M211">
        <v>0</v>
      </c>
      <c r="N211">
        <v>10.26</v>
      </c>
      <c r="O211">
        <v>0</v>
      </c>
      <c r="P211">
        <v>97.59</v>
      </c>
      <c r="Q211">
        <v>0</v>
      </c>
      <c r="R211">
        <v>10</v>
      </c>
      <c r="S211">
        <v>0</v>
      </c>
      <c r="T211">
        <v>15.63</v>
      </c>
      <c r="U211">
        <v>0</v>
      </c>
      <c r="V211" t="s">
        <v>220</v>
      </c>
      <c r="W211" t="s">
        <v>33</v>
      </c>
      <c r="X211">
        <v>10</v>
      </c>
      <c r="Y211">
        <v>0</v>
      </c>
    </row>
    <row r="212" spans="1:25" x14ac:dyDescent="0.25">
      <c r="A212">
        <f>_xlfn.XLOOKUP(C212,[1]Sheet1!$K:$K,[1]Sheet1!$D:$D,0)</f>
        <v>45124</v>
      </c>
      <c r="B212" t="str">
        <f t="shared" si="3"/>
        <v>2023_Week29</v>
      </c>
      <c r="C212" t="s">
        <v>218</v>
      </c>
      <c r="D212" t="s">
        <v>92</v>
      </c>
      <c r="E212" t="s">
        <v>102</v>
      </c>
      <c r="F212" t="s">
        <v>103</v>
      </c>
      <c r="G212" t="s">
        <v>104</v>
      </c>
      <c r="H212">
        <v>162</v>
      </c>
      <c r="I212">
        <v>4</v>
      </c>
      <c r="J212">
        <v>24.73</v>
      </c>
      <c r="K212">
        <v>30.77</v>
      </c>
      <c r="L212">
        <v>210</v>
      </c>
      <c r="M212">
        <v>4</v>
      </c>
      <c r="N212">
        <v>25.96</v>
      </c>
      <c r="O212">
        <v>30.77</v>
      </c>
      <c r="P212">
        <v>100</v>
      </c>
      <c r="Q212">
        <v>100</v>
      </c>
      <c r="R212">
        <v>9</v>
      </c>
      <c r="S212">
        <v>0</v>
      </c>
      <c r="T212">
        <v>5.56</v>
      </c>
      <c r="U212">
        <v>0</v>
      </c>
      <c r="V212" t="s">
        <v>127</v>
      </c>
      <c r="W212" t="s">
        <v>33</v>
      </c>
      <c r="X212">
        <v>9</v>
      </c>
      <c r="Y212">
        <v>0</v>
      </c>
    </row>
    <row r="213" spans="1:25" x14ac:dyDescent="0.25">
      <c r="A213">
        <f>_xlfn.XLOOKUP(C213,[1]Sheet1!$K:$K,[1]Sheet1!$D:$D,0)</f>
        <v>45124</v>
      </c>
      <c r="B213" t="str">
        <f t="shared" si="3"/>
        <v>2023_Week29</v>
      </c>
      <c r="C213" t="s">
        <v>218</v>
      </c>
      <c r="D213" t="s">
        <v>92</v>
      </c>
      <c r="E213" t="s">
        <v>97</v>
      </c>
      <c r="F213" t="s">
        <v>98</v>
      </c>
      <c r="G213" t="s">
        <v>99</v>
      </c>
      <c r="H213">
        <v>61</v>
      </c>
      <c r="I213">
        <v>3</v>
      </c>
      <c r="J213">
        <v>9.31</v>
      </c>
      <c r="K213">
        <v>23.08</v>
      </c>
      <c r="L213">
        <v>71</v>
      </c>
      <c r="M213">
        <v>3</v>
      </c>
      <c r="N213">
        <v>8.7799999999999994</v>
      </c>
      <c r="O213">
        <v>23.08</v>
      </c>
      <c r="P213">
        <v>100</v>
      </c>
      <c r="Q213">
        <v>66.67</v>
      </c>
      <c r="R213">
        <v>6</v>
      </c>
      <c r="S213">
        <v>0</v>
      </c>
      <c r="T213">
        <v>9.84</v>
      </c>
      <c r="U213">
        <v>0</v>
      </c>
      <c r="V213" t="s">
        <v>128</v>
      </c>
      <c r="W213" t="s">
        <v>33</v>
      </c>
      <c r="X213">
        <v>5</v>
      </c>
      <c r="Y213">
        <v>0</v>
      </c>
    </row>
    <row r="214" spans="1:25" x14ac:dyDescent="0.25">
      <c r="A214">
        <f>_xlfn.XLOOKUP(C214,[1]Sheet1!$K:$K,[1]Sheet1!$D:$D,0)</f>
        <v>45124</v>
      </c>
      <c r="B214" t="str">
        <f t="shared" si="3"/>
        <v>2023_Week29</v>
      </c>
      <c r="C214" t="s">
        <v>218</v>
      </c>
      <c r="D214" t="s">
        <v>40</v>
      </c>
      <c r="E214" t="s">
        <v>41</v>
      </c>
      <c r="F214" t="s">
        <v>42</v>
      </c>
      <c r="G214" t="s">
        <v>43</v>
      </c>
      <c r="H214">
        <v>24</v>
      </c>
      <c r="I214">
        <v>1</v>
      </c>
      <c r="J214">
        <v>3.66</v>
      </c>
      <c r="K214">
        <v>7.69</v>
      </c>
      <c r="L214">
        <v>29</v>
      </c>
      <c r="M214">
        <v>1</v>
      </c>
      <c r="N214">
        <v>3.58</v>
      </c>
      <c r="O214">
        <v>7.69</v>
      </c>
      <c r="P214">
        <v>100</v>
      </c>
      <c r="Q214">
        <v>0</v>
      </c>
      <c r="R214">
        <v>5</v>
      </c>
      <c r="S214">
        <v>0</v>
      </c>
      <c r="T214">
        <v>20.83</v>
      </c>
      <c r="U214">
        <v>0</v>
      </c>
      <c r="V214" t="s">
        <v>221</v>
      </c>
      <c r="W214" t="s">
        <v>33</v>
      </c>
      <c r="X214">
        <v>2</v>
      </c>
      <c r="Y214">
        <v>0</v>
      </c>
    </row>
    <row r="215" spans="1:25" x14ac:dyDescent="0.25">
      <c r="A215">
        <f>_xlfn.XLOOKUP(C215,[1]Sheet1!$K:$K,[1]Sheet1!$D:$D,0)</f>
        <v>45124</v>
      </c>
      <c r="B215" t="str">
        <f t="shared" si="3"/>
        <v>2023_Week29</v>
      </c>
      <c r="C215" t="s">
        <v>218</v>
      </c>
      <c r="D215" t="s">
        <v>34</v>
      </c>
      <c r="E215" t="s">
        <v>107</v>
      </c>
      <c r="F215" t="s">
        <v>108</v>
      </c>
      <c r="G215" t="s">
        <v>109</v>
      </c>
      <c r="H215">
        <v>34</v>
      </c>
      <c r="I215">
        <v>0</v>
      </c>
      <c r="J215">
        <v>5.19</v>
      </c>
      <c r="K215">
        <v>0</v>
      </c>
      <c r="L215">
        <v>39</v>
      </c>
      <c r="M215">
        <v>0</v>
      </c>
      <c r="N215">
        <v>4.82</v>
      </c>
      <c r="O215">
        <v>0</v>
      </c>
      <c r="P215">
        <v>100</v>
      </c>
      <c r="Q215">
        <v>0</v>
      </c>
      <c r="R215">
        <v>2</v>
      </c>
      <c r="S215">
        <v>0</v>
      </c>
      <c r="T215">
        <v>5.88</v>
      </c>
      <c r="U215">
        <v>0</v>
      </c>
      <c r="V215" t="s">
        <v>217</v>
      </c>
      <c r="W215" t="s">
        <v>33</v>
      </c>
      <c r="X215">
        <v>2</v>
      </c>
      <c r="Y215">
        <v>0</v>
      </c>
    </row>
    <row r="216" spans="1:25" x14ac:dyDescent="0.25">
      <c r="A216">
        <f>_xlfn.XLOOKUP(C216,[1]Sheet1!$K:$K,[1]Sheet1!$D:$D,0)</f>
        <v>45124</v>
      </c>
      <c r="B216" t="str">
        <f t="shared" si="3"/>
        <v>2023_Week29</v>
      </c>
      <c r="C216" t="s">
        <v>218</v>
      </c>
      <c r="D216" t="s">
        <v>34</v>
      </c>
      <c r="E216" t="s">
        <v>35</v>
      </c>
      <c r="F216" t="s">
        <v>36</v>
      </c>
      <c r="G216" t="s">
        <v>37</v>
      </c>
      <c r="H216">
        <v>11</v>
      </c>
      <c r="I216">
        <v>0</v>
      </c>
      <c r="J216">
        <v>1.68</v>
      </c>
      <c r="K216">
        <v>0</v>
      </c>
      <c r="L216">
        <v>15</v>
      </c>
      <c r="M216">
        <v>0</v>
      </c>
      <c r="N216">
        <v>1.85</v>
      </c>
      <c r="O216">
        <v>0</v>
      </c>
      <c r="P216">
        <v>93.33</v>
      </c>
      <c r="Q216">
        <v>0</v>
      </c>
      <c r="R216">
        <v>2</v>
      </c>
      <c r="S216">
        <v>0</v>
      </c>
      <c r="T216">
        <v>18.18</v>
      </c>
      <c r="U216">
        <v>0</v>
      </c>
      <c r="V216" t="s">
        <v>135</v>
      </c>
      <c r="W216" t="s">
        <v>33</v>
      </c>
      <c r="X216">
        <v>2</v>
      </c>
      <c r="Y216">
        <v>0</v>
      </c>
    </row>
    <row r="217" spans="1:25" x14ac:dyDescent="0.25">
      <c r="A217">
        <f>_xlfn.XLOOKUP(C217,[1]Sheet1!$K:$K,[1]Sheet1!$D:$D,0)</f>
        <v>45124</v>
      </c>
      <c r="B217" t="str">
        <f t="shared" si="3"/>
        <v>2023_Week29</v>
      </c>
      <c r="C217" t="s">
        <v>218</v>
      </c>
      <c r="D217" t="s">
        <v>34</v>
      </c>
      <c r="E217" t="s">
        <v>50</v>
      </c>
      <c r="F217" t="s">
        <v>51</v>
      </c>
      <c r="G217" t="s">
        <v>52</v>
      </c>
      <c r="H217">
        <v>31</v>
      </c>
      <c r="I217">
        <v>1</v>
      </c>
      <c r="J217">
        <v>4.7300000000000004</v>
      </c>
      <c r="K217">
        <v>7.69</v>
      </c>
      <c r="L217">
        <v>38</v>
      </c>
      <c r="M217">
        <v>1</v>
      </c>
      <c r="N217">
        <v>4.7</v>
      </c>
      <c r="O217">
        <v>7.69</v>
      </c>
      <c r="P217">
        <v>100</v>
      </c>
      <c r="Q217">
        <v>100</v>
      </c>
      <c r="R217">
        <v>1</v>
      </c>
      <c r="S217">
        <v>0</v>
      </c>
      <c r="T217">
        <v>3.23</v>
      </c>
      <c r="U217">
        <v>0</v>
      </c>
      <c r="V217" t="s">
        <v>57</v>
      </c>
      <c r="W217" t="s">
        <v>33</v>
      </c>
      <c r="X217">
        <v>1</v>
      </c>
      <c r="Y217">
        <v>0</v>
      </c>
    </row>
    <row r="218" spans="1:25" x14ac:dyDescent="0.25">
      <c r="A218">
        <f>_xlfn.XLOOKUP(C218,[1]Sheet1!$K:$K,[1]Sheet1!$D:$D,0)</f>
        <v>45124</v>
      </c>
      <c r="B218" t="str">
        <f t="shared" si="3"/>
        <v>2023_Week29</v>
      </c>
      <c r="C218" t="s">
        <v>218</v>
      </c>
      <c r="D218" t="s">
        <v>34</v>
      </c>
      <c r="E218" t="s">
        <v>222</v>
      </c>
      <c r="F218" t="s">
        <v>158</v>
      </c>
      <c r="G218" t="s">
        <v>223</v>
      </c>
      <c r="H218">
        <v>7</v>
      </c>
      <c r="I218">
        <v>0</v>
      </c>
      <c r="J218">
        <v>1.07</v>
      </c>
      <c r="K218">
        <v>0</v>
      </c>
      <c r="L218">
        <v>7</v>
      </c>
      <c r="M218">
        <v>0</v>
      </c>
      <c r="N218">
        <v>0.87</v>
      </c>
      <c r="O218">
        <v>0</v>
      </c>
      <c r="P218">
        <v>100</v>
      </c>
      <c r="Q218">
        <v>0</v>
      </c>
      <c r="R218">
        <v>1</v>
      </c>
      <c r="S218">
        <v>0</v>
      </c>
      <c r="T218">
        <v>14.29</v>
      </c>
      <c r="U218">
        <v>0</v>
      </c>
      <c r="V218" t="s">
        <v>160</v>
      </c>
      <c r="W218" t="s">
        <v>33</v>
      </c>
      <c r="X218">
        <v>1</v>
      </c>
      <c r="Y218">
        <v>0</v>
      </c>
    </row>
    <row r="219" spans="1:25" x14ac:dyDescent="0.25">
      <c r="A219">
        <f>_xlfn.XLOOKUP(C219,[1]Sheet1!$K:$K,[1]Sheet1!$D:$D,0)</f>
        <v>45124</v>
      </c>
      <c r="B219" t="str">
        <f t="shared" si="3"/>
        <v>2023_Week29</v>
      </c>
      <c r="C219" t="s">
        <v>218</v>
      </c>
      <c r="D219" t="s">
        <v>34</v>
      </c>
      <c r="E219" t="s">
        <v>224</v>
      </c>
      <c r="F219" t="s">
        <v>158</v>
      </c>
      <c r="G219" t="s">
        <v>225</v>
      </c>
      <c r="H219">
        <v>14</v>
      </c>
      <c r="I219">
        <v>0</v>
      </c>
      <c r="J219">
        <v>2.14</v>
      </c>
      <c r="K219">
        <v>0</v>
      </c>
      <c r="L219">
        <v>15</v>
      </c>
      <c r="M219">
        <v>0</v>
      </c>
      <c r="N219">
        <v>1.85</v>
      </c>
      <c r="O219">
        <v>0</v>
      </c>
      <c r="P219">
        <v>86.67</v>
      </c>
      <c r="Q219">
        <v>0</v>
      </c>
      <c r="R219">
        <v>1</v>
      </c>
      <c r="S219">
        <v>0</v>
      </c>
      <c r="T219">
        <v>7.14</v>
      </c>
      <c r="U219">
        <v>0</v>
      </c>
      <c r="V219" t="s">
        <v>139</v>
      </c>
      <c r="W219" t="s">
        <v>33</v>
      </c>
      <c r="X219">
        <v>1</v>
      </c>
      <c r="Y219">
        <v>0</v>
      </c>
    </row>
    <row r="220" spans="1:25" x14ac:dyDescent="0.25">
      <c r="A220">
        <f>_xlfn.XLOOKUP(C220,[1]Sheet1!$K:$K,[1]Sheet1!$D:$D,0)</f>
        <v>45124</v>
      </c>
      <c r="B220" t="str">
        <f t="shared" si="3"/>
        <v>2023_Week29</v>
      </c>
      <c r="C220" t="s">
        <v>218</v>
      </c>
      <c r="D220" t="s">
        <v>162</v>
      </c>
      <c r="E220" t="s">
        <v>163</v>
      </c>
      <c r="F220" t="s">
        <v>164</v>
      </c>
      <c r="G220" t="s">
        <v>165</v>
      </c>
      <c r="H220">
        <v>25</v>
      </c>
      <c r="I220">
        <v>1</v>
      </c>
      <c r="J220">
        <v>3.82</v>
      </c>
      <c r="K220">
        <v>7.69</v>
      </c>
      <c r="L220">
        <v>27</v>
      </c>
      <c r="M220">
        <v>1</v>
      </c>
      <c r="N220">
        <v>3.34</v>
      </c>
      <c r="O220">
        <v>7.69</v>
      </c>
      <c r="P220">
        <v>100</v>
      </c>
      <c r="Q220">
        <v>100</v>
      </c>
      <c r="R220">
        <v>1</v>
      </c>
      <c r="S220">
        <v>0</v>
      </c>
      <c r="T220">
        <v>4</v>
      </c>
      <c r="U220">
        <v>0</v>
      </c>
      <c r="V220" t="s">
        <v>166</v>
      </c>
      <c r="W220" t="s">
        <v>33</v>
      </c>
      <c r="X220">
        <v>1</v>
      </c>
      <c r="Y220">
        <v>0</v>
      </c>
    </row>
    <row r="221" spans="1:25" x14ac:dyDescent="0.25">
      <c r="A221">
        <f>_xlfn.XLOOKUP(C221,[1]Sheet1!$K:$K,[1]Sheet1!$D:$D,0)</f>
        <v>45124</v>
      </c>
      <c r="B221" t="str">
        <f t="shared" si="3"/>
        <v>2023_Week29</v>
      </c>
      <c r="C221" t="s">
        <v>218</v>
      </c>
      <c r="D221" t="s">
        <v>92</v>
      </c>
      <c r="E221" t="s">
        <v>111</v>
      </c>
      <c r="F221" t="s">
        <v>112</v>
      </c>
      <c r="G221" t="s">
        <v>113</v>
      </c>
      <c r="H221">
        <v>56</v>
      </c>
      <c r="I221">
        <v>1</v>
      </c>
      <c r="J221">
        <v>8.5500000000000007</v>
      </c>
      <c r="K221">
        <v>7.69</v>
      </c>
      <c r="L221">
        <v>68</v>
      </c>
      <c r="M221">
        <v>1</v>
      </c>
      <c r="N221">
        <v>8.41</v>
      </c>
      <c r="O221">
        <v>7.69</v>
      </c>
      <c r="P221">
        <v>100</v>
      </c>
      <c r="Q221">
        <v>100</v>
      </c>
      <c r="R221">
        <v>5</v>
      </c>
      <c r="S221">
        <v>5</v>
      </c>
      <c r="T221">
        <v>8.93</v>
      </c>
      <c r="U221">
        <v>500</v>
      </c>
      <c r="V221" t="s">
        <v>129</v>
      </c>
      <c r="W221" t="s">
        <v>129</v>
      </c>
      <c r="X221">
        <v>1</v>
      </c>
      <c r="Y221">
        <v>1</v>
      </c>
    </row>
    <row r="222" spans="1:25" x14ac:dyDescent="0.25">
      <c r="A222">
        <f>_xlfn.XLOOKUP(C222,[1]Sheet1!$K:$K,[1]Sheet1!$D:$D,0)</f>
        <v>45117</v>
      </c>
      <c r="B222" t="str">
        <f t="shared" si="3"/>
        <v>2023_Week28</v>
      </c>
      <c r="C222" t="s">
        <v>226</v>
      </c>
      <c r="D222" t="s">
        <v>92</v>
      </c>
      <c r="E222" t="s">
        <v>102</v>
      </c>
      <c r="F222" t="s">
        <v>103</v>
      </c>
      <c r="G222" t="s">
        <v>104</v>
      </c>
      <c r="H222">
        <v>193</v>
      </c>
      <c r="I222">
        <v>4</v>
      </c>
      <c r="J222">
        <v>26.12</v>
      </c>
      <c r="K222">
        <v>36.36</v>
      </c>
      <c r="L222">
        <v>241</v>
      </c>
      <c r="M222">
        <v>8</v>
      </c>
      <c r="N222">
        <v>26.08</v>
      </c>
      <c r="O222">
        <v>53.33</v>
      </c>
      <c r="P222">
        <v>100</v>
      </c>
      <c r="Q222">
        <v>100</v>
      </c>
      <c r="R222">
        <v>15</v>
      </c>
      <c r="S222">
        <v>0</v>
      </c>
      <c r="T222">
        <v>7.77</v>
      </c>
      <c r="U222">
        <v>0</v>
      </c>
      <c r="V222" t="s">
        <v>227</v>
      </c>
      <c r="W222" t="s">
        <v>33</v>
      </c>
      <c r="X222">
        <v>14</v>
      </c>
      <c r="Y222">
        <v>0</v>
      </c>
    </row>
    <row r="223" spans="1:25" x14ac:dyDescent="0.25">
      <c r="A223">
        <f>_xlfn.XLOOKUP(C223,[1]Sheet1!$K:$K,[1]Sheet1!$D:$D,0)</f>
        <v>45117</v>
      </c>
      <c r="B223" t="str">
        <f t="shared" si="3"/>
        <v>2023_Week28</v>
      </c>
      <c r="C223" t="s">
        <v>226</v>
      </c>
      <c r="D223" t="s">
        <v>40</v>
      </c>
      <c r="E223" t="s">
        <v>58</v>
      </c>
      <c r="F223" t="s">
        <v>59</v>
      </c>
      <c r="G223" t="s">
        <v>60</v>
      </c>
      <c r="H223">
        <v>184</v>
      </c>
      <c r="I223">
        <v>1</v>
      </c>
      <c r="J223">
        <v>24.9</v>
      </c>
      <c r="K223">
        <v>9.09</v>
      </c>
      <c r="L223">
        <v>245</v>
      </c>
      <c r="M223">
        <v>1</v>
      </c>
      <c r="N223">
        <v>26.52</v>
      </c>
      <c r="O223">
        <v>6.67</v>
      </c>
      <c r="P223">
        <v>100</v>
      </c>
      <c r="Q223">
        <v>100</v>
      </c>
      <c r="R223">
        <v>14</v>
      </c>
      <c r="S223">
        <v>0</v>
      </c>
      <c r="T223">
        <v>7.61</v>
      </c>
      <c r="U223">
        <v>0</v>
      </c>
      <c r="V223" t="s">
        <v>228</v>
      </c>
      <c r="W223" t="s">
        <v>33</v>
      </c>
      <c r="X223">
        <v>13</v>
      </c>
      <c r="Y223">
        <v>0</v>
      </c>
    </row>
    <row r="224" spans="1:25" x14ac:dyDescent="0.25">
      <c r="A224">
        <f>_xlfn.XLOOKUP(C224,[1]Sheet1!$K:$K,[1]Sheet1!$D:$D,0)</f>
        <v>45117</v>
      </c>
      <c r="B224" t="str">
        <f t="shared" si="3"/>
        <v>2023_Week28</v>
      </c>
      <c r="C224" t="s">
        <v>226</v>
      </c>
      <c r="D224" t="s">
        <v>92</v>
      </c>
      <c r="E224" t="s">
        <v>97</v>
      </c>
      <c r="F224" t="s">
        <v>98</v>
      </c>
      <c r="G224" t="s">
        <v>99</v>
      </c>
      <c r="H224">
        <v>71</v>
      </c>
      <c r="I224">
        <v>2</v>
      </c>
      <c r="J224">
        <v>9.61</v>
      </c>
      <c r="K224">
        <v>18.18</v>
      </c>
      <c r="L224">
        <v>92</v>
      </c>
      <c r="M224">
        <v>2</v>
      </c>
      <c r="N224">
        <v>9.9600000000000009</v>
      </c>
      <c r="O224">
        <v>13.33</v>
      </c>
      <c r="P224">
        <v>100</v>
      </c>
      <c r="Q224">
        <v>100</v>
      </c>
      <c r="R224">
        <v>9</v>
      </c>
      <c r="S224">
        <v>0</v>
      </c>
      <c r="T224">
        <v>12.68</v>
      </c>
      <c r="U224">
        <v>0</v>
      </c>
      <c r="V224" t="s">
        <v>127</v>
      </c>
      <c r="W224" t="s">
        <v>33</v>
      </c>
      <c r="X224">
        <v>8</v>
      </c>
      <c r="Y224">
        <v>0</v>
      </c>
    </row>
    <row r="225" spans="1:25" x14ac:dyDescent="0.25">
      <c r="A225">
        <f>_xlfn.XLOOKUP(C225,[1]Sheet1!$K:$K,[1]Sheet1!$D:$D,0)</f>
        <v>45117</v>
      </c>
      <c r="B225" t="str">
        <f t="shared" si="3"/>
        <v>2023_Week28</v>
      </c>
      <c r="C225" t="s">
        <v>226</v>
      </c>
      <c r="D225" t="s">
        <v>115</v>
      </c>
      <c r="E225" t="s">
        <v>116</v>
      </c>
      <c r="F225" t="s">
        <v>117</v>
      </c>
      <c r="G225" t="s">
        <v>118</v>
      </c>
      <c r="H225">
        <v>63</v>
      </c>
      <c r="I225">
        <v>2</v>
      </c>
      <c r="J225">
        <v>8.5299999999999994</v>
      </c>
      <c r="K225">
        <v>18.18</v>
      </c>
      <c r="L225">
        <v>71</v>
      </c>
      <c r="M225">
        <v>2</v>
      </c>
      <c r="N225">
        <v>7.68</v>
      </c>
      <c r="O225">
        <v>13.33</v>
      </c>
      <c r="P225">
        <v>98.59</v>
      </c>
      <c r="Q225">
        <v>100</v>
      </c>
      <c r="R225">
        <v>6</v>
      </c>
      <c r="S225">
        <v>0</v>
      </c>
      <c r="T225">
        <v>9.52</v>
      </c>
      <c r="U225">
        <v>0</v>
      </c>
      <c r="V225" t="s">
        <v>144</v>
      </c>
      <c r="W225" t="s">
        <v>33</v>
      </c>
      <c r="X225">
        <v>6</v>
      </c>
      <c r="Y225">
        <v>0</v>
      </c>
    </row>
    <row r="226" spans="1:25" x14ac:dyDescent="0.25">
      <c r="A226">
        <f>_xlfn.XLOOKUP(C226,[1]Sheet1!$K:$K,[1]Sheet1!$D:$D,0)</f>
        <v>45117</v>
      </c>
      <c r="B226" t="str">
        <f t="shared" si="3"/>
        <v>2023_Week28</v>
      </c>
      <c r="C226" t="s">
        <v>226</v>
      </c>
      <c r="D226" t="s">
        <v>76</v>
      </c>
      <c r="E226" t="s">
        <v>76</v>
      </c>
      <c r="F226" t="s">
        <v>77</v>
      </c>
      <c r="G226" t="s">
        <v>78</v>
      </c>
      <c r="H226">
        <v>76</v>
      </c>
      <c r="I226">
        <v>0</v>
      </c>
      <c r="J226">
        <v>10.28</v>
      </c>
      <c r="K226">
        <v>0</v>
      </c>
      <c r="L226">
        <v>90</v>
      </c>
      <c r="M226">
        <v>0</v>
      </c>
      <c r="N226">
        <v>9.74</v>
      </c>
      <c r="O226">
        <v>0</v>
      </c>
      <c r="P226">
        <v>98.89</v>
      </c>
      <c r="Q226">
        <v>0</v>
      </c>
      <c r="R226">
        <v>5</v>
      </c>
      <c r="S226">
        <v>0</v>
      </c>
      <c r="T226">
        <v>6.58</v>
      </c>
      <c r="U226">
        <v>0</v>
      </c>
      <c r="V226" t="s">
        <v>129</v>
      </c>
      <c r="W226" t="s">
        <v>33</v>
      </c>
      <c r="X226">
        <v>5</v>
      </c>
      <c r="Y226">
        <v>0</v>
      </c>
    </row>
    <row r="227" spans="1:25" x14ac:dyDescent="0.25">
      <c r="A227">
        <f>_xlfn.XLOOKUP(C227,[1]Sheet1!$K:$K,[1]Sheet1!$D:$D,0)</f>
        <v>45117</v>
      </c>
      <c r="B227" t="str">
        <f t="shared" si="3"/>
        <v>2023_Week28</v>
      </c>
      <c r="C227" t="s">
        <v>226</v>
      </c>
      <c r="D227" t="s">
        <v>120</v>
      </c>
      <c r="E227" t="s">
        <v>120</v>
      </c>
      <c r="F227" t="s">
        <v>121</v>
      </c>
      <c r="G227" t="s">
        <v>122</v>
      </c>
      <c r="H227">
        <v>20</v>
      </c>
      <c r="I227">
        <v>0</v>
      </c>
      <c r="J227">
        <v>2.71</v>
      </c>
      <c r="K227">
        <v>0</v>
      </c>
      <c r="L227">
        <v>28</v>
      </c>
      <c r="M227">
        <v>0</v>
      </c>
      <c r="N227">
        <v>3.03</v>
      </c>
      <c r="O227">
        <v>0</v>
      </c>
      <c r="P227">
        <v>89.29</v>
      </c>
      <c r="Q227">
        <v>0</v>
      </c>
      <c r="R227">
        <v>3</v>
      </c>
      <c r="S227">
        <v>0</v>
      </c>
      <c r="T227">
        <v>15</v>
      </c>
      <c r="U227">
        <v>0</v>
      </c>
      <c r="V227" t="s">
        <v>137</v>
      </c>
      <c r="W227" t="s">
        <v>33</v>
      </c>
      <c r="X227">
        <v>3</v>
      </c>
      <c r="Y227">
        <v>0</v>
      </c>
    </row>
    <row r="228" spans="1:25" x14ac:dyDescent="0.25">
      <c r="A228">
        <f>_xlfn.XLOOKUP(C228,[1]Sheet1!$K:$K,[1]Sheet1!$D:$D,0)</f>
        <v>45117</v>
      </c>
      <c r="B228" t="str">
        <f t="shared" si="3"/>
        <v>2023_Week28</v>
      </c>
      <c r="C228" t="s">
        <v>226</v>
      </c>
      <c r="D228" t="s">
        <v>92</v>
      </c>
      <c r="E228" t="s">
        <v>93</v>
      </c>
      <c r="F228" t="s">
        <v>94</v>
      </c>
      <c r="G228" t="s">
        <v>95</v>
      </c>
      <c r="H228">
        <v>28</v>
      </c>
      <c r="I228">
        <v>1</v>
      </c>
      <c r="J228">
        <v>3.79</v>
      </c>
      <c r="K228">
        <v>9.09</v>
      </c>
      <c r="L228">
        <v>34</v>
      </c>
      <c r="M228">
        <v>1</v>
      </c>
      <c r="N228">
        <v>3.68</v>
      </c>
      <c r="O228">
        <v>6.67</v>
      </c>
      <c r="P228">
        <v>100</v>
      </c>
      <c r="Q228">
        <v>100</v>
      </c>
      <c r="R228">
        <v>3</v>
      </c>
      <c r="S228">
        <v>0</v>
      </c>
      <c r="T228">
        <v>10.71</v>
      </c>
      <c r="U228">
        <v>0</v>
      </c>
      <c r="V228" t="s">
        <v>137</v>
      </c>
      <c r="W228" t="s">
        <v>33</v>
      </c>
      <c r="X228">
        <v>3</v>
      </c>
      <c r="Y228">
        <v>0</v>
      </c>
    </row>
    <row r="229" spans="1:25" x14ac:dyDescent="0.25">
      <c r="A229">
        <f>_xlfn.XLOOKUP(C229,[1]Sheet1!$K:$K,[1]Sheet1!$D:$D,0)</f>
        <v>45117</v>
      </c>
      <c r="B229" t="str">
        <f t="shared" si="3"/>
        <v>2023_Week28</v>
      </c>
      <c r="C229" t="s">
        <v>226</v>
      </c>
      <c r="D229" t="s">
        <v>34</v>
      </c>
      <c r="E229" t="s">
        <v>50</v>
      </c>
      <c r="F229" t="s">
        <v>51</v>
      </c>
      <c r="G229" t="s">
        <v>52</v>
      </c>
      <c r="H229">
        <v>20</v>
      </c>
      <c r="I229">
        <v>0</v>
      </c>
      <c r="J229">
        <v>2.71</v>
      </c>
      <c r="K229">
        <v>0</v>
      </c>
      <c r="L229">
        <v>24</v>
      </c>
      <c r="M229">
        <v>0</v>
      </c>
      <c r="N229">
        <v>2.6</v>
      </c>
      <c r="O229">
        <v>0</v>
      </c>
      <c r="P229">
        <v>100</v>
      </c>
      <c r="Q229">
        <v>0</v>
      </c>
      <c r="R229">
        <v>1</v>
      </c>
      <c r="S229">
        <v>0</v>
      </c>
      <c r="T229">
        <v>5</v>
      </c>
      <c r="U229">
        <v>0</v>
      </c>
      <c r="V229" t="s">
        <v>57</v>
      </c>
      <c r="W229" t="s">
        <v>33</v>
      </c>
      <c r="X229">
        <v>1</v>
      </c>
      <c r="Y229">
        <v>0</v>
      </c>
    </row>
    <row r="230" spans="1:25" x14ac:dyDescent="0.25">
      <c r="A230">
        <f>_xlfn.XLOOKUP(C230,[1]Sheet1!$K:$K,[1]Sheet1!$D:$D,0)</f>
        <v>45117</v>
      </c>
      <c r="B230" t="str">
        <f t="shared" si="3"/>
        <v>2023_Week28</v>
      </c>
      <c r="C230" t="s">
        <v>226</v>
      </c>
      <c r="D230" t="s">
        <v>40</v>
      </c>
      <c r="E230" t="s">
        <v>41</v>
      </c>
      <c r="F230" t="s">
        <v>42</v>
      </c>
      <c r="G230" t="s">
        <v>43</v>
      </c>
      <c r="H230">
        <v>38</v>
      </c>
      <c r="I230">
        <v>0</v>
      </c>
      <c r="J230">
        <v>5.14</v>
      </c>
      <c r="K230">
        <v>0</v>
      </c>
      <c r="L230">
        <v>43</v>
      </c>
      <c r="M230">
        <v>0</v>
      </c>
      <c r="N230">
        <v>4.6500000000000004</v>
      </c>
      <c r="O230">
        <v>0</v>
      </c>
      <c r="P230">
        <v>100</v>
      </c>
      <c r="Q230">
        <v>0</v>
      </c>
      <c r="R230">
        <v>1</v>
      </c>
      <c r="S230">
        <v>0</v>
      </c>
      <c r="T230">
        <v>2.63</v>
      </c>
      <c r="U230">
        <v>0</v>
      </c>
      <c r="V230" t="s">
        <v>139</v>
      </c>
      <c r="W230" t="s">
        <v>33</v>
      </c>
      <c r="X230">
        <v>1</v>
      </c>
      <c r="Y230">
        <v>0</v>
      </c>
    </row>
    <row r="231" spans="1:25" x14ac:dyDescent="0.25">
      <c r="A231">
        <f>_xlfn.XLOOKUP(C231,[1]Sheet1!$K:$K,[1]Sheet1!$D:$D,0)</f>
        <v>45117</v>
      </c>
      <c r="B231" t="str">
        <f t="shared" si="3"/>
        <v>2023_Week28</v>
      </c>
      <c r="C231" t="s">
        <v>226</v>
      </c>
      <c r="D231" t="s">
        <v>92</v>
      </c>
      <c r="E231" t="s">
        <v>111</v>
      </c>
      <c r="F231" t="s">
        <v>112</v>
      </c>
      <c r="G231" t="s">
        <v>113</v>
      </c>
      <c r="H231">
        <v>46</v>
      </c>
      <c r="I231">
        <v>1</v>
      </c>
      <c r="J231">
        <v>6.22</v>
      </c>
      <c r="K231">
        <v>9.09</v>
      </c>
      <c r="L231">
        <v>56</v>
      </c>
      <c r="M231">
        <v>1</v>
      </c>
      <c r="N231">
        <v>6.06</v>
      </c>
      <c r="O231">
        <v>6.67</v>
      </c>
      <c r="P231">
        <v>100</v>
      </c>
      <c r="Q231">
        <v>100</v>
      </c>
      <c r="R231">
        <v>1</v>
      </c>
      <c r="S231">
        <v>0</v>
      </c>
      <c r="T231">
        <v>2.17</v>
      </c>
      <c r="U231">
        <v>0</v>
      </c>
      <c r="V231" t="s">
        <v>146</v>
      </c>
      <c r="W231" t="s">
        <v>33</v>
      </c>
      <c r="X231">
        <v>1</v>
      </c>
      <c r="Y231">
        <v>0</v>
      </c>
    </row>
    <row r="232" spans="1:25" x14ac:dyDescent="0.25">
      <c r="A232">
        <f>_xlfn.XLOOKUP(C232,[1]Sheet1!$K:$K,[1]Sheet1!$D:$D,0)</f>
        <v>45110</v>
      </c>
      <c r="B232" t="str">
        <f t="shared" si="3"/>
        <v>2023_Week27</v>
      </c>
      <c r="C232" t="s">
        <v>229</v>
      </c>
      <c r="D232" t="s">
        <v>40</v>
      </c>
      <c r="E232" t="s">
        <v>58</v>
      </c>
      <c r="F232" t="s">
        <v>59</v>
      </c>
      <c r="G232" t="s">
        <v>60</v>
      </c>
      <c r="H232">
        <v>101</v>
      </c>
      <c r="I232">
        <v>0</v>
      </c>
      <c r="J232">
        <v>17.350000000000001</v>
      </c>
      <c r="K232">
        <v>0</v>
      </c>
      <c r="L232">
        <v>115</v>
      </c>
      <c r="M232">
        <v>0</v>
      </c>
      <c r="N232">
        <v>15.42</v>
      </c>
      <c r="O232">
        <v>0</v>
      </c>
      <c r="P232">
        <v>99.13</v>
      </c>
      <c r="Q232">
        <v>0</v>
      </c>
      <c r="R232">
        <v>11</v>
      </c>
      <c r="S232">
        <v>0</v>
      </c>
      <c r="T232">
        <v>10.89</v>
      </c>
      <c r="U232">
        <v>0</v>
      </c>
      <c r="V232" t="s">
        <v>230</v>
      </c>
      <c r="W232" t="s">
        <v>33</v>
      </c>
      <c r="X232">
        <v>11</v>
      </c>
      <c r="Y232">
        <v>0</v>
      </c>
    </row>
    <row r="233" spans="1:25" x14ac:dyDescent="0.25">
      <c r="A233">
        <f>_xlfn.XLOOKUP(C233,[1]Sheet1!$K:$K,[1]Sheet1!$D:$D,0)</f>
        <v>45110</v>
      </c>
      <c r="B233" t="str">
        <f t="shared" si="3"/>
        <v>2023_Week27</v>
      </c>
      <c r="C233" t="s">
        <v>229</v>
      </c>
      <c r="D233" t="s">
        <v>115</v>
      </c>
      <c r="E233" t="s">
        <v>116</v>
      </c>
      <c r="F233" t="s">
        <v>117</v>
      </c>
      <c r="G233" t="s">
        <v>118</v>
      </c>
      <c r="H233">
        <v>51</v>
      </c>
      <c r="I233">
        <v>1</v>
      </c>
      <c r="J233">
        <v>8.76</v>
      </c>
      <c r="K233">
        <v>12.5</v>
      </c>
      <c r="L233">
        <v>91</v>
      </c>
      <c r="M233">
        <v>1</v>
      </c>
      <c r="N233">
        <v>12.2</v>
      </c>
      <c r="O233">
        <v>12.5</v>
      </c>
      <c r="P233">
        <v>98.89</v>
      </c>
      <c r="Q233">
        <v>100</v>
      </c>
      <c r="R233">
        <v>9</v>
      </c>
      <c r="S233">
        <v>1</v>
      </c>
      <c r="T233">
        <v>17.649999999999999</v>
      </c>
      <c r="U233">
        <v>100</v>
      </c>
      <c r="V233" t="s">
        <v>119</v>
      </c>
      <c r="W233" t="s">
        <v>160</v>
      </c>
      <c r="X233">
        <v>9</v>
      </c>
      <c r="Y233">
        <v>1</v>
      </c>
    </row>
    <row r="234" spans="1:25" x14ac:dyDescent="0.25">
      <c r="A234">
        <f>_xlfn.XLOOKUP(C234,[1]Sheet1!$K:$K,[1]Sheet1!$D:$D,0)</f>
        <v>45110</v>
      </c>
      <c r="B234" t="str">
        <f t="shared" si="3"/>
        <v>2023_Week27</v>
      </c>
      <c r="C234" t="s">
        <v>229</v>
      </c>
      <c r="D234" t="s">
        <v>92</v>
      </c>
      <c r="E234" t="s">
        <v>97</v>
      </c>
      <c r="F234" t="s">
        <v>98</v>
      </c>
      <c r="G234" t="s">
        <v>99</v>
      </c>
      <c r="H234">
        <v>51</v>
      </c>
      <c r="I234">
        <v>0</v>
      </c>
      <c r="J234">
        <v>8.76</v>
      </c>
      <c r="K234">
        <v>0</v>
      </c>
      <c r="L234">
        <v>64</v>
      </c>
      <c r="M234">
        <v>0</v>
      </c>
      <c r="N234">
        <v>8.58</v>
      </c>
      <c r="O234">
        <v>0</v>
      </c>
      <c r="P234">
        <v>100</v>
      </c>
      <c r="Q234">
        <v>0</v>
      </c>
      <c r="R234">
        <v>5</v>
      </c>
      <c r="S234">
        <v>0</v>
      </c>
      <c r="T234">
        <v>9.8000000000000007</v>
      </c>
      <c r="U234">
        <v>0</v>
      </c>
      <c r="V234" t="s">
        <v>129</v>
      </c>
      <c r="W234" t="s">
        <v>33</v>
      </c>
      <c r="X234">
        <v>5</v>
      </c>
      <c r="Y234">
        <v>0</v>
      </c>
    </row>
    <row r="235" spans="1:25" x14ac:dyDescent="0.25">
      <c r="A235">
        <f>_xlfn.XLOOKUP(C235,[1]Sheet1!$K:$K,[1]Sheet1!$D:$D,0)</f>
        <v>45110</v>
      </c>
      <c r="B235" t="str">
        <f t="shared" si="3"/>
        <v>2023_Week27</v>
      </c>
      <c r="C235" t="s">
        <v>229</v>
      </c>
      <c r="D235" t="s">
        <v>92</v>
      </c>
      <c r="E235" t="s">
        <v>102</v>
      </c>
      <c r="F235" t="s">
        <v>103</v>
      </c>
      <c r="G235" t="s">
        <v>104</v>
      </c>
      <c r="H235">
        <v>159</v>
      </c>
      <c r="I235">
        <v>2</v>
      </c>
      <c r="J235">
        <v>27.32</v>
      </c>
      <c r="K235">
        <v>25</v>
      </c>
      <c r="L235">
        <v>212</v>
      </c>
      <c r="M235">
        <v>2</v>
      </c>
      <c r="N235">
        <v>28.42</v>
      </c>
      <c r="O235">
        <v>25</v>
      </c>
      <c r="P235">
        <v>99.53</v>
      </c>
      <c r="Q235">
        <v>100</v>
      </c>
      <c r="R235">
        <v>5</v>
      </c>
      <c r="S235">
        <v>1</v>
      </c>
      <c r="T235">
        <v>3.14</v>
      </c>
      <c r="U235">
        <v>50</v>
      </c>
      <c r="V235" t="s">
        <v>129</v>
      </c>
      <c r="W235" t="s">
        <v>146</v>
      </c>
      <c r="X235">
        <v>5</v>
      </c>
      <c r="Y235">
        <v>1</v>
      </c>
    </row>
    <row r="236" spans="1:25" x14ac:dyDescent="0.25">
      <c r="A236">
        <f>_xlfn.XLOOKUP(C236,[1]Sheet1!$K:$K,[1]Sheet1!$D:$D,0)</f>
        <v>45110</v>
      </c>
      <c r="B236" t="str">
        <f t="shared" si="3"/>
        <v>2023_Week27</v>
      </c>
      <c r="C236" t="s">
        <v>229</v>
      </c>
      <c r="D236" t="s">
        <v>34</v>
      </c>
      <c r="E236" t="s">
        <v>50</v>
      </c>
      <c r="F236" t="s">
        <v>51</v>
      </c>
      <c r="G236" t="s">
        <v>52</v>
      </c>
      <c r="H236">
        <v>16</v>
      </c>
      <c r="I236">
        <v>1</v>
      </c>
      <c r="J236">
        <v>2.75</v>
      </c>
      <c r="K236">
        <v>12.5</v>
      </c>
      <c r="L236">
        <v>19</v>
      </c>
      <c r="M236">
        <v>1</v>
      </c>
      <c r="N236">
        <v>2.5499999999999998</v>
      </c>
      <c r="O236">
        <v>12.5</v>
      </c>
      <c r="P236">
        <v>100</v>
      </c>
      <c r="Q236">
        <v>100</v>
      </c>
      <c r="R236">
        <v>4</v>
      </c>
      <c r="S236">
        <v>0</v>
      </c>
      <c r="T236">
        <v>25</v>
      </c>
      <c r="U236">
        <v>0</v>
      </c>
      <c r="V236" t="s">
        <v>170</v>
      </c>
      <c r="W236" t="s">
        <v>33</v>
      </c>
      <c r="X236">
        <v>4</v>
      </c>
      <c r="Y236">
        <v>0</v>
      </c>
    </row>
    <row r="237" spans="1:25" x14ac:dyDescent="0.25">
      <c r="A237">
        <f>_xlfn.XLOOKUP(C237,[1]Sheet1!$K:$K,[1]Sheet1!$D:$D,0)</f>
        <v>45110</v>
      </c>
      <c r="B237" t="str">
        <f t="shared" si="3"/>
        <v>2023_Week27</v>
      </c>
      <c r="C237" t="s">
        <v>229</v>
      </c>
      <c r="D237" t="s">
        <v>115</v>
      </c>
      <c r="E237" t="s">
        <v>231</v>
      </c>
      <c r="F237" t="s">
        <v>232</v>
      </c>
      <c r="G237" t="s">
        <v>233</v>
      </c>
      <c r="H237">
        <v>24</v>
      </c>
      <c r="I237">
        <v>0</v>
      </c>
      <c r="J237">
        <v>4.12</v>
      </c>
      <c r="K237">
        <v>0</v>
      </c>
      <c r="L237">
        <v>29</v>
      </c>
      <c r="M237">
        <v>0</v>
      </c>
      <c r="N237">
        <v>3.89</v>
      </c>
      <c r="O237">
        <v>0</v>
      </c>
      <c r="P237">
        <v>100</v>
      </c>
      <c r="Q237">
        <v>0</v>
      </c>
      <c r="R237">
        <v>2</v>
      </c>
      <c r="S237">
        <v>0</v>
      </c>
      <c r="T237">
        <v>8.33</v>
      </c>
      <c r="U237">
        <v>0</v>
      </c>
      <c r="V237" t="s">
        <v>145</v>
      </c>
      <c r="W237" t="s">
        <v>33</v>
      </c>
      <c r="X237">
        <v>2</v>
      </c>
      <c r="Y237">
        <v>0</v>
      </c>
    </row>
    <row r="238" spans="1:25" x14ac:dyDescent="0.25">
      <c r="A238">
        <f>_xlfn.XLOOKUP(C238,[1]Sheet1!$K:$K,[1]Sheet1!$D:$D,0)</f>
        <v>45110</v>
      </c>
      <c r="B238" t="str">
        <f t="shared" si="3"/>
        <v>2023_Week27</v>
      </c>
      <c r="C238" t="s">
        <v>229</v>
      </c>
      <c r="D238" t="s">
        <v>92</v>
      </c>
      <c r="E238" t="s">
        <v>93</v>
      </c>
      <c r="F238" t="s">
        <v>94</v>
      </c>
      <c r="G238" t="s">
        <v>95</v>
      </c>
      <c r="H238">
        <v>41</v>
      </c>
      <c r="I238">
        <v>0</v>
      </c>
      <c r="J238">
        <v>7.04</v>
      </c>
      <c r="K238">
        <v>0</v>
      </c>
      <c r="L238">
        <v>49</v>
      </c>
      <c r="M238">
        <v>0</v>
      </c>
      <c r="N238">
        <v>6.57</v>
      </c>
      <c r="O238">
        <v>0</v>
      </c>
      <c r="P238">
        <v>100</v>
      </c>
      <c r="Q238">
        <v>0</v>
      </c>
      <c r="R238">
        <v>2</v>
      </c>
      <c r="S238">
        <v>0</v>
      </c>
      <c r="T238">
        <v>4.88</v>
      </c>
      <c r="U238">
        <v>0</v>
      </c>
      <c r="V238" t="s">
        <v>138</v>
      </c>
      <c r="W238" t="s">
        <v>33</v>
      </c>
      <c r="X238">
        <v>2</v>
      </c>
      <c r="Y238">
        <v>0</v>
      </c>
    </row>
    <row r="239" spans="1:25" x14ac:dyDescent="0.25">
      <c r="A239">
        <f>_xlfn.XLOOKUP(C239,[1]Sheet1!$K:$K,[1]Sheet1!$D:$D,0)</f>
        <v>45110</v>
      </c>
      <c r="B239" t="str">
        <f t="shared" si="3"/>
        <v>2023_Week27</v>
      </c>
      <c r="C239" t="s">
        <v>229</v>
      </c>
      <c r="D239" t="s">
        <v>34</v>
      </c>
      <c r="E239" t="s">
        <v>62</v>
      </c>
      <c r="F239" t="s">
        <v>63</v>
      </c>
      <c r="G239" t="s">
        <v>64</v>
      </c>
      <c r="H239">
        <v>10</v>
      </c>
      <c r="I239">
        <v>1</v>
      </c>
      <c r="J239">
        <v>1.72</v>
      </c>
      <c r="K239">
        <v>12.5</v>
      </c>
      <c r="L239">
        <v>11</v>
      </c>
      <c r="M239">
        <v>1</v>
      </c>
      <c r="N239">
        <v>1.47</v>
      </c>
      <c r="O239">
        <v>12.5</v>
      </c>
      <c r="P239">
        <v>100</v>
      </c>
      <c r="Q239">
        <v>100</v>
      </c>
      <c r="R239">
        <v>1</v>
      </c>
      <c r="S239">
        <v>1</v>
      </c>
      <c r="T239">
        <v>10</v>
      </c>
      <c r="U239">
        <v>100</v>
      </c>
      <c r="V239" t="s">
        <v>139</v>
      </c>
      <c r="W239" t="s">
        <v>139</v>
      </c>
      <c r="X239">
        <v>1</v>
      </c>
      <c r="Y239">
        <v>1</v>
      </c>
    </row>
    <row r="240" spans="1:25" x14ac:dyDescent="0.25">
      <c r="A240">
        <f>_xlfn.XLOOKUP(C240,[1]Sheet1!$K:$K,[1]Sheet1!$D:$D,0)</f>
        <v>45110</v>
      </c>
      <c r="B240" t="str">
        <f t="shared" si="3"/>
        <v>2023_Week27</v>
      </c>
      <c r="C240" t="s">
        <v>229</v>
      </c>
      <c r="D240" t="s">
        <v>34</v>
      </c>
      <c r="E240" t="s">
        <v>107</v>
      </c>
      <c r="F240" t="s">
        <v>108</v>
      </c>
      <c r="G240" t="s">
        <v>109</v>
      </c>
      <c r="H240">
        <v>19</v>
      </c>
      <c r="I240">
        <v>0</v>
      </c>
      <c r="J240">
        <v>3.26</v>
      </c>
      <c r="K240">
        <v>0</v>
      </c>
      <c r="L240">
        <v>23</v>
      </c>
      <c r="M240">
        <v>0</v>
      </c>
      <c r="N240">
        <v>3.08</v>
      </c>
      <c r="O240">
        <v>0</v>
      </c>
      <c r="P240">
        <v>100</v>
      </c>
      <c r="Q240">
        <v>0</v>
      </c>
      <c r="R240">
        <v>1</v>
      </c>
      <c r="S240">
        <v>0</v>
      </c>
      <c r="T240">
        <v>5.26</v>
      </c>
      <c r="U240">
        <v>0</v>
      </c>
      <c r="V240" t="s">
        <v>161</v>
      </c>
      <c r="W240" t="s">
        <v>33</v>
      </c>
      <c r="X240">
        <v>1</v>
      </c>
      <c r="Y240">
        <v>0</v>
      </c>
    </row>
    <row r="241" spans="1:25" x14ac:dyDescent="0.25">
      <c r="A241">
        <f>_xlfn.XLOOKUP(C241,[1]Sheet1!$K:$K,[1]Sheet1!$D:$D,0)</f>
        <v>45110</v>
      </c>
      <c r="B241" t="str">
        <f t="shared" si="3"/>
        <v>2023_Week27</v>
      </c>
      <c r="C241" t="s">
        <v>229</v>
      </c>
      <c r="D241" t="s">
        <v>162</v>
      </c>
      <c r="E241" t="s">
        <v>163</v>
      </c>
      <c r="F241" t="s">
        <v>164</v>
      </c>
      <c r="G241" t="s">
        <v>165</v>
      </c>
      <c r="H241">
        <v>6</v>
      </c>
      <c r="I241">
        <v>0</v>
      </c>
      <c r="J241">
        <v>1.03</v>
      </c>
      <c r="K241">
        <v>0</v>
      </c>
      <c r="L241">
        <v>6</v>
      </c>
      <c r="M241">
        <v>0</v>
      </c>
      <c r="N241">
        <v>0.8</v>
      </c>
      <c r="O241">
        <v>0</v>
      </c>
      <c r="P241">
        <v>66.67</v>
      </c>
      <c r="Q241">
        <v>0</v>
      </c>
      <c r="R241">
        <v>1</v>
      </c>
      <c r="S241">
        <v>0</v>
      </c>
      <c r="T241">
        <v>16.670000000000002</v>
      </c>
      <c r="U241">
        <v>0</v>
      </c>
      <c r="V241" t="s">
        <v>166</v>
      </c>
      <c r="W241" t="s">
        <v>33</v>
      </c>
      <c r="X241">
        <v>1</v>
      </c>
      <c r="Y241">
        <v>0</v>
      </c>
    </row>
    <row r="242" spans="1:25" x14ac:dyDescent="0.25">
      <c r="A242">
        <f>_xlfn.XLOOKUP(C242,[1]Sheet1!$K:$K,[1]Sheet1!$D:$D,0)</f>
        <v>45110</v>
      </c>
      <c r="B242" t="str">
        <f t="shared" si="3"/>
        <v>2023_Week27</v>
      </c>
      <c r="C242" t="s">
        <v>229</v>
      </c>
      <c r="D242" t="s">
        <v>120</v>
      </c>
      <c r="E242" t="s">
        <v>120</v>
      </c>
      <c r="F242" t="s">
        <v>121</v>
      </c>
      <c r="G242" t="s">
        <v>122</v>
      </c>
      <c r="H242">
        <v>22</v>
      </c>
      <c r="I242">
        <v>3</v>
      </c>
      <c r="J242">
        <v>3.78</v>
      </c>
      <c r="K242">
        <v>37.5</v>
      </c>
      <c r="L242">
        <v>30</v>
      </c>
      <c r="M242">
        <v>3</v>
      </c>
      <c r="N242">
        <v>4.0199999999999996</v>
      </c>
      <c r="O242">
        <v>37.5</v>
      </c>
      <c r="P242">
        <v>100</v>
      </c>
      <c r="Q242">
        <v>100</v>
      </c>
      <c r="R242">
        <v>1</v>
      </c>
      <c r="S242">
        <v>0</v>
      </c>
      <c r="T242">
        <v>4.55</v>
      </c>
      <c r="U242">
        <v>0</v>
      </c>
      <c r="V242" t="s">
        <v>146</v>
      </c>
      <c r="W242" t="s">
        <v>33</v>
      </c>
      <c r="X242">
        <v>1</v>
      </c>
      <c r="Y242">
        <v>0</v>
      </c>
    </row>
    <row r="243" spans="1:25" x14ac:dyDescent="0.25">
      <c r="A243">
        <f>_xlfn.XLOOKUP(C243,[1]Sheet1!$K:$K,[1]Sheet1!$D:$D,0)</f>
        <v>45110</v>
      </c>
      <c r="B243" t="str">
        <f t="shared" si="3"/>
        <v>2023_Week27</v>
      </c>
      <c r="C243" t="s">
        <v>229</v>
      </c>
      <c r="D243" t="s">
        <v>92</v>
      </c>
      <c r="E243" t="s">
        <v>111</v>
      </c>
      <c r="F243" t="s">
        <v>112</v>
      </c>
      <c r="G243" t="s">
        <v>113</v>
      </c>
      <c r="H243">
        <v>44</v>
      </c>
      <c r="I243">
        <v>0</v>
      </c>
      <c r="J243">
        <v>7.56</v>
      </c>
      <c r="K243">
        <v>0</v>
      </c>
      <c r="L243">
        <v>50</v>
      </c>
      <c r="M243">
        <v>0</v>
      </c>
      <c r="N243">
        <v>6.7</v>
      </c>
      <c r="O243">
        <v>0</v>
      </c>
      <c r="P243">
        <v>100</v>
      </c>
      <c r="Q243">
        <v>0</v>
      </c>
      <c r="R243">
        <v>1</v>
      </c>
      <c r="S243">
        <v>0</v>
      </c>
      <c r="T243">
        <v>2.27</v>
      </c>
      <c r="U243">
        <v>0</v>
      </c>
      <c r="V243" t="s">
        <v>146</v>
      </c>
      <c r="W243" t="s">
        <v>33</v>
      </c>
      <c r="X243">
        <v>1</v>
      </c>
      <c r="Y243">
        <v>0</v>
      </c>
    </row>
    <row r="244" spans="1:25" x14ac:dyDescent="0.25">
      <c r="A244">
        <f>_xlfn.XLOOKUP(C244,[1]Sheet1!$K:$K,[1]Sheet1!$D:$D,0)</f>
        <v>45110</v>
      </c>
      <c r="B244" t="str">
        <f t="shared" si="3"/>
        <v>2023_Week27</v>
      </c>
      <c r="C244" t="s">
        <v>229</v>
      </c>
      <c r="D244" t="s">
        <v>76</v>
      </c>
      <c r="E244" t="s">
        <v>76</v>
      </c>
      <c r="F244" t="s">
        <v>77</v>
      </c>
      <c r="G244" t="s">
        <v>78</v>
      </c>
      <c r="H244">
        <v>38</v>
      </c>
      <c r="I244">
        <v>0</v>
      </c>
      <c r="J244">
        <v>6.53</v>
      </c>
      <c r="K244">
        <v>0</v>
      </c>
      <c r="L244">
        <v>47</v>
      </c>
      <c r="M244">
        <v>0</v>
      </c>
      <c r="N244">
        <v>6.3</v>
      </c>
      <c r="O244">
        <v>0</v>
      </c>
      <c r="P244">
        <v>100</v>
      </c>
      <c r="Q244">
        <v>0</v>
      </c>
      <c r="R244">
        <v>1</v>
      </c>
      <c r="S244">
        <v>0</v>
      </c>
      <c r="T244">
        <v>2.63</v>
      </c>
      <c r="U244">
        <v>0</v>
      </c>
      <c r="V244" t="s">
        <v>146</v>
      </c>
      <c r="W244" t="s">
        <v>33</v>
      </c>
      <c r="X244">
        <v>1</v>
      </c>
      <c r="Y244">
        <v>0</v>
      </c>
    </row>
    <row r="245" spans="1:25" x14ac:dyDescent="0.25">
      <c r="A245">
        <f>_xlfn.XLOOKUP(C245,[1]Sheet1!$K:$K,[1]Sheet1!$D:$D,0)</f>
        <v>45103</v>
      </c>
      <c r="B245" t="str">
        <f t="shared" si="3"/>
        <v>2023_Week26</v>
      </c>
      <c r="C245" t="s">
        <v>234</v>
      </c>
      <c r="D245" t="s">
        <v>40</v>
      </c>
      <c r="E245" t="s">
        <v>58</v>
      </c>
      <c r="F245" t="s">
        <v>59</v>
      </c>
      <c r="G245" t="s">
        <v>60</v>
      </c>
      <c r="H245">
        <v>245</v>
      </c>
      <c r="I245">
        <v>4</v>
      </c>
      <c r="J245">
        <v>22.48</v>
      </c>
      <c r="K245">
        <v>33.33</v>
      </c>
      <c r="L245">
        <v>343</v>
      </c>
      <c r="M245">
        <v>6</v>
      </c>
      <c r="N245">
        <v>23.74</v>
      </c>
      <c r="O245">
        <v>40</v>
      </c>
      <c r="P245">
        <v>100</v>
      </c>
      <c r="Q245">
        <v>100</v>
      </c>
      <c r="R245">
        <v>29</v>
      </c>
      <c r="S245">
        <v>1</v>
      </c>
      <c r="T245">
        <v>11.84</v>
      </c>
      <c r="U245">
        <v>25</v>
      </c>
      <c r="V245" t="s">
        <v>235</v>
      </c>
      <c r="W245" t="s">
        <v>236</v>
      </c>
      <c r="X245">
        <v>28</v>
      </c>
      <c r="Y245">
        <v>1</v>
      </c>
    </row>
    <row r="246" spans="1:25" x14ac:dyDescent="0.25">
      <c r="A246">
        <f>_xlfn.XLOOKUP(C246,[1]Sheet1!$K:$K,[1]Sheet1!$D:$D,0)</f>
        <v>45103</v>
      </c>
      <c r="B246" t="str">
        <f t="shared" si="3"/>
        <v>2023_Week26</v>
      </c>
      <c r="C246" t="s">
        <v>234</v>
      </c>
      <c r="D246" t="s">
        <v>115</v>
      </c>
      <c r="E246" t="s">
        <v>116</v>
      </c>
      <c r="F246" t="s">
        <v>117</v>
      </c>
      <c r="G246" t="s">
        <v>118</v>
      </c>
      <c r="H246">
        <v>87</v>
      </c>
      <c r="I246">
        <v>0</v>
      </c>
      <c r="J246">
        <v>7.98</v>
      </c>
      <c r="K246">
        <v>0</v>
      </c>
      <c r="L246">
        <v>132</v>
      </c>
      <c r="M246">
        <v>0</v>
      </c>
      <c r="N246">
        <v>9.1300000000000008</v>
      </c>
      <c r="O246">
        <v>0</v>
      </c>
      <c r="P246">
        <v>99.24</v>
      </c>
      <c r="Q246">
        <v>0</v>
      </c>
      <c r="R246">
        <v>8</v>
      </c>
      <c r="S246">
        <v>0</v>
      </c>
      <c r="T246">
        <v>9.1999999999999993</v>
      </c>
      <c r="U246">
        <v>0</v>
      </c>
      <c r="V246" t="s">
        <v>237</v>
      </c>
      <c r="W246" t="s">
        <v>33</v>
      </c>
      <c r="X246">
        <v>8</v>
      </c>
      <c r="Y246">
        <v>0</v>
      </c>
    </row>
    <row r="247" spans="1:25" x14ac:dyDescent="0.25">
      <c r="A247">
        <f>_xlfn.XLOOKUP(C247,[1]Sheet1!$K:$K,[1]Sheet1!$D:$D,0)</f>
        <v>45103</v>
      </c>
      <c r="B247" t="str">
        <f t="shared" si="3"/>
        <v>2023_Week26</v>
      </c>
      <c r="C247" t="s">
        <v>234</v>
      </c>
      <c r="D247" t="s">
        <v>92</v>
      </c>
      <c r="E247" t="s">
        <v>97</v>
      </c>
      <c r="F247" t="s">
        <v>98</v>
      </c>
      <c r="G247" t="s">
        <v>99</v>
      </c>
      <c r="H247">
        <v>97</v>
      </c>
      <c r="I247">
        <v>0</v>
      </c>
      <c r="J247">
        <v>8.9</v>
      </c>
      <c r="K247">
        <v>0</v>
      </c>
      <c r="L247">
        <v>134</v>
      </c>
      <c r="M247">
        <v>0</v>
      </c>
      <c r="N247">
        <v>9.27</v>
      </c>
      <c r="O247">
        <v>0</v>
      </c>
      <c r="P247">
        <v>100</v>
      </c>
      <c r="Q247">
        <v>0</v>
      </c>
      <c r="R247">
        <v>8</v>
      </c>
      <c r="S247">
        <v>0</v>
      </c>
      <c r="T247">
        <v>8.25</v>
      </c>
      <c r="U247">
        <v>0</v>
      </c>
      <c r="V247" t="s">
        <v>143</v>
      </c>
      <c r="W247" t="s">
        <v>33</v>
      </c>
      <c r="X247">
        <v>8</v>
      </c>
      <c r="Y247">
        <v>0</v>
      </c>
    </row>
    <row r="248" spans="1:25" x14ac:dyDescent="0.25">
      <c r="A248">
        <f>_xlfn.XLOOKUP(C248,[1]Sheet1!$K:$K,[1]Sheet1!$D:$D,0)</f>
        <v>45103</v>
      </c>
      <c r="B248" t="str">
        <f t="shared" si="3"/>
        <v>2023_Week26</v>
      </c>
      <c r="C248" t="s">
        <v>234</v>
      </c>
      <c r="D248" t="s">
        <v>115</v>
      </c>
      <c r="E248" t="s">
        <v>231</v>
      </c>
      <c r="F248" t="s">
        <v>232</v>
      </c>
      <c r="G248" t="s">
        <v>233</v>
      </c>
      <c r="H248">
        <v>50</v>
      </c>
      <c r="I248">
        <v>0</v>
      </c>
      <c r="J248">
        <v>4.59</v>
      </c>
      <c r="K248">
        <v>0</v>
      </c>
      <c r="L248">
        <v>62</v>
      </c>
      <c r="M248">
        <v>0</v>
      </c>
      <c r="N248">
        <v>4.29</v>
      </c>
      <c r="O248">
        <v>0</v>
      </c>
      <c r="P248">
        <v>98.36</v>
      </c>
      <c r="Q248">
        <v>0</v>
      </c>
      <c r="R248">
        <v>7</v>
      </c>
      <c r="S248">
        <v>0</v>
      </c>
      <c r="T248">
        <v>14</v>
      </c>
      <c r="U248">
        <v>0</v>
      </c>
      <c r="V248" t="s">
        <v>176</v>
      </c>
      <c r="W248" t="s">
        <v>33</v>
      </c>
      <c r="X248">
        <v>7</v>
      </c>
      <c r="Y248">
        <v>0</v>
      </c>
    </row>
    <row r="249" spans="1:25" x14ac:dyDescent="0.25">
      <c r="A249">
        <f>_xlfn.XLOOKUP(C249,[1]Sheet1!$K:$K,[1]Sheet1!$D:$D,0)</f>
        <v>45103</v>
      </c>
      <c r="B249" t="str">
        <f t="shared" si="3"/>
        <v>2023_Week26</v>
      </c>
      <c r="C249" t="s">
        <v>234</v>
      </c>
      <c r="D249" t="s">
        <v>76</v>
      </c>
      <c r="E249" t="s">
        <v>76</v>
      </c>
      <c r="F249" t="s">
        <v>77</v>
      </c>
      <c r="G249" t="s">
        <v>78</v>
      </c>
      <c r="H249">
        <v>122</v>
      </c>
      <c r="I249">
        <v>5</v>
      </c>
      <c r="J249">
        <v>11.19</v>
      </c>
      <c r="K249">
        <v>41.67</v>
      </c>
      <c r="L249">
        <v>158</v>
      </c>
      <c r="M249">
        <v>5</v>
      </c>
      <c r="N249">
        <v>10.93</v>
      </c>
      <c r="O249">
        <v>33.33</v>
      </c>
      <c r="P249">
        <v>100</v>
      </c>
      <c r="Q249">
        <v>100</v>
      </c>
      <c r="R249">
        <v>6</v>
      </c>
      <c r="S249">
        <v>0</v>
      </c>
      <c r="T249">
        <v>4.92</v>
      </c>
      <c r="U249">
        <v>0</v>
      </c>
      <c r="V249" t="s">
        <v>128</v>
      </c>
      <c r="W249" t="s">
        <v>33</v>
      </c>
      <c r="X249">
        <v>6</v>
      </c>
      <c r="Y249">
        <v>0</v>
      </c>
    </row>
    <row r="250" spans="1:25" x14ac:dyDescent="0.25">
      <c r="A250">
        <f>_xlfn.XLOOKUP(C250,[1]Sheet1!$K:$K,[1]Sheet1!$D:$D,0)</f>
        <v>45103</v>
      </c>
      <c r="B250" t="str">
        <f t="shared" si="3"/>
        <v>2023_Week26</v>
      </c>
      <c r="C250" t="s">
        <v>234</v>
      </c>
      <c r="D250" t="s">
        <v>92</v>
      </c>
      <c r="E250" t="s">
        <v>102</v>
      </c>
      <c r="F250" t="s">
        <v>103</v>
      </c>
      <c r="G250" t="s">
        <v>104</v>
      </c>
      <c r="H250">
        <v>240</v>
      </c>
      <c r="I250">
        <v>0</v>
      </c>
      <c r="J250">
        <v>22.02</v>
      </c>
      <c r="K250">
        <v>0</v>
      </c>
      <c r="L250">
        <v>317</v>
      </c>
      <c r="M250">
        <v>0</v>
      </c>
      <c r="N250">
        <v>21.94</v>
      </c>
      <c r="O250">
        <v>0</v>
      </c>
      <c r="P250">
        <v>100</v>
      </c>
      <c r="Q250">
        <v>0</v>
      </c>
      <c r="R250">
        <v>7</v>
      </c>
      <c r="S250">
        <v>0</v>
      </c>
      <c r="T250">
        <v>2.92</v>
      </c>
      <c r="U250">
        <v>0</v>
      </c>
      <c r="V250" t="s">
        <v>151</v>
      </c>
      <c r="W250" t="s">
        <v>33</v>
      </c>
      <c r="X250">
        <v>6</v>
      </c>
      <c r="Y250">
        <v>0</v>
      </c>
    </row>
    <row r="251" spans="1:25" x14ac:dyDescent="0.25">
      <c r="A251">
        <f>_xlfn.XLOOKUP(C251,[1]Sheet1!$K:$K,[1]Sheet1!$D:$D,0)</f>
        <v>45103</v>
      </c>
      <c r="B251" t="str">
        <f t="shared" si="3"/>
        <v>2023_Week26</v>
      </c>
      <c r="C251" t="s">
        <v>234</v>
      </c>
      <c r="D251" t="s">
        <v>34</v>
      </c>
      <c r="E251" t="s">
        <v>50</v>
      </c>
      <c r="F251" t="s">
        <v>51</v>
      </c>
      <c r="G251" t="s">
        <v>52</v>
      </c>
      <c r="H251">
        <v>40</v>
      </c>
      <c r="I251">
        <v>1</v>
      </c>
      <c r="J251">
        <v>3.67</v>
      </c>
      <c r="K251">
        <v>8.33</v>
      </c>
      <c r="L251">
        <v>52</v>
      </c>
      <c r="M251">
        <v>2</v>
      </c>
      <c r="N251">
        <v>3.6</v>
      </c>
      <c r="O251">
        <v>13.33</v>
      </c>
      <c r="P251">
        <v>100</v>
      </c>
      <c r="Q251">
        <v>100</v>
      </c>
      <c r="R251">
        <v>4</v>
      </c>
      <c r="S251">
        <v>0</v>
      </c>
      <c r="T251">
        <v>10</v>
      </c>
      <c r="U251">
        <v>0</v>
      </c>
      <c r="V251" t="s">
        <v>156</v>
      </c>
      <c r="W251" t="s">
        <v>33</v>
      </c>
      <c r="X251">
        <v>4</v>
      </c>
      <c r="Y251">
        <v>0</v>
      </c>
    </row>
    <row r="252" spans="1:25" x14ac:dyDescent="0.25">
      <c r="A252">
        <f>_xlfn.XLOOKUP(C252,[1]Sheet1!$K:$K,[1]Sheet1!$D:$D,0)</f>
        <v>45103</v>
      </c>
      <c r="B252" t="str">
        <f t="shared" si="3"/>
        <v>2023_Week26</v>
      </c>
      <c r="C252" t="s">
        <v>234</v>
      </c>
      <c r="D252" t="s">
        <v>92</v>
      </c>
      <c r="E252" t="s">
        <v>111</v>
      </c>
      <c r="F252" t="s">
        <v>112</v>
      </c>
      <c r="G252" t="s">
        <v>113</v>
      </c>
      <c r="H252">
        <v>61</v>
      </c>
      <c r="I252">
        <v>0</v>
      </c>
      <c r="J252">
        <v>5.6</v>
      </c>
      <c r="K252">
        <v>0</v>
      </c>
      <c r="L252">
        <v>67</v>
      </c>
      <c r="M252">
        <v>0</v>
      </c>
      <c r="N252">
        <v>4.6399999999999997</v>
      </c>
      <c r="O252">
        <v>0</v>
      </c>
      <c r="P252">
        <v>100</v>
      </c>
      <c r="Q252">
        <v>0</v>
      </c>
      <c r="R252">
        <v>2</v>
      </c>
      <c r="S252">
        <v>0</v>
      </c>
      <c r="T252">
        <v>3.28</v>
      </c>
      <c r="U252">
        <v>0</v>
      </c>
      <c r="V252" t="s">
        <v>138</v>
      </c>
      <c r="W252" t="s">
        <v>33</v>
      </c>
      <c r="X252">
        <v>2</v>
      </c>
      <c r="Y252">
        <v>0</v>
      </c>
    </row>
    <row r="253" spans="1:25" x14ac:dyDescent="0.25">
      <c r="A253">
        <f>_xlfn.XLOOKUP(C253,[1]Sheet1!$K:$K,[1]Sheet1!$D:$D,0)</f>
        <v>45103</v>
      </c>
      <c r="B253" t="str">
        <f t="shared" si="3"/>
        <v>2023_Week26</v>
      </c>
      <c r="C253" t="s">
        <v>234</v>
      </c>
      <c r="D253" t="s">
        <v>34</v>
      </c>
      <c r="E253" t="s">
        <v>45</v>
      </c>
      <c r="F253" t="s">
        <v>46</v>
      </c>
      <c r="G253" t="s">
        <v>47</v>
      </c>
      <c r="H253">
        <v>8</v>
      </c>
      <c r="I253">
        <v>1</v>
      </c>
      <c r="J253">
        <v>0.73</v>
      </c>
      <c r="K253">
        <v>8.33</v>
      </c>
      <c r="L253">
        <v>8</v>
      </c>
      <c r="M253">
        <v>1</v>
      </c>
      <c r="N253">
        <v>0.55000000000000004</v>
      </c>
      <c r="O253">
        <v>6.67</v>
      </c>
      <c r="P253">
        <v>87.5</v>
      </c>
      <c r="Q253">
        <v>100</v>
      </c>
      <c r="R253">
        <v>1</v>
      </c>
      <c r="S253">
        <v>0</v>
      </c>
      <c r="T253">
        <v>12.5</v>
      </c>
      <c r="U253">
        <v>0</v>
      </c>
      <c r="V253" t="s">
        <v>139</v>
      </c>
      <c r="W253" t="s">
        <v>33</v>
      </c>
      <c r="X253">
        <v>1</v>
      </c>
      <c r="Y253">
        <v>0</v>
      </c>
    </row>
    <row r="254" spans="1:25" x14ac:dyDescent="0.25">
      <c r="A254">
        <f>_xlfn.XLOOKUP(C254,[1]Sheet1!$K:$K,[1]Sheet1!$D:$D,0)</f>
        <v>45103</v>
      </c>
      <c r="B254" t="str">
        <f t="shared" si="3"/>
        <v>2023_Week26</v>
      </c>
      <c r="C254" t="s">
        <v>234</v>
      </c>
      <c r="D254" t="s">
        <v>34</v>
      </c>
      <c r="E254" t="s">
        <v>35</v>
      </c>
      <c r="F254" t="s">
        <v>36</v>
      </c>
      <c r="G254" t="s">
        <v>37</v>
      </c>
      <c r="H254">
        <v>15</v>
      </c>
      <c r="I254">
        <v>1</v>
      </c>
      <c r="J254">
        <v>1.38</v>
      </c>
      <c r="K254">
        <v>8.33</v>
      </c>
      <c r="L254">
        <v>15</v>
      </c>
      <c r="M254">
        <v>1</v>
      </c>
      <c r="N254">
        <v>1.04</v>
      </c>
      <c r="O254">
        <v>6.67</v>
      </c>
      <c r="P254">
        <v>100</v>
      </c>
      <c r="Q254">
        <v>100</v>
      </c>
      <c r="R254">
        <v>1</v>
      </c>
      <c r="S254">
        <v>0</v>
      </c>
      <c r="T254">
        <v>6.67</v>
      </c>
      <c r="U254">
        <v>0</v>
      </c>
      <c r="V254" t="s">
        <v>139</v>
      </c>
      <c r="W254" t="s">
        <v>33</v>
      </c>
      <c r="X254">
        <v>1</v>
      </c>
      <c r="Y254">
        <v>0</v>
      </c>
    </row>
    <row r="255" spans="1:25" x14ac:dyDescent="0.25">
      <c r="A255">
        <f>_xlfn.XLOOKUP(C255,[1]Sheet1!$K:$K,[1]Sheet1!$D:$D,0)</f>
        <v>45103</v>
      </c>
      <c r="B255" t="str">
        <f t="shared" si="3"/>
        <v>2023_Week26</v>
      </c>
      <c r="C255" t="s">
        <v>234</v>
      </c>
      <c r="D255" t="s">
        <v>120</v>
      </c>
      <c r="E255" t="s">
        <v>120</v>
      </c>
      <c r="F255" t="s">
        <v>121</v>
      </c>
      <c r="G255" t="s">
        <v>122</v>
      </c>
      <c r="H255">
        <v>48</v>
      </c>
      <c r="I255">
        <v>0</v>
      </c>
      <c r="J255">
        <v>4.4000000000000004</v>
      </c>
      <c r="K255">
        <v>0</v>
      </c>
      <c r="L255">
        <v>63</v>
      </c>
      <c r="M255">
        <v>0</v>
      </c>
      <c r="N255">
        <v>4.3600000000000003</v>
      </c>
      <c r="O255">
        <v>0</v>
      </c>
      <c r="P255">
        <v>100</v>
      </c>
      <c r="Q255">
        <v>0</v>
      </c>
      <c r="R255">
        <v>1</v>
      </c>
      <c r="S255">
        <v>0</v>
      </c>
      <c r="T255">
        <v>2.08</v>
      </c>
      <c r="U255">
        <v>0</v>
      </c>
      <c r="V255" t="s">
        <v>146</v>
      </c>
      <c r="W255" t="s">
        <v>33</v>
      </c>
      <c r="X255">
        <v>1</v>
      </c>
      <c r="Y255">
        <v>0</v>
      </c>
    </row>
    <row r="256" spans="1:25" x14ac:dyDescent="0.25">
      <c r="A256">
        <f>_xlfn.XLOOKUP(C256,[1]Sheet1!$K:$K,[1]Sheet1!$D:$D,0)</f>
        <v>45103</v>
      </c>
      <c r="B256" t="str">
        <f t="shared" si="3"/>
        <v>2023_Week26</v>
      </c>
      <c r="C256" t="s">
        <v>234</v>
      </c>
      <c r="D256" t="s">
        <v>92</v>
      </c>
      <c r="E256" t="s">
        <v>93</v>
      </c>
      <c r="F256" t="s">
        <v>94</v>
      </c>
      <c r="G256" t="s">
        <v>95</v>
      </c>
      <c r="H256">
        <v>74</v>
      </c>
      <c r="I256">
        <v>0</v>
      </c>
      <c r="J256">
        <v>6.79</v>
      </c>
      <c r="K256">
        <v>0</v>
      </c>
      <c r="L256">
        <v>91</v>
      </c>
      <c r="M256">
        <v>0</v>
      </c>
      <c r="N256">
        <v>6.3</v>
      </c>
      <c r="O256">
        <v>0</v>
      </c>
      <c r="P256">
        <v>100</v>
      </c>
      <c r="Q256">
        <v>0</v>
      </c>
      <c r="R256">
        <v>1</v>
      </c>
      <c r="S256">
        <v>0</v>
      </c>
      <c r="T256">
        <v>1.35</v>
      </c>
      <c r="U256">
        <v>0</v>
      </c>
      <c r="V256" t="s">
        <v>146</v>
      </c>
      <c r="W256" t="s">
        <v>33</v>
      </c>
      <c r="X256">
        <v>1</v>
      </c>
      <c r="Y256">
        <v>0</v>
      </c>
    </row>
    <row r="257" spans="1:25" x14ac:dyDescent="0.25">
      <c r="A257">
        <f>_xlfn.XLOOKUP(C257,[1]Sheet1!$K:$K,[1]Sheet1!$D:$D,0)</f>
        <v>45103</v>
      </c>
      <c r="B257" t="str">
        <f t="shared" si="3"/>
        <v>2023_Week26</v>
      </c>
      <c r="C257" t="s">
        <v>234</v>
      </c>
      <c r="D257" t="s">
        <v>66</v>
      </c>
      <c r="E257" t="s">
        <v>67</v>
      </c>
      <c r="F257" t="s">
        <v>68</v>
      </c>
      <c r="G257" t="s">
        <v>69</v>
      </c>
      <c r="H257">
        <v>3</v>
      </c>
      <c r="I257">
        <v>0</v>
      </c>
      <c r="J257">
        <v>0.28000000000000003</v>
      </c>
      <c r="K257">
        <v>0</v>
      </c>
      <c r="L257">
        <v>3</v>
      </c>
      <c r="M257">
        <v>0</v>
      </c>
      <c r="N257">
        <v>0.21</v>
      </c>
      <c r="O257">
        <v>0</v>
      </c>
      <c r="P257">
        <v>66.67</v>
      </c>
      <c r="Q257">
        <v>0</v>
      </c>
      <c r="R257">
        <v>1</v>
      </c>
      <c r="S257">
        <v>0</v>
      </c>
      <c r="T257">
        <v>33.33</v>
      </c>
      <c r="U257">
        <v>0</v>
      </c>
      <c r="V257" t="s">
        <v>147</v>
      </c>
      <c r="W257" t="s">
        <v>33</v>
      </c>
      <c r="X257">
        <v>1</v>
      </c>
      <c r="Y257">
        <v>0</v>
      </c>
    </row>
    <row r="258" spans="1:25" x14ac:dyDescent="0.25">
      <c r="A258">
        <f>_xlfn.XLOOKUP(C258,[1]Sheet1!$K:$K,[1]Sheet1!$D:$D,0)</f>
        <v>45096</v>
      </c>
      <c r="B258" t="str">
        <f t="shared" si="3"/>
        <v>2023_Week25</v>
      </c>
      <c r="C258" t="s">
        <v>238</v>
      </c>
      <c r="D258" t="s">
        <v>40</v>
      </c>
      <c r="E258" t="s">
        <v>58</v>
      </c>
      <c r="F258" t="s">
        <v>59</v>
      </c>
      <c r="G258" t="s">
        <v>60</v>
      </c>
      <c r="H258">
        <v>290</v>
      </c>
      <c r="I258">
        <v>4</v>
      </c>
      <c r="J258">
        <v>26.51</v>
      </c>
      <c r="K258">
        <v>33.33</v>
      </c>
      <c r="L258">
        <v>386</v>
      </c>
      <c r="M258">
        <v>10</v>
      </c>
      <c r="N258">
        <v>27.24</v>
      </c>
      <c r="O258">
        <v>50</v>
      </c>
      <c r="P258">
        <v>100</v>
      </c>
      <c r="Q258">
        <v>100</v>
      </c>
      <c r="R258">
        <v>44</v>
      </c>
      <c r="S258">
        <v>0</v>
      </c>
      <c r="T258">
        <v>15.17</v>
      </c>
      <c r="U258">
        <v>0</v>
      </c>
      <c r="V258" t="s">
        <v>239</v>
      </c>
      <c r="W258" t="s">
        <v>33</v>
      </c>
      <c r="X258">
        <v>36</v>
      </c>
      <c r="Y258">
        <v>0</v>
      </c>
    </row>
    <row r="259" spans="1:25" x14ac:dyDescent="0.25">
      <c r="A259">
        <f>_xlfn.XLOOKUP(C259,[1]Sheet1!$K:$K,[1]Sheet1!$D:$D,0)</f>
        <v>45096</v>
      </c>
      <c r="B259" t="str">
        <f t="shared" ref="B259:B322" si="4">IF(WEEKNUM(A259)&gt;9,YEAR(A259)&amp;"_Week"&amp;WEEKNUM(A259),YEAR(A259)&amp;"_Week0"&amp;WEEKNUM(A259))</f>
        <v>2023_Week25</v>
      </c>
      <c r="C259" t="s">
        <v>238</v>
      </c>
      <c r="D259" t="s">
        <v>115</v>
      </c>
      <c r="E259" t="s">
        <v>116</v>
      </c>
      <c r="F259" t="s">
        <v>117</v>
      </c>
      <c r="G259" t="s">
        <v>118</v>
      </c>
      <c r="H259">
        <v>71</v>
      </c>
      <c r="I259">
        <v>1</v>
      </c>
      <c r="J259">
        <v>6.49</v>
      </c>
      <c r="K259">
        <v>8.33</v>
      </c>
      <c r="L259">
        <v>102</v>
      </c>
      <c r="M259">
        <v>2</v>
      </c>
      <c r="N259">
        <v>7.2</v>
      </c>
      <c r="O259">
        <v>10</v>
      </c>
      <c r="P259">
        <v>100</v>
      </c>
      <c r="Q259">
        <v>100</v>
      </c>
      <c r="R259">
        <v>8</v>
      </c>
      <c r="S259">
        <v>0</v>
      </c>
      <c r="T259">
        <v>11.27</v>
      </c>
      <c r="U259">
        <v>0</v>
      </c>
      <c r="V259" t="s">
        <v>237</v>
      </c>
      <c r="W259" t="s">
        <v>33</v>
      </c>
      <c r="X259">
        <v>8</v>
      </c>
      <c r="Y259">
        <v>0</v>
      </c>
    </row>
    <row r="260" spans="1:25" x14ac:dyDescent="0.25">
      <c r="A260">
        <f>_xlfn.XLOOKUP(C260,[1]Sheet1!$K:$K,[1]Sheet1!$D:$D,0)</f>
        <v>45096</v>
      </c>
      <c r="B260" t="str">
        <f t="shared" si="4"/>
        <v>2023_Week25</v>
      </c>
      <c r="C260" t="s">
        <v>238</v>
      </c>
      <c r="D260" t="s">
        <v>92</v>
      </c>
      <c r="E260" t="s">
        <v>102</v>
      </c>
      <c r="F260" t="s">
        <v>103</v>
      </c>
      <c r="G260" t="s">
        <v>104</v>
      </c>
      <c r="H260">
        <v>248</v>
      </c>
      <c r="I260">
        <v>3</v>
      </c>
      <c r="J260">
        <v>22.67</v>
      </c>
      <c r="K260">
        <v>25</v>
      </c>
      <c r="L260">
        <v>318</v>
      </c>
      <c r="M260">
        <v>4</v>
      </c>
      <c r="N260">
        <v>22.44</v>
      </c>
      <c r="O260">
        <v>20</v>
      </c>
      <c r="P260">
        <v>99.68</v>
      </c>
      <c r="Q260">
        <v>100</v>
      </c>
      <c r="R260">
        <v>8</v>
      </c>
      <c r="S260">
        <v>0</v>
      </c>
      <c r="T260">
        <v>3.23</v>
      </c>
      <c r="U260">
        <v>0</v>
      </c>
      <c r="V260" t="s">
        <v>143</v>
      </c>
      <c r="W260" t="s">
        <v>33</v>
      </c>
      <c r="X260">
        <v>8</v>
      </c>
      <c r="Y260">
        <v>0</v>
      </c>
    </row>
    <row r="261" spans="1:25" x14ac:dyDescent="0.25">
      <c r="A261">
        <f>_xlfn.XLOOKUP(C261,[1]Sheet1!$K:$K,[1]Sheet1!$D:$D,0)</f>
        <v>45096</v>
      </c>
      <c r="B261" t="str">
        <f t="shared" si="4"/>
        <v>2023_Week25</v>
      </c>
      <c r="C261" t="s">
        <v>238</v>
      </c>
      <c r="D261" t="s">
        <v>76</v>
      </c>
      <c r="E261" t="s">
        <v>76</v>
      </c>
      <c r="F261" t="s">
        <v>77</v>
      </c>
      <c r="G261" t="s">
        <v>78</v>
      </c>
      <c r="H261">
        <v>99</v>
      </c>
      <c r="I261">
        <v>1</v>
      </c>
      <c r="J261">
        <v>9.0500000000000007</v>
      </c>
      <c r="K261">
        <v>8.33</v>
      </c>
      <c r="L261">
        <v>124</v>
      </c>
      <c r="M261">
        <v>1</v>
      </c>
      <c r="N261">
        <v>8.75</v>
      </c>
      <c r="O261">
        <v>5</v>
      </c>
      <c r="P261">
        <v>100</v>
      </c>
      <c r="Q261">
        <v>100</v>
      </c>
      <c r="R261">
        <v>6</v>
      </c>
      <c r="S261">
        <v>0</v>
      </c>
      <c r="T261">
        <v>6.06</v>
      </c>
      <c r="U261">
        <v>0</v>
      </c>
      <c r="V261" t="s">
        <v>128</v>
      </c>
      <c r="W261" t="s">
        <v>33</v>
      </c>
      <c r="X261">
        <v>6</v>
      </c>
      <c r="Y261">
        <v>0</v>
      </c>
    </row>
    <row r="262" spans="1:25" x14ac:dyDescent="0.25">
      <c r="A262">
        <f>_xlfn.XLOOKUP(C262,[1]Sheet1!$K:$K,[1]Sheet1!$D:$D,0)</f>
        <v>45096</v>
      </c>
      <c r="B262" t="str">
        <f t="shared" si="4"/>
        <v>2023_Week25</v>
      </c>
      <c r="C262" t="s">
        <v>238</v>
      </c>
      <c r="D262" t="s">
        <v>34</v>
      </c>
      <c r="E262" t="s">
        <v>50</v>
      </c>
      <c r="F262" t="s">
        <v>51</v>
      </c>
      <c r="G262" t="s">
        <v>52</v>
      </c>
      <c r="H262">
        <v>38</v>
      </c>
      <c r="I262">
        <v>0</v>
      </c>
      <c r="J262">
        <v>3.47</v>
      </c>
      <c r="K262">
        <v>0</v>
      </c>
      <c r="L262">
        <v>43</v>
      </c>
      <c r="M262">
        <v>0</v>
      </c>
      <c r="N262">
        <v>3.03</v>
      </c>
      <c r="O262">
        <v>0</v>
      </c>
      <c r="P262">
        <v>100</v>
      </c>
      <c r="Q262">
        <v>0</v>
      </c>
      <c r="R262">
        <v>5</v>
      </c>
      <c r="S262">
        <v>0</v>
      </c>
      <c r="T262">
        <v>13.16</v>
      </c>
      <c r="U262">
        <v>0</v>
      </c>
      <c r="V262" t="s">
        <v>130</v>
      </c>
      <c r="W262" t="s">
        <v>33</v>
      </c>
      <c r="X262">
        <v>5</v>
      </c>
      <c r="Y262">
        <v>0</v>
      </c>
    </row>
    <row r="263" spans="1:25" x14ac:dyDescent="0.25">
      <c r="A263">
        <f>_xlfn.XLOOKUP(C263,[1]Sheet1!$K:$K,[1]Sheet1!$D:$D,0)</f>
        <v>45096</v>
      </c>
      <c r="B263" t="str">
        <f t="shared" si="4"/>
        <v>2023_Week25</v>
      </c>
      <c r="C263" t="s">
        <v>238</v>
      </c>
      <c r="D263" t="s">
        <v>40</v>
      </c>
      <c r="E263" t="s">
        <v>88</v>
      </c>
      <c r="F263" t="s">
        <v>89</v>
      </c>
      <c r="G263" t="s">
        <v>90</v>
      </c>
      <c r="H263">
        <v>41</v>
      </c>
      <c r="I263">
        <v>1</v>
      </c>
      <c r="J263">
        <v>3.75</v>
      </c>
      <c r="K263">
        <v>8.33</v>
      </c>
      <c r="L263">
        <v>47</v>
      </c>
      <c r="M263">
        <v>1</v>
      </c>
      <c r="N263">
        <v>3.32</v>
      </c>
      <c r="O263">
        <v>5</v>
      </c>
      <c r="P263">
        <v>90.24</v>
      </c>
      <c r="Q263">
        <v>100</v>
      </c>
      <c r="R263">
        <v>3</v>
      </c>
      <c r="S263">
        <v>0</v>
      </c>
      <c r="T263">
        <v>7.32</v>
      </c>
      <c r="U263">
        <v>0</v>
      </c>
      <c r="V263" t="s">
        <v>172</v>
      </c>
      <c r="W263" t="s">
        <v>33</v>
      </c>
      <c r="X263">
        <v>3</v>
      </c>
      <c r="Y263">
        <v>0</v>
      </c>
    </row>
    <row r="264" spans="1:25" x14ac:dyDescent="0.25">
      <c r="A264">
        <f>_xlfn.XLOOKUP(C264,[1]Sheet1!$K:$K,[1]Sheet1!$D:$D,0)</f>
        <v>45096</v>
      </c>
      <c r="B264" t="str">
        <f t="shared" si="4"/>
        <v>2023_Week25</v>
      </c>
      <c r="C264" t="s">
        <v>238</v>
      </c>
      <c r="D264" t="s">
        <v>115</v>
      </c>
      <c r="E264" t="s">
        <v>231</v>
      </c>
      <c r="F264" t="s">
        <v>232</v>
      </c>
      <c r="G264" t="s">
        <v>233</v>
      </c>
      <c r="H264">
        <v>45</v>
      </c>
      <c r="I264">
        <v>1</v>
      </c>
      <c r="J264">
        <v>4.1100000000000003</v>
      </c>
      <c r="K264">
        <v>8.33</v>
      </c>
      <c r="L264">
        <v>53</v>
      </c>
      <c r="M264">
        <v>1</v>
      </c>
      <c r="N264">
        <v>3.74</v>
      </c>
      <c r="O264">
        <v>5</v>
      </c>
      <c r="P264">
        <v>100</v>
      </c>
      <c r="Q264">
        <v>100</v>
      </c>
      <c r="R264">
        <v>3</v>
      </c>
      <c r="S264">
        <v>0</v>
      </c>
      <c r="T264">
        <v>6.67</v>
      </c>
      <c r="U264">
        <v>0</v>
      </c>
      <c r="V264" t="s">
        <v>171</v>
      </c>
      <c r="W264" t="s">
        <v>33</v>
      </c>
      <c r="X264">
        <v>3</v>
      </c>
      <c r="Y264">
        <v>0</v>
      </c>
    </row>
    <row r="265" spans="1:25" x14ac:dyDescent="0.25">
      <c r="A265">
        <f>_xlfn.XLOOKUP(C265,[1]Sheet1!$K:$K,[1]Sheet1!$D:$D,0)</f>
        <v>45096</v>
      </c>
      <c r="B265" t="str">
        <f t="shared" si="4"/>
        <v>2023_Week25</v>
      </c>
      <c r="C265" t="s">
        <v>238</v>
      </c>
      <c r="D265" t="s">
        <v>92</v>
      </c>
      <c r="E265" t="s">
        <v>97</v>
      </c>
      <c r="F265" t="s">
        <v>98</v>
      </c>
      <c r="G265" t="s">
        <v>99</v>
      </c>
      <c r="H265">
        <v>104</v>
      </c>
      <c r="I265">
        <v>0</v>
      </c>
      <c r="J265">
        <v>9.51</v>
      </c>
      <c r="K265">
        <v>0</v>
      </c>
      <c r="L265">
        <v>161</v>
      </c>
      <c r="M265">
        <v>0</v>
      </c>
      <c r="N265">
        <v>11.36</v>
      </c>
      <c r="O265">
        <v>0</v>
      </c>
      <c r="P265">
        <v>100</v>
      </c>
      <c r="Q265">
        <v>0</v>
      </c>
      <c r="R265">
        <v>3</v>
      </c>
      <c r="S265">
        <v>0</v>
      </c>
      <c r="T265">
        <v>2.88</v>
      </c>
      <c r="U265">
        <v>0</v>
      </c>
      <c r="V265" t="s">
        <v>137</v>
      </c>
      <c r="W265" t="s">
        <v>33</v>
      </c>
      <c r="X265">
        <v>3</v>
      </c>
      <c r="Y265">
        <v>0</v>
      </c>
    </row>
    <row r="266" spans="1:25" x14ac:dyDescent="0.25">
      <c r="A266">
        <f>_xlfn.XLOOKUP(C266,[1]Sheet1!$K:$K,[1]Sheet1!$D:$D,0)</f>
        <v>45096</v>
      </c>
      <c r="B266" t="str">
        <f t="shared" si="4"/>
        <v>2023_Week25</v>
      </c>
      <c r="C266" t="s">
        <v>238</v>
      </c>
      <c r="D266" t="s">
        <v>92</v>
      </c>
      <c r="E266" t="s">
        <v>111</v>
      </c>
      <c r="F266" t="s">
        <v>112</v>
      </c>
      <c r="G266" t="s">
        <v>113</v>
      </c>
      <c r="H266">
        <v>66</v>
      </c>
      <c r="I266">
        <v>0</v>
      </c>
      <c r="J266">
        <v>6.03</v>
      </c>
      <c r="K266">
        <v>0</v>
      </c>
      <c r="L266">
        <v>81</v>
      </c>
      <c r="M266">
        <v>0</v>
      </c>
      <c r="N266">
        <v>5.72</v>
      </c>
      <c r="O266">
        <v>0</v>
      </c>
      <c r="P266">
        <v>100</v>
      </c>
      <c r="Q266">
        <v>0</v>
      </c>
      <c r="R266">
        <v>3</v>
      </c>
      <c r="S266">
        <v>0</v>
      </c>
      <c r="T266">
        <v>4.55</v>
      </c>
      <c r="U266">
        <v>0</v>
      </c>
      <c r="V266" t="s">
        <v>137</v>
      </c>
      <c r="W266" t="s">
        <v>33</v>
      </c>
      <c r="X266">
        <v>3</v>
      </c>
      <c r="Y266">
        <v>0</v>
      </c>
    </row>
    <row r="267" spans="1:25" x14ac:dyDescent="0.25">
      <c r="A267">
        <f>_xlfn.XLOOKUP(C267,[1]Sheet1!$K:$K,[1]Sheet1!$D:$D,0)</f>
        <v>45096</v>
      </c>
      <c r="B267" t="str">
        <f t="shared" si="4"/>
        <v>2023_Week25</v>
      </c>
      <c r="C267" t="s">
        <v>238</v>
      </c>
      <c r="D267" t="s">
        <v>92</v>
      </c>
      <c r="E267" t="s">
        <v>93</v>
      </c>
      <c r="F267" t="s">
        <v>94</v>
      </c>
      <c r="G267" t="s">
        <v>95</v>
      </c>
      <c r="H267">
        <v>58</v>
      </c>
      <c r="I267">
        <v>1</v>
      </c>
      <c r="J267">
        <v>5.3</v>
      </c>
      <c r="K267">
        <v>8.33</v>
      </c>
      <c r="L267">
        <v>62</v>
      </c>
      <c r="M267">
        <v>1</v>
      </c>
      <c r="N267">
        <v>4.38</v>
      </c>
      <c r="O267">
        <v>5</v>
      </c>
      <c r="P267">
        <v>100</v>
      </c>
      <c r="Q267">
        <v>100</v>
      </c>
      <c r="R267">
        <v>3</v>
      </c>
      <c r="S267">
        <v>0</v>
      </c>
      <c r="T267">
        <v>5.17</v>
      </c>
      <c r="U267">
        <v>0</v>
      </c>
      <c r="V267" t="s">
        <v>137</v>
      </c>
      <c r="W267" t="s">
        <v>33</v>
      </c>
      <c r="X267">
        <v>3</v>
      </c>
      <c r="Y267">
        <v>0</v>
      </c>
    </row>
    <row r="268" spans="1:25" x14ac:dyDescent="0.25">
      <c r="A268">
        <f>_xlfn.XLOOKUP(C268,[1]Sheet1!$K:$K,[1]Sheet1!$D:$D,0)</f>
        <v>45096</v>
      </c>
      <c r="B268" t="str">
        <f t="shared" si="4"/>
        <v>2023_Week25</v>
      </c>
      <c r="C268" t="s">
        <v>238</v>
      </c>
      <c r="D268" t="s">
        <v>120</v>
      </c>
      <c r="E268" t="s">
        <v>120</v>
      </c>
      <c r="F268" t="s">
        <v>121</v>
      </c>
      <c r="G268" t="s">
        <v>122</v>
      </c>
      <c r="H268">
        <v>34</v>
      </c>
      <c r="I268">
        <v>0</v>
      </c>
      <c r="J268">
        <v>3.11</v>
      </c>
      <c r="K268">
        <v>0</v>
      </c>
      <c r="L268">
        <v>40</v>
      </c>
      <c r="M268">
        <v>0</v>
      </c>
      <c r="N268">
        <v>2.82</v>
      </c>
      <c r="O268">
        <v>0</v>
      </c>
      <c r="P268">
        <v>100</v>
      </c>
      <c r="Q268">
        <v>0</v>
      </c>
      <c r="R268">
        <v>1</v>
      </c>
      <c r="S268">
        <v>0</v>
      </c>
      <c r="T268">
        <v>2.94</v>
      </c>
      <c r="U268">
        <v>0</v>
      </c>
      <c r="V268" t="s">
        <v>146</v>
      </c>
      <c r="W268" t="s">
        <v>33</v>
      </c>
      <c r="X268">
        <v>1</v>
      </c>
      <c r="Y268">
        <v>0</v>
      </c>
    </row>
    <row r="269" spans="1:25" x14ac:dyDescent="0.25">
      <c r="A269">
        <f>_xlfn.XLOOKUP(C269,[1]Sheet1!$K:$K,[1]Sheet1!$D:$D,0)</f>
        <v>45089</v>
      </c>
      <c r="B269" t="str">
        <f t="shared" si="4"/>
        <v>2023_Week24</v>
      </c>
      <c r="C269" t="s">
        <v>240</v>
      </c>
      <c r="D269" t="s">
        <v>40</v>
      </c>
      <c r="E269" t="s">
        <v>58</v>
      </c>
      <c r="F269" t="s">
        <v>59</v>
      </c>
      <c r="G269" t="s">
        <v>60</v>
      </c>
      <c r="H269">
        <v>276</v>
      </c>
      <c r="I269">
        <v>2</v>
      </c>
      <c r="J269">
        <v>21.1</v>
      </c>
      <c r="K269">
        <v>16.670000000000002</v>
      </c>
      <c r="L269">
        <v>356</v>
      </c>
      <c r="M269">
        <v>5</v>
      </c>
      <c r="N269">
        <v>21.12</v>
      </c>
      <c r="O269">
        <v>27.78</v>
      </c>
      <c r="P269">
        <v>99.72</v>
      </c>
      <c r="Q269">
        <v>100</v>
      </c>
      <c r="R269">
        <v>27</v>
      </c>
      <c r="S269">
        <v>1</v>
      </c>
      <c r="T269">
        <v>9.7799999999999994</v>
      </c>
      <c r="U269">
        <v>50</v>
      </c>
      <c r="V269" t="s">
        <v>241</v>
      </c>
      <c r="W269" t="s">
        <v>236</v>
      </c>
      <c r="X269">
        <v>26</v>
      </c>
      <c r="Y269">
        <v>1</v>
      </c>
    </row>
    <row r="270" spans="1:25" x14ac:dyDescent="0.25">
      <c r="A270">
        <f>_xlfn.XLOOKUP(C270,[1]Sheet1!$K:$K,[1]Sheet1!$D:$D,0)</f>
        <v>45089</v>
      </c>
      <c r="B270" t="str">
        <f t="shared" si="4"/>
        <v>2023_Week24</v>
      </c>
      <c r="C270" t="s">
        <v>240</v>
      </c>
      <c r="D270" t="s">
        <v>92</v>
      </c>
      <c r="E270" t="s">
        <v>102</v>
      </c>
      <c r="F270" t="s">
        <v>103</v>
      </c>
      <c r="G270" t="s">
        <v>104</v>
      </c>
      <c r="H270">
        <v>282</v>
      </c>
      <c r="I270">
        <v>3</v>
      </c>
      <c r="J270">
        <v>21.56</v>
      </c>
      <c r="K270">
        <v>25</v>
      </c>
      <c r="L270">
        <v>379</v>
      </c>
      <c r="M270">
        <v>4</v>
      </c>
      <c r="N270">
        <v>22.48</v>
      </c>
      <c r="O270">
        <v>22.22</v>
      </c>
      <c r="P270">
        <v>100</v>
      </c>
      <c r="Q270">
        <v>100</v>
      </c>
      <c r="R270">
        <v>20</v>
      </c>
      <c r="S270">
        <v>0</v>
      </c>
      <c r="T270">
        <v>7.09</v>
      </c>
      <c r="U270">
        <v>0</v>
      </c>
      <c r="V270" t="s">
        <v>242</v>
      </c>
      <c r="W270" t="s">
        <v>33</v>
      </c>
      <c r="X270">
        <v>20</v>
      </c>
      <c r="Y270">
        <v>0</v>
      </c>
    </row>
    <row r="271" spans="1:25" x14ac:dyDescent="0.25">
      <c r="A271">
        <f>_xlfn.XLOOKUP(C271,[1]Sheet1!$K:$K,[1]Sheet1!$D:$D,0)</f>
        <v>45089</v>
      </c>
      <c r="B271" t="str">
        <f t="shared" si="4"/>
        <v>2023_Week24</v>
      </c>
      <c r="C271" t="s">
        <v>240</v>
      </c>
      <c r="D271" t="s">
        <v>115</v>
      </c>
      <c r="E271" t="s">
        <v>116</v>
      </c>
      <c r="F271" t="s">
        <v>117</v>
      </c>
      <c r="G271" t="s">
        <v>118</v>
      </c>
      <c r="H271">
        <v>84</v>
      </c>
      <c r="I271">
        <v>1</v>
      </c>
      <c r="J271">
        <v>6.42</v>
      </c>
      <c r="K271">
        <v>8.33</v>
      </c>
      <c r="L271">
        <v>113</v>
      </c>
      <c r="M271">
        <v>1</v>
      </c>
      <c r="N271">
        <v>6.7</v>
      </c>
      <c r="O271">
        <v>5.56</v>
      </c>
      <c r="P271">
        <v>100</v>
      </c>
      <c r="Q271">
        <v>100</v>
      </c>
      <c r="R271">
        <v>10</v>
      </c>
      <c r="S271">
        <v>1</v>
      </c>
      <c r="T271">
        <v>11.9</v>
      </c>
      <c r="U271">
        <v>100</v>
      </c>
      <c r="V271" t="s">
        <v>220</v>
      </c>
      <c r="W271" t="s">
        <v>160</v>
      </c>
      <c r="X271">
        <v>10</v>
      </c>
      <c r="Y271">
        <v>1</v>
      </c>
    </row>
    <row r="272" spans="1:25" x14ac:dyDescent="0.25">
      <c r="A272">
        <f>_xlfn.XLOOKUP(C272,[1]Sheet1!$K:$K,[1]Sheet1!$D:$D,0)</f>
        <v>45089</v>
      </c>
      <c r="B272" t="str">
        <f t="shared" si="4"/>
        <v>2023_Week24</v>
      </c>
      <c r="C272" t="s">
        <v>240</v>
      </c>
      <c r="D272" t="s">
        <v>120</v>
      </c>
      <c r="E272" t="s">
        <v>120</v>
      </c>
      <c r="F272" t="s">
        <v>121</v>
      </c>
      <c r="G272" t="s">
        <v>122</v>
      </c>
      <c r="H272">
        <v>63</v>
      </c>
      <c r="I272">
        <v>0</v>
      </c>
      <c r="J272">
        <v>4.82</v>
      </c>
      <c r="K272">
        <v>0</v>
      </c>
      <c r="L272">
        <v>82</v>
      </c>
      <c r="M272">
        <v>0</v>
      </c>
      <c r="N272">
        <v>4.8600000000000003</v>
      </c>
      <c r="O272">
        <v>0</v>
      </c>
      <c r="P272">
        <v>100</v>
      </c>
      <c r="Q272">
        <v>0</v>
      </c>
      <c r="R272">
        <v>8</v>
      </c>
      <c r="S272">
        <v>0</v>
      </c>
      <c r="T272">
        <v>12.7</v>
      </c>
      <c r="U272">
        <v>0</v>
      </c>
      <c r="V272" t="s">
        <v>143</v>
      </c>
      <c r="W272" t="s">
        <v>33</v>
      </c>
      <c r="X272">
        <v>8</v>
      </c>
      <c r="Y272">
        <v>0</v>
      </c>
    </row>
    <row r="273" spans="1:25" x14ac:dyDescent="0.25">
      <c r="A273">
        <f>_xlfn.XLOOKUP(C273,[1]Sheet1!$K:$K,[1]Sheet1!$D:$D,0)</f>
        <v>45089</v>
      </c>
      <c r="B273" t="str">
        <f t="shared" si="4"/>
        <v>2023_Week24</v>
      </c>
      <c r="C273" t="s">
        <v>240</v>
      </c>
      <c r="D273" t="s">
        <v>34</v>
      </c>
      <c r="E273" t="s">
        <v>50</v>
      </c>
      <c r="F273" t="s">
        <v>51</v>
      </c>
      <c r="G273" t="s">
        <v>52</v>
      </c>
      <c r="H273">
        <v>62</v>
      </c>
      <c r="I273">
        <v>1</v>
      </c>
      <c r="J273">
        <v>4.74</v>
      </c>
      <c r="K273">
        <v>8.33</v>
      </c>
      <c r="L273">
        <v>90</v>
      </c>
      <c r="M273">
        <v>2</v>
      </c>
      <c r="N273">
        <v>5.34</v>
      </c>
      <c r="O273">
        <v>11.11</v>
      </c>
      <c r="P273">
        <v>100</v>
      </c>
      <c r="Q273">
        <v>100</v>
      </c>
      <c r="R273">
        <v>7</v>
      </c>
      <c r="S273">
        <v>0</v>
      </c>
      <c r="T273">
        <v>11.29</v>
      </c>
      <c r="U273">
        <v>0</v>
      </c>
      <c r="V273" t="s">
        <v>243</v>
      </c>
      <c r="W273" t="s">
        <v>33</v>
      </c>
      <c r="X273">
        <v>7</v>
      </c>
      <c r="Y273">
        <v>0</v>
      </c>
    </row>
    <row r="274" spans="1:25" x14ac:dyDescent="0.25">
      <c r="A274">
        <f>_xlfn.XLOOKUP(C274,[1]Sheet1!$K:$K,[1]Sheet1!$D:$D,0)</f>
        <v>45089</v>
      </c>
      <c r="B274" t="str">
        <f t="shared" si="4"/>
        <v>2023_Week24</v>
      </c>
      <c r="C274" t="s">
        <v>240</v>
      </c>
      <c r="D274" t="s">
        <v>92</v>
      </c>
      <c r="E274" t="s">
        <v>97</v>
      </c>
      <c r="F274" t="s">
        <v>98</v>
      </c>
      <c r="G274" t="s">
        <v>99</v>
      </c>
      <c r="H274">
        <v>118</v>
      </c>
      <c r="I274">
        <v>0</v>
      </c>
      <c r="J274">
        <v>9.02</v>
      </c>
      <c r="K274">
        <v>0</v>
      </c>
      <c r="L274">
        <v>158</v>
      </c>
      <c r="M274">
        <v>0</v>
      </c>
      <c r="N274">
        <v>9.3699999999999992</v>
      </c>
      <c r="O274">
        <v>0</v>
      </c>
      <c r="P274">
        <v>100</v>
      </c>
      <c r="Q274">
        <v>0</v>
      </c>
      <c r="R274">
        <v>9</v>
      </c>
      <c r="S274">
        <v>0</v>
      </c>
      <c r="T274">
        <v>7.63</v>
      </c>
      <c r="U274">
        <v>0</v>
      </c>
      <c r="V274" t="s">
        <v>127</v>
      </c>
      <c r="W274" t="s">
        <v>33</v>
      </c>
      <c r="X274">
        <v>7</v>
      </c>
      <c r="Y274">
        <v>0</v>
      </c>
    </row>
    <row r="275" spans="1:25" x14ac:dyDescent="0.25">
      <c r="A275">
        <f>_xlfn.XLOOKUP(C275,[1]Sheet1!$K:$K,[1]Sheet1!$D:$D,0)</f>
        <v>45089</v>
      </c>
      <c r="B275" t="str">
        <f t="shared" si="4"/>
        <v>2023_Week24</v>
      </c>
      <c r="C275" t="s">
        <v>240</v>
      </c>
      <c r="D275" t="s">
        <v>34</v>
      </c>
      <c r="E275" t="s">
        <v>107</v>
      </c>
      <c r="F275" t="s">
        <v>108</v>
      </c>
      <c r="G275" t="s">
        <v>109</v>
      </c>
      <c r="H275">
        <v>79</v>
      </c>
      <c r="I275">
        <v>2</v>
      </c>
      <c r="J275">
        <v>6.04</v>
      </c>
      <c r="K275">
        <v>16.670000000000002</v>
      </c>
      <c r="L275">
        <v>101</v>
      </c>
      <c r="M275">
        <v>2</v>
      </c>
      <c r="N275">
        <v>5.99</v>
      </c>
      <c r="O275">
        <v>11.11</v>
      </c>
      <c r="P275">
        <v>100</v>
      </c>
      <c r="Q275">
        <v>100</v>
      </c>
      <c r="R275">
        <v>6</v>
      </c>
      <c r="S275">
        <v>0</v>
      </c>
      <c r="T275">
        <v>7.59</v>
      </c>
      <c r="U275">
        <v>0</v>
      </c>
      <c r="V275" t="s">
        <v>244</v>
      </c>
      <c r="W275" t="s">
        <v>33</v>
      </c>
      <c r="X275">
        <v>6</v>
      </c>
      <c r="Y275">
        <v>0</v>
      </c>
    </row>
    <row r="276" spans="1:25" x14ac:dyDescent="0.25">
      <c r="A276">
        <f>_xlfn.XLOOKUP(C276,[1]Sheet1!$K:$K,[1]Sheet1!$D:$D,0)</f>
        <v>45089</v>
      </c>
      <c r="B276" t="str">
        <f t="shared" si="4"/>
        <v>2023_Week24</v>
      </c>
      <c r="C276" t="s">
        <v>240</v>
      </c>
      <c r="D276" t="s">
        <v>76</v>
      </c>
      <c r="E276" t="s">
        <v>76</v>
      </c>
      <c r="F276" t="s">
        <v>77</v>
      </c>
      <c r="G276" t="s">
        <v>78</v>
      </c>
      <c r="H276">
        <v>106</v>
      </c>
      <c r="I276">
        <v>0</v>
      </c>
      <c r="J276">
        <v>8.1</v>
      </c>
      <c r="K276">
        <v>0</v>
      </c>
      <c r="L276">
        <v>130</v>
      </c>
      <c r="M276">
        <v>0</v>
      </c>
      <c r="N276">
        <v>7.71</v>
      </c>
      <c r="O276">
        <v>0</v>
      </c>
      <c r="P276">
        <v>100</v>
      </c>
      <c r="Q276">
        <v>0</v>
      </c>
      <c r="R276">
        <v>5</v>
      </c>
      <c r="S276">
        <v>0</v>
      </c>
      <c r="T276">
        <v>4.72</v>
      </c>
      <c r="U276">
        <v>0</v>
      </c>
      <c r="V276" t="s">
        <v>129</v>
      </c>
      <c r="W276" t="s">
        <v>33</v>
      </c>
      <c r="X276">
        <v>5</v>
      </c>
      <c r="Y276">
        <v>0</v>
      </c>
    </row>
    <row r="277" spans="1:25" x14ac:dyDescent="0.25">
      <c r="A277">
        <f>_xlfn.XLOOKUP(C277,[1]Sheet1!$K:$K,[1]Sheet1!$D:$D,0)</f>
        <v>45089</v>
      </c>
      <c r="B277" t="str">
        <f t="shared" si="4"/>
        <v>2023_Week24</v>
      </c>
      <c r="C277" t="s">
        <v>240</v>
      </c>
      <c r="D277" t="s">
        <v>92</v>
      </c>
      <c r="E277" t="s">
        <v>93</v>
      </c>
      <c r="F277" t="s">
        <v>94</v>
      </c>
      <c r="G277" t="s">
        <v>95</v>
      </c>
      <c r="H277">
        <v>62</v>
      </c>
      <c r="I277">
        <v>1</v>
      </c>
      <c r="J277">
        <v>4.74</v>
      </c>
      <c r="K277">
        <v>8.33</v>
      </c>
      <c r="L277">
        <v>76</v>
      </c>
      <c r="M277">
        <v>1</v>
      </c>
      <c r="N277">
        <v>4.51</v>
      </c>
      <c r="O277">
        <v>5.56</v>
      </c>
      <c r="P277">
        <v>100</v>
      </c>
      <c r="Q277">
        <v>100</v>
      </c>
      <c r="R277">
        <v>8</v>
      </c>
      <c r="S277">
        <v>4</v>
      </c>
      <c r="T277">
        <v>12.9</v>
      </c>
      <c r="U277">
        <v>400</v>
      </c>
      <c r="V277" t="s">
        <v>143</v>
      </c>
      <c r="W277" t="s">
        <v>132</v>
      </c>
      <c r="X277">
        <v>5</v>
      </c>
      <c r="Y277">
        <v>1</v>
      </c>
    </row>
    <row r="278" spans="1:25" x14ac:dyDescent="0.25">
      <c r="A278">
        <f>_xlfn.XLOOKUP(C278,[1]Sheet1!$K:$K,[1]Sheet1!$D:$D,0)</f>
        <v>45089</v>
      </c>
      <c r="B278" t="str">
        <f t="shared" si="4"/>
        <v>2023_Week24</v>
      </c>
      <c r="C278" t="s">
        <v>240</v>
      </c>
      <c r="D278" t="s">
        <v>115</v>
      </c>
      <c r="E278" t="s">
        <v>231</v>
      </c>
      <c r="F278" t="s">
        <v>232</v>
      </c>
      <c r="G278" t="s">
        <v>233</v>
      </c>
      <c r="H278">
        <v>55</v>
      </c>
      <c r="I278">
        <v>1</v>
      </c>
      <c r="J278">
        <v>4.2</v>
      </c>
      <c r="K278">
        <v>8.33</v>
      </c>
      <c r="L278">
        <v>65</v>
      </c>
      <c r="M278">
        <v>2</v>
      </c>
      <c r="N278">
        <v>3.86</v>
      </c>
      <c r="O278">
        <v>11.11</v>
      </c>
      <c r="P278">
        <v>100</v>
      </c>
      <c r="Q278">
        <v>100</v>
      </c>
      <c r="R278">
        <v>4</v>
      </c>
      <c r="S278">
        <v>1</v>
      </c>
      <c r="T278">
        <v>7.27</v>
      </c>
      <c r="U278">
        <v>100</v>
      </c>
      <c r="V278" t="s">
        <v>131</v>
      </c>
      <c r="W278" t="s">
        <v>160</v>
      </c>
      <c r="X278">
        <v>4</v>
      </c>
      <c r="Y278">
        <v>1</v>
      </c>
    </row>
    <row r="279" spans="1:25" x14ac:dyDescent="0.25">
      <c r="A279">
        <f>_xlfn.XLOOKUP(C279,[1]Sheet1!$K:$K,[1]Sheet1!$D:$D,0)</f>
        <v>45089</v>
      </c>
      <c r="B279" t="str">
        <f t="shared" si="4"/>
        <v>2023_Week24</v>
      </c>
      <c r="C279" t="s">
        <v>240</v>
      </c>
      <c r="D279" t="s">
        <v>34</v>
      </c>
      <c r="E279" t="s">
        <v>62</v>
      </c>
      <c r="F279" t="s">
        <v>63</v>
      </c>
      <c r="G279" t="s">
        <v>64</v>
      </c>
      <c r="H279">
        <v>21</v>
      </c>
      <c r="I279">
        <v>1</v>
      </c>
      <c r="J279">
        <v>1.61</v>
      </c>
      <c r="K279">
        <v>8.33</v>
      </c>
      <c r="L279">
        <v>23</v>
      </c>
      <c r="M279">
        <v>1</v>
      </c>
      <c r="N279">
        <v>1.36</v>
      </c>
      <c r="O279">
        <v>5.56</v>
      </c>
      <c r="P279">
        <v>100</v>
      </c>
      <c r="Q279">
        <v>0</v>
      </c>
      <c r="R279">
        <v>2</v>
      </c>
      <c r="S279">
        <v>0</v>
      </c>
      <c r="T279">
        <v>9.52</v>
      </c>
      <c r="U279">
        <v>0</v>
      </c>
      <c r="V279" t="s">
        <v>135</v>
      </c>
      <c r="W279" t="s">
        <v>33</v>
      </c>
      <c r="X279">
        <v>2</v>
      </c>
      <c r="Y279">
        <v>0</v>
      </c>
    </row>
    <row r="280" spans="1:25" x14ac:dyDescent="0.25">
      <c r="A280">
        <f>_xlfn.XLOOKUP(C280,[1]Sheet1!$K:$K,[1]Sheet1!$D:$D,0)</f>
        <v>45089</v>
      </c>
      <c r="B280" t="str">
        <f t="shared" si="4"/>
        <v>2023_Week24</v>
      </c>
      <c r="C280" t="s">
        <v>240</v>
      </c>
      <c r="D280" t="s">
        <v>34</v>
      </c>
      <c r="E280" t="s">
        <v>157</v>
      </c>
      <c r="F280" t="s">
        <v>158</v>
      </c>
      <c r="G280" t="s">
        <v>159</v>
      </c>
      <c r="H280">
        <v>16</v>
      </c>
      <c r="I280">
        <v>0</v>
      </c>
      <c r="J280">
        <v>1.22</v>
      </c>
      <c r="K280">
        <v>0</v>
      </c>
      <c r="L280">
        <v>17</v>
      </c>
      <c r="M280">
        <v>0</v>
      </c>
      <c r="N280">
        <v>1.01</v>
      </c>
      <c r="O280">
        <v>0</v>
      </c>
      <c r="P280">
        <v>100</v>
      </c>
      <c r="Q280">
        <v>0</v>
      </c>
      <c r="R280">
        <v>1</v>
      </c>
      <c r="S280">
        <v>0</v>
      </c>
      <c r="T280">
        <v>6.25</v>
      </c>
      <c r="U280">
        <v>0</v>
      </c>
      <c r="V280" t="s">
        <v>139</v>
      </c>
      <c r="W280" t="s">
        <v>33</v>
      </c>
      <c r="X280">
        <v>1</v>
      </c>
      <c r="Y280">
        <v>0</v>
      </c>
    </row>
    <row r="281" spans="1:25" x14ac:dyDescent="0.25">
      <c r="A281">
        <f>_xlfn.XLOOKUP(C281,[1]Sheet1!$K:$K,[1]Sheet1!$D:$D,0)</f>
        <v>45089</v>
      </c>
      <c r="B281" t="str">
        <f t="shared" si="4"/>
        <v>2023_Week24</v>
      </c>
      <c r="C281" t="s">
        <v>240</v>
      </c>
      <c r="D281" t="s">
        <v>92</v>
      </c>
      <c r="E281" t="s">
        <v>111</v>
      </c>
      <c r="F281" t="s">
        <v>112</v>
      </c>
      <c r="G281" t="s">
        <v>113</v>
      </c>
      <c r="H281">
        <v>78</v>
      </c>
      <c r="I281">
        <v>0</v>
      </c>
      <c r="J281">
        <v>5.96</v>
      </c>
      <c r="K281">
        <v>0</v>
      </c>
      <c r="L281">
        <v>88</v>
      </c>
      <c r="M281">
        <v>0</v>
      </c>
      <c r="N281">
        <v>5.22</v>
      </c>
      <c r="O281">
        <v>0</v>
      </c>
      <c r="P281">
        <v>100</v>
      </c>
      <c r="Q281">
        <v>0</v>
      </c>
      <c r="R281">
        <v>1</v>
      </c>
      <c r="S281">
        <v>0</v>
      </c>
      <c r="T281">
        <v>1.28</v>
      </c>
      <c r="U281">
        <v>0</v>
      </c>
      <c r="V281" t="s">
        <v>146</v>
      </c>
      <c r="W281" t="s">
        <v>33</v>
      </c>
      <c r="X281">
        <v>1</v>
      </c>
      <c r="Y281">
        <v>0</v>
      </c>
    </row>
    <row r="282" spans="1:25" x14ac:dyDescent="0.25">
      <c r="A282">
        <f>_xlfn.XLOOKUP(C282,[1]Sheet1!$K:$K,[1]Sheet1!$D:$D,0)</f>
        <v>45089</v>
      </c>
      <c r="B282" t="str">
        <f t="shared" si="4"/>
        <v>2023_Week24</v>
      </c>
      <c r="C282" t="s">
        <v>240</v>
      </c>
      <c r="D282" t="s">
        <v>133</v>
      </c>
      <c r="E282" t="s">
        <v>72</v>
      </c>
      <c r="F282" t="s">
        <v>73</v>
      </c>
      <c r="G282" t="s">
        <v>74</v>
      </c>
      <c r="H282">
        <v>6</v>
      </c>
      <c r="I282">
        <v>0</v>
      </c>
      <c r="J282">
        <v>0.46</v>
      </c>
      <c r="K282">
        <v>0</v>
      </c>
      <c r="L282">
        <v>8</v>
      </c>
      <c r="M282">
        <v>0</v>
      </c>
      <c r="N282">
        <v>0.47</v>
      </c>
      <c r="O282">
        <v>0</v>
      </c>
      <c r="P282">
        <v>100</v>
      </c>
      <c r="Q282">
        <v>0</v>
      </c>
      <c r="R282">
        <v>1</v>
      </c>
      <c r="S282">
        <v>0</v>
      </c>
      <c r="T282">
        <v>16.670000000000002</v>
      </c>
      <c r="U282">
        <v>0</v>
      </c>
      <c r="V282" t="s">
        <v>178</v>
      </c>
      <c r="W282" t="s">
        <v>33</v>
      </c>
      <c r="X282">
        <v>1</v>
      </c>
      <c r="Y282">
        <v>0</v>
      </c>
    </row>
    <row r="283" spans="1:25" x14ac:dyDescent="0.25">
      <c r="A283">
        <f>_xlfn.XLOOKUP(C283,[1]Sheet1!$K:$K,[1]Sheet1!$D:$D,0)</f>
        <v>45082</v>
      </c>
      <c r="B283" t="str">
        <f t="shared" si="4"/>
        <v>2023_Week23</v>
      </c>
      <c r="C283" t="s">
        <v>245</v>
      </c>
      <c r="D283" t="s">
        <v>40</v>
      </c>
      <c r="E283" t="s">
        <v>58</v>
      </c>
      <c r="F283" t="s">
        <v>59</v>
      </c>
      <c r="G283" t="s">
        <v>60</v>
      </c>
      <c r="H283">
        <v>288</v>
      </c>
      <c r="I283">
        <v>6</v>
      </c>
      <c r="J283">
        <v>22.78</v>
      </c>
      <c r="K283">
        <v>37.5</v>
      </c>
      <c r="L283">
        <v>385</v>
      </c>
      <c r="M283">
        <v>10</v>
      </c>
      <c r="N283">
        <v>24.49</v>
      </c>
      <c r="O283">
        <v>38.46</v>
      </c>
      <c r="P283">
        <v>100</v>
      </c>
      <c r="Q283">
        <v>90</v>
      </c>
      <c r="R283">
        <v>36</v>
      </c>
      <c r="S283">
        <v>0</v>
      </c>
      <c r="T283">
        <v>12.5</v>
      </c>
      <c r="U283">
        <v>0</v>
      </c>
      <c r="V283" t="s">
        <v>246</v>
      </c>
      <c r="W283" t="s">
        <v>33</v>
      </c>
      <c r="X283">
        <v>36</v>
      </c>
      <c r="Y283">
        <v>0</v>
      </c>
    </row>
    <row r="284" spans="1:25" x14ac:dyDescent="0.25">
      <c r="A284">
        <f>_xlfn.XLOOKUP(C284,[1]Sheet1!$K:$K,[1]Sheet1!$D:$D,0)</f>
        <v>45082</v>
      </c>
      <c r="B284" t="str">
        <f t="shared" si="4"/>
        <v>2023_Week23</v>
      </c>
      <c r="C284" t="s">
        <v>245</v>
      </c>
      <c r="D284" t="s">
        <v>92</v>
      </c>
      <c r="E284" t="s">
        <v>97</v>
      </c>
      <c r="F284" t="s">
        <v>98</v>
      </c>
      <c r="G284" t="s">
        <v>99</v>
      </c>
      <c r="H284">
        <v>126</v>
      </c>
      <c r="I284">
        <v>2</v>
      </c>
      <c r="J284">
        <v>9.9700000000000006</v>
      </c>
      <c r="K284">
        <v>12.5</v>
      </c>
      <c r="L284">
        <v>159</v>
      </c>
      <c r="M284">
        <v>2</v>
      </c>
      <c r="N284">
        <v>10.11</v>
      </c>
      <c r="O284">
        <v>7.69</v>
      </c>
      <c r="P284">
        <v>100</v>
      </c>
      <c r="Q284">
        <v>100</v>
      </c>
      <c r="R284">
        <v>11</v>
      </c>
      <c r="S284">
        <v>0</v>
      </c>
      <c r="T284">
        <v>8.73</v>
      </c>
      <c r="U284">
        <v>0</v>
      </c>
      <c r="V284" t="s">
        <v>150</v>
      </c>
      <c r="W284" t="s">
        <v>33</v>
      </c>
      <c r="X284">
        <v>11</v>
      </c>
      <c r="Y284">
        <v>0</v>
      </c>
    </row>
    <row r="285" spans="1:25" x14ac:dyDescent="0.25">
      <c r="A285">
        <f>_xlfn.XLOOKUP(C285,[1]Sheet1!$K:$K,[1]Sheet1!$D:$D,0)</f>
        <v>45082</v>
      </c>
      <c r="B285" t="str">
        <f t="shared" si="4"/>
        <v>2023_Week23</v>
      </c>
      <c r="C285" t="s">
        <v>245</v>
      </c>
      <c r="D285" t="s">
        <v>92</v>
      </c>
      <c r="E285" t="s">
        <v>102</v>
      </c>
      <c r="F285" t="s">
        <v>103</v>
      </c>
      <c r="G285" t="s">
        <v>104</v>
      </c>
      <c r="H285">
        <v>297</v>
      </c>
      <c r="I285">
        <v>2</v>
      </c>
      <c r="J285">
        <v>23.5</v>
      </c>
      <c r="K285">
        <v>12.5</v>
      </c>
      <c r="L285">
        <v>361</v>
      </c>
      <c r="M285">
        <v>4</v>
      </c>
      <c r="N285">
        <v>22.96</v>
      </c>
      <c r="O285">
        <v>15.38</v>
      </c>
      <c r="P285">
        <v>100</v>
      </c>
      <c r="Q285">
        <v>100</v>
      </c>
      <c r="R285">
        <v>10</v>
      </c>
      <c r="S285">
        <v>0</v>
      </c>
      <c r="T285">
        <v>3.37</v>
      </c>
      <c r="U285">
        <v>0</v>
      </c>
      <c r="V285" t="s">
        <v>169</v>
      </c>
      <c r="W285" t="s">
        <v>33</v>
      </c>
      <c r="X285">
        <v>10</v>
      </c>
      <c r="Y285">
        <v>0</v>
      </c>
    </row>
    <row r="286" spans="1:25" x14ac:dyDescent="0.25">
      <c r="A286">
        <f>_xlfn.XLOOKUP(C286,[1]Sheet1!$K:$K,[1]Sheet1!$D:$D,0)</f>
        <v>45082</v>
      </c>
      <c r="B286" t="str">
        <f t="shared" si="4"/>
        <v>2023_Week23</v>
      </c>
      <c r="C286" t="s">
        <v>245</v>
      </c>
      <c r="D286" t="s">
        <v>34</v>
      </c>
      <c r="E286" t="s">
        <v>50</v>
      </c>
      <c r="F286" t="s">
        <v>51</v>
      </c>
      <c r="G286" t="s">
        <v>52</v>
      </c>
      <c r="H286">
        <v>70</v>
      </c>
      <c r="I286">
        <v>0</v>
      </c>
      <c r="J286">
        <v>5.54</v>
      </c>
      <c r="K286">
        <v>0</v>
      </c>
      <c r="L286">
        <v>88</v>
      </c>
      <c r="M286">
        <v>0</v>
      </c>
      <c r="N286">
        <v>5.6</v>
      </c>
      <c r="O286">
        <v>0</v>
      </c>
      <c r="P286">
        <v>100</v>
      </c>
      <c r="Q286">
        <v>0</v>
      </c>
      <c r="R286">
        <v>7</v>
      </c>
      <c r="S286">
        <v>0</v>
      </c>
      <c r="T286">
        <v>10</v>
      </c>
      <c r="U286">
        <v>0</v>
      </c>
      <c r="V286" t="s">
        <v>243</v>
      </c>
      <c r="W286" t="s">
        <v>33</v>
      </c>
      <c r="X286">
        <v>5</v>
      </c>
      <c r="Y286">
        <v>0</v>
      </c>
    </row>
    <row r="287" spans="1:25" x14ac:dyDescent="0.25">
      <c r="A287">
        <f>_xlfn.XLOOKUP(C287,[1]Sheet1!$K:$K,[1]Sheet1!$D:$D,0)</f>
        <v>45082</v>
      </c>
      <c r="B287" t="str">
        <f t="shared" si="4"/>
        <v>2023_Week23</v>
      </c>
      <c r="C287" t="s">
        <v>245</v>
      </c>
      <c r="D287" t="s">
        <v>115</v>
      </c>
      <c r="E287" t="s">
        <v>116</v>
      </c>
      <c r="F287" t="s">
        <v>117</v>
      </c>
      <c r="G287" t="s">
        <v>118</v>
      </c>
      <c r="H287">
        <v>48</v>
      </c>
      <c r="I287">
        <v>1</v>
      </c>
      <c r="J287">
        <v>3.8</v>
      </c>
      <c r="K287">
        <v>6.25</v>
      </c>
      <c r="L287">
        <v>72</v>
      </c>
      <c r="M287">
        <v>2</v>
      </c>
      <c r="N287">
        <v>4.58</v>
      </c>
      <c r="O287">
        <v>7.69</v>
      </c>
      <c r="P287">
        <v>100</v>
      </c>
      <c r="Q287">
        <v>100</v>
      </c>
      <c r="R287">
        <v>5</v>
      </c>
      <c r="S287">
        <v>0</v>
      </c>
      <c r="T287">
        <v>10.42</v>
      </c>
      <c r="U287">
        <v>0</v>
      </c>
      <c r="V287" t="s">
        <v>152</v>
      </c>
      <c r="W287" t="s">
        <v>33</v>
      </c>
      <c r="X287">
        <v>5</v>
      </c>
      <c r="Y287">
        <v>0</v>
      </c>
    </row>
    <row r="288" spans="1:25" x14ac:dyDescent="0.25">
      <c r="A288">
        <f>_xlfn.XLOOKUP(C288,[1]Sheet1!$K:$K,[1]Sheet1!$D:$D,0)</f>
        <v>45082</v>
      </c>
      <c r="B288" t="str">
        <f t="shared" si="4"/>
        <v>2023_Week23</v>
      </c>
      <c r="C288" t="s">
        <v>245</v>
      </c>
      <c r="D288" t="s">
        <v>34</v>
      </c>
      <c r="E288" t="s">
        <v>62</v>
      </c>
      <c r="F288" t="s">
        <v>63</v>
      </c>
      <c r="G288" t="s">
        <v>64</v>
      </c>
      <c r="H288">
        <v>38</v>
      </c>
      <c r="I288">
        <v>1</v>
      </c>
      <c r="J288">
        <v>3.01</v>
      </c>
      <c r="K288">
        <v>6.25</v>
      </c>
      <c r="L288">
        <v>53</v>
      </c>
      <c r="M288">
        <v>1</v>
      </c>
      <c r="N288">
        <v>3.37</v>
      </c>
      <c r="O288">
        <v>3.85</v>
      </c>
      <c r="P288">
        <v>66.040000000000006</v>
      </c>
      <c r="Q288">
        <v>100</v>
      </c>
      <c r="R288">
        <v>4</v>
      </c>
      <c r="S288">
        <v>0</v>
      </c>
      <c r="T288">
        <v>10.53</v>
      </c>
      <c r="U288">
        <v>0</v>
      </c>
      <c r="V288" t="s">
        <v>247</v>
      </c>
      <c r="W288" t="s">
        <v>33</v>
      </c>
      <c r="X288">
        <v>4</v>
      </c>
      <c r="Y288">
        <v>0</v>
      </c>
    </row>
    <row r="289" spans="1:25" x14ac:dyDescent="0.25">
      <c r="A289">
        <f>_xlfn.XLOOKUP(C289,[1]Sheet1!$K:$K,[1]Sheet1!$D:$D,0)</f>
        <v>45082</v>
      </c>
      <c r="B289" t="str">
        <f t="shared" si="4"/>
        <v>2023_Week23</v>
      </c>
      <c r="C289" t="s">
        <v>245</v>
      </c>
      <c r="D289" t="s">
        <v>34</v>
      </c>
      <c r="E289" t="s">
        <v>107</v>
      </c>
      <c r="F289" t="s">
        <v>108</v>
      </c>
      <c r="G289" t="s">
        <v>109</v>
      </c>
      <c r="H289">
        <v>79</v>
      </c>
      <c r="I289">
        <v>0</v>
      </c>
      <c r="J289">
        <v>6.25</v>
      </c>
      <c r="K289">
        <v>0</v>
      </c>
      <c r="L289">
        <v>92</v>
      </c>
      <c r="M289">
        <v>0</v>
      </c>
      <c r="N289">
        <v>5.85</v>
      </c>
      <c r="O289">
        <v>0</v>
      </c>
      <c r="P289">
        <v>100</v>
      </c>
      <c r="Q289">
        <v>0</v>
      </c>
      <c r="R289">
        <v>3</v>
      </c>
      <c r="S289">
        <v>0</v>
      </c>
      <c r="T289">
        <v>3.8</v>
      </c>
      <c r="U289">
        <v>0</v>
      </c>
      <c r="V289" t="s">
        <v>248</v>
      </c>
      <c r="W289" t="s">
        <v>33</v>
      </c>
      <c r="X289">
        <v>3</v>
      </c>
      <c r="Y289">
        <v>0</v>
      </c>
    </row>
    <row r="290" spans="1:25" x14ac:dyDescent="0.25">
      <c r="A290">
        <f>_xlfn.XLOOKUP(C290,[1]Sheet1!$K:$K,[1]Sheet1!$D:$D,0)</f>
        <v>45082</v>
      </c>
      <c r="B290" t="str">
        <f t="shared" si="4"/>
        <v>2023_Week23</v>
      </c>
      <c r="C290" t="s">
        <v>245</v>
      </c>
      <c r="D290" t="s">
        <v>120</v>
      </c>
      <c r="E290" t="s">
        <v>120</v>
      </c>
      <c r="F290" t="s">
        <v>121</v>
      </c>
      <c r="G290" t="s">
        <v>122</v>
      </c>
      <c r="H290">
        <v>46</v>
      </c>
      <c r="I290">
        <v>1</v>
      </c>
      <c r="J290">
        <v>3.64</v>
      </c>
      <c r="K290">
        <v>6.25</v>
      </c>
      <c r="L290">
        <v>52</v>
      </c>
      <c r="M290">
        <v>2</v>
      </c>
      <c r="N290">
        <v>3.31</v>
      </c>
      <c r="O290">
        <v>7.69</v>
      </c>
      <c r="P290">
        <v>100</v>
      </c>
      <c r="Q290">
        <v>100</v>
      </c>
      <c r="R290">
        <v>3</v>
      </c>
      <c r="S290">
        <v>0</v>
      </c>
      <c r="T290">
        <v>6.52</v>
      </c>
      <c r="U290">
        <v>0</v>
      </c>
      <c r="V290" t="s">
        <v>137</v>
      </c>
      <c r="W290" t="s">
        <v>33</v>
      </c>
      <c r="X290">
        <v>3</v>
      </c>
      <c r="Y290">
        <v>0</v>
      </c>
    </row>
    <row r="291" spans="1:25" x14ac:dyDescent="0.25">
      <c r="A291">
        <f>_xlfn.XLOOKUP(C291,[1]Sheet1!$K:$K,[1]Sheet1!$D:$D,0)</f>
        <v>45082</v>
      </c>
      <c r="B291" t="str">
        <f t="shared" si="4"/>
        <v>2023_Week23</v>
      </c>
      <c r="C291" t="s">
        <v>245</v>
      </c>
      <c r="D291" t="s">
        <v>92</v>
      </c>
      <c r="E291" t="s">
        <v>111</v>
      </c>
      <c r="F291" t="s">
        <v>112</v>
      </c>
      <c r="G291" t="s">
        <v>113</v>
      </c>
      <c r="H291">
        <v>80</v>
      </c>
      <c r="I291">
        <v>1</v>
      </c>
      <c r="J291">
        <v>6.33</v>
      </c>
      <c r="K291">
        <v>6.25</v>
      </c>
      <c r="L291">
        <v>96</v>
      </c>
      <c r="M291">
        <v>1</v>
      </c>
      <c r="N291">
        <v>6.11</v>
      </c>
      <c r="O291">
        <v>3.85</v>
      </c>
      <c r="P291">
        <v>100</v>
      </c>
      <c r="Q291">
        <v>100</v>
      </c>
      <c r="R291">
        <v>3</v>
      </c>
      <c r="S291">
        <v>0</v>
      </c>
      <c r="T291">
        <v>3.75</v>
      </c>
      <c r="U291">
        <v>0</v>
      </c>
      <c r="V291" t="s">
        <v>137</v>
      </c>
      <c r="W291" t="s">
        <v>33</v>
      </c>
      <c r="X291">
        <v>3</v>
      </c>
      <c r="Y291">
        <v>0</v>
      </c>
    </row>
    <row r="292" spans="1:25" x14ac:dyDescent="0.25">
      <c r="A292">
        <f>_xlfn.XLOOKUP(C292,[1]Sheet1!$K:$K,[1]Sheet1!$D:$D,0)</f>
        <v>45082</v>
      </c>
      <c r="B292" t="str">
        <f t="shared" si="4"/>
        <v>2023_Week23</v>
      </c>
      <c r="C292" t="s">
        <v>245</v>
      </c>
      <c r="D292" t="s">
        <v>76</v>
      </c>
      <c r="E292" t="s">
        <v>76</v>
      </c>
      <c r="F292" t="s">
        <v>77</v>
      </c>
      <c r="G292" t="s">
        <v>78</v>
      </c>
      <c r="H292">
        <v>93</v>
      </c>
      <c r="I292">
        <v>1</v>
      </c>
      <c r="J292">
        <v>7.36</v>
      </c>
      <c r="K292">
        <v>6.25</v>
      </c>
      <c r="L292">
        <v>103</v>
      </c>
      <c r="M292">
        <v>1</v>
      </c>
      <c r="N292">
        <v>6.55</v>
      </c>
      <c r="O292">
        <v>3.85</v>
      </c>
      <c r="P292">
        <v>99.03</v>
      </c>
      <c r="Q292">
        <v>100</v>
      </c>
      <c r="R292">
        <v>3</v>
      </c>
      <c r="S292">
        <v>0</v>
      </c>
      <c r="T292">
        <v>3.23</v>
      </c>
      <c r="U292">
        <v>0</v>
      </c>
      <c r="V292" t="s">
        <v>137</v>
      </c>
      <c r="W292" t="s">
        <v>33</v>
      </c>
      <c r="X292">
        <v>3</v>
      </c>
      <c r="Y292">
        <v>0</v>
      </c>
    </row>
    <row r="293" spans="1:25" x14ac:dyDescent="0.25">
      <c r="A293">
        <f>_xlfn.XLOOKUP(C293,[1]Sheet1!$K:$K,[1]Sheet1!$D:$D,0)</f>
        <v>45082</v>
      </c>
      <c r="B293" t="str">
        <f t="shared" si="4"/>
        <v>2023_Week23</v>
      </c>
      <c r="C293" t="s">
        <v>245</v>
      </c>
      <c r="D293" t="s">
        <v>115</v>
      </c>
      <c r="E293" t="s">
        <v>231</v>
      </c>
      <c r="F293" t="s">
        <v>232</v>
      </c>
      <c r="G293" t="s">
        <v>233</v>
      </c>
      <c r="H293">
        <v>31</v>
      </c>
      <c r="I293">
        <v>0</v>
      </c>
      <c r="J293">
        <v>2.4500000000000002</v>
      </c>
      <c r="K293">
        <v>0</v>
      </c>
      <c r="L293">
        <v>36</v>
      </c>
      <c r="M293">
        <v>0</v>
      </c>
      <c r="N293">
        <v>2.29</v>
      </c>
      <c r="O293">
        <v>0</v>
      </c>
      <c r="P293">
        <v>100</v>
      </c>
      <c r="Q293">
        <v>0</v>
      </c>
      <c r="R293">
        <v>2</v>
      </c>
      <c r="S293">
        <v>0</v>
      </c>
      <c r="T293">
        <v>6.45</v>
      </c>
      <c r="U293">
        <v>0</v>
      </c>
      <c r="V293" t="s">
        <v>145</v>
      </c>
      <c r="W293" t="s">
        <v>33</v>
      </c>
      <c r="X293">
        <v>2</v>
      </c>
      <c r="Y293">
        <v>0</v>
      </c>
    </row>
    <row r="294" spans="1:25" x14ac:dyDescent="0.25">
      <c r="A294">
        <f>_xlfn.XLOOKUP(C294,[1]Sheet1!$K:$K,[1]Sheet1!$D:$D,0)</f>
        <v>45082</v>
      </c>
      <c r="B294" t="str">
        <f t="shared" si="4"/>
        <v>2023_Week23</v>
      </c>
      <c r="C294" t="s">
        <v>245</v>
      </c>
      <c r="D294" t="s">
        <v>40</v>
      </c>
      <c r="E294" t="s">
        <v>41</v>
      </c>
      <c r="F294" t="s">
        <v>42</v>
      </c>
      <c r="G294" t="s">
        <v>43</v>
      </c>
      <c r="H294">
        <v>55</v>
      </c>
      <c r="I294">
        <v>1</v>
      </c>
      <c r="J294">
        <v>4.3499999999999996</v>
      </c>
      <c r="K294">
        <v>6.25</v>
      </c>
      <c r="L294">
        <v>62</v>
      </c>
      <c r="M294">
        <v>3</v>
      </c>
      <c r="N294">
        <v>3.94</v>
      </c>
      <c r="O294">
        <v>11.54</v>
      </c>
      <c r="P294">
        <v>100</v>
      </c>
      <c r="Q294">
        <v>100</v>
      </c>
      <c r="R294">
        <v>1</v>
      </c>
      <c r="S294">
        <v>0</v>
      </c>
      <c r="T294">
        <v>1.82</v>
      </c>
      <c r="U294">
        <v>0</v>
      </c>
      <c r="V294" t="s">
        <v>139</v>
      </c>
      <c r="W294" t="s">
        <v>33</v>
      </c>
      <c r="X294">
        <v>1</v>
      </c>
      <c r="Y294">
        <v>0</v>
      </c>
    </row>
    <row r="295" spans="1:25" x14ac:dyDescent="0.25">
      <c r="A295">
        <f>_xlfn.XLOOKUP(C295,[1]Sheet1!$K:$K,[1]Sheet1!$D:$D,0)</f>
        <v>45082</v>
      </c>
      <c r="B295" t="str">
        <f t="shared" si="4"/>
        <v>2023_Week23</v>
      </c>
      <c r="C295" t="s">
        <v>245</v>
      </c>
      <c r="D295" t="s">
        <v>54</v>
      </c>
      <c r="E295" t="s">
        <v>54</v>
      </c>
      <c r="F295" t="s">
        <v>30</v>
      </c>
      <c r="G295" t="s">
        <v>55</v>
      </c>
      <c r="H295">
        <v>13</v>
      </c>
      <c r="I295">
        <v>0</v>
      </c>
      <c r="J295">
        <v>1.03</v>
      </c>
      <c r="K295">
        <v>0</v>
      </c>
      <c r="L295">
        <v>13</v>
      </c>
      <c r="M295">
        <v>0</v>
      </c>
      <c r="N295">
        <v>0.83</v>
      </c>
      <c r="O295">
        <v>0</v>
      </c>
      <c r="P295">
        <v>100</v>
      </c>
      <c r="Q295">
        <v>0</v>
      </c>
      <c r="R295">
        <v>1</v>
      </c>
      <c r="S295">
        <v>0</v>
      </c>
      <c r="T295">
        <v>7.69</v>
      </c>
      <c r="U295">
        <v>0</v>
      </c>
      <c r="V295" t="s">
        <v>153</v>
      </c>
      <c r="W295" t="s">
        <v>33</v>
      </c>
      <c r="X295">
        <v>1</v>
      </c>
      <c r="Y295">
        <v>0</v>
      </c>
    </row>
    <row r="296" spans="1:25" x14ac:dyDescent="0.25">
      <c r="A296">
        <f>_xlfn.XLOOKUP(C296,[1]Sheet1!$K:$K,[1]Sheet1!$D:$D,0)</f>
        <v>45075</v>
      </c>
      <c r="B296" t="str">
        <f t="shared" si="4"/>
        <v>2023_Week22</v>
      </c>
      <c r="C296" t="s">
        <v>249</v>
      </c>
      <c r="D296" t="s">
        <v>40</v>
      </c>
      <c r="E296" t="s">
        <v>58</v>
      </c>
      <c r="F296" t="s">
        <v>59</v>
      </c>
      <c r="G296" t="s">
        <v>60</v>
      </c>
      <c r="H296">
        <v>280</v>
      </c>
      <c r="I296">
        <v>3</v>
      </c>
      <c r="J296">
        <v>23.16</v>
      </c>
      <c r="K296">
        <v>25</v>
      </c>
      <c r="L296">
        <v>364</v>
      </c>
      <c r="M296">
        <v>3</v>
      </c>
      <c r="N296">
        <v>23.08</v>
      </c>
      <c r="O296">
        <v>20</v>
      </c>
      <c r="P296">
        <v>100</v>
      </c>
      <c r="Q296">
        <v>100</v>
      </c>
      <c r="R296">
        <v>31</v>
      </c>
      <c r="S296">
        <v>0</v>
      </c>
      <c r="T296">
        <v>11.07</v>
      </c>
      <c r="U296">
        <v>0</v>
      </c>
      <c r="V296" t="s">
        <v>250</v>
      </c>
      <c r="W296" t="s">
        <v>33</v>
      </c>
      <c r="X296">
        <v>28</v>
      </c>
      <c r="Y296">
        <v>0</v>
      </c>
    </row>
    <row r="297" spans="1:25" x14ac:dyDescent="0.25">
      <c r="A297">
        <f>_xlfn.XLOOKUP(C297,[1]Sheet1!$K:$K,[1]Sheet1!$D:$D,0)</f>
        <v>45075</v>
      </c>
      <c r="B297" t="str">
        <f t="shared" si="4"/>
        <v>2023_Week22</v>
      </c>
      <c r="C297" t="s">
        <v>249</v>
      </c>
      <c r="D297" t="s">
        <v>34</v>
      </c>
      <c r="E297" t="s">
        <v>50</v>
      </c>
      <c r="F297" t="s">
        <v>51</v>
      </c>
      <c r="G297" t="s">
        <v>52</v>
      </c>
      <c r="H297">
        <v>81</v>
      </c>
      <c r="I297">
        <v>1</v>
      </c>
      <c r="J297">
        <v>6.7</v>
      </c>
      <c r="K297">
        <v>8.33</v>
      </c>
      <c r="L297">
        <v>115</v>
      </c>
      <c r="M297">
        <v>2</v>
      </c>
      <c r="N297">
        <v>7.29</v>
      </c>
      <c r="O297">
        <v>13.33</v>
      </c>
      <c r="P297">
        <v>100</v>
      </c>
      <c r="Q297">
        <v>100</v>
      </c>
      <c r="R297">
        <v>13</v>
      </c>
      <c r="S297">
        <v>0</v>
      </c>
      <c r="T297">
        <v>16.05</v>
      </c>
      <c r="U297">
        <v>0</v>
      </c>
      <c r="V297" t="s">
        <v>251</v>
      </c>
      <c r="W297" t="s">
        <v>33</v>
      </c>
      <c r="X297">
        <v>12</v>
      </c>
      <c r="Y297">
        <v>0</v>
      </c>
    </row>
    <row r="298" spans="1:25" x14ac:dyDescent="0.25">
      <c r="A298">
        <f>_xlfn.XLOOKUP(C298,[1]Sheet1!$K:$K,[1]Sheet1!$D:$D,0)</f>
        <v>45075</v>
      </c>
      <c r="B298" t="str">
        <f t="shared" si="4"/>
        <v>2023_Week22</v>
      </c>
      <c r="C298" t="s">
        <v>249</v>
      </c>
      <c r="D298" t="s">
        <v>92</v>
      </c>
      <c r="E298" t="s">
        <v>102</v>
      </c>
      <c r="F298" t="s">
        <v>103</v>
      </c>
      <c r="G298" t="s">
        <v>104</v>
      </c>
      <c r="H298">
        <v>254</v>
      </c>
      <c r="I298">
        <v>3</v>
      </c>
      <c r="J298">
        <v>21.01</v>
      </c>
      <c r="K298">
        <v>25</v>
      </c>
      <c r="L298">
        <v>349</v>
      </c>
      <c r="M298">
        <v>5</v>
      </c>
      <c r="N298">
        <v>22.13</v>
      </c>
      <c r="O298">
        <v>33.33</v>
      </c>
      <c r="P298">
        <v>100</v>
      </c>
      <c r="Q298">
        <v>100</v>
      </c>
      <c r="R298">
        <v>11</v>
      </c>
      <c r="S298">
        <v>0</v>
      </c>
      <c r="T298">
        <v>4.33</v>
      </c>
      <c r="U298">
        <v>0</v>
      </c>
      <c r="V298" t="s">
        <v>150</v>
      </c>
      <c r="W298" t="s">
        <v>33</v>
      </c>
      <c r="X298">
        <v>11</v>
      </c>
      <c r="Y298">
        <v>0</v>
      </c>
    </row>
    <row r="299" spans="1:25" x14ac:dyDescent="0.25">
      <c r="A299">
        <f>_xlfn.XLOOKUP(C299,[1]Sheet1!$K:$K,[1]Sheet1!$D:$D,0)</f>
        <v>45075</v>
      </c>
      <c r="B299" t="str">
        <f t="shared" si="4"/>
        <v>2023_Week22</v>
      </c>
      <c r="C299" t="s">
        <v>249</v>
      </c>
      <c r="D299" t="s">
        <v>115</v>
      </c>
      <c r="E299" t="s">
        <v>116</v>
      </c>
      <c r="F299" t="s">
        <v>117</v>
      </c>
      <c r="G299" t="s">
        <v>118</v>
      </c>
      <c r="H299">
        <v>64</v>
      </c>
      <c r="I299">
        <v>0</v>
      </c>
      <c r="J299">
        <v>5.29</v>
      </c>
      <c r="K299">
        <v>0</v>
      </c>
      <c r="L299">
        <v>81</v>
      </c>
      <c r="M299">
        <v>0</v>
      </c>
      <c r="N299">
        <v>5.14</v>
      </c>
      <c r="O299">
        <v>0</v>
      </c>
      <c r="P299">
        <v>100</v>
      </c>
      <c r="Q299">
        <v>0</v>
      </c>
      <c r="R299">
        <v>9</v>
      </c>
      <c r="S299">
        <v>0</v>
      </c>
      <c r="T299">
        <v>14.06</v>
      </c>
      <c r="U299">
        <v>0</v>
      </c>
      <c r="V299" t="s">
        <v>119</v>
      </c>
      <c r="W299" t="s">
        <v>33</v>
      </c>
      <c r="X299">
        <v>9</v>
      </c>
      <c r="Y299">
        <v>0</v>
      </c>
    </row>
    <row r="300" spans="1:25" x14ac:dyDescent="0.25">
      <c r="A300">
        <f>_xlfn.XLOOKUP(C300,[1]Sheet1!$K:$K,[1]Sheet1!$D:$D,0)</f>
        <v>45075</v>
      </c>
      <c r="B300" t="str">
        <f t="shared" si="4"/>
        <v>2023_Week22</v>
      </c>
      <c r="C300" t="s">
        <v>249</v>
      </c>
      <c r="D300" t="s">
        <v>120</v>
      </c>
      <c r="E300" t="s">
        <v>120</v>
      </c>
      <c r="F300" t="s">
        <v>121</v>
      </c>
      <c r="G300" t="s">
        <v>122</v>
      </c>
      <c r="H300">
        <v>51</v>
      </c>
      <c r="I300">
        <v>0</v>
      </c>
      <c r="J300">
        <v>4.22</v>
      </c>
      <c r="K300">
        <v>0</v>
      </c>
      <c r="L300">
        <v>79</v>
      </c>
      <c r="M300">
        <v>0</v>
      </c>
      <c r="N300">
        <v>5.01</v>
      </c>
      <c r="O300">
        <v>0</v>
      </c>
      <c r="P300">
        <v>100</v>
      </c>
      <c r="Q300">
        <v>0</v>
      </c>
      <c r="R300">
        <v>8</v>
      </c>
      <c r="S300">
        <v>0</v>
      </c>
      <c r="T300">
        <v>15.69</v>
      </c>
      <c r="U300">
        <v>0</v>
      </c>
      <c r="V300" t="s">
        <v>143</v>
      </c>
      <c r="W300" t="s">
        <v>33</v>
      </c>
      <c r="X300">
        <v>8</v>
      </c>
      <c r="Y300">
        <v>0</v>
      </c>
    </row>
    <row r="301" spans="1:25" x14ac:dyDescent="0.25">
      <c r="A301">
        <f>_xlfn.XLOOKUP(C301,[1]Sheet1!$K:$K,[1]Sheet1!$D:$D,0)</f>
        <v>45075</v>
      </c>
      <c r="B301" t="str">
        <f t="shared" si="4"/>
        <v>2023_Week22</v>
      </c>
      <c r="C301" t="s">
        <v>249</v>
      </c>
      <c r="D301" t="s">
        <v>115</v>
      </c>
      <c r="E301" t="s">
        <v>231</v>
      </c>
      <c r="F301" t="s">
        <v>232</v>
      </c>
      <c r="G301" t="s">
        <v>233</v>
      </c>
      <c r="H301">
        <v>48</v>
      </c>
      <c r="I301">
        <v>0</v>
      </c>
      <c r="J301">
        <v>3.97</v>
      </c>
      <c r="K301">
        <v>0</v>
      </c>
      <c r="L301">
        <v>60</v>
      </c>
      <c r="M301">
        <v>0</v>
      </c>
      <c r="N301">
        <v>3.8</v>
      </c>
      <c r="O301">
        <v>0</v>
      </c>
      <c r="P301">
        <v>98.28</v>
      </c>
      <c r="Q301">
        <v>0</v>
      </c>
      <c r="R301">
        <v>7</v>
      </c>
      <c r="S301">
        <v>0</v>
      </c>
      <c r="T301">
        <v>14.58</v>
      </c>
      <c r="U301">
        <v>0</v>
      </c>
      <c r="V301" t="s">
        <v>176</v>
      </c>
      <c r="W301" t="s">
        <v>33</v>
      </c>
      <c r="X301">
        <v>7</v>
      </c>
      <c r="Y301">
        <v>0</v>
      </c>
    </row>
    <row r="302" spans="1:25" x14ac:dyDescent="0.25">
      <c r="A302">
        <f>_xlfn.XLOOKUP(C302,[1]Sheet1!$K:$K,[1]Sheet1!$D:$D,0)</f>
        <v>45075</v>
      </c>
      <c r="B302" t="str">
        <f t="shared" si="4"/>
        <v>2023_Week22</v>
      </c>
      <c r="C302" t="s">
        <v>249</v>
      </c>
      <c r="D302" t="s">
        <v>76</v>
      </c>
      <c r="E302" t="s">
        <v>76</v>
      </c>
      <c r="F302" t="s">
        <v>77</v>
      </c>
      <c r="G302" t="s">
        <v>78</v>
      </c>
      <c r="H302">
        <v>88</v>
      </c>
      <c r="I302">
        <v>1</v>
      </c>
      <c r="J302">
        <v>7.28</v>
      </c>
      <c r="K302">
        <v>8.33</v>
      </c>
      <c r="L302">
        <v>122</v>
      </c>
      <c r="M302">
        <v>1</v>
      </c>
      <c r="N302">
        <v>7.74</v>
      </c>
      <c r="O302">
        <v>6.67</v>
      </c>
      <c r="P302">
        <v>100</v>
      </c>
      <c r="Q302">
        <v>100</v>
      </c>
      <c r="R302">
        <v>5</v>
      </c>
      <c r="S302">
        <v>0</v>
      </c>
      <c r="T302">
        <v>5.68</v>
      </c>
      <c r="U302">
        <v>0</v>
      </c>
      <c r="V302" t="s">
        <v>129</v>
      </c>
      <c r="W302" t="s">
        <v>33</v>
      </c>
      <c r="X302">
        <v>5</v>
      </c>
      <c r="Y302">
        <v>0</v>
      </c>
    </row>
    <row r="303" spans="1:25" x14ac:dyDescent="0.25">
      <c r="A303">
        <f>_xlfn.XLOOKUP(C303,[1]Sheet1!$K:$K,[1]Sheet1!$D:$D,0)</f>
        <v>45075</v>
      </c>
      <c r="B303" t="str">
        <f t="shared" si="4"/>
        <v>2023_Week22</v>
      </c>
      <c r="C303" t="s">
        <v>249</v>
      </c>
      <c r="D303" t="s">
        <v>34</v>
      </c>
      <c r="E303" t="s">
        <v>107</v>
      </c>
      <c r="F303" t="s">
        <v>108</v>
      </c>
      <c r="G303" t="s">
        <v>109</v>
      </c>
      <c r="H303">
        <v>74</v>
      </c>
      <c r="I303">
        <v>1</v>
      </c>
      <c r="J303">
        <v>6.12</v>
      </c>
      <c r="K303">
        <v>8.33</v>
      </c>
      <c r="L303">
        <v>82</v>
      </c>
      <c r="M303">
        <v>1</v>
      </c>
      <c r="N303">
        <v>5.2</v>
      </c>
      <c r="O303">
        <v>6.67</v>
      </c>
      <c r="P303">
        <v>100</v>
      </c>
      <c r="Q303">
        <v>0</v>
      </c>
      <c r="R303">
        <v>3</v>
      </c>
      <c r="S303">
        <v>0</v>
      </c>
      <c r="T303">
        <v>4.05</v>
      </c>
      <c r="U303">
        <v>0</v>
      </c>
      <c r="V303" t="s">
        <v>248</v>
      </c>
      <c r="W303" t="s">
        <v>33</v>
      </c>
      <c r="X303">
        <v>3</v>
      </c>
      <c r="Y303">
        <v>0</v>
      </c>
    </row>
    <row r="304" spans="1:25" x14ac:dyDescent="0.25">
      <c r="A304">
        <f>_xlfn.XLOOKUP(C304,[1]Sheet1!$K:$K,[1]Sheet1!$D:$D,0)</f>
        <v>45075</v>
      </c>
      <c r="B304" t="str">
        <f t="shared" si="4"/>
        <v>2023_Week22</v>
      </c>
      <c r="C304" t="s">
        <v>249</v>
      </c>
      <c r="D304" t="s">
        <v>92</v>
      </c>
      <c r="E304" t="s">
        <v>97</v>
      </c>
      <c r="F304" t="s">
        <v>98</v>
      </c>
      <c r="G304" t="s">
        <v>99</v>
      </c>
      <c r="H304">
        <v>114</v>
      </c>
      <c r="I304">
        <v>1</v>
      </c>
      <c r="J304">
        <v>9.43</v>
      </c>
      <c r="K304">
        <v>8.33</v>
      </c>
      <c r="L304">
        <v>144</v>
      </c>
      <c r="M304">
        <v>1</v>
      </c>
      <c r="N304">
        <v>9.1300000000000008</v>
      </c>
      <c r="O304">
        <v>6.67</v>
      </c>
      <c r="P304">
        <v>100</v>
      </c>
      <c r="Q304">
        <v>100</v>
      </c>
      <c r="R304">
        <v>3</v>
      </c>
      <c r="S304">
        <v>0</v>
      </c>
      <c r="T304">
        <v>2.63</v>
      </c>
      <c r="U304">
        <v>0</v>
      </c>
      <c r="V304" t="s">
        <v>137</v>
      </c>
      <c r="W304" t="s">
        <v>33</v>
      </c>
      <c r="X304">
        <v>3</v>
      </c>
      <c r="Y304">
        <v>0</v>
      </c>
    </row>
    <row r="305" spans="1:25" x14ac:dyDescent="0.25">
      <c r="A305">
        <f>_xlfn.XLOOKUP(C305,[1]Sheet1!$K:$K,[1]Sheet1!$D:$D,0)</f>
        <v>45075</v>
      </c>
      <c r="B305" t="str">
        <f t="shared" si="4"/>
        <v>2023_Week22</v>
      </c>
      <c r="C305" t="s">
        <v>249</v>
      </c>
      <c r="D305" t="s">
        <v>92</v>
      </c>
      <c r="E305" t="s">
        <v>111</v>
      </c>
      <c r="F305" t="s">
        <v>112</v>
      </c>
      <c r="G305" t="s">
        <v>113</v>
      </c>
      <c r="H305">
        <v>62</v>
      </c>
      <c r="I305">
        <v>0</v>
      </c>
      <c r="J305">
        <v>5.13</v>
      </c>
      <c r="K305">
        <v>0</v>
      </c>
      <c r="L305">
        <v>74</v>
      </c>
      <c r="M305">
        <v>0</v>
      </c>
      <c r="N305">
        <v>4.6900000000000004</v>
      </c>
      <c r="O305">
        <v>0</v>
      </c>
      <c r="P305">
        <v>100</v>
      </c>
      <c r="Q305">
        <v>0</v>
      </c>
      <c r="R305">
        <v>3</v>
      </c>
      <c r="S305">
        <v>0</v>
      </c>
      <c r="T305">
        <v>4.84</v>
      </c>
      <c r="U305">
        <v>0</v>
      </c>
      <c r="V305" t="s">
        <v>137</v>
      </c>
      <c r="W305" t="s">
        <v>33</v>
      </c>
      <c r="X305">
        <v>3</v>
      </c>
      <c r="Y305">
        <v>0</v>
      </c>
    </row>
    <row r="306" spans="1:25" x14ac:dyDescent="0.25">
      <c r="A306">
        <f>_xlfn.XLOOKUP(C306,[1]Sheet1!$K:$K,[1]Sheet1!$D:$D,0)</f>
        <v>45075</v>
      </c>
      <c r="B306" t="str">
        <f t="shared" si="4"/>
        <v>2023_Week22</v>
      </c>
      <c r="C306" t="s">
        <v>249</v>
      </c>
      <c r="D306" t="s">
        <v>29</v>
      </c>
      <c r="E306" t="s">
        <v>29</v>
      </c>
      <c r="F306" t="s">
        <v>30</v>
      </c>
      <c r="G306" t="s">
        <v>31</v>
      </c>
      <c r="H306">
        <v>7</v>
      </c>
      <c r="I306">
        <v>0</v>
      </c>
      <c r="J306">
        <v>0.57999999999999996</v>
      </c>
      <c r="K306">
        <v>0</v>
      </c>
      <c r="L306">
        <v>12</v>
      </c>
      <c r="M306">
        <v>0</v>
      </c>
      <c r="N306">
        <v>0.76</v>
      </c>
      <c r="O306">
        <v>0</v>
      </c>
      <c r="P306">
        <v>83.33</v>
      </c>
      <c r="Q306">
        <v>0</v>
      </c>
      <c r="R306">
        <v>2</v>
      </c>
      <c r="S306">
        <v>0</v>
      </c>
      <c r="T306">
        <v>28.57</v>
      </c>
      <c r="U306">
        <v>0</v>
      </c>
      <c r="V306" t="s">
        <v>134</v>
      </c>
      <c r="W306" t="s">
        <v>33</v>
      </c>
      <c r="X306">
        <v>2</v>
      </c>
      <c r="Y306">
        <v>0</v>
      </c>
    </row>
    <row r="307" spans="1:25" x14ac:dyDescent="0.25">
      <c r="A307">
        <f>_xlfn.XLOOKUP(C307,[1]Sheet1!$K:$K,[1]Sheet1!$D:$D,0)</f>
        <v>45075</v>
      </c>
      <c r="B307" t="str">
        <f t="shared" si="4"/>
        <v>2023_Week22</v>
      </c>
      <c r="C307" t="s">
        <v>249</v>
      </c>
      <c r="D307" t="s">
        <v>92</v>
      </c>
      <c r="E307" t="s">
        <v>93</v>
      </c>
      <c r="F307" t="s">
        <v>94</v>
      </c>
      <c r="G307" t="s">
        <v>95</v>
      </c>
      <c r="H307">
        <v>42</v>
      </c>
      <c r="I307">
        <v>0</v>
      </c>
      <c r="J307">
        <v>3.47</v>
      </c>
      <c r="K307">
        <v>0</v>
      </c>
      <c r="L307">
        <v>46</v>
      </c>
      <c r="M307">
        <v>0</v>
      </c>
      <c r="N307">
        <v>2.92</v>
      </c>
      <c r="O307">
        <v>0</v>
      </c>
      <c r="P307">
        <v>100</v>
      </c>
      <c r="Q307">
        <v>0</v>
      </c>
      <c r="R307">
        <v>2</v>
      </c>
      <c r="S307">
        <v>0</v>
      </c>
      <c r="T307">
        <v>4.76</v>
      </c>
      <c r="U307">
        <v>0</v>
      </c>
      <c r="V307" t="s">
        <v>138</v>
      </c>
      <c r="W307" t="s">
        <v>33</v>
      </c>
      <c r="X307">
        <v>2</v>
      </c>
      <c r="Y307">
        <v>0</v>
      </c>
    </row>
    <row r="308" spans="1:25" x14ac:dyDescent="0.25">
      <c r="A308">
        <f>_xlfn.XLOOKUP(C308,[1]Sheet1!$K:$K,[1]Sheet1!$D:$D,0)</f>
        <v>45075</v>
      </c>
      <c r="B308" t="str">
        <f t="shared" si="4"/>
        <v>2023_Week22</v>
      </c>
      <c r="C308" t="s">
        <v>249</v>
      </c>
      <c r="D308" t="s">
        <v>34</v>
      </c>
      <c r="E308" t="s">
        <v>157</v>
      </c>
      <c r="F308" t="s">
        <v>158</v>
      </c>
      <c r="G308" t="s">
        <v>159</v>
      </c>
      <c r="H308">
        <v>15</v>
      </c>
      <c r="I308">
        <v>1</v>
      </c>
      <c r="J308">
        <v>1.24</v>
      </c>
      <c r="K308">
        <v>8.33</v>
      </c>
      <c r="L308">
        <v>15</v>
      </c>
      <c r="M308">
        <v>1</v>
      </c>
      <c r="N308">
        <v>0.95</v>
      </c>
      <c r="O308">
        <v>6.67</v>
      </c>
      <c r="P308">
        <v>100</v>
      </c>
      <c r="Q308">
        <v>0</v>
      </c>
      <c r="R308">
        <v>1</v>
      </c>
      <c r="S308">
        <v>0</v>
      </c>
      <c r="T308">
        <v>6.67</v>
      </c>
      <c r="U308">
        <v>0</v>
      </c>
      <c r="V308" t="s">
        <v>139</v>
      </c>
      <c r="W308" t="s">
        <v>33</v>
      </c>
      <c r="X308">
        <v>1</v>
      </c>
      <c r="Y308">
        <v>0</v>
      </c>
    </row>
    <row r="309" spans="1:25" x14ac:dyDescent="0.25">
      <c r="A309">
        <f>_xlfn.XLOOKUP(C309,[1]Sheet1!$K:$K,[1]Sheet1!$D:$D,0)</f>
        <v>45075</v>
      </c>
      <c r="B309" t="str">
        <f t="shared" si="4"/>
        <v>2023_Week22</v>
      </c>
      <c r="C309" t="s">
        <v>249</v>
      </c>
      <c r="D309" t="s">
        <v>34</v>
      </c>
      <c r="E309" t="s">
        <v>62</v>
      </c>
      <c r="F309" t="s">
        <v>63</v>
      </c>
      <c r="G309" t="s">
        <v>64</v>
      </c>
      <c r="H309">
        <v>29</v>
      </c>
      <c r="I309">
        <v>1</v>
      </c>
      <c r="J309">
        <v>2.4</v>
      </c>
      <c r="K309">
        <v>8.33</v>
      </c>
      <c r="L309">
        <v>34</v>
      </c>
      <c r="M309">
        <v>1</v>
      </c>
      <c r="N309">
        <v>2.16</v>
      </c>
      <c r="O309">
        <v>6.67</v>
      </c>
      <c r="P309">
        <v>100</v>
      </c>
      <c r="Q309">
        <v>0</v>
      </c>
      <c r="R309">
        <v>1</v>
      </c>
      <c r="S309">
        <v>0</v>
      </c>
      <c r="T309">
        <v>3.45</v>
      </c>
      <c r="U309">
        <v>0</v>
      </c>
      <c r="V309" t="s">
        <v>139</v>
      </c>
      <c r="W309" t="s">
        <v>33</v>
      </c>
      <c r="X309">
        <v>1</v>
      </c>
      <c r="Y309">
        <v>0</v>
      </c>
    </row>
    <row r="310" spans="1:25" x14ac:dyDescent="0.25">
      <c r="A310">
        <f>_xlfn.XLOOKUP(C310,[1]Sheet1!$K:$K,[1]Sheet1!$D:$D,0)</f>
        <v>45068</v>
      </c>
      <c r="B310" t="str">
        <f t="shared" si="4"/>
        <v>2023_Week21</v>
      </c>
      <c r="C310" t="s">
        <v>252</v>
      </c>
      <c r="D310" t="s">
        <v>40</v>
      </c>
      <c r="E310" t="s">
        <v>58</v>
      </c>
      <c r="F310" t="s">
        <v>59</v>
      </c>
      <c r="G310" t="s">
        <v>60</v>
      </c>
      <c r="H310">
        <v>332</v>
      </c>
      <c r="I310">
        <v>3</v>
      </c>
      <c r="J310">
        <v>24.54</v>
      </c>
      <c r="K310">
        <v>17.649999999999999</v>
      </c>
      <c r="L310">
        <v>438</v>
      </c>
      <c r="M310">
        <v>4</v>
      </c>
      <c r="N310">
        <v>24.15</v>
      </c>
      <c r="O310">
        <v>17.39</v>
      </c>
      <c r="P310">
        <v>100</v>
      </c>
      <c r="Q310">
        <v>100</v>
      </c>
      <c r="R310">
        <v>47</v>
      </c>
      <c r="S310">
        <v>0</v>
      </c>
      <c r="T310">
        <v>14.16</v>
      </c>
      <c r="U310">
        <v>0</v>
      </c>
      <c r="V310" t="s">
        <v>253</v>
      </c>
      <c r="W310" t="s">
        <v>33</v>
      </c>
      <c r="X310">
        <v>43</v>
      </c>
      <c r="Y310">
        <v>0</v>
      </c>
    </row>
    <row r="311" spans="1:25" x14ac:dyDescent="0.25">
      <c r="A311">
        <f>_xlfn.XLOOKUP(C311,[1]Sheet1!$K:$K,[1]Sheet1!$D:$D,0)</f>
        <v>45068</v>
      </c>
      <c r="B311" t="str">
        <f t="shared" si="4"/>
        <v>2023_Week21</v>
      </c>
      <c r="C311" t="s">
        <v>252</v>
      </c>
      <c r="D311" t="s">
        <v>92</v>
      </c>
      <c r="E311" t="s">
        <v>102</v>
      </c>
      <c r="F311" t="s">
        <v>103</v>
      </c>
      <c r="G311" t="s">
        <v>104</v>
      </c>
      <c r="H311">
        <v>279</v>
      </c>
      <c r="I311">
        <v>4</v>
      </c>
      <c r="J311">
        <v>20.62</v>
      </c>
      <c r="K311">
        <v>23.53</v>
      </c>
      <c r="L311">
        <v>406</v>
      </c>
      <c r="M311">
        <v>7</v>
      </c>
      <c r="N311">
        <v>22.38</v>
      </c>
      <c r="O311">
        <v>30.43</v>
      </c>
      <c r="P311">
        <v>100</v>
      </c>
      <c r="Q311">
        <v>100</v>
      </c>
      <c r="R311">
        <v>17</v>
      </c>
      <c r="S311">
        <v>1</v>
      </c>
      <c r="T311">
        <v>6.09</v>
      </c>
      <c r="U311">
        <v>25</v>
      </c>
      <c r="V311" t="s">
        <v>254</v>
      </c>
      <c r="W311" t="s">
        <v>146</v>
      </c>
      <c r="X311">
        <v>17</v>
      </c>
      <c r="Y311">
        <v>1</v>
      </c>
    </row>
    <row r="312" spans="1:25" x14ac:dyDescent="0.25">
      <c r="A312">
        <f>_xlfn.XLOOKUP(C312,[1]Sheet1!$K:$K,[1]Sheet1!$D:$D,0)</f>
        <v>45068</v>
      </c>
      <c r="B312" t="str">
        <f t="shared" si="4"/>
        <v>2023_Week21</v>
      </c>
      <c r="C312" t="s">
        <v>252</v>
      </c>
      <c r="D312" t="s">
        <v>115</v>
      </c>
      <c r="E312" t="s">
        <v>116</v>
      </c>
      <c r="F312" t="s">
        <v>117</v>
      </c>
      <c r="G312" t="s">
        <v>118</v>
      </c>
      <c r="H312">
        <v>60</v>
      </c>
      <c r="I312">
        <v>0</v>
      </c>
      <c r="J312">
        <v>4.43</v>
      </c>
      <c r="K312">
        <v>0</v>
      </c>
      <c r="L312">
        <v>92</v>
      </c>
      <c r="M312">
        <v>0</v>
      </c>
      <c r="N312">
        <v>5.07</v>
      </c>
      <c r="O312">
        <v>0</v>
      </c>
      <c r="P312">
        <v>98.89</v>
      </c>
      <c r="Q312">
        <v>0</v>
      </c>
      <c r="R312">
        <v>14</v>
      </c>
      <c r="S312">
        <v>0</v>
      </c>
      <c r="T312">
        <v>23.33</v>
      </c>
      <c r="U312">
        <v>0</v>
      </c>
      <c r="V312" t="s">
        <v>255</v>
      </c>
      <c r="W312" t="s">
        <v>33</v>
      </c>
      <c r="X312">
        <v>14</v>
      </c>
      <c r="Y312">
        <v>0</v>
      </c>
    </row>
    <row r="313" spans="1:25" x14ac:dyDescent="0.25">
      <c r="A313">
        <f>_xlfn.XLOOKUP(C313,[1]Sheet1!$K:$K,[1]Sheet1!$D:$D,0)</f>
        <v>45068</v>
      </c>
      <c r="B313" t="str">
        <f t="shared" si="4"/>
        <v>2023_Week21</v>
      </c>
      <c r="C313" t="s">
        <v>252</v>
      </c>
      <c r="D313" t="s">
        <v>34</v>
      </c>
      <c r="E313" t="s">
        <v>50</v>
      </c>
      <c r="F313" t="s">
        <v>51</v>
      </c>
      <c r="G313" t="s">
        <v>52</v>
      </c>
      <c r="H313">
        <v>82</v>
      </c>
      <c r="I313">
        <v>1</v>
      </c>
      <c r="J313">
        <v>6.06</v>
      </c>
      <c r="K313">
        <v>5.88</v>
      </c>
      <c r="L313">
        <v>108</v>
      </c>
      <c r="M313">
        <v>2</v>
      </c>
      <c r="N313">
        <v>5.95</v>
      </c>
      <c r="O313">
        <v>8.6999999999999993</v>
      </c>
      <c r="P313">
        <v>100</v>
      </c>
      <c r="Q313">
        <v>100</v>
      </c>
      <c r="R313">
        <v>10</v>
      </c>
      <c r="S313">
        <v>1</v>
      </c>
      <c r="T313">
        <v>12.2</v>
      </c>
      <c r="U313">
        <v>100</v>
      </c>
      <c r="V313" t="s">
        <v>256</v>
      </c>
      <c r="W313" t="s">
        <v>57</v>
      </c>
      <c r="X313">
        <v>9</v>
      </c>
      <c r="Y313">
        <v>1</v>
      </c>
    </row>
    <row r="314" spans="1:25" x14ac:dyDescent="0.25">
      <c r="A314">
        <f>_xlfn.XLOOKUP(C314,[1]Sheet1!$K:$K,[1]Sheet1!$D:$D,0)</f>
        <v>45068</v>
      </c>
      <c r="B314" t="str">
        <f t="shared" si="4"/>
        <v>2023_Week21</v>
      </c>
      <c r="C314" t="s">
        <v>252</v>
      </c>
      <c r="D314" t="s">
        <v>76</v>
      </c>
      <c r="E314" t="s">
        <v>76</v>
      </c>
      <c r="F314" t="s">
        <v>77</v>
      </c>
      <c r="G314" t="s">
        <v>78</v>
      </c>
      <c r="H314">
        <v>105</v>
      </c>
      <c r="I314">
        <v>0</v>
      </c>
      <c r="J314">
        <v>7.76</v>
      </c>
      <c r="K314">
        <v>0</v>
      </c>
      <c r="L314">
        <v>152</v>
      </c>
      <c r="M314">
        <v>0</v>
      </c>
      <c r="N314">
        <v>8.3800000000000008</v>
      </c>
      <c r="O314">
        <v>0</v>
      </c>
      <c r="P314">
        <v>100</v>
      </c>
      <c r="Q314">
        <v>0</v>
      </c>
      <c r="R314">
        <v>8</v>
      </c>
      <c r="S314">
        <v>0</v>
      </c>
      <c r="T314">
        <v>7.62</v>
      </c>
      <c r="U314">
        <v>0</v>
      </c>
      <c r="V314" t="s">
        <v>143</v>
      </c>
      <c r="W314" t="s">
        <v>33</v>
      </c>
      <c r="X314">
        <v>8</v>
      </c>
      <c r="Y314">
        <v>0</v>
      </c>
    </row>
    <row r="315" spans="1:25" x14ac:dyDescent="0.25">
      <c r="A315">
        <f>_xlfn.XLOOKUP(C315,[1]Sheet1!$K:$K,[1]Sheet1!$D:$D,0)</f>
        <v>45068</v>
      </c>
      <c r="B315" t="str">
        <f t="shared" si="4"/>
        <v>2023_Week21</v>
      </c>
      <c r="C315" t="s">
        <v>252</v>
      </c>
      <c r="D315" t="s">
        <v>120</v>
      </c>
      <c r="E315" t="s">
        <v>120</v>
      </c>
      <c r="F315" t="s">
        <v>121</v>
      </c>
      <c r="G315" t="s">
        <v>122</v>
      </c>
      <c r="H315">
        <v>56</v>
      </c>
      <c r="I315">
        <v>0</v>
      </c>
      <c r="J315">
        <v>4.1399999999999997</v>
      </c>
      <c r="K315">
        <v>0</v>
      </c>
      <c r="L315">
        <v>70</v>
      </c>
      <c r="M315">
        <v>0</v>
      </c>
      <c r="N315">
        <v>3.86</v>
      </c>
      <c r="O315">
        <v>0</v>
      </c>
      <c r="P315">
        <v>100</v>
      </c>
      <c r="Q315">
        <v>0</v>
      </c>
      <c r="R315">
        <v>6</v>
      </c>
      <c r="S315">
        <v>0</v>
      </c>
      <c r="T315">
        <v>10.71</v>
      </c>
      <c r="U315">
        <v>0</v>
      </c>
      <c r="V315" t="s">
        <v>128</v>
      </c>
      <c r="W315" t="s">
        <v>33</v>
      </c>
      <c r="X315">
        <v>6</v>
      </c>
      <c r="Y315">
        <v>0</v>
      </c>
    </row>
    <row r="316" spans="1:25" x14ac:dyDescent="0.25">
      <c r="A316">
        <f>_xlfn.XLOOKUP(C316,[1]Sheet1!$K:$K,[1]Sheet1!$D:$D,0)</f>
        <v>45068</v>
      </c>
      <c r="B316" t="str">
        <f t="shared" si="4"/>
        <v>2023_Week21</v>
      </c>
      <c r="C316" t="s">
        <v>252</v>
      </c>
      <c r="D316" t="s">
        <v>92</v>
      </c>
      <c r="E316" t="s">
        <v>97</v>
      </c>
      <c r="F316" t="s">
        <v>98</v>
      </c>
      <c r="G316" t="s">
        <v>99</v>
      </c>
      <c r="H316">
        <v>127</v>
      </c>
      <c r="I316">
        <v>4</v>
      </c>
      <c r="J316">
        <v>9.39</v>
      </c>
      <c r="K316">
        <v>23.53</v>
      </c>
      <c r="L316">
        <v>163</v>
      </c>
      <c r="M316">
        <v>4</v>
      </c>
      <c r="N316">
        <v>8.99</v>
      </c>
      <c r="O316">
        <v>17.39</v>
      </c>
      <c r="P316">
        <v>100</v>
      </c>
      <c r="Q316">
        <v>100</v>
      </c>
      <c r="R316">
        <v>6</v>
      </c>
      <c r="S316">
        <v>0</v>
      </c>
      <c r="T316">
        <v>4.72</v>
      </c>
      <c r="U316">
        <v>0</v>
      </c>
      <c r="V316" t="s">
        <v>128</v>
      </c>
      <c r="W316" t="s">
        <v>33</v>
      </c>
      <c r="X316">
        <v>6</v>
      </c>
      <c r="Y316">
        <v>0</v>
      </c>
    </row>
    <row r="317" spans="1:25" x14ac:dyDescent="0.25">
      <c r="A317">
        <f>_xlfn.XLOOKUP(C317,[1]Sheet1!$K:$K,[1]Sheet1!$D:$D,0)</f>
        <v>45068</v>
      </c>
      <c r="B317" t="str">
        <f t="shared" si="4"/>
        <v>2023_Week21</v>
      </c>
      <c r="C317" t="s">
        <v>252</v>
      </c>
      <c r="D317" t="s">
        <v>34</v>
      </c>
      <c r="E317" t="s">
        <v>107</v>
      </c>
      <c r="F317" t="s">
        <v>108</v>
      </c>
      <c r="G317" t="s">
        <v>109</v>
      </c>
      <c r="H317">
        <v>99</v>
      </c>
      <c r="I317">
        <v>2</v>
      </c>
      <c r="J317">
        <v>7.32</v>
      </c>
      <c r="K317">
        <v>11.76</v>
      </c>
      <c r="L317">
        <v>122</v>
      </c>
      <c r="M317">
        <v>2</v>
      </c>
      <c r="N317">
        <v>6.73</v>
      </c>
      <c r="O317">
        <v>8.6999999999999993</v>
      </c>
      <c r="P317">
        <v>100</v>
      </c>
      <c r="Q317">
        <v>100</v>
      </c>
      <c r="R317">
        <v>6</v>
      </c>
      <c r="S317">
        <v>0</v>
      </c>
      <c r="T317">
        <v>6.06</v>
      </c>
      <c r="U317">
        <v>0</v>
      </c>
      <c r="V317" t="s">
        <v>244</v>
      </c>
      <c r="W317" t="s">
        <v>33</v>
      </c>
      <c r="X317">
        <v>5</v>
      </c>
      <c r="Y317">
        <v>0</v>
      </c>
    </row>
    <row r="318" spans="1:25" x14ac:dyDescent="0.25">
      <c r="A318">
        <f>_xlfn.XLOOKUP(C318,[1]Sheet1!$K:$K,[1]Sheet1!$D:$D,0)</f>
        <v>45068</v>
      </c>
      <c r="B318" t="str">
        <f t="shared" si="4"/>
        <v>2023_Week21</v>
      </c>
      <c r="C318" t="s">
        <v>252</v>
      </c>
      <c r="D318" t="s">
        <v>115</v>
      </c>
      <c r="E318" t="s">
        <v>231</v>
      </c>
      <c r="F318" t="s">
        <v>232</v>
      </c>
      <c r="G318" t="s">
        <v>233</v>
      </c>
      <c r="H318">
        <v>37</v>
      </c>
      <c r="I318">
        <v>0</v>
      </c>
      <c r="J318">
        <v>2.73</v>
      </c>
      <c r="K318">
        <v>0</v>
      </c>
      <c r="L318">
        <v>50</v>
      </c>
      <c r="M318">
        <v>0</v>
      </c>
      <c r="N318">
        <v>2.76</v>
      </c>
      <c r="O318">
        <v>0</v>
      </c>
      <c r="P318">
        <v>100</v>
      </c>
      <c r="Q318">
        <v>0</v>
      </c>
      <c r="R318">
        <v>2</v>
      </c>
      <c r="S318">
        <v>0</v>
      </c>
      <c r="T318">
        <v>5.41</v>
      </c>
      <c r="U318">
        <v>0</v>
      </c>
      <c r="V318" t="s">
        <v>145</v>
      </c>
      <c r="W318" t="s">
        <v>33</v>
      </c>
      <c r="X318">
        <v>2</v>
      </c>
      <c r="Y318">
        <v>0</v>
      </c>
    </row>
    <row r="319" spans="1:25" x14ac:dyDescent="0.25">
      <c r="A319">
        <f>_xlfn.XLOOKUP(C319,[1]Sheet1!$K:$K,[1]Sheet1!$D:$D,0)</f>
        <v>45068</v>
      </c>
      <c r="B319" t="str">
        <f t="shared" si="4"/>
        <v>2023_Week21</v>
      </c>
      <c r="C319" t="s">
        <v>252</v>
      </c>
      <c r="D319" t="s">
        <v>162</v>
      </c>
      <c r="E319" t="s">
        <v>163</v>
      </c>
      <c r="F319" t="s">
        <v>164</v>
      </c>
      <c r="G319" t="s">
        <v>165</v>
      </c>
      <c r="H319">
        <v>24</v>
      </c>
      <c r="I319">
        <v>0</v>
      </c>
      <c r="J319">
        <v>1.77</v>
      </c>
      <c r="K319">
        <v>0</v>
      </c>
      <c r="L319">
        <v>35</v>
      </c>
      <c r="M319">
        <v>0</v>
      </c>
      <c r="N319">
        <v>1.93</v>
      </c>
      <c r="O319">
        <v>0</v>
      </c>
      <c r="P319">
        <v>97.14</v>
      </c>
      <c r="Q319">
        <v>0</v>
      </c>
      <c r="R319">
        <v>2</v>
      </c>
      <c r="S319">
        <v>0</v>
      </c>
      <c r="T319">
        <v>8.33</v>
      </c>
      <c r="U319">
        <v>0</v>
      </c>
      <c r="V319" t="s">
        <v>257</v>
      </c>
      <c r="W319" t="s">
        <v>33</v>
      </c>
      <c r="X319">
        <v>2</v>
      </c>
      <c r="Y319">
        <v>0</v>
      </c>
    </row>
    <row r="320" spans="1:25" x14ac:dyDescent="0.25">
      <c r="A320">
        <f>_xlfn.XLOOKUP(C320,[1]Sheet1!$K:$K,[1]Sheet1!$D:$D,0)</f>
        <v>45068</v>
      </c>
      <c r="B320" t="str">
        <f t="shared" si="4"/>
        <v>2023_Week21</v>
      </c>
      <c r="C320" t="s">
        <v>252</v>
      </c>
      <c r="D320" t="s">
        <v>92</v>
      </c>
      <c r="E320" t="s">
        <v>111</v>
      </c>
      <c r="F320" t="s">
        <v>112</v>
      </c>
      <c r="G320" t="s">
        <v>113</v>
      </c>
      <c r="H320">
        <v>75</v>
      </c>
      <c r="I320">
        <v>2</v>
      </c>
      <c r="J320">
        <v>5.54</v>
      </c>
      <c r="K320">
        <v>11.76</v>
      </c>
      <c r="L320">
        <v>90</v>
      </c>
      <c r="M320">
        <v>3</v>
      </c>
      <c r="N320">
        <v>4.96</v>
      </c>
      <c r="O320">
        <v>13.04</v>
      </c>
      <c r="P320">
        <v>100</v>
      </c>
      <c r="Q320">
        <v>100</v>
      </c>
      <c r="R320">
        <v>2</v>
      </c>
      <c r="S320">
        <v>0</v>
      </c>
      <c r="T320">
        <v>2.67</v>
      </c>
      <c r="U320">
        <v>0</v>
      </c>
      <c r="V320" t="s">
        <v>138</v>
      </c>
      <c r="W320" t="s">
        <v>33</v>
      </c>
      <c r="X320">
        <v>2</v>
      </c>
      <c r="Y320">
        <v>0</v>
      </c>
    </row>
    <row r="321" spans="1:25" x14ac:dyDescent="0.25">
      <c r="A321">
        <f>_xlfn.XLOOKUP(C321,[1]Sheet1!$K:$K,[1]Sheet1!$D:$D,0)</f>
        <v>45068</v>
      </c>
      <c r="B321" t="str">
        <f t="shared" si="4"/>
        <v>2023_Week21</v>
      </c>
      <c r="C321" t="s">
        <v>252</v>
      </c>
      <c r="D321" t="s">
        <v>92</v>
      </c>
      <c r="E321" t="s">
        <v>93</v>
      </c>
      <c r="F321" t="s">
        <v>94</v>
      </c>
      <c r="G321" t="s">
        <v>95</v>
      </c>
      <c r="H321">
        <v>72</v>
      </c>
      <c r="I321">
        <v>1</v>
      </c>
      <c r="J321">
        <v>5.32</v>
      </c>
      <c r="K321">
        <v>5.88</v>
      </c>
      <c r="L321">
        <v>83</v>
      </c>
      <c r="M321">
        <v>1</v>
      </c>
      <c r="N321">
        <v>4.58</v>
      </c>
      <c r="O321">
        <v>4.3499999999999996</v>
      </c>
      <c r="P321">
        <v>100</v>
      </c>
      <c r="Q321">
        <v>100</v>
      </c>
      <c r="R321">
        <v>1</v>
      </c>
      <c r="S321">
        <v>0</v>
      </c>
      <c r="T321">
        <v>1.39</v>
      </c>
      <c r="U321">
        <v>0</v>
      </c>
      <c r="V321" t="s">
        <v>146</v>
      </c>
      <c r="W321" t="s">
        <v>33</v>
      </c>
      <c r="X321">
        <v>1</v>
      </c>
      <c r="Y321">
        <v>0</v>
      </c>
    </row>
    <row r="322" spans="1:25" x14ac:dyDescent="0.25">
      <c r="A322">
        <f>_xlfn.XLOOKUP(C322,[1]Sheet1!$K:$K,[1]Sheet1!$D:$D,0)</f>
        <v>45068</v>
      </c>
      <c r="B322" t="str">
        <f t="shared" si="4"/>
        <v>2023_Week21</v>
      </c>
      <c r="C322" t="s">
        <v>252</v>
      </c>
      <c r="D322" t="s">
        <v>66</v>
      </c>
      <c r="E322" t="s">
        <v>67</v>
      </c>
      <c r="F322" t="s">
        <v>68</v>
      </c>
      <c r="G322" t="s">
        <v>69</v>
      </c>
      <c r="H322">
        <v>5</v>
      </c>
      <c r="I322">
        <v>0</v>
      </c>
      <c r="J322">
        <v>0.37</v>
      </c>
      <c r="K322">
        <v>0</v>
      </c>
      <c r="L322">
        <v>5</v>
      </c>
      <c r="M322">
        <v>0</v>
      </c>
      <c r="N322">
        <v>0.28000000000000003</v>
      </c>
      <c r="O322">
        <v>0</v>
      </c>
      <c r="P322">
        <v>100</v>
      </c>
      <c r="Q322">
        <v>0</v>
      </c>
      <c r="R322">
        <v>1</v>
      </c>
      <c r="S322">
        <v>0</v>
      </c>
      <c r="T322">
        <v>20</v>
      </c>
      <c r="U322">
        <v>0</v>
      </c>
      <c r="V322" t="s">
        <v>147</v>
      </c>
      <c r="W322" t="s">
        <v>33</v>
      </c>
      <c r="X322">
        <v>1</v>
      </c>
      <c r="Y322">
        <v>0</v>
      </c>
    </row>
    <row r="323" spans="1:25" x14ac:dyDescent="0.25">
      <c r="A323">
        <f>_xlfn.XLOOKUP(C323,[1]Sheet1!$K:$K,[1]Sheet1!$D:$D,0)</f>
        <v>45250</v>
      </c>
      <c r="B323" t="str">
        <f t="shared" ref="B323:B386" si="5">IF(WEEKNUM(A323)&gt;9,YEAR(A323)&amp;"_Week"&amp;WEEKNUM(A323),YEAR(A323)&amp;"_Week0"&amp;WEEKNUM(A323))</f>
        <v>2023_Week47</v>
      </c>
      <c r="C323" t="s">
        <v>258</v>
      </c>
      <c r="D323" t="s">
        <v>29</v>
      </c>
      <c r="E323" t="s">
        <v>29</v>
      </c>
      <c r="F323" t="s">
        <v>30</v>
      </c>
      <c r="G323" t="s">
        <v>31</v>
      </c>
      <c r="H323">
        <v>630</v>
      </c>
      <c r="I323">
        <v>4</v>
      </c>
      <c r="J323">
        <v>11.44</v>
      </c>
      <c r="K323">
        <v>6.9</v>
      </c>
      <c r="L323">
        <v>797</v>
      </c>
      <c r="M323">
        <v>5</v>
      </c>
      <c r="N323">
        <v>11.01</v>
      </c>
      <c r="O323">
        <v>6.76</v>
      </c>
      <c r="P323">
        <v>99.87</v>
      </c>
      <c r="Q323">
        <v>100</v>
      </c>
      <c r="R323">
        <v>83</v>
      </c>
      <c r="S323">
        <v>0</v>
      </c>
      <c r="T323">
        <v>13.17</v>
      </c>
      <c r="U323">
        <v>0</v>
      </c>
      <c r="V323" t="s">
        <v>259</v>
      </c>
      <c r="W323" t="s">
        <v>33</v>
      </c>
      <c r="X323">
        <v>83</v>
      </c>
      <c r="Y323">
        <v>0</v>
      </c>
    </row>
    <row r="324" spans="1:25" x14ac:dyDescent="0.25">
      <c r="A324">
        <f>_xlfn.XLOOKUP(C324,[1]Sheet1!$K:$K,[1]Sheet1!$D:$D,0)</f>
        <v>45250</v>
      </c>
      <c r="B324" t="str">
        <f t="shared" si="5"/>
        <v>2023_Week47</v>
      </c>
      <c r="C324" t="s">
        <v>258</v>
      </c>
      <c r="D324" t="s">
        <v>34</v>
      </c>
      <c r="E324" t="s">
        <v>50</v>
      </c>
      <c r="F324" t="s">
        <v>51</v>
      </c>
      <c r="G324" t="s">
        <v>52</v>
      </c>
      <c r="H324">
        <v>336</v>
      </c>
      <c r="I324">
        <v>5</v>
      </c>
      <c r="J324">
        <v>6.1</v>
      </c>
      <c r="K324">
        <v>8.6199999999999992</v>
      </c>
      <c r="L324">
        <v>484</v>
      </c>
      <c r="M324">
        <v>11</v>
      </c>
      <c r="N324">
        <v>6.68</v>
      </c>
      <c r="O324">
        <v>14.86</v>
      </c>
      <c r="P324">
        <v>99.37</v>
      </c>
      <c r="Q324">
        <v>90.91</v>
      </c>
      <c r="R324">
        <v>125</v>
      </c>
      <c r="S324">
        <v>31</v>
      </c>
      <c r="T324">
        <v>37.200000000000003</v>
      </c>
      <c r="U324">
        <v>620</v>
      </c>
      <c r="V324" t="s">
        <v>260</v>
      </c>
      <c r="W324" t="s">
        <v>261</v>
      </c>
      <c r="X324">
        <v>69</v>
      </c>
      <c r="Y324">
        <v>1</v>
      </c>
    </row>
    <row r="325" spans="1:25" x14ac:dyDescent="0.25">
      <c r="A325">
        <f>_xlfn.XLOOKUP(C325,[1]Sheet1!$K:$K,[1]Sheet1!$D:$D,0)</f>
        <v>45250</v>
      </c>
      <c r="B325" t="str">
        <f t="shared" si="5"/>
        <v>2023_Week47</v>
      </c>
      <c r="C325" t="s">
        <v>258</v>
      </c>
      <c r="D325" t="s">
        <v>24</v>
      </c>
      <c r="E325" t="s">
        <v>24</v>
      </c>
      <c r="F325" t="s">
        <v>25</v>
      </c>
      <c r="G325" t="s">
        <v>26</v>
      </c>
      <c r="H325">
        <v>135</v>
      </c>
      <c r="I325">
        <v>1</v>
      </c>
      <c r="J325">
        <v>2.4500000000000002</v>
      </c>
      <c r="K325">
        <v>1.72</v>
      </c>
      <c r="L325">
        <v>179</v>
      </c>
      <c r="M325">
        <v>1</v>
      </c>
      <c r="N325">
        <v>2.4700000000000002</v>
      </c>
      <c r="O325">
        <v>1.35</v>
      </c>
      <c r="P325">
        <v>100</v>
      </c>
      <c r="Q325">
        <v>100</v>
      </c>
      <c r="R325">
        <v>45</v>
      </c>
      <c r="S325">
        <v>0</v>
      </c>
      <c r="T325">
        <v>33.33</v>
      </c>
      <c r="U325">
        <v>0</v>
      </c>
      <c r="V325" t="s">
        <v>262</v>
      </c>
      <c r="W325" t="s">
        <v>33</v>
      </c>
      <c r="X325">
        <v>43</v>
      </c>
      <c r="Y325">
        <v>0</v>
      </c>
    </row>
    <row r="326" spans="1:25" x14ac:dyDescent="0.25">
      <c r="A326">
        <f>_xlfn.XLOOKUP(C326,[1]Sheet1!$K:$K,[1]Sheet1!$D:$D,0)</f>
        <v>45250</v>
      </c>
      <c r="B326" t="str">
        <f t="shared" si="5"/>
        <v>2023_Week47</v>
      </c>
      <c r="C326" t="s">
        <v>258</v>
      </c>
      <c r="D326" t="s">
        <v>40</v>
      </c>
      <c r="E326" t="s">
        <v>41</v>
      </c>
      <c r="F326" t="s">
        <v>42</v>
      </c>
      <c r="G326" t="s">
        <v>43</v>
      </c>
      <c r="H326">
        <v>379</v>
      </c>
      <c r="I326">
        <v>1</v>
      </c>
      <c r="J326">
        <v>6.88</v>
      </c>
      <c r="K326">
        <v>1.72</v>
      </c>
      <c r="L326">
        <v>500</v>
      </c>
      <c r="M326">
        <v>1</v>
      </c>
      <c r="N326">
        <v>6.91</v>
      </c>
      <c r="O326">
        <v>1.35</v>
      </c>
      <c r="P326">
        <v>100</v>
      </c>
      <c r="Q326">
        <v>100</v>
      </c>
      <c r="R326">
        <v>47</v>
      </c>
      <c r="S326">
        <v>0</v>
      </c>
      <c r="T326">
        <v>12.4</v>
      </c>
      <c r="U326">
        <v>0</v>
      </c>
      <c r="V326" t="s">
        <v>263</v>
      </c>
      <c r="W326" t="s">
        <v>33</v>
      </c>
      <c r="X326">
        <v>39</v>
      </c>
      <c r="Y326">
        <v>0</v>
      </c>
    </row>
    <row r="327" spans="1:25" x14ac:dyDescent="0.25">
      <c r="A327">
        <f>_xlfn.XLOOKUP(C327,[1]Sheet1!$K:$K,[1]Sheet1!$D:$D,0)</f>
        <v>45250</v>
      </c>
      <c r="B327" t="str">
        <f t="shared" si="5"/>
        <v>2023_Week47</v>
      </c>
      <c r="C327" t="s">
        <v>258</v>
      </c>
      <c r="D327" t="s">
        <v>66</v>
      </c>
      <c r="E327" t="s">
        <v>67</v>
      </c>
      <c r="F327" t="s">
        <v>68</v>
      </c>
      <c r="G327" t="s">
        <v>69</v>
      </c>
      <c r="H327">
        <v>376</v>
      </c>
      <c r="I327">
        <v>1</v>
      </c>
      <c r="J327">
        <v>6.83</v>
      </c>
      <c r="K327">
        <v>1.72</v>
      </c>
      <c r="L327">
        <v>509</v>
      </c>
      <c r="M327">
        <v>1</v>
      </c>
      <c r="N327">
        <v>7.03</v>
      </c>
      <c r="O327">
        <v>1.35</v>
      </c>
      <c r="P327">
        <v>100</v>
      </c>
      <c r="Q327">
        <v>100</v>
      </c>
      <c r="R327">
        <v>40</v>
      </c>
      <c r="S327">
        <v>0</v>
      </c>
      <c r="T327">
        <v>10.64</v>
      </c>
      <c r="U327">
        <v>0</v>
      </c>
      <c r="V327" t="s">
        <v>264</v>
      </c>
      <c r="W327" t="s">
        <v>33</v>
      </c>
      <c r="X327">
        <v>38</v>
      </c>
      <c r="Y327">
        <v>0</v>
      </c>
    </row>
    <row r="328" spans="1:25" x14ac:dyDescent="0.25">
      <c r="A328">
        <f>_xlfn.XLOOKUP(C328,[1]Sheet1!$K:$K,[1]Sheet1!$D:$D,0)</f>
        <v>45250</v>
      </c>
      <c r="B328" t="str">
        <f t="shared" si="5"/>
        <v>2023_Week47</v>
      </c>
      <c r="C328" t="s">
        <v>258</v>
      </c>
      <c r="D328" t="s">
        <v>54</v>
      </c>
      <c r="E328" t="s">
        <v>54</v>
      </c>
      <c r="F328" t="s">
        <v>30</v>
      </c>
      <c r="G328" t="s">
        <v>55</v>
      </c>
      <c r="H328">
        <v>355</v>
      </c>
      <c r="I328">
        <v>5</v>
      </c>
      <c r="J328">
        <v>6.45</v>
      </c>
      <c r="K328">
        <v>8.6199999999999992</v>
      </c>
      <c r="L328">
        <v>501</v>
      </c>
      <c r="M328">
        <v>8</v>
      </c>
      <c r="N328">
        <v>6.92</v>
      </c>
      <c r="O328">
        <v>10.81</v>
      </c>
      <c r="P328">
        <v>100</v>
      </c>
      <c r="Q328">
        <v>87.5</v>
      </c>
      <c r="R328">
        <v>34</v>
      </c>
      <c r="S328">
        <v>0</v>
      </c>
      <c r="T328">
        <v>9.58</v>
      </c>
      <c r="U328">
        <v>0</v>
      </c>
      <c r="V328" t="s">
        <v>265</v>
      </c>
      <c r="W328" t="s">
        <v>33</v>
      </c>
      <c r="X328">
        <v>34</v>
      </c>
      <c r="Y328">
        <v>0</v>
      </c>
    </row>
    <row r="329" spans="1:25" x14ac:dyDescent="0.25">
      <c r="A329">
        <f>_xlfn.XLOOKUP(C329,[1]Sheet1!$K:$K,[1]Sheet1!$D:$D,0)</f>
        <v>45250</v>
      </c>
      <c r="B329" t="str">
        <f t="shared" si="5"/>
        <v>2023_Week47</v>
      </c>
      <c r="C329" t="s">
        <v>258</v>
      </c>
      <c r="D329" t="s">
        <v>76</v>
      </c>
      <c r="E329" t="s">
        <v>76</v>
      </c>
      <c r="F329" t="s">
        <v>77</v>
      </c>
      <c r="G329" t="s">
        <v>78</v>
      </c>
      <c r="H329">
        <v>402</v>
      </c>
      <c r="I329">
        <v>5</v>
      </c>
      <c r="J329">
        <v>7.3</v>
      </c>
      <c r="K329">
        <v>8.6199999999999992</v>
      </c>
      <c r="L329">
        <v>516</v>
      </c>
      <c r="M329">
        <v>6</v>
      </c>
      <c r="N329">
        <v>7.13</v>
      </c>
      <c r="O329">
        <v>8.11</v>
      </c>
      <c r="P329">
        <v>100</v>
      </c>
      <c r="Q329">
        <v>100</v>
      </c>
      <c r="R329">
        <v>31</v>
      </c>
      <c r="S329">
        <v>1</v>
      </c>
      <c r="T329">
        <v>7.71</v>
      </c>
      <c r="U329">
        <v>20</v>
      </c>
      <c r="V329" t="s">
        <v>266</v>
      </c>
      <c r="W329" t="s">
        <v>57</v>
      </c>
      <c r="X329">
        <v>31</v>
      </c>
      <c r="Y329">
        <v>1</v>
      </c>
    </row>
    <row r="330" spans="1:25" x14ac:dyDescent="0.25">
      <c r="A330">
        <f>_xlfn.XLOOKUP(C330,[1]Sheet1!$K:$K,[1]Sheet1!$D:$D,0)</f>
        <v>45250</v>
      </c>
      <c r="B330" t="str">
        <f t="shared" si="5"/>
        <v>2023_Week47</v>
      </c>
      <c r="C330" t="s">
        <v>258</v>
      </c>
      <c r="D330" t="s">
        <v>34</v>
      </c>
      <c r="E330" t="s">
        <v>35</v>
      </c>
      <c r="F330" t="s">
        <v>36</v>
      </c>
      <c r="G330" t="s">
        <v>37</v>
      </c>
      <c r="H330">
        <v>353</v>
      </c>
      <c r="I330">
        <v>6</v>
      </c>
      <c r="J330">
        <v>6.41</v>
      </c>
      <c r="K330">
        <v>10.34</v>
      </c>
      <c r="L330">
        <v>509</v>
      </c>
      <c r="M330">
        <v>6</v>
      </c>
      <c r="N330">
        <v>7.03</v>
      </c>
      <c r="O330">
        <v>8.11</v>
      </c>
      <c r="P330">
        <v>100</v>
      </c>
      <c r="Q330">
        <v>83.33</v>
      </c>
      <c r="R330">
        <v>32</v>
      </c>
      <c r="S330">
        <v>0</v>
      </c>
      <c r="T330">
        <v>9.07</v>
      </c>
      <c r="U330">
        <v>0</v>
      </c>
      <c r="V330" t="s">
        <v>267</v>
      </c>
      <c r="W330" t="s">
        <v>33</v>
      </c>
      <c r="X330">
        <v>30</v>
      </c>
      <c r="Y330">
        <v>0</v>
      </c>
    </row>
    <row r="331" spans="1:25" x14ac:dyDescent="0.25">
      <c r="A331">
        <f>_xlfn.XLOOKUP(C331,[1]Sheet1!$K:$K,[1]Sheet1!$D:$D,0)</f>
        <v>45250</v>
      </c>
      <c r="B331" t="str">
        <f t="shared" si="5"/>
        <v>2023_Week47</v>
      </c>
      <c r="C331" t="s">
        <v>258</v>
      </c>
      <c r="D331" t="s">
        <v>34</v>
      </c>
      <c r="E331" t="s">
        <v>45</v>
      </c>
      <c r="F331" t="s">
        <v>46</v>
      </c>
      <c r="G331" t="s">
        <v>47</v>
      </c>
      <c r="H331">
        <v>238</v>
      </c>
      <c r="I331">
        <v>2</v>
      </c>
      <c r="J331">
        <v>4.32</v>
      </c>
      <c r="K331">
        <v>3.45</v>
      </c>
      <c r="L331">
        <v>272</v>
      </c>
      <c r="M331">
        <v>2</v>
      </c>
      <c r="N331">
        <v>3.76</v>
      </c>
      <c r="O331">
        <v>2.7</v>
      </c>
      <c r="P331">
        <v>99.62</v>
      </c>
      <c r="Q331">
        <v>100</v>
      </c>
      <c r="R331">
        <v>31</v>
      </c>
      <c r="S331">
        <v>0</v>
      </c>
      <c r="T331">
        <v>13.03</v>
      </c>
      <c r="U331">
        <v>0</v>
      </c>
      <c r="V331" t="s">
        <v>268</v>
      </c>
      <c r="W331" t="s">
        <v>33</v>
      </c>
      <c r="X331">
        <v>29</v>
      </c>
      <c r="Y331">
        <v>0</v>
      </c>
    </row>
    <row r="332" spans="1:25" x14ac:dyDescent="0.25">
      <c r="A332">
        <f>_xlfn.XLOOKUP(C332,[1]Sheet1!$K:$K,[1]Sheet1!$D:$D,0)</f>
        <v>45250</v>
      </c>
      <c r="B332" t="str">
        <f t="shared" si="5"/>
        <v>2023_Week47</v>
      </c>
      <c r="C332" t="s">
        <v>258</v>
      </c>
      <c r="D332" t="s">
        <v>66</v>
      </c>
      <c r="E332" t="s">
        <v>84</v>
      </c>
      <c r="F332" t="s">
        <v>85</v>
      </c>
      <c r="G332" t="s">
        <v>86</v>
      </c>
      <c r="H332">
        <v>244</v>
      </c>
      <c r="I332">
        <v>1</v>
      </c>
      <c r="J332">
        <v>4.43</v>
      </c>
      <c r="K332">
        <v>1.72</v>
      </c>
      <c r="L332">
        <v>297</v>
      </c>
      <c r="M332">
        <v>1</v>
      </c>
      <c r="N332">
        <v>4.0999999999999996</v>
      </c>
      <c r="O332">
        <v>1.35</v>
      </c>
      <c r="P332">
        <v>100</v>
      </c>
      <c r="Q332">
        <v>100</v>
      </c>
      <c r="R332">
        <v>22</v>
      </c>
      <c r="S332">
        <v>0</v>
      </c>
      <c r="T332">
        <v>9.02</v>
      </c>
      <c r="U332">
        <v>0</v>
      </c>
      <c r="V332" t="s">
        <v>269</v>
      </c>
      <c r="W332" t="s">
        <v>33</v>
      </c>
      <c r="X332">
        <v>22</v>
      </c>
      <c r="Y332">
        <v>0</v>
      </c>
    </row>
    <row r="333" spans="1:25" x14ac:dyDescent="0.25">
      <c r="A333">
        <f>_xlfn.XLOOKUP(C333,[1]Sheet1!$K:$K,[1]Sheet1!$D:$D,0)</f>
        <v>45250</v>
      </c>
      <c r="B333" t="str">
        <f t="shared" si="5"/>
        <v>2023_Week47</v>
      </c>
      <c r="C333" t="s">
        <v>258</v>
      </c>
      <c r="D333" t="s">
        <v>92</v>
      </c>
      <c r="E333" t="s">
        <v>102</v>
      </c>
      <c r="F333" t="s">
        <v>103</v>
      </c>
      <c r="G333" t="s">
        <v>104</v>
      </c>
      <c r="H333">
        <v>277</v>
      </c>
      <c r="I333">
        <v>6</v>
      </c>
      <c r="J333">
        <v>5.03</v>
      </c>
      <c r="K333">
        <v>10.34</v>
      </c>
      <c r="L333">
        <v>368</v>
      </c>
      <c r="M333">
        <v>8</v>
      </c>
      <c r="N333">
        <v>5.08</v>
      </c>
      <c r="O333">
        <v>10.81</v>
      </c>
      <c r="P333">
        <v>100</v>
      </c>
      <c r="Q333">
        <v>100</v>
      </c>
      <c r="R333">
        <v>22</v>
      </c>
      <c r="S333">
        <v>1</v>
      </c>
      <c r="T333">
        <v>7.94</v>
      </c>
      <c r="U333">
        <v>16.670000000000002</v>
      </c>
      <c r="V333" t="s">
        <v>270</v>
      </c>
      <c r="W333" t="s">
        <v>57</v>
      </c>
      <c r="X333">
        <v>18</v>
      </c>
      <c r="Y333">
        <v>1</v>
      </c>
    </row>
    <row r="334" spans="1:25" x14ac:dyDescent="0.25">
      <c r="A334">
        <f>_xlfn.XLOOKUP(C334,[1]Sheet1!$K:$K,[1]Sheet1!$D:$D,0)</f>
        <v>45250</v>
      </c>
      <c r="B334" t="str">
        <f t="shared" si="5"/>
        <v>2023_Week47</v>
      </c>
      <c r="C334" t="s">
        <v>258</v>
      </c>
      <c r="D334" t="s">
        <v>34</v>
      </c>
      <c r="E334" t="s">
        <v>62</v>
      </c>
      <c r="F334" t="s">
        <v>63</v>
      </c>
      <c r="G334" t="s">
        <v>64</v>
      </c>
      <c r="H334">
        <v>157</v>
      </c>
      <c r="I334">
        <v>0</v>
      </c>
      <c r="J334">
        <v>2.85</v>
      </c>
      <c r="K334">
        <v>0</v>
      </c>
      <c r="L334">
        <v>195</v>
      </c>
      <c r="M334">
        <v>0</v>
      </c>
      <c r="N334">
        <v>2.69</v>
      </c>
      <c r="O334">
        <v>0</v>
      </c>
      <c r="P334">
        <v>100</v>
      </c>
      <c r="Q334">
        <v>0</v>
      </c>
      <c r="R334">
        <v>17</v>
      </c>
      <c r="S334">
        <v>0</v>
      </c>
      <c r="T334">
        <v>10.83</v>
      </c>
      <c r="U334">
        <v>0</v>
      </c>
      <c r="V334" t="s">
        <v>271</v>
      </c>
      <c r="W334" t="s">
        <v>33</v>
      </c>
      <c r="X334">
        <v>17</v>
      </c>
      <c r="Y334">
        <v>0</v>
      </c>
    </row>
    <row r="335" spans="1:25" x14ac:dyDescent="0.25">
      <c r="A335">
        <f>_xlfn.XLOOKUP(C335,[1]Sheet1!$K:$K,[1]Sheet1!$D:$D,0)</f>
        <v>45250</v>
      </c>
      <c r="B335" t="str">
        <f t="shared" si="5"/>
        <v>2023_Week47</v>
      </c>
      <c r="C335" t="s">
        <v>258</v>
      </c>
      <c r="D335" t="s">
        <v>40</v>
      </c>
      <c r="E335" t="s">
        <v>88</v>
      </c>
      <c r="F335" t="s">
        <v>89</v>
      </c>
      <c r="G335" t="s">
        <v>90</v>
      </c>
      <c r="H335">
        <v>206</v>
      </c>
      <c r="I335">
        <v>1</v>
      </c>
      <c r="J335">
        <v>3.74</v>
      </c>
      <c r="K335">
        <v>1.72</v>
      </c>
      <c r="L335">
        <v>251</v>
      </c>
      <c r="M335">
        <v>1</v>
      </c>
      <c r="N335">
        <v>3.47</v>
      </c>
      <c r="O335">
        <v>1.35</v>
      </c>
      <c r="P335">
        <v>100</v>
      </c>
      <c r="Q335">
        <v>100</v>
      </c>
      <c r="R335">
        <v>25</v>
      </c>
      <c r="S335">
        <v>0</v>
      </c>
      <c r="T335">
        <v>12.14</v>
      </c>
      <c r="U335">
        <v>0</v>
      </c>
      <c r="V335" t="s">
        <v>272</v>
      </c>
      <c r="W335" t="s">
        <v>33</v>
      </c>
      <c r="X335">
        <v>16</v>
      </c>
      <c r="Y335">
        <v>0</v>
      </c>
    </row>
    <row r="336" spans="1:25" x14ac:dyDescent="0.25">
      <c r="A336">
        <f>_xlfn.XLOOKUP(C336,[1]Sheet1!$K:$K,[1]Sheet1!$D:$D,0)</f>
        <v>45250</v>
      </c>
      <c r="B336" t="str">
        <f t="shared" si="5"/>
        <v>2023_Week47</v>
      </c>
      <c r="C336" t="s">
        <v>258</v>
      </c>
      <c r="D336" t="s">
        <v>92</v>
      </c>
      <c r="E336" t="s">
        <v>97</v>
      </c>
      <c r="F336" t="s">
        <v>98</v>
      </c>
      <c r="G336" t="s">
        <v>99</v>
      </c>
      <c r="H336">
        <v>173</v>
      </c>
      <c r="I336">
        <v>2</v>
      </c>
      <c r="J336">
        <v>3.14</v>
      </c>
      <c r="K336">
        <v>3.45</v>
      </c>
      <c r="L336">
        <v>240</v>
      </c>
      <c r="M336">
        <v>3</v>
      </c>
      <c r="N336">
        <v>3.31</v>
      </c>
      <c r="O336">
        <v>4.05</v>
      </c>
      <c r="P336">
        <v>100</v>
      </c>
      <c r="Q336">
        <v>100</v>
      </c>
      <c r="R336">
        <v>17</v>
      </c>
      <c r="S336">
        <v>0</v>
      </c>
      <c r="T336">
        <v>9.83</v>
      </c>
      <c r="U336">
        <v>0</v>
      </c>
      <c r="V336" t="s">
        <v>273</v>
      </c>
      <c r="W336" t="s">
        <v>33</v>
      </c>
      <c r="X336">
        <v>15</v>
      </c>
      <c r="Y336">
        <v>0</v>
      </c>
    </row>
    <row r="337" spans="1:25" x14ac:dyDescent="0.25">
      <c r="A337">
        <f>_xlfn.XLOOKUP(C337,[1]Sheet1!$K:$K,[1]Sheet1!$D:$D,0)</f>
        <v>45250</v>
      </c>
      <c r="B337" t="str">
        <f t="shared" si="5"/>
        <v>2023_Week47</v>
      </c>
      <c r="C337" t="s">
        <v>258</v>
      </c>
      <c r="D337" t="s">
        <v>92</v>
      </c>
      <c r="E337" t="s">
        <v>93</v>
      </c>
      <c r="F337" t="s">
        <v>94</v>
      </c>
      <c r="G337" t="s">
        <v>95</v>
      </c>
      <c r="H337">
        <v>162</v>
      </c>
      <c r="I337">
        <v>3</v>
      </c>
      <c r="J337">
        <v>2.94</v>
      </c>
      <c r="K337">
        <v>5.17</v>
      </c>
      <c r="L337">
        <v>204</v>
      </c>
      <c r="M337">
        <v>3</v>
      </c>
      <c r="N337">
        <v>2.82</v>
      </c>
      <c r="O337">
        <v>4.05</v>
      </c>
      <c r="P337">
        <v>100</v>
      </c>
      <c r="Q337">
        <v>100</v>
      </c>
      <c r="R337">
        <v>13</v>
      </c>
      <c r="S337">
        <v>0</v>
      </c>
      <c r="T337">
        <v>8.02</v>
      </c>
      <c r="U337">
        <v>0</v>
      </c>
      <c r="V337" t="s">
        <v>274</v>
      </c>
      <c r="W337" t="s">
        <v>33</v>
      </c>
      <c r="X337">
        <v>12</v>
      </c>
      <c r="Y337">
        <v>0</v>
      </c>
    </row>
    <row r="338" spans="1:25" x14ac:dyDescent="0.25">
      <c r="A338">
        <f>_xlfn.XLOOKUP(C338,[1]Sheet1!$K:$K,[1]Sheet1!$D:$D,0)</f>
        <v>45250</v>
      </c>
      <c r="B338" t="str">
        <f t="shared" si="5"/>
        <v>2023_Week47</v>
      </c>
      <c r="C338" t="s">
        <v>258</v>
      </c>
      <c r="D338" t="s">
        <v>71</v>
      </c>
      <c r="E338" t="s">
        <v>80</v>
      </c>
      <c r="F338" t="s">
        <v>81</v>
      </c>
      <c r="G338" t="s">
        <v>82</v>
      </c>
      <c r="H338">
        <v>191</v>
      </c>
      <c r="I338">
        <v>2</v>
      </c>
      <c r="J338">
        <v>3.47</v>
      </c>
      <c r="K338">
        <v>3.45</v>
      </c>
      <c r="L338">
        <v>285</v>
      </c>
      <c r="M338">
        <v>2</v>
      </c>
      <c r="N338">
        <v>3.94</v>
      </c>
      <c r="O338">
        <v>2.7</v>
      </c>
      <c r="P338">
        <v>99.64</v>
      </c>
      <c r="Q338">
        <v>100</v>
      </c>
      <c r="R338">
        <v>11</v>
      </c>
      <c r="S338">
        <v>0</v>
      </c>
      <c r="T338">
        <v>5.76</v>
      </c>
      <c r="U338">
        <v>0</v>
      </c>
      <c r="V338" t="s">
        <v>275</v>
      </c>
      <c r="W338" t="s">
        <v>33</v>
      </c>
      <c r="X338">
        <v>11</v>
      </c>
      <c r="Y338">
        <v>0</v>
      </c>
    </row>
    <row r="339" spans="1:25" x14ac:dyDescent="0.25">
      <c r="A339">
        <f>_xlfn.XLOOKUP(C339,[1]Sheet1!$K:$K,[1]Sheet1!$D:$D,0)</f>
        <v>45250</v>
      </c>
      <c r="B339" t="str">
        <f t="shared" si="5"/>
        <v>2023_Week47</v>
      </c>
      <c r="C339" t="s">
        <v>258</v>
      </c>
      <c r="D339" t="s">
        <v>71</v>
      </c>
      <c r="E339" t="s">
        <v>72</v>
      </c>
      <c r="F339" t="s">
        <v>73</v>
      </c>
      <c r="G339" t="s">
        <v>74</v>
      </c>
      <c r="H339">
        <v>336</v>
      </c>
      <c r="I339">
        <v>2</v>
      </c>
      <c r="J339">
        <v>6.1</v>
      </c>
      <c r="K339">
        <v>3.45</v>
      </c>
      <c r="L339">
        <v>428</v>
      </c>
      <c r="M339">
        <v>2</v>
      </c>
      <c r="N339">
        <v>5.91</v>
      </c>
      <c r="O339">
        <v>2.7</v>
      </c>
      <c r="P339">
        <v>100</v>
      </c>
      <c r="Q339">
        <v>100</v>
      </c>
      <c r="R339">
        <v>12</v>
      </c>
      <c r="S339">
        <v>0</v>
      </c>
      <c r="T339">
        <v>3.57</v>
      </c>
      <c r="U339">
        <v>0</v>
      </c>
      <c r="V339" t="s">
        <v>276</v>
      </c>
      <c r="W339" t="s">
        <v>33</v>
      </c>
      <c r="X339">
        <v>11</v>
      </c>
      <c r="Y339">
        <v>0</v>
      </c>
    </row>
    <row r="340" spans="1:25" x14ac:dyDescent="0.25">
      <c r="A340">
        <f>_xlfn.XLOOKUP(C340,[1]Sheet1!$K:$K,[1]Sheet1!$D:$D,0)</f>
        <v>45250</v>
      </c>
      <c r="B340" t="str">
        <f t="shared" si="5"/>
        <v>2023_Week47</v>
      </c>
      <c r="C340" t="s">
        <v>258</v>
      </c>
      <c r="D340" t="s">
        <v>40</v>
      </c>
      <c r="E340" t="s">
        <v>58</v>
      </c>
      <c r="F340" t="s">
        <v>59</v>
      </c>
      <c r="G340" t="s">
        <v>60</v>
      </c>
      <c r="H340">
        <v>289</v>
      </c>
      <c r="I340">
        <v>3</v>
      </c>
      <c r="J340">
        <v>5.25</v>
      </c>
      <c r="K340">
        <v>5.17</v>
      </c>
      <c r="L340">
        <v>362</v>
      </c>
      <c r="M340">
        <v>3</v>
      </c>
      <c r="N340">
        <v>5</v>
      </c>
      <c r="O340">
        <v>4.05</v>
      </c>
      <c r="P340">
        <v>100</v>
      </c>
      <c r="Q340">
        <v>100</v>
      </c>
      <c r="R340">
        <v>10</v>
      </c>
      <c r="S340">
        <v>1</v>
      </c>
      <c r="T340">
        <v>3.46</v>
      </c>
      <c r="U340">
        <v>33.33</v>
      </c>
      <c r="V340" t="s">
        <v>277</v>
      </c>
      <c r="W340" t="s">
        <v>166</v>
      </c>
      <c r="X340">
        <v>10</v>
      </c>
      <c r="Y340">
        <v>1</v>
      </c>
    </row>
    <row r="341" spans="1:25" x14ac:dyDescent="0.25">
      <c r="A341">
        <f>_xlfn.XLOOKUP(C341,[1]Sheet1!$K:$K,[1]Sheet1!$D:$D,0)</f>
        <v>45250</v>
      </c>
      <c r="B341" t="str">
        <f t="shared" si="5"/>
        <v>2023_Week47</v>
      </c>
      <c r="C341" t="s">
        <v>258</v>
      </c>
      <c r="D341" t="s">
        <v>92</v>
      </c>
      <c r="E341" t="s">
        <v>111</v>
      </c>
      <c r="F341" t="s">
        <v>112</v>
      </c>
      <c r="G341" t="s">
        <v>113</v>
      </c>
      <c r="H341">
        <v>172</v>
      </c>
      <c r="I341">
        <v>6</v>
      </c>
      <c r="J341">
        <v>3.12</v>
      </c>
      <c r="K341">
        <v>10.34</v>
      </c>
      <c r="L341">
        <v>224</v>
      </c>
      <c r="M341">
        <v>8</v>
      </c>
      <c r="N341">
        <v>3.09</v>
      </c>
      <c r="O341">
        <v>10.81</v>
      </c>
      <c r="P341">
        <v>100</v>
      </c>
      <c r="Q341">
        <v>100</v>
      </c>
      <c r="R341">
        <v>11</v>
      </c>
      <c r="S341">
        <v>0</v>
      </c>
      <c r="T341">
        <v>6.4</v>
      </c>
      <c r="U341">
        <v>0</v>
      </c>
      <c r="V341" t="s">
        <v>278</v>
      </c>
      <c r="W341" t="s">
        <v>33</v>
      </c>
      <c r="X341">
        <v>7</v>
      </c>
      <c r="Y341">
        <v>0</v>
      </c>
    </row>
    <row r="342" spans="1:25" x14ac:dyDescent="0.25">
      <c r="A342">
        <f>_xlfn.XLOOKUP(C342,[1]Sheet1!$K:$K,[1]Sheet1!$D:$D,0)</f>
        <v>45250</v>
      </c>
      <c r="B342" t="str">
        <f t="shared" si="5"/>
        <v>2023_Week47</v>
      </c>
      <c r="C342" t="s">
        <v>258</v>
      </c>
      <c r="D342" t="s">
        <v>120</v>
      </c>
      <c r="E342" t="s">
        <v>120</v>
      </c>
      <c r="F342" t="s">
        <v>121</v>
      </c>
      <c r="G342" t="s">
        <v>122</v>
      </c>
      <c r="H342">
        <v>59</v>
      </c>
      <c r="I342">
        <v>0</v>
      </c>
      <c r="J342">
        <v>1.07</v>
      </c>
      <c r="K342">
        <v>0</v>
      </c>
      <c r="L342">
        <v>74</v>
      </c>
      <c r="M342">
        <v>0</v>
      </c>
      <c r="N342">
        <v>1.02</v>
      </c>
      <c r="O342">
        <v>0</v>
      </c>
      <c r="P342">
        <v>100</v>
      </c>
      <c r="Q342">
        <v>0</v>
      </c>
      <c r="R342">
        <v>6</v>
      </c>
      <c r="S342">
        <v>0</v>
      </c>
      <c r="T342">
        <v>10.17</v>
      </c>
      <c r="U342">
        <v>0</v>
      </c>
      <c r="V342" t="s">
        <v>279</v>
      </c>
      <c r="W342" t="s">
        <v>33</v>
      </c>
      <c r="X342">
        <v>6</v>
      </c>
      <c r="Y342">
        <v>0</v>
      </c>
    </row>
    <row r="343" spans="1:25" x14ac:dyDescent="0.25">
      <c r="A343">
        <f>_xlfn.XLOOKUP(C343,[1]Sheet1!$K:$K,[1]Sheet1!$D:$D,0)</f>
        <v>45250</v>
      </c>
      <c r="B343" t="str">
        <f t="shared" si="5"/>
        <v>2023_Week47</v>
      </c>
      <c r="C343" t="s">
        <v>258</v>
      </c>
      <c r="D343" t="s">
        <v>115</v>
      </c>
      <c r="E343" t="s">
        <v>116</v>
      </c>
      <c r="F343" t="s">
        <v>117</v>
      </c>
      <c r="G343" t="s">
        <v>118</v>
      </c>
      <c r="H343">
        <v>35</v>
      </c>
      <c r="I343">
        <v>2</v>
      </c>
      <c r="J343">
        <v>0.64</v>
      </c>
      <c r="K343">
        <v>3.45</v>
      </c>
      <c r="L343">
        <v>46</v>
      </c>
      <c r="M343">
        <v>2</v>
      </c>
      <c r="N343">
        <v>0.64</v>
      </c>
      <c r="O343">
        <v>2.7</v>
      </c>
      <c r="P343">
        <v>100</v>
      </c>
      <c r="Q343">
        <v>100</v>
      </c>
      <c r="R343">
        <v>4</v>
      </c>
      <c r="S343">
        <v>0</v>
      </c>
      <c r="T343">
        <v>11.43</v>
      </c>
      <c r="U343">
        <v>0</v>
      </c>
      <c r="V343" t="s">
        <v>131</v>
      </c>
      <c r="W343" t="s">
        <v>33</v>
      </c>
      <c r="X343">
        <v>4</v>
      </c>
      <c r="Y343">
        <v>0</v>
      </c>
    </row>
    <row r="344" spans="1:25" x14ac:dyDescent="0.25">
      <c r="A344">
        <f>_xlfn.XLOOKUP(C344,[1]Sheet1!$K:$K,[1]Sheet1!$D:$D,0)</f>
        <v>45061</v>
      </c>
      <c r="B344" t="str">
        <f t="shared" si="5"/>
        <v>2023_Week20</v>
      </c>
      <c r="C344" t="s">
        <v>280</v>
      </c>
      <c r="D344" t="s">
        <v>40</v>
      </c>
      <c r="E344" t="s">
        <v>58</v>
      </c>
      <c r="F344" t="s">
        <v>59</v>
      </c>
      <c r="G344" t="s">
        <v>60</v>
      </c>
      <c r="H344">
        <v>388</v>
      </c>
      <c r="I344">
        <v>6</v>
      </c>
      <c r="J344">
        <v>21.45</v>
      </c>
      <c r="K344">
        <v>16.22</v>
      </c>
      <c r="L344">
        <v>512</v>
      </c>
      <c r="M344">
        <v>9</v>
      </c>
      <c r="N344">
        <v>21.98</v>
      </c>
      <c r="O344">
        <v>20.45</v>
      </c>
      <c r="P344">
        <v>100</v>
      </c>
      <c r="Q344">
        <v>100</v>
      </c>
      <c r="R344">
        <v>50</v>
      </c>
      <c r="S344">
        <v>2</v>
      </c>
      <c r="T344">
        <v>12.89</v>
      </c>
      <c r="U344">
        <v>33.33</v>
      </c>
      <c r="V344" t="s">
        <v>281</v>
      </c>
      <c r="W344" t="s">
        <v>282</v>
      </c>
      <c r="X344">
        <v>50</v>
      </c>
      <c r="Y344">
        <v>2</v>
      </c>
    </row>
    <row r="345" spans="1:25" x14ac:dyDescent="0.25">
      <c r="A345">
        <f>_xlfn.XLOOKUP(C345,[1]Sheet1!$K:$K,[1]Sheet1!$D:$D,0)</f>
        <v>45061</v>
      </c>
      <c r="B345" t="str">
        <f t="shared" si="5"/>
        <v>2023_Week20</v>
      </c>
      <c r="C345" t="s">
        <v>280</v>
      </c>
      <c r="D345" t="s">
        <v>92</v>
      </c>
      <c r="E345" t="s">
        <v>102</v>
      </c>
      <c r="F345" t="s">
        <v>103</v>
      </c>
      <c r="G345" t="s">
        <v>104</v>
      </c>
      <c r="H345">
        <v>327</v>
      </c>
      <c r="I345">
        <v>10</v>
      </c>
      <c r="J345">
        <v>18.079999999999998</v>
      </c>
      <c r="K345">
        <v>27.03</v>
      </c>
      <c r="L345">
        <v>451</v>
      </c>
      <c r="M345">
        <v>14</v>
      </c>
      <c r="N345">
        <v>19.36</v>
      </c>
      <c r="O345">
        <v>31.82</v>
      </c>
      <c r="P345">
        <v>99.78</v>
      </c>
      <c r="Q345">
        <v>100</v>
      </c>
      <c r="R345">
        <v>21</v>
      </c>
      <c r="S345">
        <v>0</v>
      </c>
      <c r="T345">
        <v>6.42</v>
      </c>
      <c r="U345">
        <v>0</v>
      </c>
      <c r="V345" t="s">
        <v>283</v>
      </c>
      <c r="W345" t="s">
        <v>33</v>
      </c>
      <c r="X345">
        <v>18</v>
      </c>
      <c r="Y345">
        <v>0</v>
      </c>
    </row>
    <row r="346" spans="1:25" x14ac:dyDescent="0.25">
      <c r="A346">
        <f>_xlfn.XLOOKUP(C346,[1]Sheet1!$K:$K,[1]Sheet1!$D:$D,0)</f>
        <v>45061</v>
      </c>
      <c r="B346" t="str">
        <f t="shared" si="5"/>
        <v>2023_Week20</v>
      </c>
      <c r="C346" t="s">
        <v>280</v>
      </c>
      <c r="D346" t="s">
        <v>92</v>
      </c>
      <c r="E346" t="s">
        <v>97</v>
      </c>
      <c r="F346" t="s">
        <v>98</v>
      </c>
      <c r="G346" t="s">
        <v>99</v>
      </c>
      <c r="H346">
        <v>159</v>
      </c>
      <c r="I346">
        <v>4</v>
      </c>
      <c r="J346">
        <v>8.7899999999999991</v>
      </c>
      <c r="K346">
        <v>10.81</v>
      </c>
      <c r="L346">
        <v>202</v>
      </c>
      <c r="M346">
        <v>4</v>
      </c>
      <c r="N346">
        <v>8.67</v>
      </c>
      <c r="O346">
        <v>9.09</v>
      </c>
      <c r="P346">
        <v>100</v>
      </c>
      <c r="Q346">
        <v>100</v>
      </c>
      <c r="R346">
        <v>13</v>
      </c>
      <c r="S346">
        <v>0</v>
      </c>
      <c r="T346">
        <v>8.18</v>
      </c>
      <c r="U346">
        <v>0</v>
      </c>
      <c r="V346" t="s">
        <v>126</v>
      </c>
      <c r="W346" t="s">
        <v>33</v>
      </c>
      <c r="X346">
        <v>13</v>
      </c>
      <c r="Y346">
        <v>0</v>
      </c>
    </row>
    <row r="347" spans="1:25" x14ac:dyDescent="0.25">
      <c r="A347">
        <f>_xlfn.XLOOKUP(C347,[1]Sheet1!$K:$K,[1]Sheet1!$D:$D,0)</f>
        <v>45061</v>
      </c>
      <c r="B347" t="str">
        <f t="shared" si="5"/>
        <v>2023_Week20</v>
      </c>
      <c r="C347" t="s">
        <v>280</v>
      </c>
      <c r="D347" t="s">
        <v>76</v>
      </c>
      <c r="E347" t="s">
        <v>76</v>
      </c>
      <c r="F347" t="s">
        <v>77</v>
      </c>
      <c r="G347" t="s">
        <v>78</v>
      </c>
      <c r="H347">
        <v>139</v>
      </c>
      <c r="I347">
        <v>2</v>
      </c>
      <c r="J347">
        <v>7.68</v>
      </c>
      <c r="K347">
        <v>5.41</v>
      </c>
      <c r="L347">
        <v>206</v>
      </c>
      <c r="M347">
        <v>2</v>
      </c>
      <c r="N347">
        <v>8.84</v>
      </c>
      <c r="O347">
        <v>4.55</v>
      </c>
      <c r="P347">
        <v>100</v>
      </c>
      <c r="Q347">
        <v>100</v>
      </c>
      <c r="R347">
        <v>13</v>
      </c>
      <c r="S347">
        <v>0</v>
      </c>
      <c r="T347">
        <v>9.35</v>
      </c>
      <c r="U347">
        <v>0</v>
      </c>
      <c r="V347" t="s">
        <v>126</v>
      </c>
      <c r="W347" t="s">
        <v>33</v>
      </c>
      <c r="X347">
        <v>13</v>
      </c>
      <c r="Y347">
        <v>0</v>
      </c>
    </row>
    <row r="348" spans="1:25" x14ac:dyDescent="0.25">
      <c r="A348">
        <f>_xlfn.XLOOKUP(C348,[1]Sheet1!$K:$K,[1]Sheet1!$D:$D,0)</f>
        <v>45061</v>
      </c>
      <c r="B348" t="str">
        <f t="shared" si="5"/>
        <v>2023_Week20</v>
      </c>
      <c r="C348" t="s">
        <v>280</v>
      </c>
      <c r="D348" t="s">
        <v>115</v>
      </c>
      <c r="E348" t="s">
        <v>116</v>
      </c>
      <c r="F348" t="s">
        <v>117</v>
      </c>
      <c r="G348" t="s">
        <v>118</v>
      </c>
      <c r="H348">
        <v>67</v>
      </c>
      <c r="I348">
        <v>1</v>
      </c>
      <c r="J348">
        <v>3.7</v>
      </c>
      <c r="K348">
        <v>2.7</v>
      </c>
      <c r="L348">
        <v>91</v>
      </c>
      <c r="M348">
        <v>1</v>
      </c>
      <c r="N348">
        <v>3.91</v>
      </c>
      <c r="O348">
        <v>2.27</v>
      </c>
      <c r="P348">
        <v>98.89</v>
      </c>
      <c r="Q348">
        <v>100</v>
      </c>
      <c r="R348">
        <v>12</v>
      </c>
      <c r="S348">
        <v>0</v>
      </c>
      <c r="T348">
        <v>17.91</v>
      </c>
      <c r="U348">
        <v>0</v>
      </c>
      <c r="V348" t="s">
        <v>106</v>
      </c>
      <c r="W348" t="s">
        <v>33</v>
      </c>
      <c r="X348">
        <v>12</v>
      </c>
      <c r="Y348">
        <v>0</v>
      </c>
    </row>
    <row r="349" spans="1:25" x14ac:dyDescent="0.25">
      <c r="A349">
        <f>_xlfn.XLOOKUP(C349,[1]Sheet1!$K:$K,[1]Sheet1!$D:$D,0)</f>
        <v>45061</v>
      </c>
      <c r="B349" t="str">
        <f t="shared" si="5"/>
        <v>2023_Week20</v>
      </c>
      <c r="C349" t="s">
        <v>280</v>
      </c>
      <c r="D349" t="s">
        <v>120</v>
      </c>
      <c r="E349" t="s">
        <v>120</v>
      </c>
      <c r="F349" t="s">
        <v>121</v>
      </c>
      <c r="G349" t="s">
        <v>122</v>
      </c>
      <c r="H349">
        <v>51</v>
      </c>
      <c r="I349">
        <v>1</v>
      </c>
      <c r="J349">
        <v>2.82</v>
      </c>
      <c r="K349">
        <v>2.7</v>
      </c>
      <c r="L349">
        <v>69</v>
      </c>
      <c r="M349">
        <v>1</v>
      </c>
      <c r="N349">
        <v>2.96</v>
      </c>
      <c r="O349">
        <v>2.27</v>
      </c>
      <c r="P349">
        <v>100</v>
      </c>
      <c r="Q349">
        <v>100</v>
      </c>
      <c r="R349">
        <v>8</v>
      </c>
      <c r="S349">
        <v>0</v>
      </c>
      <c r="T349">
        <v>15.69</v>
      </c>
      <c r="U349">
        <v>0</v>
      </c>
      <c r="V349" t="s">
        <v>143</v>
      </c>
      <c r="W349" t="s">
        <v>33</v>
      </c>
      <c r="X349">
        <v>8</v>
      </c>
      <c r="Y349">
        <v>0</v>
      </c>
    </row>
    <row r="350" spans="1:25" x14ac:dyDescent="0.25">
      <c r="A350">
        <f>_xlfn.XLOOKUP(C350,[1]Sheet1!$K:$K,[1]Sheet1!$D:$D,0)</f>
        <v>45061</v>
      </c>
      <c r="B350" t="str">
        <f t="shared" si="5"/>
        <v>2023_Week20</v>
      </c>
      <c r="C350" t="s">
        <v>280</v>
      </c>
      <c r="D350" t="s">
        <v>115</v>
      </c>
      <c r="E350" t="s">
        <v>231</v>
      </c>
      <c r="F350" t="s">
        <v>232</v>
      </c>
      <c r="G350" t="s">
        <v>233</v>
      </c>
      <c r="H350">
        <v>52</v>
      </c>
      <c r="I350">
        <v>1</v>
      </c>
      <c r="J350">
        <v>2.87</v>
      </c>
      <c r="K350">
        <v>2.7</v>
      </c>
      <c r="L350">
        <v>64</v>
      </c>
      <c r="M350">
        <v>1</v>
      </c>
      <c r="N350">
        <v>2.75</v>
      </c>
      <c r="O350">
        <v>2.27</v>
      </c>
      <c r="P350">
        <v>100</v>
      </c>
      <c r="Q350">
        <v>100</v>
      </c>
      <c r="R350">
        <v>7</v>
      </c>
      <c r="S350">
        <v>0</v>
      </c>
      <c r="T350">
        <v>13.46</v>
      </c>
      <c r="U350">
        <v>0</v>
      </c>
      <c r="V350" t="s">
        <v>176</v>
      </c>
      <c r="W350" t="s">
        <v>33</v>
      </c>
      <c r="X350">
        <v>7</v>
      </c>
      <c r="Y350">
        <v>0</v>
      </c>
    </row>
    <row r="351" spans="1:25" x14ac:dyDescent="0.25">
      <c r="A351">
        <f>_xlfn.XLOOKUP(C351,[1]Sheet1!$K:$K,[1]Sheet1!$D:$D,0)</f>
        <v>45061</v>
      </c>
      <c r="B351" t="str">
        <f t="shared" si="5"/>
        <v>2023_Week20</v>
      </c>
      <c r="C351" t="s">
        <v>280</v>
      </c>
      <c r="D351" t="s">
        <v>34</v>
      </c>
      <c r="E351" t="s">
        <v>50</v>
      </c>
      <c r="F351" t="s">
        <v>51</v>
      </c>
      <c r="G351" t="s">
        <v>52</v>
      </c>
      <c r="H351">
        <v>116</v>
      </c>
      <c r="I351">
        <v>1</v>
      </c>
      <c r="J351">
        <v>6.41</v>
      </c>
      <c r="K351">
        <v>2.7</v>
      </c>
      <c r="L351">
        <v>152</v>
      </c>
      <c r="M351">
        <v>1</v>
      </c>
      <c r="N351">
        <v>6.53</v>
      </c>
      <c r="O351">
        <v>2.27</v>
      </c>
      <c r="P351">
        <v>99.34</v>
      </c>
      <c r="Q351">
        <v>100</v>
      </c>
      <c r="R351">
        <v>8</v>
      </c>
      <c r="S351">
        <v>0</v>
      </c>
      <c r="T351">
        <v>6.9</v>
      </c>
      <c r="U351">
        <v>0</v>
      </c>
      <c r="V351" t="s">
        <v>216</v>
      </c>
      <c r="W351" t="s">
        <v>33</v>
      </c>
      <c r="X351">
        <v>6</v>
      </c>
      <c r="Y351">
        <v>0</v>
      </c>
    </row>
    <row r="352" spans="1:25" x14ac:dyDescent="0.25">
      <c r="A352">
        <f>_xlfn.XLOOKUP(C352,[1]Sheet1!$K:$K,[1]Sheet1!$D:$D,0)</f>
        <v>45061</v>
      </c>
      <c r="B352" t="str">
        <f t="shared" si="5"/>
        <v>2023_Week20</v>
      </c>
      <c r="C352" t="s">
        <v>280</v>
      </c>
      <c r="D352" t="s">
        <v>92</v>
      </c>
      <c r="E352" t="s">
        <v>111</v>
      </c>
      <c r="F352" t="s">
        <v>112</v>
      </c>
      <c r="G352" t="s">
        <v>113</v>
      </c>
      <c r="H352">
        <v>100</v>
      </c>
      <c r="I352">
        <v>3</v>
      </c>
      <c r="J352">
        <v>5.53</v>
      </c>
      <c r="K352">
        <v>8.11</v>
      </c>
      <c r="L352">
        <v>118</v>
      </c>
      <c r="M352">
        <v>3</v>
      </c>
      <c r="N352">
        <v>5.07</v>
      </c>
      <c r="O352">
        <v>6.82</v>
      </c>
      <c r="P352">
        <v>100</v>
      </c>
      <c r="Q352">
        <v>100</v>
      </c>
      <c r="R352">
        <v>5</v>
      </c>
      <c r="S352">
        <v>0</v>
      </c>
      <c r="T352">
        <v>5</v>
      </c>
      <c r="U352">
        <v>0</v>
      </c>
      <c r="V352" t="s">
        <v>129</v>
      </c>
      <c r="W352" t="s">
        <v>33</v>
      </c>
      <c r="X352">
        <v>5</v>
      </c>
      <c r="Y352">
        <v>0</v>
      </c>
    </row>
    <row r="353" spans="1:25" x14ac:dyDescent="0.25">
      <c r="A353">
        <f>_xlfn.XLOOKUP(C353,[1]Sheet1!$K:$K,[1]Sheet1!$D:$D,0)</f>
        <v>45061</v>
      </c>
      <c r="B353" t="str">
        <f t="shared" si="5"/>
        <v>2023_Week20</v>
      </c>
      <c r="C353" t="s">
        <v>280</v>
      </c>
      <c r="D353" t="s">
        <v>34</v>
      </c>
      <c r="E353" t="s">
        <v>107</v>
      </c>
      <c r="F353" t="s">
        <v>108</v>
      </c>
      <c r="G353" t="s">
        <v>109</v>
      </c>
      <c r="H353">
        <v>125</v>
      </c>
      <c r="I353">
        <v>0</v>
      </c>
      <c r="J353">
        <v>6.91</v>
      </c>
      <c r="K353">
        <v>0</v>
      </c>
      <c r="L353">
        <v>138</v>
      </c>
      <c r="M353">
        <v>0</v>
      </c>
      <c r="N353">
        <v>5.93</v>
      </c>
      <c r="O353">
        <v>0</v>
      </c>
      <c r="P353">
        <v>100</v>
      </c>
      <c r="Q353">
        <v>0</v>
      </c>
      <c r="R353">
        <v>4</v>
      </c>
      <c r="S353">
        <v>0</v>
      </c>
      <c r="T353">
        <v>3.2</v>
      </c>
      <c r="U353">
        <v>0</v>
      </c>
      <c r="V353" t="s">
        <v>185</v>
      </c>
      <c r="W353" t="s">
        <v>33</v>
      </c>
      <c r="X353">
        <v>4</v>
      </c>
      <c r="Y353">
        <v>0</v>
      </c>
    </row>
    <row r="354" spans="1:25" x14ac:dyDescent="0.25">
      <c r="A354">
        <f>_xlfn.XLOOKUP(C354,[1]Sheet1!$K:$K,[1]Sheet1!$D:$D,0)</f>
        <v>45061</v>
      </c>
      <c r="B354" t="str">
        <f t="shared" si="5"/>
        <v>2023_Week20</v>
      </c>
      <c r="C354" t="s">
        <v>280</v>
      </c>
      <c r="D354" t="s">
        <v>40</v>
      </c>
      <c r="E354" t="s">
        <v>88</v>
      </c>
      <c r="F354" t="s">
        <v>89</v>
      </c>
      <c r="G354" t="s">
        <v>90</v>
      </c>
      <c r="H354">
        <v>73</v>
      </c>
      <c r="I354">
        <v>2</v>
      </c>
      <c r="J354">
        <v>4.04</v>
      </c>
      <c r="K354">
        <v>5.41</v>
      </c>
      <c r="L354">
        <v>83</v>
      </c>
      <c r="M354">
        <v>2</v>
      </c>
      <c r="N354">
        <v>3.56</v>
      </c>
      <c r="O354">
        <v>4.55</v>
      </c>
      <c r="P354">
        <v>100</v>
      </c>
      <c r="Q354">
        <v>100</v>
      </c>
      <c r="R354">
        <v>2</v>
      </c>
      <c r="S354">
        <v>0</v>
      </c>
      <c r="T354">
        <v>2.74</v>
      </c>
      <c r="U354">
        <v>0</v>
      </c>
      <c r="V354" t="s">
        <v>135</v>
      </c>
      <c r="W354" t="s">
        <v>33</v>
      </c>
      <c r="X354">
        <v>2</v>
      </c>
      <c r="Y354">
        <v>0</v>
      </c>
    </row>
    <row r="355" spans="1:25" x14ac:dyDescent="0.25">
      <c r="A355">
        <f>_xlfn.XLOOKUP(C355,[1]Sheet1!$K:$K,[1]Sheet1!$D:$D,0)</f>
        <v>45061</v>
      </c>
      <c r="B355" t="str">
        <f t="shared" si="5"/>
        <v>2023_Week20</v>
      </c>
      <c r="C355" t="s">
        <v>280</v>
      </c>
      <c r="D355" t="s">
        <v>40</v>
      </c>
      <c r="E355" t="s">
        <v>41</v>
      </c>
      <c r="F355" t="s">
        <v>42</v>
      </c>
      <c r="G355" t="s">
        <v>43</v>
      </c>
      <c r="H355">
        <v>65</v>
      </c>
      <c r="I355">
        <v>2</v>
      </c>
      <c r="J355">
        <v>3.59</v>
      </c>
      <c r="K355">
        <v>5.41</v>
      </c>
      <c r="L355">
        <v>68</v>
      </c>
      <c r="M355">
        <v>2</v>
      </c>
      <c r="N355">
        <v>2.92</v>
      </c>
      <c r="O355">
        <v>4.55</v>
      </c>
      <c r="P355">
        <v>100</v>
      </c>
      <c r="Q355">
        <v>100</v>
      </c>
      <c r="R355">
        <v>2</v>
      </c>
      <c r="S355">
        <v>0</v>
      </c>
      <c r="T355">
        <v>3.08</v>
      </c>
      <c r="U355">
        <v>0</v>
      </c>
      <c r="V355" t="s">
        <v>135</v>
      </c>
      <c r="W355" t="s">
        <v>33</v>
      </c>
      <c r="X355">
        <v>2</v>
      </c>
      <c r="Y355">
        <v>0</v>
      </c>
    </row>
    <row r="356" spans="1:25" x14ac:dyDescent="0.25">
      <c r="A356">
        <f>_xlfn.XLOOKUP(C356,[1]Sheet1!$K:$K,[1]Sheet1!$D:$D,0)</f>
        <v>45061</v>
      </c>
      <c r="B356" t="str">
        <f t="shared" si="5"/>
        <v>2023_Week20</v>
      </c>
      <c r="C356" t="s">
        <v>280</v>
      </c>
      <c r="D356" t="s">
        <v>34</v>
      </c>
      <c r="E356" t="s">
        <v>157</v>
      </c>
      <c r="F356" t="s">
        <v>158</v>
      </c>
      <c r="G356" t="s">
        <v>159</v>
      </c>
      <c r="H356">
        <v>31</v>
      </c>
      <c r="I356">
        <v>0</v>
      </c>
      <c r="J356">
        <v>1.71</v>
      </c>
      <c r="K356">
        <v>0</v>
      </c>
      <c r="L356">
        <v>40</v>
      </c>
      <c r="M356">
        <v>0</v>
      </c>
      <c r="N356">
        <v>1.72</v>
      </c>
      <c r="O356">
        <v>0</v>
      </c>
      <c r="P356">
        <v>100</v>
      </c>
      <c r="Q356">
        <v>0</v>
      </c>
      <c r="R356">
        <v>1</v>
      </c>
      <c r="S356">
        <v>0</v>
      </c>
      <c r="T356">
        <v>3.23</v>
      </c>
      <c r="U356">
        <v>0</v>
      </c>
      <c r="V356" t="s">
        <v>139</v>
      </c>
      <c r="W356" t="s">
        <v>33</v>
      </c>
      <c r="X356">
        <v>1</v>
      </c>
      <c r="Y356">
        <v>0</v>
      </c>
    </row>
    <row r="357" spans="1:25" x14ac:dyDescent="0.25">
      <c r="A357">
        <f>_xlfn.XLOOKUP(C357,[1]Sheet1!$K:$K,[1]Sheet1!$D:$D,0)</f>
        <v>45061</v>
      </c>
      <c r="B357" t="str">
        <f t="shared" si="5"/>
        <v>2023_Week20</v>
      </c>
      <c r="C357" t="s">
        <v>280</v>
      </c>
      <c r="D357" t="s">
        <v>66</v>
      </c>
      <c r="E357" t="s">
        <v>84</v>
      </c>
      <c r="F357" t="s">
        <v>85</v>
      </c>
      <c r="G357" t="s">
        <v>86</v>
      </c>
      <c r="H357">
        <v>9</v>
      </c>
      <c r="I357">
        <v>1</v>
      </c>
      <c r="J357">
        <v>0.5</v>
      </c>
      <c r="K357">
        <v>2.7</v>
      </c>
      <c r="L357">
        <v>10</v>
      </c>
      <c r="M357">
        <v>1</v>
      </c>
      <c r="N357">
        <v>0.43</v>
      </c>
      <c r="O357">
        <v>2.27</v>
      </c>
      <c r="P357">
        <v>90</v>
      </c>
      <c r="Q357">
        <v>100</v>
      </c>
      <c r="R357">
        <v>1</v>
      </c>
      <c r="S357">
        <v>0</v>
      </c>
      <c r="T357">
        <v>11.11</v>
      </c>
      <c r="U357">
        <v>0</v>
      </c>
      <c r="V357" t="s">
        <v>33</v>
      </c>
      <c r="W357" t="s">
        <v>33</v>
      </c>
      <c r="X357">
        <v>1</v>
      </c>
      <c r="Y357">
        <v>0</v>
      </c>
    </row>
    <row r="358" spans="1:25" x14ac:dyDescent="0.25">
      <c r="A358">
        <f>_xlfn.XLOOKUP(C358,[1]Sheet1!$K:$K,[1]Sheet1!$D:$D,0)</f>
        <v>45061</v>
      </c>
      <c r="B358" t="str">
        <f t="shared" si="5"/>
        <v>2023_Week20</v>
      </c>
      <c r="C358" t="s">
        <v>280</v>
      </c>
      <c r="D358" t="s">
        <v>92</v>
      </c>
      <c r="E358" t="s">
        <v>93</v>
      </c>
      <c r="F358" t="s">
        <v>94</v>
      </c>
      <c r="G358" t="s">
        <v>95</v>
      </c>
      <c r="H358">
        <v>97</v>
      </c>
      <c r="I358">
        <v>3</v>
      </c>
      <c r="J358">
        <v>5.36</v>
      </c>
      <c r="K358">
        <v>8.11</v>
      </c>
      <c r="L358">
        <v>111</v>
      </c>
      <c r="M358">
        <v>3</v>
      </c>
      <c r="N358">
        <v>4.7699999999999996</v>
      </c>
      <c r="O358">
        <v>6.82</v>
      </c>
      <c r="P358">
        <v>100</v>
      </c>
      <c r="Q358">
        <v>100</v>
      </c>
      <c r="R358">
        <v>1</v>
      </c>
      <c r="S358">
        <v>0</v>
      </c>
      <c r="T358">
        <v>1.03</v>
      </c>
      <c r="U358">
        <v>0</v>
      </c>
      <c r="V358" t="s">
        <v>146</v>
      </c>
      <c r="W358" t="s">
        <v>33</v>
      </c>
      <c r="X358">
        <v>1</v>
      </c>
      <c r="Y358">
        <v>0</v>
      </c>
    </row>
    <row r="359" spans="1:25" x14ac:dyDescent="0.25">
      <c r="A359">
        <f>_xlfn.XLOOKUP(C359,[1]Sheet1!$K:$K,[1]Sheet1!$D:$D,0)</f>
        <v>45061</v>
      </c>
      <c r="B359" t="str">
        <f t="shared" si="5"/>
        <v>2023_Week20</v>
      </c>
      <c r="C359" t="s">
        <v>280</v>
      </c>
      <c r="D359" t="s">
        <v>66</v>
      </c>
      <c r="E359" t="s">
        <v>67</v>
      </c>
      <c r="F359" t="s">
        <v>68</v>
      </c>
      <c r="G359" t="s">
        <v>69</v>
      </c>
      <c r="H359">
        <v>10</v>
      </c>
      <c r="I359">
        <v>0</v>
      </c>
      <c r="J359">
        <v>0.55000000000000004</v>
      </c>
      <c r="K359">
        <v>0</v>
      </c>
      <c r="L359">
        <v>14</v>
      </c>
      <c r="M359">
        <v>0</v>
      </c>
      <c r="N359">
        <v>0.6</v>
      </c>
      <c r="O359">
        <v>0</v>
      </c>
      <c r="P359">
        <v>92.86</v>
      </c>
      <c r="Q359">
        <v>0</v>
      </c>
      <c r="R359">
        <v>1</v>
      </c>
      <c r="S359">
        <v>0</v>
      </c>
      <c r="T359">
        <v>10</v>
      </c>
      <c r="U359">
        <v>0</v>
      </c>
      <c r="V359" t="s">
        <v>147</v>
      </c>
      <c r="W359" t="s">
        <v>33</v>
      </c>
      <c r="X359">
        <v>1</v>
      </c>
      <c r="Y359">
        <v>0</v>
      </c>
    </row>
    <row r="360" spans="1:25" x14ac:dyDescent="0.25">
      <c r="A360">
        <f>_xlfn.XLOOKUP(C360,[1]Sheet1!$K:$K,[1]Sheet1!$D:$D,0)</f>
        <v>45054</v>
      </c>
      <c r="B360" t="str">
        <f t="shared" si="5"/>
        <v>2023_Week19</v>
      </c>
      <c r="C360" t="s">
        <v>284</v>
      </c>
      <c r="D360" t="s">
        <v>40</v>
      </c>
      <c r="E360" t="s">
        <v>58</v>
      </c>
      <c r="F360" t="s">
        <v>59</v>
      </c>
      <c r="G360" t="s">
        <v>60</v>
      </c>
      <c r="H360">
        <v>639</v>
      </c>
      <c r="I360">
        <v>16</v>
      </c>
      <c r="J360">
        <v>10.87</v>
      </c>
      <c r="K360">
        <v>16.489999999999998</v>
      </c>
      <c r="L360">
        <v>849</v>
      </c>
      <c r="M360">
        <v>24</v>
      </c>
      <c r="N360">
        <v>10.91</v>
      </c>
      <c r="O360">
        <v>19.2</v>
      </c>
      <c r="P360">
        <v>99.88</v>
      </c>
      <c r="Q360">
        <v>100</v>
      </c>
      <c r="R360">
        <v>89</v>
      </c>
      <c r="S360">
        <v>3</v>
      </c>
      <c r="T360">
        <v>13.93</v>
      </c>
      <c r="U360">
        <v>18.75</v>
      </c>
      <c r="V360" t="s">
        <v>285</v>
      </c>
      <c r="W360" t="s">
        <v>286</v>
      </c>
      <c r="X360">
        <v>86</v>
      </c>
      <c r="Y360">
        <v>3</v>
      </c>
    </row>
    <row r="361" spans="1:25" x14ac:dyDescent="0.25">
      <c r="A361">
        <f>_xlfn.XLOOKUP(C361,[1]Sheet1!$K:$K,[1]Sheet1!$D:$D,0)</f>
        <v>45054</v>
      </c>
      <c r="B361" t="str">
        <f t="shared" si="5"/>
        <v>2023_Week19</v>
      </c>
      <c r="C361" t="s">
        <v>284</v>
      </c>
      <c r="D361" t="s">
        <v>54</v>
      </c>
      <c r="E361" t="s">
        <v>54</v>
      </c>
      <c r="F361" t="s">
        <v>30</v>
      </c>
      <c r="G361" t="s">
        <v>55</v>
      </c>
      <c r="H361">
        <v>1.2030000000000001</v>
      </c>
      <c r="I361">
        <v>31</v>
      </c>
      <c r="J361">
        <v>20.46</v>
      </c>
      <c r="K361">
        <v>31.96</v>
      </c>
      <c r="L361">
        <v>1.6759999999999999</v>
      </c>
      <c r="M361">
        <v>38</v>
      </c>
      <c r="N361">
        <v>21.53</v>
      </c>
      <c r="O361">
        <v>30.4</v>
      </c>
      <c r="P361">
        <v>95.58</v>
      </c>
      <c r="Q361">
        <v>97.37</v>
      </c>
      <c r="R361">
        <v>85</v>
      </c>
      <c r="S361">
        <v>2</v>
      </c>
      <c r="T361">
        <v>7.07</v>
      </c>
      <c r="U361">
        <v>6.45</v>
      </c>
      <c r="V361" t="s">
        <v>287</v>
      </c>
      <c r="W361" t="s">
        <v>136</v>
      </c>
      <c r="X361">
        <v>85</v>
      </c>
      <c r="Y361">
        <v>2</v>
      </c>
    </row>
    <row r="362" spans="1:25" x14ac:dyDescent="0.25">
      <c r="A362">
        <f>_xlfn.XLOOKUP(C362,[1]Sheet1!$K:$K,[1]Sheet1!$D:$D,0)</f>
        <v>45054</v>
      </c>
      <c r="B362" t="str">
        <f t="shared" si="5"/>
        <v>2023_Week19</v>
      </c>
      <c r="C362" t="s">
        <v>284</v>
      </c>
      <c r="D362" t="s">
        <v>34</v>
      </c>
      <c r="E362" t="s">
        <v>62</v>
      </c>
      <c r="F362" t="s">
        <v>63</v>
      </c>
      <c r="G362" t="s">
        <v>64</v>
      </c>
      <c r="H362">
        <v>374</v>
      </c>
      <c r="I362">
        <v>3</v>
      </c>
      <c r="J362">
        <v>6.36</v>
      </c>
      <c r="K362">
        <v>3.09</v>
      </c>
      <c r="L362">
        <v>500</v>
      </c>
      <c r="M362">
        <v>4</v>
      </c>
      <c r="N362">
        <v>6.42</v>
      </c>
      <c r="O362">
        <v>3.2</v>
      </c>
      <c r="P362">
        <v>100</v>
      </c>
      <c r="Q362">
        <v>100</v>
      </c>
      <c r="R362">
        <v>82</v>
      </c>
      <c r="S362">
        <v>1</v>
      </c>
      <c r="T362">
        <v>21.93</v>
      </c>
      <c r="U362">
        <v>33.33</v>
      </c>
      <c r="V362" t="s">
        <v>288</v>
      </c>
      <c r="W362" t="s">
        <v>139</v>
      </c>
      <c r="X362">
        <v>82</v>
      </c>
      <c r="Y362">
        <v>1</v>
      </c>
    </row>
    <row r="363" spans="1:25" x14ac:dyDescent="0.25">
      <c r="A363">
        <f>_xlfn.XLOOKUP(C363,[1]Sheet1!$K:$K,[1]Sheet1!$D:$D,0)</f>
        <v>45054</v>
      </c>
      <c r="B363" t="str">
        <f t="shared" si="5"/>
        <v>2023_Week19</v>
      </c>
      <c r="C363" t="s">
        <v>284</v>
      </c>
      <c r="D363" t="s">
        <v>76</v>
      </c>
      <c r="E363" t="s">
        <v>76</v>
      </c>
      <c r="F363" t="s">
        <v>77</v>
      </c>
      <c r="G363" t="s">
        <v>78</v>
      </c>
      <c r="H363">
        <v>480</v>
      </c>
      <c r="I363">
        <v>6</v>
      </c>
      <c r="J363">
        <v>8.16</v>
      </c>
      <c r="K363">
        <v>6.19</v>
      </c>
      <c r="L363">
        <v>656</v>
      </c>
      <c r="M363">
        <v>8</v>
      </c>
      <c r="N363">
        <v>8.43</v>
      </c>
      <c r="O363">
        <v>6.4</v>
      </c>
      <c r="P363">
        <v>99.85</v>
      </c>
      <c r="Q363">
        <v>100</v>
      </c>
      <c r="R363">
        <v>62</v>
      </c>
      <c r="S363">
        <v>1</v>
      </c>
      <c r="T363">
        <v>12.92</v>
      </c>
      <c r="U363">
        <v>16.670000000000002</v>
      </c>
      <c r="V363" t="s">
        <v>289</v>
      </c>
      <c r="W363" t="s">
        <v>146</v>
      </c>
      <c r="X363">
        <v>62</v>
      </c>
      <c r="Y363">
        <v>1</v>
      </c>
    </row>
    <row r="364" spans="1:25" x14ac:dyDescent="0.25">
      <c r="A364">
        <f>_xlfn.XLOOKUP(C364,[1]Sheet1!$K:$K,[1]Sheet1!$D:$D,0)</f>
        <v>45054</v>
      </c>
      <c r="B364" t="str">
        <f t="shared" si="5"/>
        <v>2023_Week19</v>
      </c>
      <c r="C364" t="s">
        <v>284</v>
      </c>
      <c r="D364" t="s">
        <v>34</v>
      </c>
      <c r="E364" t="s">
        <v>50</v>
      </c>
      <c r="F364" t="s">
        <v>51</v>
      </c>
      <c r="G364" t="s">
        <v>52</v>
      </c>
      <c r="H364">
        <v>228</v>
      </c>
      <c r="I364">
        <v>4</v>
      </c>
      <c r="J364">
        <v>3.88</v>
      </c>
      <c r="K364">
        <v>4.12</v>
      </c>
      <c r="L364">
        <v>309</v>
      </c>
      <c r="M364">
        <v>6</v>
      </c>
      <c r="N364">
        <v>3.97</v>
      </c>
      <c r="O364">
        <v>4.8</v>
      </c>
      <c r="P364">
        <v>100</v>
      </c>
      <c r="Q364">
        <v>100</v>
      </c>
      <c r="R364">
        <v>32</v>
      </c>
      <c r="S364">
        <v>0</v>
      </c>
      <c r="T364">
        <v>14.04</v>
      </c>
      <c r="U364">
        <v>0</v>
      </c>
      <c r="V364" t="s">
        <v>96</v>
      </c>
      <c r="W364" t="s">
        <v>33</v>
      </c>
      <c r="X364">
        <v>29</v>
      </c>
      <c r="Y364">
        <v>0</v>
      </c>
    </row>
    <row r="365" spans="1:25" x14ac:dyDescent="0.25">
      <c r="A365">
        <f>_xlfn.XLOOKUP(C365,[1]Sheet1!$K:$K,[1]Sheet1!$D:$D,0)</f>
        <v>45054</v>
      </c>
      <c r="B365" t="str">
        <f t="shared" si="5"/>
        <v>2023_Week19</v>
      </c>
      <c r="C365" t="s">
        <v>284</v>
      </c>
      <c r="D365" t="s">
        <v>120</v>
      </c>
      <c r="E365" t="s">
        <v>120</v>
      </c>
      <c r="F365" t="s">
        <v>121</v>
      </c>
      <c r="G365" t="s">
        <v>122</v>
      </c>
      <c r="H365">
        <v>156</v>
      </c>
      <c r="I365">
        <v>2</v>
      </c>
      <c r="J365">
        <v>2.65</v>
      </c>
      <c r="K365">
        <v>2.06</v>
      </c>
      <c r="L365">
        <v>226</v>
      </c>
      <c r="M365">
        <v>2</v>
      </c>
      <c r="N365">
        <v>2.9</v>
      </c>
      <c r="O365">
        <v>1.6</v>
      </c>
      <c r="P365">
        <v>100</v>
      </c>
      <c r="Q365">
        <v>100</v>
      </c>
      <c r="R365">
        <v>27</v>
      </c>
      <c r="S365">
        <v>0</v>
      </c>
      <c r="T365">
        <v>17.309999999999999</v>
      </c>
      <c r="U365">
        <v>0</v>
      </c>
      <c r="V365" t="s">
        <v>290</v>
      </c>
      <c r="W365" t="s">
        <v>33</v>
      </c>
      <c r="X365">
        <v>27</v>
      </c>
      <c r="Y365">
        <v>0</v>
      </c>
    </row>
    <row r="366" spans="1:25" x14ac:dyDescent="0.25">
      <c r="A366">
        <f>_xlfn.XLOOKUP(C366,[1]Sheet1!$K:$K,[1]Sheet1!$D:$D,0)</f>
        <v>45054</v>
      </c>
      <c r="B366" t="str">
        <f t="shared" si="5"/>
        <v>2023_Week19</v>
      </c>
      <c r="C366" t="s">
        <v>284</v>
      </c>
      <c r="D366" t="s">
        <v>92</v>
      </c>
      <c r="E366" t="s">
        <v>102</v>
      </c>
      <c r="F366" t="s">
        <v>103</v>
      </c>
      <c r="G366" t="s">
        <v>104</v>
      </c>
      <c r="H366">
        <v>402</v>
      </c>
      <c r="I366">
        <v>5</v>
      </c>
      <c r="J366">
        <v>6.84</v>
      </c>
      <c r="K366">
        <v>5.15</v>
      </c>
      <c r="L366">
        <v>610</v>
      </c>
      <c r="M366">
        <v>7</v>
      </c>
      <c r="N366">
        <v>7.84</v>
      </c>
      <c r="O366">
        <v>5.6</v>
      </c>
      <c r="P366">
        <v>99.67</v>
      </c>
      <c r="Q366">
        <v>100</v>
      </c>
      <c r="R366">
        <v>24</v>
      </c>
      <c r="S366">
        <v>0</v>
      </c>
      <c r="T366">
        <v>5.97</v>
      </c>
      <c r="U366">
        <v>0</v>
      </c>
      <c r="V366" t="s">
        <v>291</v>
      </c>
      <c r="W366" t="s">
        <v>33</v>
      </c>
      <c r="X366">
        <v>23</v>
      </c>
      <c r="Y366">
        <v>0</v>
      </c>
    </row>
    <row r="367" spans="1:25" x14ac:dyDescent="0.25">
      <c r="A367">
        <f>_xlfn.XLOOKUP(C367,[1]Sheet1!$K:$K,[1]Sheet1!$D:$D,0)</f>
        <v>45054</v>
      </c>
      <c r="B367" t="str">
        <f t="shared" si="5"/>
        <v>2023_Week19</v>
      </c>
      <c r="C367" t="s">
        <v>284</v>
      </c>
      <c r="D367" t="s">
        <v>66</v>
      </c>
      <c r="E367" t="s">
        <v>84</v>
      </c>
      <c r="F367" t="s">
        <v>85</v>
      </c>
      <c r="G367" t="s">
        <v>86</v>
      </c>
      <c r="H367">
        <v>226</v>
      </c>
      <c r="I367">
        <v>2</v>
      </c>
      <c r="J367">
        <v>3.84</v>
      </c>
      <c r="K367">
        <v>2.06</v>
      </c>
      <c r="L367">
        <v>293</v>
      </c>
      <c r="M367">
        <v>3</v>
      </c>
      <c r="N367">
        <v>3.76</v>
      </c>
      <c r="O367">
        <v>2.4</v>
      </c>
      <c r="P367">
        <v>94.08</v>
      </c>
      <c r="Q367">
        <v>100</v>
      </c>
      <c r="R367">
        <v>23</v>
      </c>
      <c r="S367">
        <v>0</v>
      </c>
      <c r="T367">
        <v>10.18</v>
      </c>
      <c r="U367">
        <v>0</v>
      </c>
      <c r="V367" t="s">
        <v>292</v>
      </c>
      <c r="W367" t="s">
        <v>33</v>
      </c>
      <c r="X367">
        <v>21</v>
      </c>
      <c r="Y367">
        <v>0</v>
      </c>
    </row>
    <row r="368" spans="1:25" x14ac:dyDescent="0.25">
      <c r="A368">
        <f>_xlfn.XLOOKUP(C368,[1]Sheet1!$K:$K,[1]Sheet1!$D:$D,0)</f>
        <v>45054</v>
      </c>
      <c r="B368" t="str">
        <f t="shared" si="5"/>
        <v>2023_Week19</v>
      </c>
      <c r="C368" t="s">
        <v>284</v>
      </c>
      <c r="D368" t="s">
        <v>92</v>
      </c>
      <c r="E368" t="s">
        <v>97</v>
      </c>
      <c r="F368" t="s">
        <v>98</v>
      </c>
      <c r="G368" t="s">
        <v>99</v>
      </c>
      <c r="H368">
        <v>212</v>
      </c>
      <c r="I368">
        <v>2</v>
      </c>
      <c r="J368">
        <v>3.61</v>
      </c>
      <c r="K368">
        <v>2.06</v>
      </c>
      <c r="L368">
        <v>286</v>
      </c>
      <c r="M368">
        <v>2</v>
      </c>
      <c r="N368">
        <v>3.67</v>
      </c>
      <c r="O368">
        <v>1.6</v>
      </c>
      <c r="P368">
        <v>100</v>
      </c>
      <c r="Q368">
        <v>100</v>
      </c>
      <c r="R368">
        <v>23</v>
      </c>
      <c r="S368">
        <v>0</v>
      </c>
      <c r="T368">
        <v>10.85</v>
      </c>
      <c r="U368">
        <v>0</v>
      </c>
      <c r="V368" t="s">
        <v>293</v>
      </c>
      <c r="W368" t="s">
        <v>33</v>
      </c>
      <c r="X368">
        <v>21</v>
      </c>
      <c r="Y368">
        <v>0</v>
      </c>
    </row>
    <row r="369" spans="1:25" x14ac:dyDescent="0.25">
      <c r="A369">
        <f>_xlfn.XLOOKUP(C369,[1]Sheet1!$K:$K,[1]Sheet1!$D:$D,0)</f>
        <v>45054</v>
      </c>
      <c r="B369" t="str">
        <f t="shared" si="5"/>
        <v>2023_Week19</v>
      </c>
      <c r="C369" t="s">
        <v>284</v>
      </c>
      <c r="D369" t="s">
        <v>92</v>
      </c>
      <c r="E369" t="s">
        <v>93</v>
      </c>
      <c r="F369" t="s">
        <v>94</v>
      </c>
      <c r="G369" t="s">
        <v>95</v>
      </c>
      <c r="H369">
        <v>189</v>
      </c>
      <c r="I369">
        <v>3</v>
      </c>
      <c r="J369">
        <v>3.21</v>
      </c>
      <c r="K369">
        <v>3.09</v>
      </c>
      <c r="L369">
        <v>256</v>
      </c>
      <c r="M369">
        <v>4</v>
      </c>
      <c r="N369">
        <v>3.29</v>
      </c>
      <c r="O369">
        <v>3.2</v>
      </c>
      <c r="P369">
        <v>100</v>
      </c>
      <c r="Q369">
        <v>100</v>
      </c>
      <c r="R369">
        <v>25</v>
      </c>
      <c r="S369">
        <v>0</v>
      </c>
      <c r="T369">
        <v>13.23</v>
      </c>
      <c r="U369">
        <v>0</v>
      </c>
      <c r="V369" t="s">
        <v>294</v>
      </c>
      <c r="W369" t="s">
        <v>33</v>
      </c>
      <c r="X369">
        <v>15</v>
      </c>
      <c r="Y369">
        <v>0</v>
      </c>
    </row>
    <row r="370" spans="1:25" x14ac:dyDescent="0.25">
      <c r="A370">
        <f>_xlfn.XLOOKUP(C370,[1]Sheet1!$K:$K,[1]Sheet1!$D:$D,0)</f>
        <v>45054</v>
      </c>
      <c r="B370" t="str">
        <f t="shared" si="5"/>
        <v>2023_Week19</v>
      </c>
      <c r="C370" t="s">
        <v>284</v>
      </c>
      <c r="D370" t="s">
        <v>66</v>
      </c>
      <c r="E370" t="s">
        <v>67</v>
      </c>
      <c r="F370" t="s">
        <v>68</v>
      </c>
      <c r="G370" t="s">
        <v>69</v>
      </c>
      <c r="H370">
        <v>439</v>
      </c>
      <c r="I370">
        <v>2</v>
      </c>
      <c r="J370">
        <v>7.47</v>
      </c>
      <c r="K370">
        <v>2.06</v>
      </c>
      <c r="L370">
        <v>524</v>
      </c>
      <c r="M370">
        <v>2</v>
      </c>
      <c r="N370">
        <v>6.73</v>
      </c>
      <c r="O370">
        <v>1.6</v>
      </c>
      <c r="P370">
        <v>98.85</v>
      </c>
      <c r="Q370">
        <v>100</v>
      </c>
      <c r="R370">
        <v>16</v>
      </c>
      <c r="S370">
        <v>0</v>
      </c>
      <c r="T370">
        <v>3.64</v>
      </c>
      <c r="U370">
        <v>0</v>
      </c>
      <c r="V370" t="s">
        <v>295</v>
      </c>
      <c r="W370" t="s">
        <v>33</v>
      </c>
      <c r="X370">
        <v>15</v>
      </c>
      <c r="Y370">
        <v>0</v>
      </c>
    </row>
    <row r="371" spans="1:25" x14ac:dyDescent="0.25">
      <c r="A371">
        <f>_xlfn.XLOOKUP(C371,[1]Sheet1!$K:$K,[1]Sheet1!$D:$D,0)</f>
        <v>45054</v>
      </c>
      <c r="B371" t="str">
        <f t="shared" si="5"/>
        <v>2023_Week19</v>
      </c>
      <c r="C371" t="s">
        <v>284</v>
      </c>
      <c r="D371" t="s">
        <v>115</v>
      </c>
      <c r="E371" t="s">
        <v>231</v>
      </c>
      <c r="F371" t="s">
        <v>232</v>
      </c>
      <c r="G371" t="s">
        <v>233</v>
      </c>
      <c r="H371">
        <v>122</v>
      </c>
      <c r="I371">
        <v>0</v>
      </c>
      <c r="J371">
        <v>2.08</v>
      </c>
      <c r="K371">
        <v>0</v>
      </c>
      <c r="L371">
        <v>155</v>
      </c>
      <c r="M371">
        <v>0</v>
      </c>
      <c r="N371">
        <v>1.99</v>
      </c>
      <c r="O371">
        <v>0</v>
      </c>
      <c r="P371">
        <v>100</v>
      </c>
      <c r="Q371">
        <v>0</v>
      </c>
      <c r="R371">
        <v>14</v>
      </c>
      <c r="S371">
        <v>0</v>
      </c>
      <c r="T371">
        <v>11.48</v>
      </c>
      <c r="U371">
        <v>0</v>
      </c>
      <c r="V371" t="s">
        <v>296</v>
      </c>
      <c r="W371" t="s">
        <v>33</v>
      </c>
      <c r="X371">
        <v>14</v>
      </c>
      <c r="Y371">
        <v>0</v>
      </c>
    </row>
    <row r="372" spans="1:25" x14ac:dyDescent="0.25">
      <c r="A372">
        <f>_xlfn.XLOOKUP(C372,[1]Sheet1!$K:$K,[1]Sheet1!$D:$D,0)</f>
        <v>45054</v>
      </c>
      <c r="B372" t="str">
        <f t="shared" si="5"/>
        <v>2023_Week19</v>
      </c>
      <c r="C372" t="s">
        <v>284</v>
      </c>
      <c r="D372" t="s">
        <v>92</v>
      </c>
      <c r="E372" t="s">
        <v>111</v>
      </c>
      <c r="F372" t="s">
        <v>112</v>
      </c>
      <c r="G372" t="s">
        <v>113</v>
      </c>
      <c r="H372">
        <v>152</v>
      </c>
      <c r="I372">
        <v>1</v>
      </c>
      <c r="J372">
        <v>2.59</v>
      </c>
      <c r="K372">
        <v>1.03</v>
      </c>
      <c r="L372">
        <v>188</v>
      </c>
      <c r="M372">
        <v>1</v>
      </c>
      <c r="N372">
        <v>2.42</v>
      </c>
      <c r="O372">
        <v>0.8</v>
      </c>
      <c r="P372">
        <v>99.44</v>
      </c>
      <c r="Q372">
        <v>100</v>
      </c>
      <c r="R372">
        <v>14</v>
      </c>
      <c r="S372">
        <v>0</v>
      </c>
      <c r="T372">
        <v>9.2100000000000009</v>
      </c>
      <c r="U372">
        <v>0</v>
      </c>
      <c r="V372" t="s">
        <v>142</v>
      </c>
      <c r="W372" t="s">
        <v>33</v>
      </c>
      <c r="X372">
        <v>14</v>
      </c>
      <c r="Y372">
        <v>0</v>
      </c>
    </row>
    <row r="373" spans="1:25" x14ac:dyDescent="0.25">
      <c r="A373">
        <f>_xlfn.XLOOKUP(C373,[1]Sheet1!$K:$K,[1]Sheet1!$D:$D,0)</f>
        <v>45054</v>
      </c>
      <c r="B373" t="str">
        <f t="shared" si="5"/>
        <v>2023_Week19</v>
      </c>
      <c r="C373" t="s">
        <v>284</v>
      </c>
      <c r="D373" t="s">
        <v>115</v>
      </c>
      <c r="E373" t="s">
        <v>116</v>
      </c>
      <c r="F373" t="s">
        <v>117</v>
      </c>
      <c r="G373" t="s">
        <v>118</v>
      </c>
      <c r="H373">
        <v>66</v>
      </c>
      <c r="I373">
        <v>1</v>
      </c>
      <c r="J373">
        <v>1.1200000000000001</v>
      </c>
      <c r="K373">
        <v>1.03</v>
      </c>
      <c r="L373">
        <v>89</v>
      </c>
      <c r="M373">
        <v>1</v>
      </c>
      <c r="N373">
        <v>1.1399999999999999</v>
      </c>
      <c r="O373">
        <v>0.8</v>
      </c>
      <c r="P373">
        <v>100</v>
      </c>
      <c r="Q373">
        <v>100</v>
      </c>
      <c r="R373">
        <v>8</v>
      </c>
      <c r="S373">
        <v>0</v>
      </c>
      <c r="T373">
        <v>12.12</v>
      </c>
      <c r="U373">
        <v>0</v>
      </c>
      <c r="V373" t="s">
        <v>237</v>
      </c>
      <c r="W373" t="s">
        <v>33</v>
      </c>
      <c r="X373">
        <v>8</v>
      </c>
      <c r="Y373">
        <v>0</v>
      </c>
    </row>
    <row r="374" spans="1:25" x14ac:dyDescent="0.25">
      <c r="A374">
        <f>_xlfn.XLOOKUP(C374,[1]Sheet1!$K:$K,[1]Sheet1!$D:$D,0)</f>
        <v>45054</v>
      </c>
      <c r="B374" t="str">
        <f t="shared" si="5"/>
        <v>2023_Week19</v>
      </c>
      <c r="C374" t="s">
        <v>284</v>
      </c>
      <c r="D374" t="s">
        <v>34</v>
      </c>
      <c r="E374" t="s">
        <v>107</v>
      </c>
      <c r="F374" t="s">
        <v>108</v>
      </c>
      <c r="G374" t="s">
        <v>109</v>
      </c>
      <c r="H374">
        <v>242</v>
      </c>
      <c r="I374">
        <v>5</v>
      </c>
      <c r="J374">
        <v>4.12</v>
      </c>
      <c r="K374">
        <v>5.15</v>
      </c>
      <c r="L374">
        <v>274</v>
      </c>
      <c r="M374">
        <v>8</v>
      </c>
      <c r="N374">
        <v>3.52</v>
      </c>
      <c r="O374">
        <v>6.4</v>
      </c>
      <c r="P374">
        <v>100</v>
      </c>
      <c r="Q374">
        <v>100</v>
      </c>
      <c r="R374">
        <v>8</v>
      </c>
      <c r="S374">
        <v>0</v>
      </c>
      <c r="T374">
        <v>3.31</v>
      </c>
      <c r="U374">
        <v>0</v>
      </c>
      <c r="V374" t="s">
        <v>297</v>
      </c>
      <c r="W374" t="s">
        <v>33</v>
      </c>
      <c r="X374">
        <v>8</v>
      </c>
      <c r="Y374">
        <v>0</v>
      </c>
    </row>
    <row r="375" spans="1:25" x14ac:dyDescent="0.25">
      <c r="A375">
        <f>_xlfn.XLOOKUP(C375,[1]Sheet1!$K:$K,[1]Sheet1!$D:$D,0)</f>
        <v>45054</v>
      </c>
      <c r="B375" t="str">
        <f t="shared" si="5"/>
        <v>2023_Week19</v>
      </c>
      <c r="C375" t="s">
        <v>284</v>
      </c>
      <c r="D375" t="s">
        <v>162</v>
      </c>
      <c r="E375" t="s">
        <v>163</v>
      </c>
      <c r="F375" t="s">
        <v>164</v>
      </c>
      <c r="G375" t="s">
        <v>165</v>
      </c>
      <c r="H375">
        <v>68</v>
      </c>
      <c r="I375">
        <v>0</v>
      </c>
      <c r="J375">
        <v>1.1599999999999999</v>
      </c>
      <c r="K375">
        <v>0</v>
      </c>
      <c r="L375">
        <v>86</v>
      </c>
      <c r="M375">
        <v>0</v>
      </c>
      <c r="N375">
        <v>1.1000000000000001</v>
      </c>
      <c r="O375">
        <v>0</v>
      </c>
      <c r="P375">
        <v>98.84</v>
      </c>
      <c r="Q375">
        <v>0</v>
      </c>
      <c r="R375">
        <v>6</v>
      </c>
      <c r="S375">
        <v>0</v>
      </c>
      <c r="T375">
        <v>8.82</v>
      </c>
      <c r="U375">
        <v>0</v>
      </c>
      <c r="V375" t="s">
        <v>298</v>
      </c>
      <c r="W375" t="s">
        <v>33</v>
      </c>
      <c r="X375">
        <v>6</v>
      </c>
      <c r="Y375">
        <v>0</v>
      </c>
    </row>
    <row r="376" spans="1:25" x14ac:dyDescent="0.25">
      <c r="A376">
        <f>_xlfn.XLOOKUP(C376,[1]Sheet1!$K:$K,[1]Sheet1!$D:$D,0)</f>
        <v>45054</v>
      </c>
      <c r="B376" t="str">
        <f t="shared" si="5"/>
        <v>2023_Week19</v>
      </c>
      <c r="C376" t="s">
        <v>284</v>
      </c>
      <c r="D376" t="s">
        <v>29</v>
      </c>
      <c r="E376" t="s">
        <v>29</v>
      </c>
      <c r="F376" t="s">
        <v>30</v>
      </c>
      <c r="G376" t="s">
        <v>31</v>
      </c>
      <c r="H376">
        <v>142</v>
      </c>
      <c r="I376">
        <v>2</v>
      </c>
      <c r="J376">
        <v>2.42</v>
      </c>
      <c r="K376">
        <v>2.06</v>
      </c>
      <c r="L376">
        <v>223</v>
      </c>
      <c r="M376">
        <v>3</v>
      </c>
      <c r="N376">
        <v>2.86</v>
      </c>
      <c r="O376">
        <v>2.4</v>
      </c>
      <c r="P376">
        <v>23.32</v>
      </c>
      <c r="Q376">
        <v>66.67</v>
      </c>
      <c r="R376">
        <v>5</v>
      </c>
      <c r="S376">
        <v>0</v>
      </c>
      <c r="T376">
        <v>3.52</v>
      </c>
      <c r="U376">
        <v>0</v>
      </c>
      <c r="V376" t="s">
        <v>299</v>
      </c>
      <c r="W376" t="s">
        <v>33</v>
      </c>
      <c r="X376">
        <v>5</v>
      </c>
      <c r="Y376">
        <v>0</v>
      </c>
    </row>
    <row r="377" spans="1:25" x14ac:dyDescent="0.25">
      <c r="A377">
        <f>_xlfn.XLOOKUP(C377,[1]Sheet1!$K:$K,[1]Sheet1!$D:$D,0)</f>
        <v>45054</v>
      </c>
      <c r="B377" t="str">
        <f t="shared" si="5"/>
        <v>2023_Week19</v>
      </c>
      <c r="C377" t="s">
        <v>284</v>
      </c>
      <c r="D377" t="s">
        <v>40</v>
      </c>
      <c r="E377" t="s">
        <v>41</v>
      </c>
      <c r="F377" t="s">
        <v>42</v>
      </c>
      <c r="G377" t="s">
        <v>43</v>
      </c>
      <c r="H377">
        <v>116</v>
      </c>
      <c r="I377">
        <v>3</v>
      </c>
      <c r="J377">
        <v>1.97</v>
      </c>
      <c r="K377">
        <v>3.09</v>
      </c>
      <c r="L377">
        <v>122</v>
      </c>
      <c r="M377">
        <v>3</v>
      </c>
      <c r="N377">
        <v>1.57</v>
      </c>
      <c r="O377">
        <v>2.4</v>
      </c>
      <c r="P377">
        <v>100</v>
      </c>
      <c r="Q377">
        <v>100</v>
      </c>
      <c r="R377">
        <v>4</v>
      </c>
      <c r="S377">
        <v>0</v>
      </c>
      <c r="T377">
        <v>3.45</v>
      </c>
      <c r="U377">
        <v>0</v>
      </c>
      <c r="V377" t="s">
        <v>172</v>
      </c>
      <c r="W377" t="s">
        <v>33</v>
      </c>
      <c r="X377">
        <v>4</v>
      </c>
      <c r="Y377">
        <v>0</v>
      </c>
    </row>
    <row r="378" spans="1:25" x14ac:dyDescent="0.25">
      <c r="A378">
        <f>_xlfn.XLOOKUP(C378,[1]Sheet1!$K:$K,[1]Sheet1!$D:$D,0)</f>
        <v>45054</v>
      </c>
      <c r="B378" t="str">
        <f t="shared" si="5"/>
        <v>2023_Week19</v>
      </c>
      <c r="C378" t="s">
        <v>284</v>
      </c>
      <c r="D378" t="s">
        <v>40</v>
      </c>
      <c r="E378" t="s">
        <v>88</v>
      </c>
      <c r="F378" t="s">
        <v>89</v>
      </c>
      <c r="G378" t="s">
        <v>90</v>
      </c>
      <c r="H378">
        <v>100</v>
      </c>
      <c r="I378">
        <v>4</v>
      </c>
      <c r="J378">
        <v>1.7</v>
      </c>
      <c r="K378">
        <v>4.12</v>
      </c>
      <c r="L378">
        <v>106</v>
      </c>
      <c r="M378">
        <v>4</v>
      </c>
      <c r="N378">
        <v>1.36</v>
      </c>
      <c r="O378">
        <v>3.2</v>
      </c>
      <c r="P378">
        <v>100</v>
      </c>
      <c r="Q378">
        <v>100</v>
      </c>
      <c r="R378">
        <v>2</v>
      </c>
      <c r="S378">
        <v>0</v>
      </c>
      <c r="T378">
        <v>2</v>
      </c>
      <c r="U378">
        <v>0</v>
      </c>
      <c r="V378" t="s">
        <v>135</v>
      </c>
      <c r="W378" t="s">
        <v>33</v>
      </c>
      <c r="X378">
        <v>2</v>
      </c>
      <c r="Y378">
        <v>0</v>
      </c>
    </row>
    <row r="379" spans="1:25" x14ac:dyDescent="0.25">
      <c r="A379">
        <f>_xlfn.XLOOKUP(C379,[1]Sheet1!$K:$K,[1]Sheet1!$D:$D,0)</f>
        <v>45054</v>
      </c>
      <c r="B379" t="str">
        <f t="shared" si="5"/>
        <v>2023_Week19</v>
      </c>
      <c r="C379" t="s">
        <v>284</v>
      </c>
      <c r="D379" t="s">
        <v>34</v>
      </c>
      <c r="E379" t="s">
        <v>157</v>
      </c>
      <c r="F379" t="s">
        <v>158</v>
      </c>
      <c r="G379" t="s">
        <v>159</v>
      </c>
      <c r="H379">
        <v>56</v>
      </c>
      <c r="I379">
        <v>1</v>
      </c>
      <c r="J379">
        <v>0.95</v>
      </c>
      <c r="K379">
        <v>1.03</v>
      </c>
      <c r="L379">
        <v>60</v>
      </c>
      <c r="M379">
        <v>1</v>
      </c>
      <c r="N379">
        <v>0.77</v>
      </c>
      <c r="O379">
        <v>0.8</v>
      </c>
      <c r="P379">
        <v>100</v>
      </c>
      <c r="Q379">
        <v>100</v>
      </c>
      <c r="R379">
        <v>2</v>
      </c>
      <c r="S379">
        <v>0</v>
      </c>
      <c r="T379">
        <v>3.57</v>
      </c>
      <c r="U379">
        <v>0</v>
      </c>
      <c r="V379" t="s">
        <v>135</v>
      </c>
      <c r="W379" t="s">
        <v>33</v>
      </c>
      <c r="X379">
        <v>2</v>
      </c>
      <c r="Y379">
        <v>0</v>
      </c>
    </row>
    <row r="380" spans="1:25" x14ac:dyDescent="0.25">
      <c r="A380">
        <f>_xlfn.XLOOKUP(C380,[1]Sheet1!$K:$K,[1]Sheet1!$D:$D,0)</f>
        <v>45054</v>
      </c>
      <c r="B380" t="str">
        <f t="shared" si="5"/>
        <v>2023_Week19</v>
      </c>
      <c r="C380" t="s">
        <v>284</v>
      </c>
      <c r="D380" t="s">
        <v>133</v>
      </c>
      <c r="E380" t="s">
        <v>72</v>
      </c>
      <c r="F380" t="s">
        <v>73</v>
      </c>
      <c r="G380" t="s">
        <v>74</v>
      </c>
      <c r="H380">
        <v>51</v>
      </c>
      <c r="I380">
        <v>1</v>
      </c>
      <c r="J380">
        <v>0.87</v>
      </c>
      <c r="K380">
        <v>1.03</v>
      </c>
      <c r="L380">
        <v>65</v>
      </c>
      <c r="M380">
        <v>1</v>
      </c>
      <c r="N380">
        <v>0.84</v>
      </c>
      <c r="O380">
        <v>0.8</v>
      </c>
      <c r="P380">
        <v>100</v>
      </c>
      <c r="Q380">
        <v>100</v>
      </c>
      <c r="R380">
        <v>2</v>
      </c>
      <c r="S380">
        <v>0</v>
      </c>
      <c r="T380">
        <v>3.92</v>
      </c>
      <c r="U380">
        <v>0</v>
      </c>
      <c r="V380" t="s">
        <v>300</v>
      </c>
      <c r="W380" t="s">
        <v>33</v>
      </c>
      <c r="X380">
        <v>2</v>
      </c>
      <c r="Y380">
        <v>0</v>
      </c>
    </row>
    <row r="381" spans="1:25" x14ac:dyDescent="0.25">
      <c r="A381">
        <f>_xlfn.XLOOKUP(C381,[1]Sheet1!$K:$K,[1]Sheet1!$D:$D,0)</f>
        <v>45054</v>
      </c>
      <c r="B381" t="str">
        <f t="shared" si="5"/>
        <v>2023_Week19</v>
      </c>
      <c r="C381" t="s">
        <v>284</v>
      </c>
      <c r="D381" t="s">
        <v>34</v>
      </c>
      <c r="E381" t="s">
        <v>186</v>
      </c>
      <c r="F381" t="s">
        <v>187</v>
      </c>
      <c r="G381" t="s">
        <v>188</v>
      </c>
      <c r="H381">
        <v>58</v>
      </c>
      <c r="I381">
        <v>0</v>
      </c>
      <c r="J381">
        <v>0.99</v>
      </c>
      <c r="K381">
        <v>0</v>
      </c>
      <c r="L381">
        <v>64</v>
      </c>
      <c r="M381">
        <v>0</v>
      </c>
      <c r="N381">
        <v>0.82</v>
      </c>
      <c r="O381">
        <v>0</v>
      </c>
      <c r="P381">
        <v>96.67</v>
      </c>
      <c r="Q381">
        <v>0</v>
      </c>
      <c r="R381">
        <v>1</v>
      </c>
      <c r="S381">
        <v>0</v>
      </c>
      <c r="T381">
        <v>1.72</v>
      </c>
      <c r="U381">
        <v>0</v>
      </c>
      <c r="V381" t="s">
        <v>166</v>
      </c>
      <c r="W381" t="s">
        <v>33</v>
      </c>
      <c r="X381">
        <v>1</v>
      </c>
      <c r="Y381">
        <v>0</v>
      </c>
    </row>
    <row r="382" spans="1:25" x14ac:dyDescent="0.25">
      <c r="A382">
        <f>_xlfn.XLOOKUP(C382,[1]Sheet1!$K:$K,[1]Sheet1!$D:$D,0)</f>
        <v>45054</v>
      </c>
      <c r="B382" t="str">
        <f t="shared" si="5"/>
        <v>2023_Week19</v>
      </c>
      <c r="C382" t="s">
        <v>284</v>
      </c>
      <c r="D382" t="s">
        <v>34</v>
      </c>
      <c r="E382" t="s">
        <v>301</v>
      </c>
      <c r="F382" t="s">
        <v>302</v>
      </c>
      <c r="G382" t="s">
        <v>303</v>
      </c>
      <c r="H382">
        <v>18</v>
      </c>
      <c r="I382">
        <v>0</v>
      </c>
      <c r="J382">
        <v>0.31</v>
      </c>
      <c r="K382">
        <v>0</v>
      </c>
      <c r="L382">
        <v>19</v>
      </c>
      <c r="M382">
        <v>0</v>
      </c>
      <c r="N382">
        <v>0.24</v>
      </c>
      <c r="O382">
        <v>0</v>
      </c>
      <c r="P382">
        <v>100</v>
      </c>
      <c r="Q382">
        <v>0</v>
      </c>
      <c r="R382">
        <v>1</v>
      </c>
      <c r="S382">
        <v>0</v>
      </c>
      <c r="T382">
        <v>5.56</v>
      </c>
      <c r="U382">
        <v>0</v>
      </c>
      <c r="V382" t="s">
        <v>166</v>
      </c>
      <c r="W382" t="s">
        <v>33</v>
      </c>
      <c r="X382">
        <v>1</v>
      </c>
      <c r="Y382">
        <v>0</v>
      </c>
    </row>
    <row r="383" spans="1:25" x14ac:dyDescent="0.25">
      <c r="A383">
        <f>_xlfn.XLOOKUP(C383,[1]Sheet1!$K:$K,[1]Sheet1!$D:$D,0)</f>
        <v>45054</v>
      </c>
      <c r="B383" t="str">
        <f t="shared" si="5"/>
        <v>2023_Week19</v>
      </c>
      <c r="C383" t="s">
        <v>284</v>
      </c>
      <c r="D383" t="s">
        <v>34</v>
      </c>
      <c r="E383" t="s">
        <v>224</v>
      </c>
      <c r="F383" t="s">
        <v>158</v>
      </c>
      <c r="G383" t="s">
        <v>225</v>
      </c>
      <c r="H383">
        <v>80</v>
      </c>
      <c r="I383">
        <v>2</v>
      </c>
      <c r="J383">
        <v>1.36</v>
      </c>
      <c r="K383">
        <v>2.06</v>
      </c>
      <c r="L383">
        <v>83</v>
      </c>
      <c r="M383">
        <v>2</v>
      </c>
      <c r="N383">
        <v>1.07</v>
      </c>
      <c r="O383">
        <v>1.6</v>
      </c>
      <c r="P383">
        <v>97.5</v>
      </c>
      <c r="Q383">
        <v>100</v>
      </c>
      <c r="R383">
        <v>1</v>
      </c>
      <c r="S383">
        <v>0</v>
      </c>
      <c r="T383">
        <v>1.25</v>
      </c>
      <c r="U383">
        <v>0</v>
      </c>
      <c r="V383" t="s">
        <v>139</v>
      </c>
      <c r="W383" t="s">
        <v>33</v>
      </c>
      <c r="X383">
        <v>1</v>
      </c>
      <c r="Y383">
        <v>0</v>
      </c>
    </row>
    <row r="384" spans="1:25" x14ac:dyDescent="0.25">
      <c r="A384">
        <f>_xlfn.XLOOKUP(C384,[1]Sheet1!$K:$K,[1]Sheet1!$D:$D,0)</f>
        <v>45054</v>
      </c>
      <c r="B384" t="str">
        <f t="shared" si="5"/>
        <v>2023_Week19</v>
      </c>
      <c r="C384" t="s">
        <v>284</v>
      </c>
      <c r="D384" t="s">
        <v>34</v>
      </c>
      <c r="E384" t="s">
        <v>35</v>
      </c>
      <c r="F384" t="s">
        <v>36</v>
      </c>
      <c r="G384" t="s">
        <v>37</v>
      </c>
      <c r="H384">
        <v>60</v>
      </c>
      <c r="I384">
        <v>1</v>
      </c>
      <c r="J384">
        <v>1.02</v>
      </c>
      <c r="K384">
        <v>1.03</v>
      </c>
      <c r="L384">
        <v>65</v>
      </c>
      <c r="M384">
        <v>1</v>
      </c>
      <c r="N384">
        <v>0.84</v>
      </c>
      <c r="O384">
        <v>0.8</v>
      </c>
      <c r="P384">
        <v>96.77</v>
      </c>
      <c r="Q384">
        <v>100</v>
      </c>
      <c r="R384">
        <v>1</v>
      </c>
      <c r="S384">
        <v>0</v>
      </c>
      <c r="T384">
        <v>1.67</v>
      </c>
      <c r="U384">
        <v>0</v>
      </c>
      <c r="V384" t="s">
        <v>139</v>
      </c>
      <c r="W384" t="s">
        <v>33</v>
      </c>
      <c r="X384">
        <v>1</v>
      </c>
      <c r="Y384">
        <v>0</v>
      </c>
    </row>
    <row r="385" spans="1:25" x14ac:dyDescent="0.25">
      <c r="A385">
        <f>_xlfn.XLOOKUP(C385,[1]Sheet1!$K:$K,[1]Sheet1!$D:$D,0)</f>
        <v>45047</v>
      </c>
      <c r="B385" t="str">
        <f t="shared" si="5"/>
        <v>2023_Week18</v>
      </c>
      <c r="C385" t="s">
        <v>304</v>
      </c>
      <c r="D385" t="s">
        <v>29</v>
      </c>
      <c r="E385" t="s">
        <v>29</v>
      </c>
      <c r="F385" t="s">
        <v>30</v>
      </c>
      <c r="G385" t="s">
        <v>31</v>
      </c>
      <c r="H385">
        <v>2.621</v>
      </c>
      <c r="I385">
        <v>40</v>
      </c>
      <c r="J385">
        <v>40.17</v>
      </c>
      <c r="K385">
        <v>40.82</v>
      </c>
      <c r="L385">
        <v>3.698</v>
      </c>
      <c r="M385">
        <v>61</v>
      </c>
      <c r="N385">
        <v>42.49</v>
      </c>
      <c r="O385">
        <v>45.19</v>
      </c>
      <c r="P385">
        <v>96.27</v>
      </c>
      <c r="Q385">
        <v>95.08</v>
      </c>
      <c r="R385">
        <v>339</v>
      </c>
      <c r="S385">
        <v>3</v>
      </c>
      <c r="T385">
        <v>12.93</v>
      </c>
      <c r="U385">
        <v>7.5</v>
      </c>
      <c r="V385" t="s">
        <v>305</v>
      </c>
      <c r="W385" t="s">
        <v>306</v>
      </c>
      <c r="X385">
        <v>334</v>
      </c>
      <c r="Y385">
        <v>3</v>
      </c>
    </row>
    <row r="386" spans="1:25" x14ac:dyDescent="0.25">
      <c r="A386">
        <f>_xlfn.XLOOKUP(C386,[1]Sheet1!$K:$K,[1]Sheet1!$D:$D,0)</f>
        <v>45047</v>
      </c>
      <c r="B386" t="str">
        <f t="shared" si="5"/>
        <v>2023_Week18</v>
      </c>
      <c r="C386" t="s">
        <v>304</v>
      </c>
      <c r="D386" t="s">
        <v>54</v>
      </c>
      <c r="E386" t="s">
        <v>54</v>
      </c>
      <c r="F386" t="s">
        <v>30</v>
      </c>
      <c r="G386" t="s">
        <v>55</v>
      </c>
      <c r="H386">
        <v>1.004</v>
      </c>
      <c r="I386">
        <v>25</v>
      </c>
      <c r="J386">
        <v>15.39</v>
      </c>
      <c r="K386">
        <v>25.51</v>
      </c>
      <c r="L386">
        <v>1.359</v>
      </c>
      <c r="M386">
        <v>38</v>
      </c>
      <c r="N386">
        <v>15.62</v>
      </c>
      <c r="O386">
        <v>28.15</v>
      </c>
      <c r="P386">
        <v>100</v>
      </c>
      <c r="Q386">
        <v>100</v>
      </c>
      <c r="R386">
        <v>60</v>
      </c>
      <c r="S386">
        <v>0</v>
      </c>
      <c r="T386">
        <v>5.98</v>
      </c>
      <c r="U386">
        <v>0</v>
      </c>
      <c r="V386" t="s">
        <v>307</v>
      </c>
      <c r="W386" t="s">
        <v>33</v>
      </c>
      <c r="X386">
        <v>60</v>
      </c>
      <c r="Y386">
        <v>0</v>
      </c>
    </row>
    <row r="387" spans="1:25" x14ac:dyDescent="0.25">
      <c r="A387">
        <f>_xlfn.XLOOKUP(C387,[1]Sheet1!$K:$K,[1]Sheet1!$D:$D,0)</f>
        <v>45047</v>
      </c>
      <c r="B387" t="str">
        <f t="shared" ref="B387:B450" si="6">IF(WEEKNUM(A387)&gt;9,YEAR(A387)&amp;"_Week"&amp;WEEKNUM(A387),YEAR(A387)&amp;"_Week0"&amp;WEEKNUM(A387))</f>
        <v>2023_Week18</v>
      </c>
      <c r="C387" t="s">
        <v>304</v>
      </c>
      <c r="D387" t="s">
        <v>40</v>
      </c>
      <c r="E387" t="s">
        <v>58</v>
      </c>
      <c r="F387" t="s">
        <v>59</v>
      </c>
      <c r="G387" t="s">
        <v>60</v>
      </c>
      <c r="H387">
        <v>438</v>
      </c>
      <c r="I387">
        <v>5</v>
      </c>
      <c r="J387">
        <v>6.71</v>
      </c>
      <c r="K387">
        <v>5.0999999999999996</v>
      </c>
      <c r="L387">
        <v>580</v>
      </c>
      <c r="M387">
        <v>5</v>
      </c>
      <c r="N387">
        <v>6.66</v>
      </c>
      <c r="O387">
        <v>3.7</v>
      </c>
      <c r="P387">
        <v>100</v>
      </c>
      <c r="Q387">
        <v>100</v>
      </c>
      <c r="R387">
        <v>49</v>
      </c>
      <c r="S387">
        <v>0</v>
      </c>
      <c r="T387">
        <v>11.19</v>
      </c>
      <c r="U387">
        <v>0</v>
      </c>
      <c r="V387" t="s">
        <v>308</v>
      </c>
      <c r="W387" t="s">
        <v>33</v>
      </c>
      <c r="X387">
        <v>48</v>
      </c>
      <c r="Y387">
        <v>0</v>
      </c>
    </row>
    <row r="388" spans="1:25" x14ac:dyDescent="0.25">
      <c r="A388">
        <f>_xlfn.XLOOKUP(C388,[1]Sheet1!$K:$K,[1]Sheet1!$D:$D,0)</f>
        <v>45047</v>
      </c>
      <c r="B388" t="str">
        <f t="shared" si="6"/>
        <v>2023_Week18</v>
      </c>
      <c r="C388" t="s">
        <v>304</v>
      </c>
      <c r="D388" t="s">
        <v>34</v>
      </c>
      <c r="E388" t="s">
        <v>62</v>
      </c>
      <c r="F388" t="s">
        <v>63</v>
      </c>
      <c r="G388" t="s">
        <v>64</v>
      </c>
      <c r="H388">
        <v>234</v>
      </c>
      <c r="I388">
        <v>3</v>
      </c>
      <c r="J388">
        <v>3.59</v>
      </c>
      <c r="K388">
        <v>3.06</v>
      </c>
      <c r="L388">
        <v>316</v>
      </c>
      <c r="M388">
        <v>4</v>
      </c>
      <c r="N388">
        <v>3.63</v>
      </c>
      <c r="O388">
        <v>2.96</v>
      </c>
      <c r="P388">
        <v>100</v>
      </c>
      <c r="Q388">
        <v>100</v>
      </c>
      <c r="R388">
        <v>42</v>
      </c>
      <c r="S388">
        <v>0</v>
      </c>
      <c r="T388">
        <v>17.95</v>
      </c>
      <c r="U388">
        <v>0</v>
      </c>
      <c r="V388" t="s">
        <v>309</v>
      </c>
      <c r="W388" t="s">
        <v>33</v>
      </c>
      <c r="X388">
        <v>42</v>
      </c>
      <c r="Y388">
        <v>0</v>
      </c>
    </row>
    <row r="389" spans="1:25" x14ac:dyDescent="0.25">
      <c r="A389">
        <f>_xlfn.XLOOKUP(C389,[1]Sheet1!$K:$K,[1]Sheet1!$D:$D,0)</f>
        <v>45047</v>
      </c>
      <c r="B389" t="str">
        <f t="shared" si="6"/>
        <v>2023_Week18</v>
      </c>
      <c r="C389" t="s">
        <v>304</v>
      </c>
      <c r="D389" t="s">
        <v>115</v>
      </c>
      <c r="E389" t="s">
        <v>231</v>
      </c>
      <c r="F389" t="s">
        <v>232</v>
      </c>
      <c r="G389" t="s">
        <v>233</v>
      </c>
      <c r="H389">
        <v>213</v>
      </c>
      <c r="I389">
        <v>2</v>
      </c>
      <c r="J389">
        <v>3.26</v>
      </c>
      <c r="K389">
        <v>2.04</v>
      </c>
      <c r="L389">
        <v>274</v>
      </c>
      <c r="M389">
        <v>2</v>
      </c>
      <c r="N389">
        <v>3.15</v>
      </c>
      <c r="O389">
        <v>1.48</v>
      </c>
      <c r="P389">
        <v>100</v>
      </c>
      <c r="Q389">
        <v>100</v>
      </c>
      <c r="R389">
        <v>31</v>
      </c>
      <c r="S389">
        <v>0</v>
      </c>
      <c r="T389">
        <v>14.55</v>
      </c>
      <c r="U389">
        <v>0</v>
      </c>
      <c r="V389" t="s">
        <v>310</v>
      </c>
      <c r="W389" t="s">
        <v>33</v>
      </c>
      <c r="X389">
        <v>28</v>
      </c>
      <c r="Y389">
        <v>0</v>
      </c>
    </row>
    <row r="390" spans="1:25" x14ac:dyDescent="0.25">
      <c r="A390">
        <f>_xlfn.XLOOKUP(C390,[1]Sheet1!$K:$K,[1]Sheet1!$D:$D,0)</f>
        <v>45047</v>
      </c>
      <c r="B390" t="str">
        <f t="shared" si="6"/>
        <v>2023_Week18</v>
      </c>
      <c r="C390" t="s">
        <v>304</v>
      </c>
      <c r="D390" t="s">
        <v>76</v>
      </c>
      <c r="E390" t="s">
        <v>76</v>
      </c>
      <c r="F390" t="s">
        <v>77</v>
      </c>
      <c r="G390" t="s">
        <v>78</v>
      </c>
      <c r="H390">
        <v>251</v>
      </c>
      <c r="I390">
        <v>7</v>
      </c>
      <c r="J390">
        <v>3.85</v>
      </c>
      <c r="K390">
        <v>7.14</v>
      </c>
      <c r="L390">
        <v>337</v>
      </c>
      <c r="M390">
        <v>8</v>
      </c>
      <c r="N390">
        <v>3.87</v>
      </c>
      <c r="O390">
        <v>5.93</v>
      </c>
      <c r="P390">
        <v>100</v>
      </c>
      <c r="Q390">
        <v>100</v>
      </c>
      <c r="R390">
        <v>19</v>
      </c>
      <c r="S390">
        <v>0</v>
      </c>
      <c r="T390">
        <v>7.57</v>
      </c>
      <c r="U390">
        <v>0</v>
      </c>
      <c r="V390" t="s">
        <v>311</v>
      </c>
      <c r="W390" t="s">
        <v>33</v>
      </c>
      <c r="X390">
        <v>19</v>
      </c>
      <c r="Y390">
        <v>0</v>
      </c>
    </row>
    <row r="391" spans="1:25" x14ac:dyDescent="0.25">
      <c r="A391">
        <f>_xlfn.XLOOKUP(C391,[1]Sheet1!$K:$K,[1]Sheet1!$D:$D,0)</f>
        <v>45047</v>
      </c>
      <c r="B391" t="str">
        <f t="shared" si="6"/>
        <v>2023_Week18</v>
      </c>
      <c r="C391" t="s">
        <v>304</v>
      </c>
      <c r="D391" t="s">
        <v>34</v>
      </c>
      <c r="E391" t="s">
        <v>50</v>
      </c>
      <c r="F391" t="s">
        <v>51</v>
      </c>
      <c r="G391" t="s">
        <v>52</v>
      </c>
      <c r="H391">
        <v>168</v>
      </c>
      <c r="I391">
        <v>1</v>
      </c>
      <c r="J391">
        <v>2.57</v>
      </c>
      <c r="K391">
        <v>1.02</v>
      </c>
      <c r="L391">
        <v>206</v>
      </c>
      <c r="M391">
        <v>1</v>
      </c>
      <c r="N391">
        <v>2.37</v>
      </c>
      <c r="O391">
        <v>0.74</v>
      </c>
      <c r="P391">
        <v>98.99</v>
      </c>
      <c r="Q391">
        <v>100</v>
      </c>
      <c r="R391">
        <v>16</v>
      </c>
      <c r="S391">
        <v>0</v>
      </c>
      <c r="T391">
        <v>9.52</v>
      </c>
      <c r="U391">
        <v>0</v>
      </c>
      <c r="V391" t="s">
        <v>312</v>
      </c>
      <c r="W391" t="s">
        <v>33</v>
      </c>
      <c r="X391">
        <v>15</v>
      </c>
      <c r="Y391">
        <v>0</v>
      </c>
    </row>
    <row r="392" spans="1:25" x14ac:dyDescent="0.25">
      <c r="A392">
        <f>_xlfn.XLOOKUP(C392,[1]Sheet1!$K:$K,[1]Sheet1!$D:$D,0)</f>
        <v>45047</v>
      </c>
      <c r="B392" t="str">
        <f t="shared" si="6"/>
        <v>2023_Week18</v>
      </c>
      <c r="C392" t="s">
        <v>304</v>
      </c>
      <c r="D392" t="s">
        <v>92</v>
      </c>
      <c r="E392" t="s">
        <v>102</v>
      </c>
      <c r="F392" t="s">
        <v>103</v>
      </c>
      <c r="G392" t="s">
        <v>104</v>
      </c>
      <c r="H392">
        <v>212</v>
      </c>
      <c r="I392">
        <v>3</v>
      </c>
      <c r="J392">
        <v>3.25</v>
      </c>
      <c r="K392">
        <v>3.06</v>
      </c>
      <c r="L392">
        <v>271</v>
      </c>
      <c r="M392">
        <v>3</v>
      </c>
      <c r="N392">
        <v>3.11</v>
      </c>
      <c r="O392">
        <v>2.2200000000000002</v>
      </c>
      <c r="P392">
        <v>99.24</v>
      </c>
      <c r="Q392">
        <v>100</v>
      </c>
      <c r="R392">
        <v>13</v>
      </c>
      <c r="S392">
        <v>0</v>
      </c>
      <c r="T392">
        <v>6.13</v>
      </c>
      <c r="U392">
        <v>0</v>
      </c>
      <c r="V392" t="s">
        <v>126</v>
      </c>
      <c r="W392" t="s">
        <v>33</v>
      </c>
      <c r="X392">
        <v>13</v>
      </c>
      <c r="Y392">
        <v>0</v>
      </c>
    </row>
    <row r="393" spans="1:25" x14ac:dyDescent="0.25">
      <c r="A393">
        <f>_xlfn.XLOOKUP(C393,[1]Sheet1!$K:$K,[1]Sheet1!$D:$D,0)</f>
        <v>45047</v>
      </c>
      <c r="B393" t="str">
        <f t="shared" si="6"/>
        <v>2023_Week18</v>
      </c>
      <c r="C393" t="s">
        <v>304</v>
      </c>
      <c r="D393" t="s">
        <v>92</v>
      </c>
      <c r="E393" t="s">
        <v>97</v>
      </c>
      <c r="F393" t="s">
        <v>98</v>
      </c>
      <c r="G393" t="s">
        <v>99</v>
      </c>
      <c r="H393">
        <v>108</v>
      </c>
      <c r="I393">
        <v>2</v>
      </c>
      <c r="J393">
        <v>1.66</v>
      </c>
      <c r="K393">
        <v>2.04</v>
      </c>
      <c r="L393">
        <v>138</v>
      </c>
      <c r="M393">
        <v>2</v>
      </c>
      <c r="N393">
        <v>1.59</v>
      </c>
      <c r="O393">
        <v>1.48</v>
      </c>
      <c r="P393">
        <v>99.21</v>
      </c>
      <c r="Q393">
        <v>100</v>
      </c>
      <c r="R393">
        <v>69</v>
      </c>
      <c r="S393">
        <v>0</v>
      </c>
      <c r="T393">
        <v>63.89</v>
      </c>
      <c r="U393">
        <v>0</v>
      </c>
      <c r="V393" t="s">
        <v>313</v>
      </c>
      <c r="W393" t="s">
        <v>33</v>
      </c>
      <c r="X393">
        <v>11</v>
      </c>
      <c r="Y393">
        <v>0</v>
      </c>
    </row>
    <row r="394" spans="1:25" x14ac:dyDescent="0.25">
      <c r="A394">
        <f>_xlfn.XLOOKUP(C394,[1]Sheet1!$K:$K,[1]Sheet1!$D:$D,0)</f>
        <v>45047</v>
      </c>
      <c r="B394" t="str">
        <f t="shared" si="6"/>
        <v>2023_Week18</v>
      </c>
      <c r="C394" t="s">
        <v>304</v>
      </c>
      <c r="D394" t="s">
        <v>115</v>
      </c>
      <c r="E394" t="s">
        <v>116</v>
      </c>
      <c r="F394" t="s">
        <v>117</v>
      </c>
      <c r="G394" t="s">
        <v>118</v>
      </c>
      <c r="H394">
        <v>70</v>
      </c>
      <c r="I394">
        <v>0</v>
      </c>
      <c r="J394">
        <v>1.07</v>
      </c>
      <c r="K394">
        <v>0</v>
      </c>
      <c r="L394">
        <v>92</v>
      </c>
      <c r="M394">
        <v>0</v>
      </c>
      <c r="N394">
        <v>1.06</v>
      </c>
      <c r="O394">
        <v>0</v>
      </c>
      <c r="P394">
        <v>100</v>
      </c>
      <c r="Q394">
        <v>0</v>
      </c>
      <c r="R394">
        <v>10</v>
      </c>
      <c r="S394">
        <v>0</v>
      </c>
      <c r="T394">
        <v>14.29</v>
      </c>
      <c r="U394">
        <v>0</v>
      </c>
      <c r="V394" t="s">
        <v>220</v>
      </c>
      <c r="W394" t="s">
        <v>33</v>
      </c>
      <c r="X394">
        <v>10</v>
      </c>
      <c r="Y394">
        <v>0</v>
      </c>
    </row>
    <row r="395" spans="1:25" x14ac:dyDescent="0.25">
      <c r="A395">
        <f>_xlfn.XLOOKUP(C395,[1]Sheet1!$K:$K,[1]Sheet1!$D:$D,0)</f>
        <v>45047</v>
      </c>
      <c r="B395" t="str">
        <f t="shared" si="6"/>
        <v>2023_Week18</v>
      </c>
      <c r="C395" t="s">
        <v>304</v>
      </c>
      <c r="D395" t="s">
        <v>66</v>
      </c>
      <c r="E395" t="s">
        <v>84</v>
      </c>
      <c r="F395" t="s">
        <v>85</v>
      </c>
      <c r="G395" t="s">
        <v>86</v>
      </c>
      <c r="H395">
        <v>194</v>
      </c>
      <c r="I395">
        <v>2</v>
      </c>
      <c r="J395">
        <v>2.97</v>
      </c>
      <c r="K395">
        <v>2.04</v>
      </c>
      <c r="L395">
        <v>215</v>
      </c>
      <c r="M395">
        <v>2</v>
      </c>
      <c r="N395">
        <v>2.4700000000000002</v>
      </c>
      <c r="O395">
        <v>1.48</v>
      </c>
      <c r="P395">
        <v>84.83</v>
      </c>
      <c r="Q395">
        <v>100</v>
      </c>
      <c r="R395">
        <v>8</v>
      </c>
      <c r="S395">
        <v>0</v>
      </c>
      <c r="T395">
        <v>4.12</v>
      </c>
      <c r="U395">
        <v>0</v>
      </c>
      <c r="V395" t="s">
        <v>314</v>
      </c>
      <c r="W395" t="s">
        <v>33</v>
      </c>
      <c r="X395">
        <v>8</v>
      </c>
      <c r="Y395">
        <v>0</v>
      </c>
    </row>
    <row r="396" spans="1:25" x14ac:dyDescent="0.25">
      <c r="A396">
        <f>_xlfn.XLOOKUP(C396,[1]Sheet1!$K:$K,[1]Sheet1!$D:$D,0)</f>
        <v>45047</v>
      </c>
      <c r="B396" t="str">
        <f t="shared" si="6"/>
        <v>2023_Week18</v>
      </c>
      <c r="C396" t="s">
        <v>304</v>
      </c>
      <c r="D396" t="s">
        <v>120</v>
      </c>
      <c r="E396" t="s">
        <v>120</v>
      </c>
      <c r="F396" t="s">
        <v>121</v>
      </c>
      <c r="G396" t="s">
        <v>122</v>
      </c>
      <c r="H396">
        <v>85</v>
      </c>
      <c r="I396">
        <v>0</v>
      </c>
      <c r="J396">
        <v>1.3</v>
      </c>
      <c r="K396">
        <v>0</v>
      </c>
      <c r="L396">
        <v>111</v>
      </c>
      <c r="M396">
        <v>0</v>
      </c>
      <c r="N396">
        <v>1.28</v>
      </c>
      <c r="O396">
        <v>0</v>
      </c>
      <c r="P396">
        <v>100</v>
      </c>
      <c r="Q396">
        <v>0</v>
      </c>
      <c r="R396">
        <v>7</v>
      </c>
      <c r="S396">
        <v>0</v>
      </c>
      <c r="T396">
        <v>8.24</v>
      </c>
      <c r="U396">
        <v>0</v>
      </c>
      <c r="V396" t="s">
        <v>151</v>
      </c>
      <c r="W396" t="s">
        <v>33</v>
      </c>
      <c r="X396">
        <v>7</v>
      </c>
      <c r="Y396">
        <v>0</v>
      </c>
    </row>
    <row r="397" spans="1:25" x14ac:dyDescent="0.25">
      <c r="A397">
        <f>_xlfn.XLOOKUP(C397,[1]Sheet1!$K:$K,[1]Sheet1!$D:$D,0)</f>
        <v>45047</v>
      </c>
      <c r="B397" t="str">
        <f t="shared" si="6"/>
        <v>2023_Week18</v>
      </c>
      <c r="C397" t="s">
        <v>304</v>
      </c>
      <c r="D397" t="s">
        <v>66</v>
      </c>
      <c r="E397" t="s">
        <v>67</v>
      </c>
      <c r="F397" t="s">
        <v>68</v>
      </c>
      <c r="G397" t="s">
        <v>69</v>
      </c>
      <c r="H397">
        <v>217</v>
      </c>
      <c r="I397">
        <v>2</v>
      </c>
      <c r="J397">
        <v>3.33</v>
      </c>
      <c r="K397">
        <v>2.04</v>
      </c>
      <c r="L397">
        <v>252</v>
      </c>
      <c r="M397">
        <v>3</v>
      </c>
      <c r="N397">
        <v>2.9</v>
      </c>
      <c r="O397">
        <v>2.2200000000000002</v>
      </c>
      <c r="P397">
        <v>92.4</v>
      </c>
      <c r="Q397">
        <v>100</v>
      </c>
      <c r="R397">
        <v>7</v>
      </c>
      <c r="S397">
        <v>0</v>
      </c>
      <c r="T397">
        <v>3.23</v>
      </c>
      <c r="U397">
        <v>0</v>
      </c>
      <c r="V397" t="s">
        <v>315</v>
      </c>
      <c r="W397" t="s">
        <v>33</v>
      </c>
      <c r="X397">
        <v>7</v>
      </c>
      <c r="Y397">
        <v>0</v>
      </c>
    </row>
    <row r="398" spans="1:25" x14ac:dyDescent="0.25">
      <c r="A398">
        <f>_xlfn.XLOOKUP(C398,[1]Sheet1!$K:$K,[1]Sheet1!$D:$D,0)</f>
        <v>45047</v>
      </c>
      <c r="B398" t="str">
        <f t="shared" si="6"/>
        <v>2023_Week18</v>
      </c>
      <c r="C398" t="s">
        <v>304</v>
      </c>
      <c r="D398" t="s">
        <v>133</v>
      </c>
      <c r="E398" t="s">
        <v>72</v>
      </c>
      <c r="F398" t="s">
        <v>73</v>
      </c>
      <c r="G398" t="s">
        <v>74</v>
      </c>
      <c r="H398">
        <v>75</v>
      </c>
      <c r="I398">
        <v>1</v>
      </c>
      <c r="J398">
        <v>1.1499999999999999</v>
      </c>
      <c r="K398">
        <v>1.02</v>
      </c>
      <c r="L398">
        <v>102</v>
      </c>
      <c r="M398">
        <v>1</v>
      </c>
      <c r="N398">
        <v>1.17</v>
      </c>
      <c r="O398">
        <v>0.74</v>
      </c>
      <c r="P398">
        <v>93.14</v>
      </c>
      <c r="Q398">
        <v>100</v>
      </c>
      <c r="R398">
        <v>6</v>
      </c>
      <c r="S398">
        <v>0</v>
      </c>
      <c r="T398">
        <v>8</v>
      </c>
      <c r="U398">
        <v>0</v>
      </c>
      <c r="V398" t="s">
        <v>316</v>
      </c>
      <c r="W398" t="s">
        <v>33</v>
      </c>
      <c r="X398">
        <v>6</v>
      </c>
      <c r="Y398">
        <v>0</v>
      </c>
    </row>
    <row r="399" spans="1:25" x14ac:dyDescent="0.25">
      <c r="A399">
        <f>_xlfn.XLOOKUP(C399,[1]Sheet1!$K:$K,[1]Sheet1!$D:$D,0)</f>
        <v>45047</v>
      </c>
      <c r="B399" t="str">
        <f t="shared" si="6"/>
        <v>2023_Week18</v>
      </c>
      <c r="C399" t="s">
        <v>304</v>
      </c>
      <c r="D399" t="s">
        <v>92</v>
      </c>
      <c r="E399" t="s">
        <v>93</v>
      </c>
      <c r="F399" t="s">
        <v>94</v>
      </c>
      <c r="G399" t="s">
        <v>95</v>
      </c>
      <c r="H399">
        <v>119</v>
      </c>
      <c r="I399">
        <v>1</v>
      </c>
      <c r="J399">
        <v>1.82</v>
      </c>
      <c r="K399">
        <v>1.02</v>
      </c>
      <c r="L399">
        <v>146</v>
      </c>
      <c r="M399">
        <v>1</v>
      </c>
      <c r="N399">
        <v>1.68</v>
      </c>
      <c r="O399">
        <v>0.74</v>
      </c>
      <c r="P399">
        <v>98.52</v>
      </c>
      <c r="Q399">
        <v>100</v>
      </c>
      <c r="R399">
        <v>64</v>
      </c>
      <c r="S399">
        <v>0</v>
      </c>
      <c r="T399">
        <v>53.78</v>
      </c>
      <c r="U399">
        <v>0</v>
      </c>
      <c r="V399" t="s">
        <v>317</v>
      </c>
      <c r="W399" t="s">
        <v>33</v>
      </c>
      <c r="X399">
        <v>6</v>
      </c>
      <c r="Y399">
        <v>0</v>
      </c>
    </row>
    <row r="400" spans="1:25" x14ac:dyDescent="0.25">
      <c r="A400">
        <f>_xlfn.XLOOKUP(C400,[1]Sheet1!$K:$K,[1]Sheet1!$D:$D,0)</f>
        <v>45047</v>
      </c>
      <c r="B400" t="str">
        <f t="shared" si="6"/>
        <v>2023_Week18</v>
      </c>
      <c r="C400" t="s">
        <v>304</v>
      </c>
      <c r="D400" t="s">
        <v>34</v>
      </c>
      <c r="E400" t="s">
        <v>107</v>
      </c>
      <c r="F400" t="s">
        <v>108</v>
      </c>
      <c r="G400" t="s">
        <v>109</v>
      </c>
      <c r="H400">
        <v>187</v>
      </c>
      <c r="I400">
        <v>1</v>
      </c>
      <c r="J400">
        <v>2.87</v>
      </c>
      <c r="K400">
        <v>1.02</v>
      </c>
      <c r="L400">
        <v>221</v>
      </c>
      <c r="M400">
        <v>1</v>
      </c>
      <c r="N400">
        <v>2.54</v>
      </c>
      <c r="O400">
        <v>0.74</v>
      </c>
      <c r="P400">
        <v>100</v>
      </c>
      <c r="Q400">
        <v>100</v>
      </c>
      <c r="R400">
        <v>4</v>
      </c>
      <c r="S400">
        <v>0</v>
      </c>
      <c r="T400">
        <v>2.14</v>
      </c>
      <c r="U400">
        <v>0</v>
      </c>
      <c r="V400" t="s">
        <v>185</v>
      </c>
      <c r="W400" t="s">
        <v>33</v>
      </c>
      <c r="X400">
        <v>4</v>
      </c>
      <c r="Y400">
        <v>0</v>
      </c>
    </row>
    <row r="401" spans="1:25" x14ac:dyDescent="0.25">
      <c r="A401">
        <f>_xlfn.XLOOKUP(C401,[1]Sheet1!$K:$K,[1]Sheet1!$D:$D,0)</f>
        <v>45047</v>
      </c>
      <c r="B401" t="str">
        <f t="shared" si="6"/>
        <v>2023_Week18</v>
      </c>
      <c r="C401" t="s">
        <v>304</v>
      </c>
      <c r="D401" t="s">
        <v>92</v>
      </c>
      <c r="E401" t="s">
        <v>111</v>
      </c>
      <c r="F401" t="s">
        <v>112</v>
      </c>
      <c r="G401" t="s">
        <v>113</v>
      </c>
      <c r="H401">
        <v>64</v>
      </c>
      <c r="I401">
        <v>0</v>
      </c>
      <c r="J401">
        <v>0.98</v>
      </c>
      <c r="K401">
        <v>0</v>
      </c>
      <c r="L401">
        <v>85</v>
      </c>
      <c r="M401">
        <v>0</v>
      </c>
      <c r="N401">
        <v>0.98</v>
      </c>
      <c r="O401">
        <v>0</v>
      </c>
      <c r="P401">
        <v>98.72</v>
      </c>
      <c r="Q401">
        <v>0</v>
      </c>
      <c r="R401">
        <v>4</v>
      </c>
      <c r="S401">
        <v>0</v>
      </c>
      <c r="T401">
        <v>6.25</v>
      </c>
      <c r="U401">
        <v>0</v>
      </c>
      <c r="V401" t="s">
        <v>132</v>
      </c>
      <c r="W401" t="s">
        <v>33</v>
      </c>
      <c r="X401">
        <v>4</v>
      </c>
      <c r="Y401">
        <v>0</v>
      </c>
    </row>
    <row r="402" spans="1:25" x14ac:dyDescent="0.25">
      <c r="A402">
        <f>_xlfn.XLOOKUP(C402,[1]Sheet1!$K:$K,[1]Sheet1!$D:$D,0)</f>
        <v>45047</v>
      </c>
      <c r="B402" t="str">
        <f t="shared" si="6"/>
        <v>2023_Week18</v>
      </c>
      <c r="C402" t="s">
        <v>304</v>
      </c>
      <c r="D402" t="s">
        <v>162</v>
      </c>
      <c r="E402" t="s">
        <v>163</v>
      </c>
      <c r="F402" t="s">
        <v>164</v>
      </c>
      <c r="G402" t="s">
        <v>165</v>
      </c>
      <c r="H402">
        <v>64</v>
      </c>
      <c r="I402">
        <v>0</v>
      </c>
      <c r="J402">
        <v>0.98</v>
      </c>
      <c r="K402">
        <v>0</v>
      </c>
      <c r="L402">
        <v>90</v>
      </c>
      <c r="M402">
        <v>0</v>
      </c>
      <c r="N402">
        <v>1.03</v>
      </c>
      <c r="O402">
        <v>0</v>
      </c>
      <c r="P402">
        <v>98.89</v>
      </c>
      <c r="Q402">
        <v>0</v>
      </c>
      <c r="R402">
        <v>3</v>
      </c>
      <c r="S402">
        <v>0</v>
      </c>
      <c r="T402">
        <v>4.6900000000000004</v>
      </c>
      <c r="U402">
        <v>0</v>
      </c>
      <c r="V402" t="s">
        <v>318</v>
      </c>
      <c r="W402" t="s">
        <v>33</v>
      </c>
      <c r="X402">
        <v>3</v>
      </c>
      <c r="Y402">
        <v>0</v>
      </c>
    </row>
    <row r="403" spans="1:25" x14ac:dyDescent="0.25">
      <c r="A403">
        <f>_xlfn.XLOOKUP(C403,[1]Sheet1!$K:$K,[1]Sheet1!$D:$D,0)</f>
        <v>45047</v>
      </c>
      <c r="B403" t="str">
        <f t="shared" si="6"/>
        <v>2023_Week18</v>
      </c>
      <c r="C403" t="s">
        <v>304</v>
      </c>
      <c r="D403" t="s">
        <v>40</v>
      </c>
      <c r="E403" t="s">
        <v>88</v>
      </c>
      <c r="F403" t="s">
        <v>89</v>
      </c>
      <c r="G403" t="s">
        <v>90</v>
      </c>
      <c r="H403">
        <v>69</v>
      </c>
      <c r="I403">
        <v>2</v>
      </c>
      <c r="J403">
        <v>1.06</v>
      </c>
      <c r="K403">
        <v>2.04</v>
      </c>
      <c r="L403">
        <v>70</v>
      </c>
      <c r="M403">
        <v>2</v>
      </c>
      <c r="N403">
        <v>0.8</v>
      </c>
      <c r="O403">
        <v>1.48</v>
      </c>
      <c r="P403">
        <v>100</v>
      </c>
      <c r="Q403">
        <v>0</v>
      </c>
      <c r="R403">
        <v>2</v>
      </c>
      <c r="S403">
        <v>0</v>
      </c>
      <c r="T403">
        <v>2.9</v>
      </c>
      <c r="U403">
        <v>0</v>
      </c>
      <c r="V403" t="s">
        <v>135</v>
      </c>
      <c r="W403" t="s">
        <v>33</v>
      </c>
      <c r="X403">
        <v>2</v>
      </c>
      <c r="Y403">
        <v>0</v>
      </c>
    </row>
    <row r="404" spans="1:25" x14ac:dyDescent="0.25">
      <c r="A404">
        <f>_xlfn.XLOOKUP(C404,[1]Sheet1!$K:$K,[1]Sheet1!$D:$D,0)</f>
        <v>45047</v>
      </c>
      <c r="B404" t="str">
        <f t="shared" si="6"/>
        <v>2023_Week18</v>
      </c>
      <c r="C404" t="s">
        <v>304</v>
      </c>
      <c r="D404" t="s">
        <v>34</v>
      </c>
      <c r="E404" t="s">
        <v>157</v>
      </c>
      <c r="F404" t="s">
        <v>158</v>
      </c>
      <c r="G404" t="s">
        <v>159</v>
      </c>
      <c r="H404">
        <v>41</v>
      </c>
      <c r="I404">
        <v>0</v>
      </c>
      <c r="J404">
        <v>0.63</v>
      </c>
      <c r="K404">
        <v>0</v>
      </c>
      <c r="L404">
        <v>43</v>
      </c>
      <c r="M404">
        <v>0</v>
      </c>
      <c r="N404">
        <v>0.49</v>
      </c>
      <c r="O404">
        <v>0</v>
      </c>
      <c r="P404">
        <v>100</v>
      </c>
      <c r="Q404">
        <v>0</v>
      </c>
      <c r="R404">
        <v>2</v>
      </c>
      <c r="S404">
        <v>0</v>
      </c>
      <c r="T404">
        <v>4.88</v>
      </c>
      <c r="U404">
        <v>0</v>
      </c>
      <c r="V404" t="s">
        <v>135</v>
      </c>
      <c r="W404" t="s">
        <v>33</v>
      </c>
      <c r="X404">
        <v>2</v>
      </c>
      <c r="Y404">
        <v>0</v>
      </c>
    </row>
    <row r="405" spans="1:25" x14ac:dyDescent="0.25">
      <c r="A405">
        <f>_xlfn.XLOOKUP(C405,[1]Sheet1!$K:$K,[1]Sheet1!$D:$D,0)</f>
        <v>45047</v>
      </c>
      <c r="B405" t="str">
        <f t="shared" si="6"/>
        <v>2023_Week18</v>
      </c>
      <c r="C405" t="s">
        <v>304</v>
      </c>
      <c r="D405" t="s">
        <v>34</v>
      </c>
      <c r="E405" t="s">
        <v>222</v>
      </c>
      <c r="F405" t="s">
        <v>158</v>
      </c>
      <c r="G405" t="s">
        <v>223</v>
      </c>
      <c r="H405">
        <v>44</v>
      </c>
      <c r="I405">
        <v>1</v>
      </c>
      <c r="J405">
        <v>0.67</v>
      </c>
      <c r="K405">
        <v>1.02</v>
      </c>
      <c r="L405">
        <v>47</v>
      </c>
      <c r="M405">
        <v>1</v>
      </c>
      <c r="N405">
        <v>0.54</v>
      </c>
      <c r="O405">
        <v>0.74</v>
      </c>
      <c r="P405">
        <v>100</v>
      </c>
      <c r="Q405">
        <v>100</v>
      </c>
      <c r="R405">
        <v>1</v>
      </c>
      <c r="S405">
        <v>0</v>
      </c>
      <c r="T405">
        <v>2.27</v>
      </c>
      <c r="U405">
        <v>0</v>
      </c>
      <c r="V405" t="s">
        <v>160</v>
      </c>
      <c r="W405" t="s">
        <v>33</v>
      </c>
      <c r="X405">
        <v>1</v>
      </c>
      <c r="Y405">
        <v>0</v>
      </c>
    </row>
    <row r="406" spans="1:25" x14ac:dyDescent="0.25">
      <c r="A406">
        <f>_xlfn.XLOOKUP(C406,[1]Sheet1!$K:$K,[1]Sheet1!$D:$D,0)</f>
        <v>45047</v>
      </c>
      <c r="B406" t="str">
        <f t="shared" si="6"/>
        <v>2023_Week18</v>
      </c>
      <c r="C406" t="s">
        <v>304</v>
      </c>
      <c r="D406" t="s">
        <v>34</v>
      </c>
      <c r="E406" t="s">
        <v>35</v>
      </c>
      <c r="F406" t="s">
        <v>36</v>
      </c>
      <c r="G406" t="s">
        <v>37</v>
      </c>
      <c r="H406">
        <v>47</v>
      </c>
      <c r="I406">
        <v>0</v>
      </c>
      <c r="J406">
        <v>0.72</v>
      </c>
      <c r="K406">
        <v>0</v>
      </c>
      <c r="L406">
        <v>50</v>
      </c>
      <c r="M406">
        <v>0</v>
      </c>
      <c r="N406">
        <v>0.56999999999999995</v>
      </c>
      <c r="O406">
        <v>0</v>
      </c>
      <c r="P406">
        <v>97.56</v>
      </c>
      <c r="Q406">
        <v>0</v>
      </c>
      <c r="R406">
        <v>1</v>
      </c>
      <c r="S406">
        <v>0</v>
      </c>
      <c r="T406">
        <v>2.13</v>
      </c>
      <c r="U406">
        <v>0</v>
      </c>
      <c r="V406" t="s">
        <v>139</v>
      </c>
      <c r="W406" t="s">
        <v>33</v>
      </c>
      <c r="X406">
        <v>1</v>
      </c>
      <c r="Y406">
        <v>0</v>
      </c>
    </row>
    <row r="407" spans="1:25" x14ac:dyDescent="0.25">
      <c r="A407">
        <f>_xlfn.XLOOKUP(C407,[1]Sheet1!$K:$K,[1]Sheet1!$D:$D,0)</f>
        <v>45040</v>
      </c>
      <c r="B407" t="str">
        <f t="shared" si="6"/>
        <v>2023_Week17</v>
      </c>
      <c r="C407" t="s">
        <v>319</v>
      </c>
      <c r="D407" t="s">
        <v>29</v>
      </c>
      <c r="E407" t="s">
        <v>29</v>
      </c>
      <c r="F407" t="s">
        <v>30</v>
      </c>
      <c r="G407" t="s">
        <v>31</v>
      </c>
      <c r="H407">
        <v>1.2230000000000001</v>
      </c>
      <c r="I407">
        <v>17</v>
      </c>
      <c r="J407">
        <v>34.11</v>
      </c>
      <c r="K407">
        <v>28.81</v>
      </c>
      <c r="L407">
        <v>1.589</v>
      </c>
      <c r="M407">
        <v>19</v>
      </c>
      <c r="N407">
        <v>33.99</v>
      </c>
      <c r="O407">
        <v>26.03</v>
      </c>
      <c r="P407">
        <v>99.81</v>
      </c>
      <c r="Q407">
        <v>100</v>
      </c>
      <c r="R407">
        <v>130</v>
      </c>
      <c r="S407">
        <v>2</v>
      </c>
      <c r="T407">
        <v>10.63</v>
      </c>
      <c r="U407">
        <v>11.76</v>
      </c>
      <c r="V407" t="s">
        <v>320</v>
      </c>
      <c r="W407" t="s">
        <v>138</v>
      </c>
      <c r="X407">
        <v>127</v>
      </c>
      <c r="Y407">
        <v>2</v>
      </c>
    </row>
    <row r="408" spans="1:25" x14ac:dyDescent="0.25">
      <c r="A408">
        <f>_xlfn.XLOOKUP(C408,[1]Sheet1!$K:$K,[1]Sheet1!$D:$D,0)</f>
        <v>45040</v>
      </c>
      <c r="B408" t="str">
        <f t="shared" si="6"/>
        <v>2023_Week17</v>
      </c>
      <c r="C408" t="s">
        <v>319</v>
      </c>
      <c r="D408" t="s">
        <v>115</v>
      </c>
      <c r="E408" t="s">
        <v>231</v>
      </c>
      <c r="F408" t="s">
        <v>232</v>
      </c>
      <c r="G408" t="s">
        <v>233</v>
      </c>
      <c r="H408">
        <v>213</v>
      </c>
      <c r="I408">
        <v>4</v>
      </c>
      <c r="J408">
        <v>5.94</v>
      </c>
      <c r="K408">
        <v>6.78</v>
      </c>
      <c r="L408">
        <v>268</v>
      </c>
      <c r="M408">
        <v>4</v>
      </c>
      <c r="N408">
        <v>5.73</v>
      </c>
      <c r="O408">
        <v>5.48</v>
      </c>
      <c r="P408">
        <v>100</v>
      </c>
      <c r="Q408">
        <v>100</v>
      </c>
      <c r="R408">
        <v>26</v>
      </c>
      <c r="S408">
        <v>1</v>
      </c>
      <c r="T408">
        <v>12.21</v>
      </c>
      <c r="U408">
        <v>25</v>
      </c>
      <c r="V408" t="s">
        <v>321</v>
      </c>
      <c r="W408" t="s">
        <v>160</v>
      </c>
      <c r="X408">
        <v>26</v>
      </c>
      <c r="Y408">
        <v>1</v>
      </c>
    </row>
    <row r="409" spans="1:25" x14ac:dyDescent="0.25">
      <c r="A409">
        <f>_xlfn.XLOOKUP(C409,[1]Sheet1!$K:$K,[1]Sheet1!$D:$D,0)</f>
        <v>45040</v>
      </c>
      <c r="B409" t="str">
        <f t="shared" si="6"/>
        <v>2023_Week17</v>
      </c>
      <c r="C409" t="s">
        <v>319</v>
      </c>
      <c r="D409" t="s">
        <v>40</v>
      </c>
      <c r="E409" t="s">
        <v>58</v>
      </c>
      <c r="F409" t="s">
        <v>59</v>
      </c>
      <c r="G409" t="s">
        <v>60</v>
      </c>
      <c r="H409">
        <v>288</v>
      </c>
      <c r="I409">
        <v>3</v>
      </c>
      <c r="J409">
        <v>8.0299999999999994</v>
      </c>
      <c r="K409">
        <v>5.08</v>
      </c>
      <c r="L409">
        <v>393</v>
      </c>
      <c r="M409">
        <v>4</v>
      </c>
      <c r="N409">
        <v>8.41</v>
      </c>
      <c r="O409">
        <v>5.48</v>
      </c>
      <c r="P409">
        <v>99.74</v>
      </c>
      <c r="Q409">
        <v>100</v>
      </c>
      <c r="R409">
        <v>22</v>
      </c>
      <c r="S409">
        <v>0</v>
      </c>
      <c r="T409">
        <v>7.64</v>
      </c>
      <c r="U409">
        <v>0</v>
      </c>
      <c r="V409" t="s">
        <v>322</v>
      </c>
      <c r="W409" t="s">
        <v>33</v>
      </c>
      <c r="X409">
        <v>22</v>
      </c>
      <c r="Y409">
        <v>0</v>
      </c>
    </row>
    <row r="410" spans="1:25" x14ac:dyDescent="0.25">
      <c r="A410">
        <f>_xlfn.XLOOKUP(C410,[1]Sheet1!$K:$K,[1]Sheet1!$D:$D,0)</f>
        <v>45040</v>
      </c>
      <c r="B410" t="str">
        <f t="shared" si="6"/>
        <v>2023_Week17</v>
      </c>
      <c r="C410" t="s">
        <v>319</v>
      </c>
      <c r="D410" t="s">
        <v>34</v>
      </c>
      <c r="E410" t="s">
        <v>50</v>
      </c>
      <c r="F410" t="s">
        <v>51</v>
      </c>
      <c r="G410" t="s">
        <v>52</v>
      </c>
      <c r="H410">
        <v>137</v>
      </c>
      <c r="I410">
        <v>3</v>
      </c>
      <c r="J410">
        <v>3.82</v>
      </c>
      <c r="K410">
        <v>5.08</v>
      </c>
      <c r="L410">
        <v>181</v>
      </c>
      <c r="M410">
        <v>7</v>
      </c>
      <c r="N410">
        <v>3.87</v>
      </c>
      <c r="O410">
        <v>9.59</v>
      </c>
      <c r="P410">
        <v>97.71</v>
      </c>
      <c r="Q410">
        <v>100</v>
      </c>
      <c r="R410">
        <v>17</v>
      </c>
      <c r="S410">
        <v>0</v>
      </c>
      <c r="T410">
        <v>12.41</v>
      </c>
      <c r="U410">
        <v>0</v>
      </c>
      <c r="V410" t="s">
        <v>323</v>
      </c>
      <c r="W410" t="s">
        <v>33</v>
      </c>
      <c r="X410">
        <v>15</v>
      </c>
      <c r="Y410">
        <v>0</v>
      </c>
    </row>
    <row r="411" spans="1:25" x14ac:dyDescent="0.25">
      <c r="A411">
        <f>_xlfn.XLOOKUP(C411,[1]Sheet1!$K:$K,[1]Sheet1!$D:$D,0)</f>
        <v>45040</v>
      </c>
      <c r="B411" t="str">
        <f t="shared" si="6"/>
        <v>2023_Week17</v>
      </c>
      <c r="C411" t="s">
        <v>319</v>
      </c>
      <c r="D411" t="s">
        <v>34</v>
      </c>
      <c r="E411" t="s">
        <v>45</v>
      </c>
      <c r="F411" t="s">
        <v>46</v>
      </c>
      <c r="G411" t="s">
        <v>47</v>
      </c>
      <c r="H411">
        <v>138</v>
      </c>
      <c r="I411">
        <v>3</v>
      </c>
      <c r="J411">
        <v>3.85</v>
      </c>
      <c r="K411">
        <v>5.08</v>
      </c>
      <c r="L411">
        <v>166</v>
      </c>
      <c r="M411">
        <v>3</v>
      </c>
      <c r="N411">
        <v>3.55</v>
      </c>
      <c r="O411">
        <v>4.1100000000000003</v>
      </c>
      <c r="P411">
        <v>100</v>
      </c>
      <c r="Q411">
        <v>100</v>
      </c>
      <c r="R411">
        <v>15</v>
      </c>
      <c r="S411">
        <v>0</v>
      </c>
      <c r="T411">
        <v>10.87</v>
      </c>
      <c r="U411">
        <v>0</v>
      </c>
      <c r="V411" t="s">
        <v>324</v>
      </c>
      <c r="W411" t="s">
        <v>33</v>
      </c>
      <c r="X411">
        <v>15</v>
      </c>
      <c r="Y411">
        <v>0</v>
      </c>
    </row>
    <row r="412" spans="1:25" x14ac:dyDescent="0.25">
      <c r="A412">
        <f>_xlfn.XLOOKUP(C412,[1]Sheet1!$K:$K,[1]Sheet1!$D:$D,0)</f>
        <v>45040</v>
      </c>
      <c r="B412" t="str">
        <f t="shared" si="6"/>
        <v>2023_Week17</v>
      </c>
      <c r="C412" t="s">
        <v>319</v>
      </c>
      <c r="D412" t="s">
        <v>54</v>
      </c>
      <c r="E412" t="s">
        <v>54</v>
      </c>
      <c r="F412" t="s">
        <v>30</v>
      </c>
      <c r="G412" t="s">
        <v>55</v>
      </c>
      <c r="H412">
        <v>320</v>
      </c>
      <c r="I412">
        <v>5</v>
      </c>
      <c r="J412">
        <v>8.93</v>
      </c>
      <c r="K412">
        <v>8.4700000000000006</v>
      </c>
      <c r="L412">
        <v>414</v>
      </c>
      <c r="M412">
        <v>6</v>
      </c>
      <c r="N412">
        <v>8.86</v>
      </c>
      <c r="O412">
        <v>8.2200000000000006</v>
      </c>
      <c r="P412">
        <v>100</v>
      </c>
      <c r="Q412">
        <v>100</v>
      </c>
      <c r="R412">
        <v>15</v>
      </c>
      <c r="S412">
        <v>0</v>
      </c>
      <c r="T412">
        <v>4.6900000000000004</v>
      </c>
      <c r="U412">
        <v>0</v>
      </c>
      <c r="V412" t="s">
        <v>325</v>
      </c>
      <c r="W412" t="s">
        <v>33</v>
      </c>
      <c r="X412">
        <v>15</v>
      </c>
      <c r="Y412">
        <v>0</v>
      </c>
    </row>
    <row r="413" spans="1:25" x14ac:dyDescent="0.25">
      <c r="A413">
        <f>_xlfn.XLOOKUP(C413,[1]Sheet1!$K:$K,[1]Sheet1!$D:$D,0)</f>
        <v>45040</v>
      </c>
      <c r="B413" t="str">
        <f t="shared" si="6"/>
        <v>2023_Week17</v>
      </c>
      <c r="C413" t="s">
        <v>319</v>
      </c>
      <c r="D413" t="s">
        <v>76</v>
      </c>
      <c r="E413" t="s">
        <v>76</v>
      </c>
      <c r="F413" t="s">
        <v>77</v>
      </c>
      <c r="G413" t="s">
        <v>78</v>
      </c>
      <c r="H413">
        <v>105</v>
      </c>
      <c r="I413">
        <v>2</v>
      </c>
      <c r="J413">
        <v>2.93</v>
      </c>
      <c r="K413">
        <v>3.39</v>
      </c>
      <c r="L413">
        <v>145</v>
      </c>
      <c r="M413">
        <v>3</v>
      </c>
      <c r="N413">
        <v>3.1</v>
      </c>
      <c r="O413">
        <v>4.1100000000000003</v>
      </c>
      <c r="P413">
        <v>100</v>
      </c>
      <c r="Q413">
        <v>100</v>
      </c>
      <c r="R413">
        <v>10</v>
      </c>
      <c r="S413">
        <v>0</v>
      </c>
      <c r="T413">
        <v>9.52</v>
      </c>
      <c r="U413">
        <v>0</v>
      </c>
      <c r="V413" t="s">
        <v>326</v>
      </c>
      <c r="W413" t="s">
        <v>33</v>
      </c>
      <c r="X413">
        <v>10</v>
      </c>
      <c r="Y413">
        <v>0</v>
      </c>
    </row>
    <row r="414" spans="1:25" x14ac:dyDescent="0.25">
      <c r="A414">
        <f>_xlfn.XLOOKUP(C414,[1]Sheet1!$K:$K,[1]Sheet1!$D:$D,0)</f>
        <v>45040</v>
      </c>
      <c r="B414" t="str">
        <f t="shared" si="6"/>
        <v>2023_Week17</v>
      </c>
      <c r="C414" t="s">
        <v>319</v>
      </c>
      <c r="D414" t="s">
        <v>34</v>
      </c>
      <c r="E414" t="s">
        <v>62</v>
      </c>
      <c r="F414" t="s">
        <v>63</v>
      </c>
      <c r="G414" t="s">
        <v>64</v>
      </c>
      <c r="H414">
        <v>137</v>
      </c>
      <c r="I414">
        <v>2</v>
      </c>
      <c r="J414">
        <v>3.82</v>
      </c>
      <c r="K414">
        <v>3.39</v>
      </c>
      <c r="L414">
        <v>172</v>
      </c>
      <c r="M414">
        <v>2</v>
      </c>
      <c r="N414">
        <v>3.68</v>
      </c>
      <c r="O414">
        <v>2.74</v>
      </c>
      <c r="P414">
        <v>99.4</v>
      </c>
      <c r="Q414">
        <v>100</v>
      </c>
      <c r="R414">
        <v>10</v>
      </c>
      <c r="S414">
        <v>0</v>
      </c>
      <c r="T414">
        <v>7.3</v>
      </c>
      <c r="U414">
        <v>0</v>
      </c>
      <c r="V414" t="s">
        <v>327</v>
      </c>
      <c r="W414" t="s">
        <v>33</v>
      </c>
      <c r="X414">
        <v>9</v>
      </c>
      <c r="Y414">
        <v>0</v>
      </c>
    </row>
    <row r="415" spans="1:25" x14ac:dyDescent="0.25">
      <c r="A415">
        <f>_xlfn.XLOOKUP(C415,[1]Sheet1!$K:$K,[1]Sheet1!$D:$D,0)</f>
        <v>45040</v>
      </c>
      <c r="B415" t="str">
        <f t="shared" si="6"/>
        <v>2023_Week17</v>
      </c>
      <c r="C415" t="s">
        <v>319</v>
      </c>
      <c r="D415" t="s">
        <v>115</v>
      </c>
      <c r="E415" t="s">
        <v>116</v>
      </c>
      <c r="F415" t="s">
        <v>117</v>
      </c>
      <c r="G415" t="s">
        <v>118</v>
      </c>
      <c r="H415">
        <v>97</v>
      </c>
      <c r="I415">
        <v>1</v>
      </c>
      <c r="J415">
        <v>2.71</v>
      </c>
      <c r="K415">
        <v>1.69</v>
      </c>
      <c r="L415">
        <v>127</v>
      </c>
      <c r="M415">
        <v>1</v>
      </c>
      <c r="N415">
        <v>2.72</v>
      </c>
      <c r="O415">
        <v>1.37</v>
      </c>
      <c r="P415">
        <v>99.2</v>
      </c>
      <c r="Q415">
        <v>100</v>
      </c>
      <c r="R415">
        <v>7</v>
      </c>
      <c r="S415">
        <v>0</v>
      </c>
      <c r="T415">
        <v>7.22</v>
      </c>
      <c r="U415">
        <v>0</v>
      </c>
      <c r="V415" t="s">
        <v>176</v>
      </c>
      <c r="W415" t="s">
        <v>33</v>
      </c>
      <c r="X415">
        <v>7</v>
      </c>
      <c r="Y415">
        <v>0</v>
      </c>
    </row>
    <row r="416" spans="1:25" x14ac:dyDescent="0.25">
      <c r="A416">
        <f>_xlfn.XLOOKUP(C416,[1]Sheet1!$K:$K,[1]Sheet1!$D:$D,0)</f>
        <v>45040</v>
      </c>
      <c r="B416" t="str">
        <f t="shared" si="6"/>
        <v>2023_Week17</v>
      </c>
      <c r="C416" t="s">
        <v>319</v>
      </c>
      <c r="D416" t="s">
        <v>92</v>
      </c>
      <c r="E416" t="s">
        <v>102</v>
      </c>
      <c r="F416" t="s">
        <v>103</v>
      </c>
      <c r="G416" t="s">
        <v>104</v>
      </c>
      <c r="H416">
        <v>176</v>
      </c>
      <c r="I416">
        <v>3</v>
      </c>
      <c r="J416">
        <v>4.91</v>
      </c>
      <c r="K416">
        <v>5.08</v>
      </c>
      <c r="L416">
        <v>250</v>
      </c>
      <c r="M416">
        <v>4</v>
      </c>
      <c r="N416">
        <v>5.35</v>
      </c>
      <c r="O416">
        <v>5.48</v>
      </c>
      <c r="P416">
        <v>100</v>
      </c>
      <c r="Q416">
        <v>100</v>
      </c>
      <c r="R416">
        <v>6</v>
      </c>
      <c r="S416">
        <v>0</v>
      </c>
      <c r="T416">
        <v>3.41</v>
      </c>
      <c r="U416">
        <v>0</v>
      </c>
      <c r="V416" t="s">
        <v>328</v>
      </c>
      <c r="W416" t="s">
        <v>33</v>
      </c>
      <c r="X416">
        <v>6</v>
      </c>
      <c r="Y416">
        <v>0</v>
      </c>
    </row>
    <row r="417" spans="1:25" x14ac:dyDescent="0.25">
      <c r="A417">
        <f>_xlfn.XLOOKUP(C417,[1]Sheet1!$K:$K,[1]Sheet1!$D:$D,0)</f>
        <v>45040</v>
      </c>
      <c r="B417" t="str">
        <f t="shared" si="6"/>
        <v>2023_Week17</v>
      </c>
      <c r="C417" t="s">
        <v>319</v>
      </c>
      <c r="D417" t="s">
        <v>34</v>
      </c>
      <c r="E417" t="s">
        <v>107</v>
      </c>
      <c r="F417" t="s">
        <v>108</v>
      </c>
      <c r="G417" t="s">
        <v>109</v>
      </c>
      <c r="H417">
        <v>279</v>
      </c>
      <c r="I417">
        <v>2</v>
      </c>
      <c r="J417">
        <v>7.78</v>
      </c>
      <c r="K417">
        <v>3.39</v>
      </c>
      <c r="L417">
        <v>353</v>
      </c>
      <c r="M417">
        <v>4</v>
      </c>
      <c r="N417">
        <v>7.55</v>
      </c>
      <c r="O417">
        <v>5.48</v>
      </c>
      <c r="P417">
        <v>100</v>
      </c>
      <c r="Q417">
        <v>100</v>
      </c>
      <c r="R417">
        <v>6</v>
      </c>
      <c r="S417">
        <v>0</v>
      </c>
      <c r="T417">
        <v>2.15</v>
      </c>
      <c r="U417">
        <v>0</v>
      </c>
      <c r="V417" t="s">
        <v>244</v>
      </c>
      <c r="W417" t="s">
        <v>33</v>
      </c>
      <c r="X417">
        <v>5</v>
      </c>
      <c r="Y417">
        <v>0</v>
      </c>
    </row>
    <row r="418" spans="1:25" x14ac:dyDescent="0.25">
      <c r="A418">
        <f>_xlfn.XLOOKUP(C418,[1]Sheet1!$K:$K,[1]Sheet1!$D:$D,0)</f>
        <v>45040</v>
      </c>
      <c r="B418" t="str">
        <f t="shared" si="6"/>
        <v>2023_Week17</v>
      </c>
      <c r="C418" t="s">
        <v>319</v>
      </c>
      <c r="D418" t="s">
        <v>133</v>
      </c>
      <c r="E418" t="s">
        <v>72</v>
      </c>
      <c r="F418" t="s">
        <v>73</v>
      </c>
      <c r="G418" t="s">
        <v>74</v>
      </c>
      <c r="H418">
        <v>47</v>
      </c>
      <c r="I418">
        <v>1</v>
      </c>
      <c r="J418">
        <v>1.31</v>
      </c>
      <c r="K418">
        <v>1.69</v>
      </c>
      <c r="L418">
        <v>71</v>
      </c>
      <c r="M418">
        <v>1</v>
      </c>
      <c r="N418">
        <v>1.52</v>
      </c>
      <c r="O418">
        <v>1.37</v>
      </c>
      <c r="P418">
        <v>80.28</v>
      </c>
      <c r="Q418">
        <v>100</v>
      </c>
      <c r="R418">
        <v>5</v>
      </c>
      <c r="S418">
        <v>0</v>
      </c>
      <c r="T418">
        <v>10.64</v>
      </c>
      <c r="U418">
        <v>0</v>
      </c>
      <c r="V418" t="s">
        <v>329</v>
      </c>
      <c r="W418" t="s">
        <v>33</v>
      </c>
      <c r="X418">
        <v>5</v>
      </c>
      <c r="Y418">
        <v>0</v>
      </c>
    </row>
    <row r="419" spans="1:25" x14ac:dyDescent="0.25">
      <c r="A419">
        <f>_xlfn.XLOOKUP(C419,[1]Sheet1!$K:$K,[1]Sheet1!$D:$D,0)</f>
        <v>45040</v>
      </c>
      <c r="B419" t="str">
        <f t="shared" si="6"/>
        <v>2023_Week17</v>
      </c>
      <c r="C419" t="s">
        <v>319</v>
      </c>
      <c r="D419" t="s">
        <v>120</v>
      </c>
      <c r="E419" t="s">
        <v>120</v>
      </c>
      <c r="F419" t="s">
        <v>121</v>
      </c>
      <c r="G419" t="s">
        <v>122</v>
      </c>
      <c r="H419">
        <v>54</v>
      </c>
      <c r="I419">
        <v>0</v>
      </c>
      <c r="J419">
        <v>1.51</v>
      </c>
      <c r="K419">
        <v>0</v>
      </c>
      <c r="L419">
        <v>105</v>
      </c>
      <c r="M419">
        <v>0</v>
      </c>
      <c r="N419">
        <v>2.25</v>
      </c>
      <c r="O419">
        <v>0</v>
      </c>
      <c r="P419">
        <v>100</v>
      </c>
      <c r="Q419">
        <v>0</v>
      </c>
      <c r="R419">
        <v>3</v>
      </c>
      <c r="S419">
        <v>0</v>
      </c>
      <c r="T419">
        <v>5.56</v>
      </c>
      <c r="U419">
        <v>0</v>
      </c>
      <c r="V419" t="s">
        <v>330</v>
      </c>
      <c r="W419" t="s">
        <v>33</v>
      </c>
      <c r="X419">
        <v>3</v>
      </c>
      <c r="Y419">
        <v>0</v>
      </c>
    </row>
    <row r="420" spans="1:25" x14ac:dyDescent="0.25">
      <c r="A420">
        <f>_xlfn.XLOOKUP(C420,[1]Sheet1!$K:$K,[1]Sheet1!$D:$D,0)</f>
        <v>45040</v>
      </c>
      <c r="B420" t="str">
        <f t="shared" si="6"/>
        <v>2023_Week17</v>
      </c>
      <c r="C420" t="s">
        <v>319</v>
      </c>
      <c r="D420" t="s">
        <v>92</v>
      </c>
      <c r="E420" t="s">
        <v>97</v>
      </c>
      <c r="F420" t="s">
        <v>98</v>
      </c>
      <c r="G420" t="s">
        <v>99</v>
      </c>
      <c r="H420">
        <v>92</v>
      </c>
      <c r="I420">
        <v>5</v>
      </c>
      <c r="J420">
        <v>2.57</v>
      </c>
      <c r="K420">
        <v>8.4700000000000006</v>
      </c>
      <c r="L420">
        <v>113</v>
      </c>
      <c r="M420">
        <v>6</v>
      </c>
      <c r="N420">
        <v>2.42</v>
      </c>
      <c r="O420">
        <v>8.2200000000000006</v>
      </c>
      <c r="P420">
        <v>100</v>
      </c>
      <c r="Q420">
        <v>100</v>
      </c>
      <c r="R420">
        <v>3</v>
      </c>
      <c r="S420">
        <v>0</v>
      </c>
      <c r="T420">
        <v>3.26</v>
      </c>
      <c r="U420">
        <v>0</v>
      </c>
      <c r="V420" t="s">
        <v>331</v>
      </c>
      <c r="W420" t="s">
        <v>33</v>
      </c>
      <c r="X420">
        <v>3</v>
      </c>
      <c r="Y420">
        <v>0</v>
      </c>
    </row>
    <row r="421" spans="1:25" x14ac:dyDescent="0.25">
      <c r="A421">
        <f>_xlfn.XLOOKUP(C421,[1]Sheet1!$K:$K,[1]Sheet1!$D:$D,0)</f>
        <v>45040</v>
      </c>
      <c r="B421" t="str">
        <f t="shared" si="6"/>
        <v>2023_Week17</v>
      </c>
      <c r="C421" t="s">
        <v>319</v>
      </c>
      <c r="D421" t="s">
        <v>66</v>
      </c>
      <c r="E421" t="s">
        <v>67</v>
      </c>
      <c r="F421" t="s">
        <v>68</v>
      </c>
      <c r="G421" t="s">
        <v>69</v>
      </c>
      <c r="H421">
        <v>57</v>
      </c>
      <c r="I421">
        <v>3</v>
      </c>
      <c r="J421">
        <v>1.59</v>
      </c>
      <c r="K421">
        <v>5.08</v>
      </c>
      <c r="L421">
        <v>63</v>
      </c>
      <c r="M421">
        <v>4</v>
      </c>
      <c r="N421">
        <v>1.35</v>
      </c>
      <c r="O421">
        <v>5.48</v>
      </c>
      <c r="P421">
        <v>93.65</v>
      </c>
      <c r="Q421">
        <v>100</v>
      </c>
      <c r="R421">
        <v>3</v>
      </c>
      <c r="S421">
        <v>0</v>
      </c>
      <c r="T421">
        <v>5.26</v>
      </c>
      <c r="U421">
        <v>0</v>
      </c>
      <c r="V421" t="s">
        <v>306</v>
      </c>
      <c r="W421" t="s">
        <v>33</v>
      </c>
      <c r="X421">
        <v>3</v>
      </c>
      <c r="Y421">
        <v>0</v>
      </c>
    </row>
    <row r="422" spans="1:25" x14ac:dyDescent="0.25">
      <c r="A422">
        <f>_xlfn.XLOOKUP(C422,[1]Sheet1!$K:$K,[1]Sheet1!$D:$D,0)</f>
        <v>45040</v>
      </c>
      <c r="B422" t="str">
        <f t="shared" si="6"/>
        <v>2023_Week17</v>
      </c>
      <c r="C422" t="s">
        <v>319</v>
      </c>
      <c r="D422" t="s">
        <v>66</v>
      </c>
      <c r="E422" t="s">
        <v>84</v>
      </c>
      <c r="F422" t="s">
        <v>85</v>
      </c>
      <c r="G422" t="s">
        <v>86</v>
      </c>
      <c r="H422">
        <v>100</v>
      </c>
      <c r="I422">
        <v>1</v>
      </c>
      <c r="J422">
        <v>2.79</v>
      </c>
      <c r="K422">
        <v>1.69</v>
      </c>
      <c r="L422">
        <v>126</v>
      </c>
      <c r="M422">
        <v>1</v>
      </c>
      <c r="N422">
        <v>2.7</v>
      </c>
      <c r="O422">
        <v>1.37</v>
      </c>
      <c r="P422">
        <v>76</v>
      </c>
      <c r="Q422">
        <v>0</v>
      </c>
      <c r="R422">
        <v>2</v>
      </c>
      <c r="S422">
        <v>0</v>
      </c>
      <c r="T422">
        <v>2</v>
      </c>
      <c r="U422">
        <v>0</v>
      </c>
      <c r="V422" t="s">
        <v>134</v>
      </c>
      <c r="W422" t="s">
        <v>33</v>
      </c>
      <c r="X422">
        <v>2</v>
      </c>
      <c r="Y422">
        <v>0</v>
      </c>
    </row>
    <row r="423" spans="1:25" x14ac:dyDescent="0.25">
      <c r="A423">
        <f>_xlfn.XLOOKUP(C423,[1]Sheet1!$K:$K,[1]Sheet1!$D:$D,0)</f>
        <v>45040</v>
      </c>
      <c r="B423" t="str">
        <f t="shared" si="6"/>
        <v>2023_Week17</v>
      </c>
      <c r="C423" t="s">
        <v>319</v>
      </c>
      <c r="D423" t="s">
        <v>92</v>
      </c>
      <c r="E423" t="s">
        <v>111</v>
      </c>
      <c r="F423" t="s">
        <v>112</v>
      </c>
      <c r="G423" t="s">
        <v>113</v>
      </c>
      <c r="H423">
        <v>67</v>
      </c>
      <c r="I423">
        <v>3</v>
      </c>
      <c r="J423">
        <v>1.87</v>
      </c>
      <c r="K423">
        <v>5.08</v>
      </c>
      <c r="L423">
        <v>82</v>
      </c>
      <c r="M423">
        <v>3</v>
      </c>
      <c r="N423">
        <v>1.75</v>
      </c>
      <c r="O423">
        <v>4.1100000000000003</v>
      </c>
      <c r="P423">
        <v>100</v>
      </c>
      <c r="Q423">
        <v>100</v>
      </c>
      <c r="R423">
        <v>2</v>
      </c>
      <c r="S423">
        <v>0</v>
      </c>
      <c r="T423">
        <v>2.99</v>
      </c>
      <c r="U423">
        <v>0</v>
      </c>
      <c r="V423" t="s">
        <v>332</v>
      </c>
      <c r="W423" t="s">
        <v>33</v>
      </c>
      <c r="X423">
        <v>2</v>
      </c>
      <c r="Y423">
        <v>0</v>
      </c>
    </row>
    <row r="424" spans="1:25" x14ac:dyDescent="0.25">
      <c r="A424">
        <f>_xlfn.XLOOKUP(C424,[1]Sheet1!$K:$K,[1]Sheet1!$D:$D,0)</f>
        <v>45040</v>
      </c>
      <c r="B424" t="str">
        <f t="shared" si="6"/>
        <v>2023_Week17</v>
      </c>
      <c r="C424" t="s">
        <v>319</v>
      </c>
      <c r="D424" t="s">
        <v>34</v>
      </c>
      <c r="E424" t="s">
        <v>224</v>
      </c>
      <c r="F424" t="s">
        <v>158</v>
      </c>
      <c r="G424" t="s">
        <v>225</v>
      </c>
      <c r="H424">
        <v>55</v>
      </c>
      <c r="I424">
        <v>1</v>
      </c>
      <c r="J424">
        <v>1.53</v>
      </c>
      <c r="K424">
        <v>1.69</v>
      </c>
      <c r="L424">
        <v>57</v>
      </c>
      <c r="M424">
        <v>1</v>
      </c>
      <c r="N424">
        <v>1.22</v>
      </c>
      <c r="O424">
        <v>1.37</v>
      </c>
      <c r="P424">
        <v>100</v>
      </c>
      <c r="Q424">
        <v>100</v>
      </c>
      <c r="R424">
        <v>1</v>
      </c>
      <c r="S424">
        <v>0</v>
      </c>
      <c r="T424">
        <v>1.82</v>
      </c>
      <c r="U424">
        <v>0</v>
      </c>
      <c r="V424" t="s">
        <v>139</v>
      </c>
      <c r="W424" t="s">
        <v>33</v>
      </c>
      <c r="X424">
        <v>1</v>
      </c>
      <c r="Y424">
        <v>0</v>
      </c>
    </row>
    <row r="425" spans="1:25" x14ac:dyDescent="0.25">
      <c r="A425">
        <f>_xlfn.XLOOKUP(C425,[1]Sheet1!$K:$K,[1]Sheet1!$D:$D,0)</f>
        <v>45033</v>
      </c>
      <c r="B425" t="str">
        <f t="shared" si="6"/>
        <v>2023_Week16</v>
      </c>
      <c r="C425" t="s">
        <v>333</v>
      </c>
      <c r="D425" t="s">
        <v>29</v>
      </c>
      <c r="E425" t="s">
        <v>29</v>
      </c>
      <c r="F425" t="s">
        <v>30</v>
      </c>
      <c r="G425" t="s">
        <v>31</v>
      </c>
      <c r="H425">
        <v>725</v>
      </c>
      <c r="I425">
        <v>11</v>
      </c>
      <c r="J425">
        <v>26.65</v>
      </c>
      <c r="K425">
        <v>22.45</v>
      </c>
      <c r="L425">
        <v>925</v>
      </c>
      <c r="M425">
        <v>17</v>
      </c>
      <c r="N425">
        <v>26.77</v>
      </c>
      <c r="O425">
        <v>28.33</v>
      </c>
      <c r="P425">
        <v>99.78</v>
      </c>
      <c r="Q425">
        <v>100</v>
      </c>
      <c r="R425">
        <v>44</v>
      </c>
      <c r="S425">
        <v>0</v>
      </c>
      <c r="T425">
        <v>6.07</v>
      </c>
      <c r="U425">
        <v>0</v>
      </c>
      <c r="V425" t="s">
        <v>334</v>
      </c>
      <c r="W425" t="s">
        <v>33</v>
      </c>
      <c r="X425">
        <v>44</v>
      </c>
      <c r="Y425">
        <v>0</v>
      </c>
    </row>
    <row r="426" spans="1:25" x14ac:dyDescent="0.25">
      <c r="A426">
        <f>_xlfn.XLOOKUP(C426,[1]Sheet1!$K:$K,[1]Sheet1!$D:$D,0)</f>
        <v>45033</v>
      </c>
      <c r="B426" t="str">
        <f t="shared" si="6"/>
        <v>2023_Week16</v>
      </c>
      <c r="C426" t="s">
        <v>333</v>
      </c>
      <c r="D426" t="s">
        <v>115</v>
      </c>
      <c r="E426" t="s">
        <v>231</v>
      </c>
      <c r="F426" t="s">
        <v>232</v>
      </c>
      <c r="G426" t="s">
        <v>233</v>
      </c>
      <c r="H426">
        <v>322</v>
      </c>
      <c r="I426">
        <v>7</v>
      </c>
      <c r="J426">
        <v>11.84</v>
      </c>
      <c r="K426">
        <v>14.29</v>
      </c>
      <c r="L426">
        <v>414</v>
      </c>
      <c r="M426">
        <v>9</v>
      </c>
      <c r="N426">
        <v>11.98</v>
      </c>
      <c r="O426">
        <v>15</v>
      </c>
      <c r="P426">
        <v>99.51</v>
      </c>
      <c r="Q426">
        <v>100</v>
      </c>
      <c r="R426">
        <v>24</v>
      </c>
      <c r="S426">
        <v>0</v>
      </c>
      <c r="T426">
        <v>7.45</v>
      </c>
      <c r="U426">
        <v>0</v>
      </c>
      <c r="V426" t="s">
        <v>335</v>
      </c>
      <c r="W426" t="s">
        <v>33</v>
      </c>
      <c r="X426">
        <v>24</v>
      </c>
      <c r="Y426">
        <v>0</v>
      </c>
    </row>
    <row r="427" spans="1:25" x14ac:dyDescent="0.25">
      <c r="A427">
        <f>_xlfn.XLOOKUP(C427,[1]Sheet1!$K:$K,[1]Sheet1!$D:$D,0)</f>
        <v>45033</v>
      </c>
      <c r="B427" t="str">
        <f t="shared" si="6"/>
        <v>2023_Week16</v>
      </c>
      <c r="C427" t="s">
        <v>333</v>
      </c>
      <c r="D427" t="s">
        <v>34</v>
      </c>
      <c r="E427" t="s">
        <v>50</v>
      </c>
      <c r="F427" t="s">
        <v>51</v>
      </c>
      <c r="G427" t="s">
        <v>52</v>
      </c>
      <c r="H427">
        <v>135</v>
      </c>
      <c r="I427">
        <v>1</v>
      </c>
      <c r="J427">
        <v>4.96</v>
      </c>
      <c r="K427">
        <v>2.04</v>
      </c>
      <c r="L427">
        <v>191</v>
      </c>
      <c r="M427">
        <v>1</v>
      </c>
      <c r="N427">
        <v>5.53</v>
      </c>
      <c r="O427">
        <v>1.67</v>
      </c>
      <c r="P427">
        <v>97.85</v>
      </c>
      <c r="Q427">
        <v>100</v>
      </c>
      <c r="R427">
        <v>15</v>
      </c>
      <c r="S427">
        <v>0</v>
      </c>
      <c r="T427">
        <v>11.11</v>
      </c>
      <c r="U427">
        <v>0</v>
      </c>
      <c r="V427" t="s">
        <v>324</v>
      </c>
      <c r="W427" t="s">
        <v>33</v>
      </c>
      <c r="X427">
        <v>15</v>
      </c>
      <c r="Y427">
        <v>0</v>
      </c>
    </row>
    <row r="428" spans="1:25" x14ac:dyDescent="0.25">
      <c r="A428">
        <f>_xlfn.XLOOKUP(C428,[1]Sheet1!$K:$K,[1]Sheet1!$D:$D,0)</f>
        <v>45033</v>
      </c>
      <c r="B428" t="str">
        <f t="shared" si="6"/>
        <v>2023_Week16</v>
      </c>
      <c r="C428" t="s">
        <v>333</v>
      </c>
      <c r="D428" t="s">
        <v>40</v>
      </c>
      <c r="E428" t="s">
        <v>58</v>
      </c>
      <c r="F428" t="s">
        <v>59</v>
      </c>
      <c r="G428" t="s">
        <v>60</v>
      </c>
      <c r="H428">
        <v>269</v>
      </c>
      <c r="I428">
        <v>10</v>
      </c>
      <c r="J428">
        <v>9.89</v>
      </c>
      <c r="K428">
        <v>20.41</v>
      </c>
      <c r="L428">
        <v>337</v>
      </c>
      <c r="M428">
        <v>12</v>
      </c>
      <c r="N428">
        <v>9.75</v>
      </c>
      <c r="O428">
        <v>20</v>
      </c>
      <c r="P428">
        <v>99.41</v>
      </c>
      <c r="Q428">
        <v>100</v>
      </c>
      <c r="R428">
        <v>13</v>
      </c>
      <c r="S428">
        <v>2</v>
      </c>
      <c r="T428">
        <v>4.83</v>
      </c>
      <c r="U428">
        <v>20</v>
      </c>
      <c r="V428" t="s">
        <v>336</v>
      </c>
      <c r="W428" t="s">
        <v>135</v>
      </c>
      <c r="X428">
        <v>13</v>
      </c>
      <c r="Y428">
        <v>2</v>
      </c>
    </row>
    <row r="429" spans="1:25" x14ac:dyDescent="0.25">
      <c r="A429">
        <f>_xlfn.XLOOKUP(C429,[1]Sheet1!$K:$K,[1]Sheet1!$D:$D,0)</f>
        <v>45033</v>
      </c>
      <c r="B429" t="str">
        <f t="shared" si="6"/>
        <v>2023_Week16</v>
      </c>
      <c r="C429" t="s">
        <v>333</v>
      </c>
      <c r="D429" t="s">
        <v>34</v>
      </c>
      <c r="E429" t="s">
        <v>62</v>
      </c>
      <c r="F429" t="s">
        <v>63</v>
      </c>
      <c r="G429" t="s">
        <v>64</v>
      </c>
      <c r="H429">
        <v>72</v>
      </c>
      <c r="I429">
        <v>1</v>
      </c>
      <c r="J429">
        <v>2.65</v>
      </c>
      <c r="K429">
        <v>2.04</v>
      </c>
      <c r="L429">
        <v>94</v>
      </c>
      <c r="M429">
        <v>1</v>
      </c>
      <c r="N429">
        <v>2.72</v>
      </c>
      <c r="O429">
        <v>1.67</v>
      </c>
      <c r="P429">
        <v>100</v>
      </c>
      <c r="Q429">
        <v>100</v>
      </c>
      <c r="R429">
        <v>10</v>
      </c>
      <c r="S429">
        <v>1</v>
      </c>
      <c r="T429">
        <v>13.89</v>
      </c>
      <c r="U429">
        <v>100</v>
      </c>
      <c r="V429" t="s">
        <v>327</v>
      </c>
      <c r="W429" t="s">
        <v>139</v>
      </c>
      <c r="X429">
        <v>10</v>
      </c>
      <c r="Y429">
        <v>1</v>
      </c>
    </row>
    <row r="430" spans="1:25" x14ac:dyDescent="0.25">
      <c r="A430">
        <f>_xlfn.XLOOKUP(C430,[1]Sheet1!$K:$K,[1]Sheet1!$D:$D,0)</f>
        <v>45033</v>
      </c>
      <c r="B430" t="str">
        <f t="shared" si="6"/>
        <v>2023_Week16</v>
      </c>
      <c r="C430" t="s">
        <v>333</v>
      </c>
      <c r="D430" t="s">
        <v>115</v>
      </c>
      <c r="E430" t="s">
        <v>116</v>
      </c>
      <c r="F430" t="s">
        <v>117</v>
      </c>
      <c r="G430" t="s">
        <v>118</v>
      </c>
      <c r="H430">
        <v>80</v>
      </c>
      <c r="I430">
        <v>1</v>
      </c>
      <c r="J430">
        <v>2.94</v>
      </c>
      <c r="K430">
        <v>2.04</v>
      </c>
      <c r="L430">
        <v>99</v>
      </c>
      <c r="M430">
        <v>1</v>
      </c>
      <c r="N430">
        <v>2.86</v>
      </c>
      <c r="O430">
        <v>1.67</v>
      </c>
      <c r="P430">
        <v>100</v>
      </c>
      <c r="Q430">
        <v>100</v>
      </c>
      <c r="R430">
        <v>10</v>
      </c>
      <c r="S430">
        <v>0</v>
      </c>
      <c r="T430">
        <v>12.5</v>
      </c>
      <c r="U430">
        <v>0</v>
      </c>
      <c r="V430" t="s">
        <v>220</v>
      </c>
      <c r="W430" t="s">
        <v>33</v>
      </c>
      <c r="X430">
        <v>9</v>
      </c>
      <c r="Y430">
        <v>0</v>
      </c>
    </row>
    <row r="431" spans="1:25" x14ac:dyDescent="0.25">
      <c r="A431">
        <f>_xlfn.XLOOKUP(C431,[1]Sheet1!$K:$K,[1]Sheet1!$D:$D,0)</f>
        <v>45033</v>
      </c>
      <c r="B431" t="str">
        <f t="shared" si="6"/>
        <v>2023_Week16</v>
      </c>
      <c r="C431" t="s">
        <v>333</v>
      </c>
      <c r="D431" t="s">
        <v>34</v>
      </c>
      <c r="E431" t="s">
        <v>107</v>
      </c>
      <c r="F431" t="s">
        <v>108</v>
      </c>
      <c r="G431" t="s">
        <v>109</v>
      </c>
      <c r="H431">
        <v>143</v>
      </c>
      <c r="I431">
        <v>0</v>
      </c>
      <c r="J431">
        <v>5.26</v>
      </c>
      <c r="K431">
        <v>0</v>
      </c>
      <c r="L431">
        <v>177</v>
      </c>
      <c r="M431">
        <v>0</v>
      </c>
      <c r="N431">
        <v>5.12</v>
      </c>
      <c r="O431">
        <v>0</v>
      </c>
      <c r="P431">
        <v>100</v>
      </c>
      <c r="Q431">
        <v>0</v>
      </c>
      <c r="R431">
        <v>7</v>
      </c>
      <c r="S431">
        <v>0</v>
      </c>
      <c r="T431">
        <v>4.9000000000000004</v>
      </c>
      <c r="U431">
        <v>0</v>
      </c>
      <c r="V431" t="s">
        <v>337</v>
      </c>
      <c r="W431" t="s">
        <v>33</v>
      </c>
      <c r="X431">
        <v>7</v>
      </c>
      <c r="Y431">
        <v>0</v>
      </c>
    </row>
    <row r="432" spans="1:25" x14ac:dyDescent="0.25">
      <c r="A432">
        <f>_xlfn.XLOOKUP(C432,[1]Sheet1!$K:$K,[1]Sheet1!$D:$D,0)</f>
        <v>45033</v>
      </c>
      <c r="B432" t="str">
        <f t="shared" si="6"/>
        <v>2023_Week16</v>
      </c>
      <c r="C432" t="s">
        <v>333</v>
      </c>
      <c r="D432" t="s">
        <v>92</v>
      </c>
      <c r="E432" t="s">
        <v>97</v>
      </c>
      <c r="F432" t="s">
        <v>98</v>
      </c>
      <c r="G432" t="s">
        <v>99</v>
      </c>
      <c r="H432">
        <v>102</v>
      </c>
      <c r="I432">
        <v>1</v>
      </c>
      <c r="J432">
        <v>3.75</v>
      </c>
      <c r="K432">
        <v>2.04</v>
      </c>
      <c r="L432">
        <v>132</v>
      </c>
      <c r="M432">
        <v>1</v>
      </c>
      <c r="N432">
        <v>3.82</v>
      </c>
      <c r="O432">
        <v>1.67</v>
      </c>
      <c r="P432">
        <v>100</v>
      </c>
      <c r="Q432">
        <v>100</v>
      </c>
      <c r="R432">
        <v>5</v>
      </c>
      <c r="S432">
        <v>0</v>
      </c>
      <c r="T432">
        <v>4.9000000000000004</v>
      </c>
      <c r="U432">
        <v>0</v>
      </c>
      <c r="V432" t="s">
        <v>329</v>
      </c>
      <c r="W432" t="s">
        <v>33</v>
      </c>
      <c r="X432">
        <v>5</v>
      </c>
      <c r="Y432">
        <v>0</v>
      </c>
    </row>
    <row r="433" spans="1:25" x14ac:dyDescent="0.25">
      <c r="A433">
        <f>_xlfn.XLOOKUP(C433,[1]Sheet1!$K:$K,[1]Sheet1!$D:$D,0)</f>
        <v>45033</v>
      </c>
      <c r="B433" t="str">
        <f t="shared" si="6"/>
        <v>2023_Week16</v>
      </c>
      <c r="C433" t="s">
        <v>333</v>
      </c>
      <c r="D433" t="s">
        <v>92</v>
      </c>
      <c r="E433" t="s">
        <v>102</v>
      </c>
      <c r="F433" t="s">
        <v>103</v>
      </c>
      <c r="G433" t="s">
        <v>104</v>
      </c>
      <c r="H433">
        <v>168</v>
      </c>
      <c r="I433">
        <v>5</v>
      </c>
      <c r="J433">
        <v>6.18</v>
      </c>
      <c r="K433">
        <v>10.199999999999999</v>
      </c>
      <c r="L433">
        <v>205</v>
      </c>
      <c r="M433">
        <v>6</v>
      </c>
      <c r="N433">
        <v>5.93</v>
      </c>
      <c r="O433">
        <v>10</v>
      </c>
      <c r="P433">
        <v>100</v>
      </c>
      <c r="Q433">
        <v>100</v>
      </c>
      <c r="R433">
        <v>5</v>
      </c>
      <c r="S433">
        <v>0</v>
      </c>
      <c r="T433">
        <v>2.98</v>
      </c>
      <c r="U433">
        <v>0</v>
      </c>
      <c r="V433" t="s">
        <v>329</v>
      </c>
      <c r="W433" t="s">
        <v>33</v>
      </c>
      <c r="X433">
        <v>5</v>
      </c>
      <c r="Y433">
        <v>0</v>
      </c>
    </row>
    <row r="434" spans="1:25" x14ac:dyDescent="0.25">
      <c r="A434">
        <f>_xlfn.XLOOKUP(C434,[1]Sheet1!$K:$K,[1]Sheet1!$D:$D,0)</f>
        <v>45033</v>
      </c>
      <c r="B434" t="str">
        <f t="shared" si="6"/>
        <v>2023_Week16</v>
      </c>
      <c r="C434" t="s">
        <v>333</v>
      </c>
      <c r="D434" t="s">
        <v>34</v>
      </c>
      <c r="E434" t="s">
        <v>45</v>
      </c>
      <c r="F434" t="s">
        <v>46</v>
      </c>
      <c r="G434" t="s">
        <v>47</v>
      </c>
      <c r="H434">
        <v>104</v>
      </c>
      <c r="I434">
        <v>0</v>
      </c>
      <c r="J434">
        <v>3.82</v>
      </c>
      <c r="K434">
        <v>0</v>
      </c>
      <c r="L434">
        <v>126</v>
      </c>
      <c r="M434">
        <v>0</v>
      </c>
      <c r="N434">
        <v>3.65</v>
      </c>
      <c r="O434">
        <v>0</v>
      </c>
      <c r="P434">
        <v>100</v>
      </c>
      <c r="Q434">
        <v>0</v>
      </c>
      <c r="R434">
        <v>4</v>
      </c>
      <c r="S434">
        <v>0</v>
      </c>
      <c r="T434">
        <v>3.85</v>
      </c>
      <c r="U434">
        <v>0</v>
      </c>
      <c r="V434" t="s">
        <v>247</v>
      </c>
      <c r="W434" t="s">
        <v>33</v>
      </c>
      <c r="X434">
        <v>4</v>
      </c>
      <c r="Y434">
        <v>0</v>
      </c>
    </row>
    <row r="435" spans="1:25" x14ac:dyDescent="0.25">
      <c r="A435">
        <f>_xlfn.XLOOKUP(C435,[1]Sheet1!$K:$K,[1]Sheet1!$D:$D,0)</f>
        <v>45033</v>
      </c>
      <c r="B435" t="str">
        <f t="shared" si="6"/>
        <v>2023_Week16</v>
      </c>
      <c r="C435" t="s">
        <v>333</v>
      </c>
      <c r="D435" t="s">
        <v>76</v>
      </c>
      <c r="E435" t="s">
        <v>76</v>
      </c>
      <c r="F435" t="s">
        <v>77</v>
      </c>
      <c r="G435" t="s">
        <v>78</v>
      </c>
      <c r="H435">
        <v>74</v>
      </c>
      <c r="I435">
        <v>0</v>
      </c>
      <c r="J435">
        <v>2.72</v>
      </c>
      <c r="K435">
        <v>0</v>
      </c>
      <c r="L435">
        <v>105</v>
      </c>
      <c r="M435">
        <v>0</v>
      </c>
      <c r="N435">
        <v>3.04</v>
      </c>
      <c r="O435">
        <v>0</v>
      </c>
      <c r="P435">
        <v>100</v>
      </c>
      <c r="Q435">
        <v>0</v>
      </c>
      <c r="R435">
        <v>4</v>
      </c>
      <c r="S435">
        <v>0</v>
      </c>
      <c r="T435">
        <v>5.41</v>
      </c>
      <c r="U435">
        <v>0</v>
      </c>
      <c r="V435" t="s">
        <v>338</v>
      </c>
      <c r="W435" t="s">
        <v>33</v>
      </c>
      <c r="X435">
        <v>4</v>
      </c>
      <c r="Y435">
        <v>0</v>
      </c>
    </row>
    <row r="436" spans="1:25" x14ac:dyDescent="0.25">
      <c r="A436">
        <f>_xlfn.XLOOKUP(C436,[1]Sheet1!$K:$K,[1]Sheet1!$D:$D,0)</f>
        <v>45033</v>
      </c>
      <c r="B436" t="str">
        <f t="shared" si="6"/>
        <v>2023_Week16</v>
      </c>
      <c r="C436" t="s">
        <v>333</v>
      </c>
      <c r="D436" t="s">
        <v>120</v>
      </c>
      <c r="E436" t="s">
        <v>120</v>
      </c>
      <c r="F436" t="s">
        <v>121</v>
      </c>
      <c r="G436" t="s">
        <v>122</v>
      </c>
      <c r="H436">
        <v>43</v>
      </c>
      <c r="I436">
        <v>0</v>
      </c>
      <c r="J436">
        <v>1.58</v>
      </c>
      <c r="K436">
        <v>0</v>
      </c>
      <c r="L436">
        <v>54</v>
      </c>
      <c r="M436">
        <v>0</v>
      </c>
      <c r="N436">
        <v>1.56</v>
      </c>
      <c r="O436">
        <v>0</v>
      </c>
      <c r="P436">
        <v>100</v>
      </c>
      <c r="Q436">
        <v>0</v>
      </c>
      <c r="R436">
        <v>3</v>
      </c>
      <c r="S436">
        <v>0</v>
      </c>
      <c r="T436">
        <v>6.98</v>
      </c>
      <c r="U436">
        <v>0</v>
      </c>
      <c r="V436" t="s">
        <v>339</v>
      </c>
      <c r="W436" t="s">
        <v>33</v>
      </c>
      <c r="X436">
        <v>3</v>
      </c>
      <c r="Y436">
        <v>0</v>
      </c>
    </row>
    <row r="437" spans="1:25" x14ac:dyDescent="0.25">
      <c r="A437">
        <f>_xlfn.XLOOKUP(C437,[1]Sheet1!$K:$K,[1]Sheet1!$D:$D,0)</f>
        <v>45033</v>
      </c>
      <c r="B437" t="str">
        <f t="shared" si="6"/>
        <v>2023_Week16</v>
      </c>
      <c r="C437" t="s">
        <v>333</v>
      </c>
      <c r="D437" t="s">
        <v>54</v>
      </c>
      <c r="E437" t="s">
        <v>54</v>
      </c>
      <c r="F437" t="s">
        <v>30</v>
      </c>
      <c r="G437" t="s">
        <v>55</v>
      </c>
      <c r="H437">
        <v>213</v>
      </c>
      <c r="I437">
        <v>7</v>
      </c>
      <c r="J437">
        <v>7.83</v>
      </c>
      <c r="K437">
        <v>14.29</v>
      </c>
      <c r="L437">
        <v>270</v>
      </c>
      <c r="M437">
        <v>7</v>
      </c>
      <c r="N437">
        <v>7.81</v>
      </c>
      <c r="O437">
        <v>11.67</v>
      </c>
      <c r="P437">
        <v>96.67</v>
      </c>
      <c r="Q437">
        <v>85.71</v>
      </c>
      <c r="R437">
        <v>3</v>
      </c>
      <c r="S437">
        <v>0</v>
      </c>
      <c r="T437">
        <v>1.41</v>
      </c>
      <c r="U437">
        <v>0</v>
      </c>
      <c r="V437" t="s">
        <v>340</v>
      </c>
      <c r="W437" t="s">
        <v>33</v>
      </c>
      <c r="X437">
        <v>3</v>
      </c>
      <c r="Y437">
        <v>0</v>
      </c>
    </row>
    <row r="438" spans="1:25" x14ac:dyDescent="0.25">
      <c r="A438">
        <f>_xlfn.XLOOKUP(C438,[1]Sheet1!$K:$K,[1]Sheet1!$D:$D,0)</f>
        <v>45033</v>
      </c>
      <c r="B438" t="str">
        <f t="shared" si="6"/>
        <v>2023_Week16</v>
      </c>
      <c r="C438" t="s">
        <v>333</v>
      </c>
      <c r="D438" t="s">
        <v>92</v>
      </c>
      <c r="E438" t="s">
        <v>93</v>
      </c>
      <c r="F438" t="s">
        <v>94</v>
      </c>
      <c r="G438" t="s">
        <v>95</v>
      </c>
      <c r="H438">
        <v>83</v>
      </c>
      <c r="I438">
        <v>1</v>
      </c>
      <c r="J438">
        <v>3.05</v>
      </c>
      <c r="K438">
        <v>2.04</v>
      </c>
      <c r="L438">
        <v>93</v>
      </c>
      <c r="M438">
        <v>1</v>
      </c>
      <c r="N438">
        <v>2.69</v>
      </c>
      <c r="O438">
        <v>1.67</v>
      </c>
      <c r="P438">
        <v>100</v>
      </c>
      <c r="Q438">
        <v>100</v>
      </c>
      <c r="R438">
        <v>3</v>
      </c>
      <c r="S438">
        <v>0</v>
      </c>
      <c r="T438">
        <v>3.61</v>
      </c>
      <c r="U438">
        <v>0</v>
      </c>
      <c r="V438" t="s">
        <v>341</v>
      </c>
      <c r="W438" t="s">
        <v>33</v>
      </c>
      <c r="X438">
        <v>3</v>
      </c>
      <c r="Y438">
        <v>0</v>
      </c>
    </row>
    <row r="439" spans="1:25" x14ac:dyDescent="0.25">
      <c r="A439">
        <f>_xlfn.XLOOKUP(C439,[1]Sheet1!$K:$K,[1]Sheet1!$D:$D,0)</f>
        <v>45033</v>
      </c>
      <c r="B439" t="str">
        <f t="shared" si="6"/>
        <v>2023_Week16</v>
      </c>
      <c r="C439" t="s">
        <v>333</v>
      </c>
      <c r="D439" t="s">
        <v>162</v>
      </c>
      <c r="E439" t="s">
        <v>342</v>
      </c>
      <c r="F439" t="s">
        <v>343</v>
      </c>
      <c r="G439" t="s">
        <v>344</v>
      </c>
      <c r="H439">
        <v>8</v>
      </c>
      <c r="I439">
        <v>1</v>
      </c>
      <c r="J439">
        <v>0.28999999999999998</v>
      </c>
      <c r="K439">
        <v>2.04</v>
      </c>
      <c r="L439">
        <v>12</v>
      </c>
      <c r="M439">
        <v>1</v>
      </c>
      <c r="N439">
        <v>0.35</v>
      </c>
      <c r="O439">
        <v>1.67</v>
      </c>
      <c r="P439">
        <v>91.67</v>
      </c>
      <c r="Q439">
        <v>100</v>
      </c>
      <c r="R439">
        <v>2</v>
      </c>
      <c r="S439">
        <v>0</v>
      </c>
      <c r="T439">
        <v>25</v>
      </c>
      <c r="U439">
        <v>0</v>
      </c>
      <c r="V439" t="s">
        <v>257</v>
      </c>
      <c r="W439" t="s">
        <v>33</v>
      </c>
      <c r="X439">
        <v>2</v>
      </c>
      <c r="Y439">
        <v>0</v>
      </c>
    </row>
    <row r="440" spans="1:25" x14ac:dyDescent="0.25">
      <c r="A440">
        <f>_xlfn.XLOOKUP(C440,[1]Sheet1!$K:$K,[1]Sheet1!$D:$D,0)</f>
        <v>45033</v>
      </c>
      <c r="B440" t="str">
        <f t="shared" si="6"/>
        <v>2023_Week16</v>
      </c>
      <c r="C440" t="s">
        <v>333</v>
      </c>
      <c r="D440" t="s">
        <v>92</v>
      </c>
      <c r="E440" t="s">
        <v>111</v>
      </c>
      <c r="F440" t="s">
        <v>112</v>
      </c>
      <c r="G440" t="s">
        <v>113</v>
      </c>
      <c r="H440">
        <v>85</v>
      </c>
      <c r="I440">
        <v>1</v>
      </c>
      <c r="J440">
        <v>3.13</v>
      </c>
      <c r="K440">
        <v>2.04</v>
      </c>
      <c r="L440">
        <v>106</v>
      </c>
      <c r="M440">
        <v>1</v>
      </c>
      <c r="N440">
        <v>3.07</v>
      </c>
      <c r="O440">
        <v>1.67</v>
      </c>
      <c r="P440">
        <v>100</v>
      </c>
      <c r="Q440">
        <v>100</v>
      </c>
      <c r="R440">
        <v>2</v>
      </c>
      <c r="S440">
        <v>0</v>
      </c>
      <c r="T440">
        <v>2.35</v>
      </c>
      <c r="U440">
        <v>0</v>
      </c>
      <c r="V440" t="s">
        <v>300</v>
      </c>
      <c r="W440" t="s">
        <v>33</v>
      </c>
      <c r="X440">
        <v>2</v>
      </c>
      <c r="Y440">
        <v>0</v>
      </c>
    </row>
    <row r="441" spans="1:25" x14ac:dyDescent="0.25">
      <c r="A441">
        <f>_xlfn.XLOOKUP(C441,[1]Sheet1!$K:$K,[1]Sheet1!$D:$D,0)</f>
        <v>45033</v>
      </c>
      <c r="B441" t="str">
        <f t="shared" si="6"/>
        <v>2023_Week16</v>
      </c>
      <c r="C441" t="s">
        <v>333</v>
      </c>
      <c r="D441" t="s">
        <v>133</v>
      </c>
      <c r="E441" t="s">
        <v>72</v>
      </c>
      <c r="F441" t="s">
        <v>73</v>
      </c>
      <c r="G441" t="s">
        <v>74</v>
      </c>
      <c r="H441">
        <v>56</v>
      </c>
      <c r="I441">
        <v>2</v>
      </c>
      <c r="J441">
        <v>2.06</v>
      </c>
      <c r="K441">
        <v>4.08</v>
      </c>
      <c r="L441">
        <v>72</v>
      </c>
      <c r="M441">
        <v>2</v>
      </c>
      <c r="N441">
        <v>2.08</v>
      </c>
      <c r="O441">
        <v>3.33</v>
      </c>
      <c r="P441">
        <v>79.17</v>
      </c>
      <c r="Q441">
        <v>100</v>
      </c>
      <c r="R441">
        <v>2</v>
      </c>
      <c r="S441">
        <v>0</v>
      </c>
      <c r="T441">
        <v>3.57</v>
      </c>
      <c r="U441">
        <v>0</v>
      </c>
      <c r="V441" t="s">
        <v>300</v>
      </c>
      <c r="W441" t="s">
        <v>33</v>
      </c>
      <c r="X441">
        <v>2</v>
      </c>
      <c r="Y441">
        <v>0</v>
      </c>
    </row>
    <row r="442" spans="1:25" x14ac:dyDescent="0.25">
      <c r="A442">
        <f>_xlfn.XLOOKUP(C442,[1]Sheet1!$K:$K,[1]Sheet1!$D:$D,0)</f>
        <v>45033</v>
      </c>
      <c r="B442" t="str">
        <f t="shared" si="6"/>
        <v>2023_Week16</v>
      </c>
      <c r="C442" t="s">
        <v>333</v>
      </c>
      <c r="D442" t="s">
        <v>34</v>
      </c>
      <c r="E442" t="s">
        <v>301</v>
      </c>
      <c r="F442" t="s">
        <v>302</v>
      </c>
      <c r="G442" t="s">
        <v>303</v>
      </c>
      <c r="H442">
        <v>38</v>
      </c>
      <c r="I442">
        <v>0</v>
      </c>
      <c r="J442">
        <v>1.4</v>
      </c>
      <c r="K442">
        <v>0</v>
      </c>
      <c r="L442">
        <v>44</v>
      </c>
      <c r="M442">
        <v>0</v>
      </c>
      <c r="N442">
        <v>1.27</v>
      </c>
      <c r="O442">
        <v>0</v>
      </c>
      <c r="P442">
        <v>100</v>
      </c>
      <c r="Q442">
        <v>0</v>
      </c>
      <c r="R442">
        <v>1</v>
      </c>
      <c r="S442">
        <v>0</v>
      </c>
      <c r="T442">
        <v>2.63</v>
      </c>
      <c r="U442">
        <v>0</v>
      </c>
      <c r="V442" t="s">
        <v>166</v>
      </c>
      <c r="W442" t="s">
        <v>33</v>
      </c>
      <c r="X442">
        <v>1</v>
      </c>
      <c r="Y442">
        <v>0</v>
      </c>
    </row>
    <row r="443" spans="1:25" x14ac:dyDescent="0.25">
      <c r="A443">
        <f>_xlfn.XLOOKUP(C443,[1]Sheet1!$K:$K,[1]Sheet1!$D:$D,0)</f>
        <v>45026</v>
      </c>
      <c r="B443" t="str">
        <f t="shared" si="6"/>
        <v>2023_Week15</v>
      </c>
      <c r="C443" t="s">
        <v>345</v>
      </c>
      <c r="D443" t="s">
        <v>115</v>
      </c>
      <c r="E443" t="s">
        <v>231</v>
      </c>
      <c r="F443" t="s">
        <v>232</v>
      </c>
      <c r="G443" t="s">
        <v>233</v>
      </c>
      <c r="H443">
        <v>369</v>
      </c>
      <c r="I443">
        <v>2</v>
      </c>
      <c r="J443">
        <v>22.69</v>
      </c>
      <c r="K443">
        <v>6.67</v>
      </c>
      <c r="L443">
        <v>470</v>
      </c>
      <c r="M443">
        <v>3</v>
      </c>
      <c r="N443">
        <v>22.71</v>
      </c>
      <c r="O443">
        <v>8.82</v>
      </c>
      <c r="P443">
        <v>100</v>
      </c>
      <c r="Q443">
        <v>100</v>
      </c>
      <c r="R443">
        <v>29</v>
      </c>
      <c r="S443">
        <v>0</v>
      </c>
      <c r="T443">
        <v>7.86</v>
      </c>
      <c r="U443">
        <v>0</v>
      </c>
      <c r="V443" t="s">
        <v>346</v>
      </c>
      <c r="W443" t="s">
        <v>33</v>
      </c>
      <c r="X443">
        <v>29</v>
      </c>
      <c r="Y443">
        <v>0</v>
      </c>
    </row>
    <row r="444" spans="1:25" x14ac:dyDescent="0.25">
      <c r="A444">
        <f>_xlfn.XLOOKUP(C444,[1]Sheet1!$K:$K,[1]Sheet1!$D:$D,0)</f>
        <v>45026</v>
      </c>
      <c r="B444" t="str">
        <f t="shared" si="6"/>
        <v>2023_Week15</v>
      </c>
      <c r="C444" t="s">
        <v>345</v>
      </c>
      <c r="D444" t="s">
        <v>115</v>
      </c>
      <c r="E444" t="s">
        <v>116</v>
      </c>
      <c r="F444" t="s">
        <v>117</v>
      </c>
      <c r="G444" t="s">
        <v>118</v>
      </c>
      <c r="H444">
        <v>108</v>
      </c>
      <c r="I444">
        <v>2</v>
      </c>
      <c r="J444">
        <v>6.64</v>
      </c>
      <c r="K444">
        <v>6.67</v>
      </c>
      <c r="L444">
        <v>134</v>
      </c>
      <c r="M444">
        <v>2</v>
      </c>
      <c r="N444">
        <v>6.47</v>
      </c>
      <c r="O444">
        <v>5.88</v>
      </c>
      <c r="P444">
        <v>100</v>
      </c>
      <c r="Q444">
        <v>100</v>
      </c>
      <c r="R444">
        <v>12</v>
      </c>
      <c r="S444">
        <v>0</v>
      </c>
      <c r="T444">
        <v>11.11</v>
      </c>
      <c r="U444">
        <v>0</v>
      </c>
      <c r="V444" t="s">
        <v>106</v>
      </c>
      <c r="W444" t="s">
        <v>33</v>
      </c>
      <c r="X444">
        <v>12</v>
      </c>
      <c r="Y444">
        <v>0</v>
      </c>
    </row>
    <row r="445" spans="1:25" x14ac:dyDescent="0.25">
      <c r="A445">
        <f>_xlfn.XLOOKUP(C445,[1]Sheet1!$K:$K,[1]Sheet1!$D:$D,0)</f>
        <v>45026</v>
      </c>
      <c r="B445" t="str">
        <f t="shared" si="6"/>
        <v>2023_Week15</v>
      </c>
      <c r="C445" t="s">
        <v>345</v>
      </c>
      <c r="D445" t="s">
        <v>29</v>
      </c>
      <c r="E445" t="s">
        <v>29</v>
      </c>
      <c r="F445" t="s">
        <v>30</v>
      </c>
      <c r="G445" t="s">
        <v>31</v>
      </c>
      <c r="H445">
        <v>358</v>
      </c>
      <c r="I445">
        <v>8</v>
      </c>
      <c r="J445">
        <v>22.02</v>
      </c>
      <c r="K445">
        <v>26.67</v>
      </c>
      <c r="L445">
        <v>466</v>
      </c>
      <c r="M445">
        <v>10</v>
      </c>
      <c r="N445">
        <v>22.51</v>
      </c>
      <c r="O445">
        <v>29.41</v>
      </c>
      <c r="P445">
        <v>100</v>
      </c>
      <c r="Q445">
        <v>100</v>
      </c>
      <c r="R445">
        <v>11</v>
      </c>
      <c r="S445">
        <v>0</v>
      </c>
      <c r="T445">
        <v>3.07</v>
      </c>
      <c r="U445">
        <v>0</v>
      </c>
      <c r="V445" t="s">
        <v>347</v>
      </c>
      <c r="W445" t="s">
        <v>33</v>
      </c>
      <c r="X445">
        <v>11</v>
      </c>
      <c r="Y445">
        <v>0</v>
      </c>
    </row>
    <row r="446" spans="1:25" x14ac:dyDescent="0.25">
      <c r="A446">
        <f>_xlfn.XLOOKUP(C446,[1]Sheet1!$K:$K,[1]Sheet1!$D:$D,0)</f>
        <v>45026</v>
      </c>
      <c r="B446" t="str">
        <f t="shared" si="6"/>
        <v>2023_Week15</v>
      </c>
      <c r="C446" t="s">
        <v>345</v>
      </c>
      <c r="D446" t="s">
        <v>40</v>
      </c>
      <c r="E446" t="s">
        <v>58</v>
      </c>
      <c r="F446" t="s">
        <v>59</v>
      </c>
      <c r="G446" t="s">
        <v>60</v>
      </c>
      <c r="H446">
        <v>126</v>
      </c>
      <c r="I446">
        <v>2</v>
      </c>
      <c r="J446">
        <v>7.75</v>
      </c>
      <c r="K446">
        <v>6.67</v>
      </c>
      <c r="L446">
        <v>156</v>
      </c>
      <c r="M446">
        <v>2</v>
      </c>
      <c r="N446">
        <v>7.54</v>
      </c>
      <c r="O446">
        <v>5.88</v>
      </c>
      <c r="P446">
        <v>96.77</v>
      </c>
      <c r="Q446">
        <v>50</v>
      </c>
      <c r="R446">
        <v>7</v>
      </c>
      <c r="S446">
        <v>0</v>
      </c>
      <c r="T446">
        <v>5.56</v>
      </c>
      <c r="U446">
        <v>0</v>
      </c>
      <c r="V446" t="s">
        <v>348</v>
      </c>
      <c r="W446" t="s">
        <v>33</v>
      </c>
      <c r="X446">
        <v>7</v>
      </c>
      <c r="Y446">
        <v>0</v>
      </c>
    </row>
    <row r="447" spans="1:25" x14ac:dyDescent="0.25">
      <c r="A447">
        <f>_xlfn.XLOOKUP(C447,[1]Sheet1!$K:$K,[1]Sheet1!$D:$D,0)</f>
        <v>45026</v>
      </c>
      <c r="B447" t="str">
        <f t="shared" si="6"/>
        <v>2023_Week15</v>
      </c>
      <c r="C447" t="s">
        <v>345</v>
      </c>
      <c r="D447" t="s">
        <v>34</v>
      </c>
      <c r="E447" t="s">
        <v>50</v>
      </c>
      <c r="F447" t="s">
        <v>51</v>
      </c>
      <c r="G447" t="s">
        <v>52</v>
      </c>
      <c r="H447">
        <v>79</v>
      </c>
      <c r="I447">
        <v>3</v>
      </c>
      <c r="J447">
        <v>4.8600000000000003</v>
      </c>
      <c r="K447">
        <v>10</v>
      </c>
      <c r="L447">
        <v>103</v>
      </c>
      <c r="M447">
        <v>3</v>
      </c>
      <c r="N447">
        <v>4.9800000000000004</v>
      </c>
      <c r="O447">
        <v>8.82</v>
      </c>
      <c r="P447">
        <v>98.06</v>
      </c>
      <c r="Q447">
        <v>66.67</v>
      </c>
      <c r="R447">
        <v>6</v>
      </c>
      <c r="S447">
        <v>1</v>
      </c>
      <c r="T447">
        <v>7.59</v>
      </c>
      <c r="U447">
        <v>33.33</v>
      </c>
      <c r="V447" t="s">
        <v>221</v>
      </c>
      <c r="W447" t="s">
        <v>139</v>
      </c>
      <c r="X447">
        <v>6</v>
      </c>
      <c r="Y447">
        <v>1</v>
      </c>
    </row>
    <row r="448" spans="1:25" x14ac:dyDescent="0.25">
      <c r="A448">
        <f>_xlfn.XLOOKUP(C448,[1]Sheet1!$K:$K,[1]Sheet1!$D:$D,0)</f>
        <v>45026</v>
      </c>
      <c r="B448" t="str">
        <f t="shared" si="6"/>
        <v>2023_Week15</v>
      </c>
      <c r="C448" t="s">
        <v>345</v>
      </c>
      <c r="D448" t="s">
        <v>92</v>
      </c>
      <c r="E448" t="s">
        <v>97</v>
      </c>
      <c r="F448" t="s">
        <v>98</v>
      </c>
      <c r="G448" t="s">
        <v>99</v>
      </c>
      <c r="H448">
        <v>95</v>
      </c>
      <c r="I448">
        <v>1</v>
      </c>
      <c r="J448">
        <v>5.84</v>
      </c>
      <c r="K448">
        <v>3.33</v>
      </c>
      <c r="L448">
        <v>125</v>
      </c>
      <c r="M448">
        <v>1</v>
      </c>
      <c r="N448">
        <v>6.04</v>
      </c>
      <c r="O448">
        <v>2.94</v>
      </c>
      <c r="P448">
        <v>100</v>
      </c>
      <c r="Q448">
        <v>100</v>
      </c>
      <c r="R448">
        <v>4</v>
      </c>
      <c r="S448">
        <v>0</v>
      </c>
      <c r="T448">
        <v>4.21</v>
      </c>
      <c r="U448">
        <v>0</v>
      </c>
      <c r="V448" t="s">
        <v>338</v>
      </c>
      <c r="W448" t="s">
        <v>33</v>
      </c>
      <c r="X448">
        <v>4</v>
      </c>
      <c r="Y448">
        <v>0</v>
      </c>
    </row>
    <row r="449" spans="1:25" x14ac:dyDescent="0.25">
      <c r="A449">
        <f>_xlfn.XLOOKUP(C449,[1]Sheet1!$K:$K,[1]Sheet1!$D:$D,0)</f>
        <v>45026</v>
      </c>
      <c r="B449" t="str">
        <f t="shared" si="6"/>
        <v>2023_Week15</v>
      </c>
      <c r="C449" t="s">
        <v>345</v>
      </c>
      <c r="D449" t="s">
        <v>76</v>
      </c>
      <c r="E449" t="s">
        <v>76</v>
      </c>
      <c r="F449" t="s">
        <v>77</v>
      </c>
      <c r="G449" t="s">
        <v>78</v>
      </c>
      <c r="H449">
        <v>63</v>
      </c>
      <c r="I449">
        <v>1</v>
      </c>
      <c r="J449">
        <v>3.87</v>
      </c>
      <c r="K449">
        <v>3.33</v>
      </c>
      <c r="L449">
        <v>80</v>
      </c>
      <c r="M449">
        <v>1</v>
      </c>
      <c r="N449">
        <v>3.86</v>
      </c>
      <c r="O449">
        <v>2.94</v>
      </c>
      <c r="P449">
        <v>100</v>
      </c>
      <c r="Q449">
        <v>100</v>
      </c>
      <c r="R449">
        <v>4</v>
      </c>
      <c r="S449">
        <v>0</v>
      </c>
      <c r="T449">
        <v>6.35</v>
      </c>
      <c r="U449">
        <v>0</v>
      </c>
      <c r="V449" t="s">
        <v>338</v>
      </c>
      <c r="W449" t="s">
        <v>33</v>
      </c>
      <c r="X449">
        <v>4</v>
      </c>
      <c r="Y449">
        <v>0</v>
      </c>
    </row>
    <row r="450" spans="1:25" x14ac:dyDescent="0.25">
      <c r="A450">
        <f>_xlfn.XLOOKUP(C450,[1]Sheet1!$K:$K,[1]Sheet1!$D:$D,0)</f>
        <v>45026</v>
      </c>
      <c r="B450" t="str">
        <f t="shared" si="6"/>
        <v>2023_Week15</v>
      </c>
      <c r="C450" t="s">
        <v>345</v>
      </c>
      <c r="D450" t="s">
        <v>92</v>
      </c>
      <c r="E450" t="s">
        <v>102</v>
      </c>
      <c r="F450" t="s">
        <v>103</v>
      </c>
      <c r="G450" t="s">
        <v>104</v>
      </c>
      <c r="H450">
        <v>135</v>
      </c>
      <c r="I450">
        <v>1</v>
      </c>
      <c r="J450">
        <v>8.3000000000000007</v>
      </c>
      <c r="K450">
        <v>3.33</v>
      </c>
      <c r="L450">
        <v>181</v>
      </c>
      <c r="M450">
        <v>2</v>
      </c>
      <c r="N450">
        <v>8.74</v>
      </c>
      <c r="O450">
        <v>5.88</v>
      </c>
      <c r="P450">
        <v>98.32</v>
      </c>
      <c r="Q450">
        <v>0</v>
      </c>
      <c r="R450">
        <v>4</v>
      </c>
      <c r="S450">
        <v>0</v>
      </c>
      <c r="T450">
        <v>2.96</v>
      </c>
      <c r="U450">
        <v>0</v>
      </c>
      <c r="V450" t="s">
        <v>338</v>
      </c>
      <c r="W450" t="s">
        <v>33</v>
      </c>
      <c r="X450">
        <v>4</v>
      </c>
      <c r="Y450">
        <v>0</v>
      </c>
    </row>
    <row r="451" spans="1:25" x14ac:dyDescent="0.25">
      <c r="A451">
        <f>_xlfn.XLOOKUP(C451,[1]Sheet1!$K:$K,[1]Sheet1!$D:$D,0)</f>
        <v>45026</v>
      </c>
      <c r="B451" t="str">
        <f t="shared" ref="B451:B514" si="7">IF(WEEKNUM(A451)&gt;9,YEAR(A451)&amp;"_Week"&amp;WEEKNUM(A451),YEAR(A451)&amp;"_Week0"&amp;WEEKNUM(A451))</f>
        <v>2023_Week15</v>
      </c>
      <c r="C451" t="s">
        <v>345</v>
      </c>
      <c r="D451" t="s">
        <v>34</v>
      </c>
      <c r="E451" t="s">
        <v>45</v>
      </c>
      <c r="F451" t="s">
        <v>46</v>
      </c>
      <c r="G451" t="s">
        <v>47</v>
      </c>
      <c r="H451">
        <v>20</v>
      </c>
      <c r="I451">
        <v>0</v>
      </c>
      <c r="J451">
        <v>1.23</v>
      </c>
      <c r="K451">
        <v>0</v>
      </c>
      <c r="L451">
        <v>24</v>
      </c>
      <c r="M451">
        <v>0</v>
      </c>
      <c r="N451">
        <v>1.1599999999999999</v>
      </c>
      <c r="O451">
        <v>0</v>
      </c>
      <c r="P451">
        <v>100</v>
      </c>
      <c r="Q451">
        <v>0</v>
      </c>
      <c r="R451">
        <v>3</v>
      </c>
      <c r="S451">
        <v>0</v>
      </c>
      <c r="T451">
        <v>15</v>
      </c>
      <c r="U451">
        <v>0</v>
      </c>
      <c r="V451" t="s">
        <v>172</v>
      </c>
      <c r="W451" t="s">
        <v>33</v>
      </c>
      <c r="X451">
        <v>3</v>
      </c>
      <c r="Y451">
        <v>0</v>
      </c>
    </row>
    <row r="452" spans="1:25" x14ac:dyDescent="0.25">
      <c r="A452">
        <f>_xlfn.XLOOKUP(C452,[1]Sheet1!$K:$K,[1]Sheet1!$D:$D,0)</f>
        <v>45026</v>
      </c>
      <c r="B452" t="str">
        <f t="shared" si="7"/>
        <v>2023_Week15</v>
      </c>
      <c r="C452" t="s">
        <v>345</v>
      </c>
      <c r="D452" t="s">
        <v>120</v>
      </c>
      <c r="E452" t="s">
        <v>120</v>
      </c>
      <c r="F452" t="s">
        <v>121</v>
      </c>
      <c r="G452" t="s">
        <v>122</v>
      </c>
      <c r="H452">
        <v>39</v>
      </c>
      <c r="I452">
        <v>3</v>
      </c>
      <c r="J452">
        <v>2.4</v>
      </c>
      <c r="K452">
        <v>10</v>
      </c>
      <c r="L452">
        <v>45</v>
      </c>
      <c r="M452">
        <v>3</v>
      </c>
      <c r="N452">
        <v>2.17</v>
      </c>
      <c r="O452">
        <v>8.82</v>
      </c>
      <c r="P452">
        <v>100</v>
      </c>
      <c r="Q452">
        <v>100</v>
      </c>
      <c r="R452">
        <v>3</v>
      </c>
      <c r="S452">
        <v>0</v>
      </c>
      <c r="T452">
        <v>7.69</v>
      </c>
      <c r="U452">
        <v>0</v>
      </c>
      <c r="V452" t="s">
        <v>339</v>
      </c>
      <c r="W452" t="s">
        <v>33</v>
      </c>
      <c r="X452">
        <v>3</v>
      </c>
      <c r="Y452">
        <v>0</v>
      </c>
    </row>
    <row r="453" spans="1:25" x14ac:dyDescent="0.25">
      <c r="A453">
        <f>_xlfn.XLOOKUP(C453,[1]Sheet1!$K:$K,[1]Sheet1!$D:$D,0)</f>
        <v>45026</v>
      </c>
      <c r="B453" t="str">
        <f t="shared" si="7"/>
        <v>2023_Week15</v>
      </c>
      <c r="C453" t="s">
        <v>345</v>
      </c>
      <c r="D453" t="s">
        <v>162</v>
      </c>
      <c r="E453" t="s">
        <v>342</v>
      </c>
      <c r="F453" t="s">
        <v>343</v>
      </c>
      <c r="G453" t="s">
        <v>344</v>
      </c>
      <c r="H453">
        <v>8</v>
      </c>
      <c r="I453">
        <v>0</v>
      </c>
      <c r="J453">
        <v>0.49</v>
      </c>
      <c r="K453">
        <v>0</v>
      </c>
      <c r="L453">
        <v>13</v>
      </c>
      <c r="M453">
        <v>0</v>
      </c>
      <c r="N453">
        <v>0.63</v>
      </c>
      <c r="O453">
        <v>0</v>
      </c>
      <c r="P453">
        <v>100</v>
      </c>
      <c r="Q453">
        <v>0</v>
      </c>
      <c r="R453">
        <v>2</v>
      </c>
      <c r="S453">
        <v>0</v>
      </c>
      <c r="T453">
        <v>25</v>
      </c>
      <c r="U453">
        <v>0</v>
      </c>
      <c r="V453" t="s">
        <v>257</v>
      </c>
      <c r="W453" t="s">
        <v>33</v>
      </c>
      <c r="X453">
        <v>2</v>
      </c>
      <c r="Y453">
        <v>0</v>
      </c>
    </row>
    <row r="454" spans="1:25" x14ac:dyDescent="0.25">
      <c r="A454">
        <f>_xlfn.XLOOKUP(C454,[1]Sheet1!$K:$K,[1]Sheet1!$D:$D,0)</f>
        <v>45026</v>
      </c>
      <c r="B454" t="str">
        <f t="shared" si="7"/>
        <v>2023_Week15</v>
      </c>
      <c r="C454" t="s">
        <v>345</v>
      </c>
      <c r="D454" t="s">
        <v>40</v>
      </c>
      <c r="E454" t="s">
        <v>88</v>
      </c>
      <c r="F454" t="s">
        <v>89</v>
      </c>
      <c r="G454" t="s">
        <v>90</v>
      </c>
      <c r="H454">
        <v>21</v>
      </c>
      <c r="I454">
        <v>0</v>
      </c>
      <c r="J454">
        <v>1.29</v>
      </c>
      <c r="K454">
        <v>0</v>
      </c>
      <c r="L454">
        <v>23</v>
      </c>
      <c r="M454">
        <v>0</v>
      </c>
      <c r="N454">
        <v>1.1100000000000001</v>
      </c>
      <c r="O454">
        <v>0</v>
      </c>
      <c r="P454">
        <v>100</v>
      </c>
      <c r="Q454">
        <v>0</v>
      </c>
      <c r="R454">
        <v>1</v>
      </c>
      <c r="S454">
        <v>0</v>
      </c>
      <c r="T454">
        <v>4.76</v>
      </c>
      <c r="U454">
        <v>0</v>
      </c>
      <c r="V454" t="s">
        <v>139</v>
      </c>
      <c r="W454" t="s">
        <v>33</v>
      </c>
      <c r="X454">
        <v>1</v>
      </c>
      <c r="Y454">
        <v>0</v>
      </c>
    </row>
    <row r="455" spans="1:25" x14ac:dyDescent="0.25">
      <c r="A455">
        <f>_xlfn.XLOOKUP(C455,[1]Sheet1!$K:$K,[1]Sheet1!$D:$D,0)</f>
        <v>45026</v>
      </c>
      <c r="B455" t="str">
        <f t="shared" si="7"/>
        <v>2023_Week15</v>
      </c>
      <c r="C455" t="s">
        <v>345</v>
      </c>
      <c r="D455" t="s">
        <v>34</v>
      </c>
      <c r="E455" t="s">
        <v>107</v>
      </c>
      <c r="F455" t="s">
        <v>108</v>
      </c>
      <c r="G455" t="s">
        <v>109</v>
      </c>
      <c r="H455">
        <v>36</v>
      </c>
      <c r="I455">
        <v>1</v>
      </c>
      <c r="J455">
        <v>2.21</v>
      </c>
      <c r="K455">
        <v>3.33</v>
      </c>
      <c r="L455">
        <v>44</v>
      </c>
      <c r="M455">
        <v>1</v>
      </c>
      <c r="N455">
        <v>2.13</v>
      </c>
      <c r="O455">
        <v>2.94</v>
      </c>
      <c r="P455">
        <v>100</v>
      </c>
      <c r="Q455">
        <v>100</v>
      </c>
      <c r="R455">
        <v>1</v>
      </c>
      <c r="S455">
        <v>0</v>
      </c>
      <c r="T455">
        <v>2.78</v>
      </c>
      <c r="U455">
        <v>0</v>
      </c>
      <c r="V455" t="s">
        <v>161</v>
      </c>
      <c r="W455" t="s">
        <v>33</v>
      </c>
      <c r="X455">
        <v>1</v>
      </c>
      <c r="Y455">
        <v>0</v>
      </c>
    </row>
    <row r="456" spans="1:25" x14ac:dyDescent="0.25">
      <c r="A456">
        <f>_xlfn.XLOOKUP(C456,[1]Sheet1!$K:$K,[1]Sheet1!$D:$D,0)</f>
        <v>45026</v>
      </c>
      <c r="B456" t="str">
        <f t="shared" si="7"/>
        <v>2023_Week15</v>
      </c>
      <c r="C456" t="s">
        <v>345</v>
      </c>
      <c r="D456" t="s">
        <v>54</v>
      </c>
      <c r="E456" t="s">
        <v>54</v>
      </c>
      <c r="F456" t="s">
        <v>30</v>
      </c>
      <c r="G456" t="s">
        <v>55</v>
      </c>
      <c r="H456">
        <v>126</v>
      </c>
      <c r="I456">
        <v>6</v>
      </c>
      <c r="J456">
        <v>7.75</v>
      </c>
      <c r="K456">
        <v>20</v>
      </c>
      <c r="L456">
        <v>153</v>
      </c>
      <c r="M456">
        <v>6</v>
      </c>
      <c r="N456">
        <v>7.39</v>
      </c>
      <c r="O456">
        <v>17.649999999999999</v>
      </c>
      <c r="P456">
        <v>100</v>
      </c>
      <c r="Q456">
        <v>100</v>
      </c>
      <c r="R456">
        <v>1</v>
      </c>
      <c r="S456">
        <v>0</v>
      </c>
      <c r="T456">
        <v>0.79</v>
      </c>
      <c r="U456">
        <v>0</v>
      </c>
      <c r="V456" t="s">
        <v>349</v>
      </c>
      <c r="W456" t="s">
        <v>33</v>
      </c>
      <c r="X456">
        <v>1</v>
      </c>
      <c r="Y456">
        <v>0</v>
      </c>
    </row>
    <row r="457" spans="1:25" x14ac:dyDescent="0.25">
      <c r="A457">
        <f>_xlfn.XLOOKUP(C457,[1]Sheet1!$K:$K,[1]Sheet1!$D:$D,0)</f>
        <v>45026</v>
      </c>
      <c r="B457" t="str">
        <f t="shared" si="7"/>
        <v>2023_Week15</v>
      </c>
      <c r="C457" t="s">
        <v>345</v>
      </c>
      <c r="D457" t="s">
        <v>92</v>
      </c>
      <c r="E457" t="s">
        <v>111</v>
      </c>
      <c r="F457" t="s">
        <v>112</v>
      </c>
      <c r="G457" t="s">
        <v>113</v>
      </c>
      <c r="H457">
        <v>43</v>
      </c>
      <c r="I457">
        <v>0</v>
      </c>
      <c r="J457">
        <v>2.64</v>
      </c>
      <c r="K457">
        <v>0</v>
      </c>
      <c r="L457">
        <v>53</v>
      </c>
      <c r="M457">
        <v>0</v>
      </c>
      <c r="N457">
        <v>2.56</v>
      </c>
      <c r="O457">
        <v>0</v>
      </c>
      <c r="P457">
        <v>100</v>
      </c>
      <c r="Q457">
        <v>0</v>
      </c>
      <c r="R457">
        <v>1</v>
      </c>
      <c r="S457">
        <v>0</v>
      </c>
      <c r="T457">
        <v>2.33</v>
      </c>
      <c r="U457">
        <v>0</v>
      </c>
      <c r="V457" t="s">
        <v>178</v>
      </c>
      <c r="W457" t="s">
        <v>33</v>
      </c>
      <c r="X457">
        <v>1</v>
      </c>
      <c r="Y457">
        <v>0</v>
      </c>
    </row>
    <row r="458" spans="1:25" x14ac:dyDescent="0.25">
      <c r="A458">
        <f>_xlfn.XLOOKUP(C458,[1]Sheet1!$K:$K,[1]Sheet1!$D:$D,0)</f>
        <v>45019</v>
      </c>
      <c r="B458" t="str">
        <f t="shared" si="7"/>
        <v>2023_Week14</v>
      </c>
      <c r="C458" t="s">
        <v>350</v>
      </c>
      <c r="D458" t="s">
        <v>115</v>
      </c>
      <c r="E458" t="s">
        <v>231</v>
      </c>
      <c r="F458" t="s">
        <v>232</v>
      </c>
      <c r="G458" t="s">
        <v>233</v>
      </c>
      <c r="H458">
        <v>367</v>
      </c>
      <c r="I458">
        <v>3</v>
      </c>
      <c r="J458">
        <v>24.02</v>
      </c>
      <c r="K458">
        <v>12</v>
      </c>
      <c r="L458">
        <v>474</v>
      </c>
      <c r="M458">
        <v>3</v>
      </c>
      <c r="N458">
        <v>23.82</v>
      </c>
      <c r="O458">
        <v>10</v>
      </c>
      <c r="P458">
        <v>100</v>
      </c>
      <c r="Q458">
        <v>100</v>
      </c>
      <c r="R458">
        <v>38</v>
      </c>
      <c r="S458">
        <v>0</v>
      </c>
      <c r="T458">
        <v>10.35</v>
      </c>
      <c r="U458">
        <v>0</v>
      </c>
      <c r="V458" t="s">
        <v>351</v>
      </c>
      <c r="W458" t="s">
        <v>33</v>
      </c>
      <c r="X458">
        <v>38</v>
      </c>
      <c r="Y458">
        <v>0</v>
      </c>
    </row>
    <row r="459" spans="1:25" x14ac:dyDescent="0.25">
      <c r="A459">
        <f>_xlfn.XLOOKUP(C459,[1]Sheet1!$K:$K,[1]Sheet1!$D:$D,0)</f>
        <v>45019</v>
      </c>
      <c r="B459" t="str">
        <f t="shared" si="7"/>
        <v>2023_Week14</v>
      </c>
      <c r="C459" t="s">
        <v>350</v>
      </c>
      <c r="D459" t="s">
        <v>29</v>
      </c>
      <c r="E459" t="s">
        <v>29</v>
      </c>
      <c r="F459" t="s">
        <v>30</v>
      </c>
      <c r="G459" t="s">
        <v>31</v>
      </c>
      <c r="H459">
        <v>290</v>
      </c>
      <c r="I459">
        <v>5</v>
      </c>
      <c r="J459">
        <v>18.98</v>
      </c>
      <c r="K459">
        <v>20</v>
      </c>
      <c r="L459">
        <v>371</v>
      </c>
      <c r="M459">
        <v>5</v>
      </c>
      <c r="N459">
        <v>18.64</v>
      </c>
      <c r="O459">
        <v>16.670000000000002</v>
      </c>
      <c r="P459">
        <v>100</v>
      </c>
      <c r="Q459">
        <v>100</v>
      </c>
      <c r="R459">
        <v>15</v>
      </c>
      <c r="S459">
        <v>0</v>
      </c>
      <c r="T459">
        <v>5.17</v>
      </c>
      <c r="U459">
        <v>0</v>
      </c>
      <c r="V459" t="s">
        <v>352</v>
      </c>
      <c r="W459" t="s">
        <v>33</v>
      </c>
      <c r="X459">
        <v>15</v>
      </c>
      <c r="Y459">
        <v>0</v>
      </c>
    </row>
    <row r="460" spans="1:25" x14ac:dyDescent="0.25">
      <c r="A460">
        <f>_xlfn.XLOOKUP(C460,[1]Sheet1!$K:$K,[1]Sheet1!$D:$D,0)</f>
        <v>45019</v>
      </c>
      <c r="B460" t="str">
        <f t="shared" si="7"/>
        <v>2023_Week14</v>
      </c>
      <c r="C460" t="s">
        <v>350</v>
      </c>
      <c r="D460" t="s">
        <v>34</v>
      </c>
      <c r="E460" t="s">
        <v>50</v>
      </c>
      <c r="F460" t="s">
        <v>51</v>
      </c>
      <c r="G460" t="s">
        <v>52</v>
      </c>
      <c r="H460">
        <v>82</v>
      </c>
      <c r="I460">
        <v>2</v>
      </c>
      <c r="J460">
        <v>5.37</v>
      </c>
      <c r="K460">
        <v>8</v>
      </c>
      <c r="L460">
        <v>102</v>
      </c>
      <c r="M460">
        <v>2</v>
      </c>
      <c r="N460">
        <v>5.13</v>
      </c>
      <c r="O460">
        <v>6.67</v>
      </c>
      <c r="P460">
        <v>99.02</v>
      </c>
      <c r="Q460">
        <v>100</v>
      </c>
      <c r="R460">
        <v>11</v>
      </c>
      <c r="S460">
        <v>0</v>
      </c>
      <c r="T460">
        <v>13.41</v>
      </c>
      <c r="U460">
        <v>0</v>
      </c>
      <c r="V460" t="s">
        <v>353</v>
      </c>
      <c r="W460" t="s">
        <v>33</v>
      </c>
      <c r="X460">
        <v>10</v>
      </c>
      <c r="Y460">
        <v>0</v>
      </c>
    </row>
    <row r="461" spans="1:25" x14ac:dyDescent="0.25">
      <c r="A461">
        <f>_xlfn.XLOOKUP(C461,[1]Sheet1!$K:$K,[1]Sheet1!$D:$D,0)</f>
        <v>45019</v>
      </c>
      <c r="B461" t="str">
        <f t="shared" si="7"/>
        <v>2023_Week14</v>
      </c>
      <c r="C461" t="s">
        <v>350</v>
      </c>
      <c r="D461" t="s">
        <v>115</v>
      </c>
      <c r="E461" t="s">
        <v>116</v>
      </c>
      <c r="F461" t="s">
        <v>117</v>
      </c>
      <c r="G461" t="s">
        <v>118</v>
      </c>
      <c r="H461">
        <v>89</v>
      </c>
      <c r="I461">
        <v>1</v>
      </c>
      <c r="J461">
        <v>5.82</v>
      </c>
      <c r="K461">
        <v>4</v>
      </c>
      <c r="L461">
        <v>107</v>
      </c>
      <c r="M461">
        <v>1</v>
      </c>
      <c r="N461">
        <v>5.38</v>
      </c>
      <c r="O461">
        <v>3.33</v>
      </c>
      <c r="P461">
        <v>100</v>
      </c>
      <c r="Q461">
        <v>100</v>
      </c>
      <c r="R461">
        <v>8</v>
      </c>
      <c r="S461">
        <v>0</v>
      </c>
      <c r="T461">
        <v>8.99</v>
      </c>
      <c r="U461">
        <v>0</v>
      </c>
      <c r="V461" t="s">
        <v>237</v>
      </c>
      <c r="W461" t="s">
        <v>33</v>
      </c>
      <c r="X461">
        <v>8</v>
      </c>
      <c r="Y461">
        <v>0</v>
      </c>
    </row>
    <row r="462" spans="1:25" x14ac:dyDescent="0.25">
      <c r="A462">
        <f>_xlfn.XLOOKUP(C462,[1]Sheet1!$K:$K,[1]Sheet1!$D:$D,0)</f>
        <v>45019</v>
      </c>
      <c r="B462" t="str">
        <f t="shared" si="7"/>
        <v>2023_Week14</v>
      </c>
      <c r="C462" t="s">
        <v>350</v>
      </c>
      <c r="D462" t="s">
        <v>92</v>
      </c>
      <c r="E462" t="s">
        <v>102</v>
      </c>
      <c r="F462" t="s">
        <v>103</v>
      </c>
      <c r="G462" t="s">
        <v>104</v>
      </c>
      <c r="H462">
        <v>166</v>
      </c>
      <c r="I462">
        <v>2</v>
      </c>
      <c r="J462">
        <v>10.86</v>
      </c>
      <c r="K462">
        <v>8</v>
      </c>
      <c r="L462">
        <v>229</v>
      </c>
      <c r="M462">
        <v>3</v>
      </c>
      <c r="N462">
        <v>11.51</v>
      </c>
      <c r="O462">
        <v>10</v>
      </c>
      <c r="P462">
        <v>100</v>
      </c>
      <c r="Q462">
        <v>100</v>
      </c>
      <c r="R462">
        <v>7</v>
      </c>
      <c r="S462">
        <v>0</v>
      </c>
      <c r="T462">
        <v>4.22</v>
      </c>
      <c r="U462">
        <v>0</v>
      </c>
      <c r="V462" t="s">
        <v>354</v>
      </c>
      <c r="W462" t="s">
        <v>33</v>
      </c>
      <c r="X462">
        <v>7</v>
      </c>
      <c r="Y462">
        <v>0</v>
      </c>
    </row>
    <row r="463" spans="1:25" x14ac:dyDescent="0.25">
      <c r="A463">
        <f>_xlfn.XLOOKUP(C463,[1]Sheet1!$K:$K,[1]Sheet1!$D:$D,0)</f>
        <v>45019</v>
      </c>
      <c r="B463" t="str">
        <f t="shared" si="7"/>
        <v>2023_Week14</v>
      </c>
      <c r="C463" t="s">
        <v>350</v>
      </c>
      <c r="D463" t="s">
        <v>92</v>
      </c>
      <c r="E463" t="s">
        <v>97</v>
      </c>
      <c r="F463" t="s">
        <v>98</v>
      </c>
      <c r="G463" t="s">
        <v>99</v>
      </c>
      <c r="H463">
        <v>118</v>
      </c>
      <c r="I463">
        <v>2</v>
      </c>
      <c r="J463">
        <v>7.72</v>
      </c>
      <c r="K463">
        <v>8</v>
      </c>
      <c r="L463">
        <v>157</v>
      </c>
      <c r="M463">
        <v>3</v>
      </c>
      <c r="N463">
        <v>7.89</v>
      </c>
      <c r="O463">
        <v>10</v>
      </c>
      <c r="P463">
        <v>100</v>
      </c>
      <c r="Q463">
        <v>100</v>
      </c>
      <c r="R463">
        <v>6</v>
      </c>
      <c r="S463">
        <v>0</v>
      </c>
      <c r="T463">
        <v>5.08</v>
      </c>
      <c r="U463">
        <v>0</v>
      </c>
      <c r="V463" t="s">
        <v>316</v>
      </c>
      <c r="W463" t="s">
        <v>33</v>
      </c>
      <c r="X463">
        <v>6</v>
      </c>
      <c r="Y463">
        <v>0</v>
      </c>
    </row>
    <row r="464" spans="1:25" x14ac:dyDescent="0.25">
      <c r="A464">
        <f>_xlfn.XLOOKUP(C464,[1]Sheet1!$K:$K,[1]Sheet1!$D:$D,0)</f>
        <v>45019</v>
      </c>
      <c r="B464" t="str">
        <f t="shared" si="7"/>
        <v>2023_Week14</v>
      </c>
      <c r="C464" t="s">
        <v>350</v>
      </c>
      <c r="D464" t="s">
        <v>120</v>
      </c>
      <c r="E464" t="s">
        <v>120</v>
      </c>
      <c r="F464" t="s">
        <v>121</v>
      </c>
      <c r="G464" t="s">
        <v>122</v>
      </c>
      <c r="H464">
        <v>37</v>
      </c>
      <c r="I464">
        <v>1</v>
      </c>
      <c r="J464">
        <v>2.42</v>
      </c>
      <c r="K464">
        <v>4</v>
      </c>
      <c r="L464">
        <v>55</v>
      </c>
      <c r="M464">
        <v>1</v>
      </c>
      <c r="N464">
        <v>2.76</v>
      </c>
      <c r="O464">
        <v>3.33</v>
      </c>
      <c r="P464">
        <v>100</v>
      </c>
      <c r="Q464">
        <v>100</v>
      </c>
      <c r="R464">
        <v>4</v>
      </c>
      <c r="S464">
        <v>0</v>
      </c>
      <c r="T464">
        <v>10.81</v>
      </c>
      <c r="U464">
        <v>0</v>
      </c>
      <c r="V464" t="s">
        <v>355</v>
      </c>
      <c r="W464" t="s">
        <v>33</v>
      </c>
      <c r="X464">
        <v>4</v>
      </c>
      <c r="Y464">
        <v>0</v>
      </c>
    </row>
    <row r="465" spans="1:25" x14ac:dyDescent="0.25">
      <c r="A465">
        <f>_xlfn.XLOOKUP(C465,[1]Sheet1!$K:$K,[1]Sheet1!$D:$D,0)</f>
        <v>45019</v>
      </c>
      <c r="B465" t="str">
        <f t="shared" si="7"/>
        <v>2023_Week14</v>
      </c>
      <c r="C465" t="s">
        <v>350</v>
      </c>
      <c r="D465" t="s">
        <v>92</v>
      </c>
      <c r="E465" t="s">
        <v>93</v>
      </c>
      <c r="F465" t="s">
        <v>94</v>
      </c>
      <c r="G465" t="s">
        <v>95</v>
      </c>
      <c r="H465">
        <v>54</v>
      </c>
      <c r="I465">
        <v>0</v>
      </c>
      <c r="J465">
        <v>3.53</v>
      </c>
      <c r="K465">
        <v>0</v>
      </c>
      <c r="L465">
        <v>68</v>
      </c>
      <c r="M465">
        <v>0</v>
      </c>
      <c r="N465">
        <v>3.42</v>
      </c>
      <c r="O465">
        <v>0</v>
      </c>
      <c r="P465">
        <v>100</v>
      </c>
      <c r="Q465">
        <v>0</v>
      </c>
      <c r="R465">
        <v>4</v>
      </c>
      <c r="S465">
        <v>0</v>
      </c>
      <c r="T465">
        <v>7.41</v>
      </c>
      <c r="U465">
        <v>0</v>
      </c>
      <c r="V465" t="s">
        <v>338</v>
      </c>
      <c r="W465" t="s">
        <v>33</v>
      </c>
      <c r="X465">
        <v>4</v>
      </c>
      <c r="Y465">
        <v>0</v>
      </c>
    </row>
    <row r="466" spans="1:25" x14ac:dyDescent="0.25">
      <c r="A466">
        <f>_xlfn.XLOOKUP(C466,[1]Sheet1!$K:$K,[1]Sheet1!$D:$D,0)</f>
        <v>45019</v>
      </c>
      <c r="B466" t="str">
        <f t="shared" si="7"/>
        <v>2023_Week14</v>
      </c>
      <c r="C466" t="s">
        <v>350</v>
      </c>
      <c r="D466" t="s">
        <v>54</v>
      </c>
      <c r="E466" t="s">
        <v>54</v>
      </c>
      <c r="F466" t="s">
        <v>30</v>
      </c>
      <c r="G466" t="s">
        <v>55</v>
      </c>
      <c r="H466">
        <v>140</v>
      </c>
      <c r="I466">
        <v>4</v>
      </c>
      <c r="J466">
        <v>9.16</v>
      </c>
      <c r="K466">
        <v>16</v>
      </c>
      <c r="L466">
        <v>186</v>
      </c>
      <c r="M466">
        <v>6</v>
      </c>
      <c r="N466">
        <v>9.35</v>
      </c>
      <c r="O466">
        <v>20</v>
      </c>
      <c r="P466">
        <v>100</v>
      </c>
      <c r="Q466">
        <v>100</v>
      </c>
      <c r="R466">
        <v>3</v>
      </c>
      <c r="S466">
        <v>0</v>
      </c>
      <c r="T466">
        <v>2.14</v>
      </c>
      <c r="U466">
        <v>0</v>
      </c>
      <c r="V466" t="s">
        <v>340</v>
      </c>
      <c r="W466" t="s">
        <v>33</v>
      </c>
      <c r="X466">
        <v>3</v>
      </c>
      <c r="Y466">
        <v>0</v>
      </c>
    </row>
    <row r="467" spans="1:25" x14ac:dyDescent="0.25">
      <c r="A467">
        <f>_xlfn.XLOOKUP(C467,[1]Sheet1!$K:$K,[1]Sheet1!$D:$D,0)</f>
        <v>45019</v>
      </c>
      <c r="B467" t="str">
        <f t="shared" si="7"/>
        <v>2023_Week14</v>
      </c>
      <c r="C467" t="s">
        <v>350</v>
      </c>
      <c r="D467" t="s">
        <v>76</v>
      </c>
      <c r="E467" t="s">
        <v>76</v>
      </c>
      <c r="F467" t="s">
        <v>77</v>
      </c>
      <c r="G467" t="s">
        <v>78</v>
      </c>
      <c r="H467">
        <v>61</v>
      </c>
      <c r="I467">
        <v>0</v>
      </c>
      <c r="J467">
        <v>3.99</v>
      </c>
      <c r="K467">
        <v>0</v>
      </c>
      <c r="L467">
        <v>82</v>
      </c>
      <c r="M467">
        <v>0</v>
      </c>
      <c r="N467">
        <v>4.12</v>
      </c>
      <c r="O467">
        <v>0</v>
      </c>
      <c r="P467">
        <v>100</v>
      </c>
      <c r="Q467">
        <v>0</v>
      </c>
      <c r="R467">
        <v>3</v>
      </c>
      <c r="S467">
        <v>0</v>
      </c>
      <c r="T467">
        <v>4.92</v>
      </c>
      <c r="U467">
        <v>0</v>
      </c>
      <c r="V467" t="s">
        <v>341</v>
      </c>
      <c r="W467" t="s">
        <v>33</v>
      </c>
      <c r="X467">
        <v>3</v>
      </c>
      <c r="Y467">
        <v>0</v>
      </c>
    </row>
    <row r="468" spans="1:25" x14ac:dyDescent="0.25">
      <c r="A468">
        <f>_xlfn.XLOOKUP(C468,[1]Sheet1!$K:$K,[1]Sheet1!$D:$D,0)</f>
        <v>45019</v>
      </c>
      <c r="B468" t="str">
        <f t="shared" si="7"/>
        <v>2023_Week14</v>
      </c>
      <c r="C468" t="s">
        <v>350</v>
      </c>
      <c r="D468" t="s">
        <v>133</v>
      </c>
      <c r="E468" t="s">
        <v>72</v>
      </c>
      <c r="F468" t="s">
        <v>73</v>
      </c>
      <c r="G468" t="s">
        <v>74</v>
      </c>
      <c r="H468">
        <v>56</v>
      </c>
      <c r="I468">
        <v>0</v>
      </c>
      <c r="J468">
        <v>3.66</v>
      </c>
      <c r="K468">
        <v>0</v>
      </c>
      <c r="L468">
        <v>77</v>
      </c>
      <c r="M468">
        <v>0</v>
      </c>
      <c r="N468">
        <v>3.87</v>
      </c>
      <c r="O468">
        <v>0</v>
      </c>
      <c r="P468">
        <v>100</v>
      </c>
      <c r="Q468">
        <v>0</v>
      </c>
      <c r="R468">
        <v>2</v>
      </c>
      <c r="S468">
        <v>0</v>
      </c>
      <c r="T468">
        <v>3.57</v>
      </c>
      <c r="U468">
        <v>0</v>
      </c>
      <c r="V468" t="s">
        <v>300</v>
      </c>
      <c r="W468" t="s">
        <v>33</v>
      </c>
      <c r="X468">
        <v>2</v>
      </c>
      <c r="Y468">
        <v>0</v>
      </c>
    </row>
    <row r="469" spans="1:25" x14ac:dyDescent="0.25">
      <c r="A469">
        <f>_xlfn.XLOOKUP(C469,[1]Sheet1!$K:$K,[1]Sheet1!$D:$D,0)</f>
        <v>45019</v>
      </c>
      <c r="B469" t="str">
        <f t="shared" si="7"/>
        <v>2023_Week14</v>
      </c>
      <c r="C469" t="s">
        <v>350</v>
      </c>
      <c r="D469" t="s">
        <v>66</v>
      </c>
      <c r="E469" t="s">
        <v>67</v>
      </c>
      <c r="F469" t="s">
        <v>68</v>
      </c>
      <c r="G469" t="s">
        <v>69</v>
      </c>
      <c r="H469">
        <v>23</v>
      </c>
      <c r="I469">
        <v>4</v>
      </c>
      <c r="J469">
        <v>1.51</v>
      </c>
      <c r="K469">
        <v>16</v>
      </c>
      <c r="L469">
        <v>27</v>
      </c>
      <c r="M469">
        <v>5</v>
      </c>
      <c r="N469">
        <v>1.36</v>
      </c>
      <c r="O469">
        <v>16.670000000000002</v>
      </c>
      <c r="P469">
        <v>100</v>
      </c>
      <c r="Q469">
        <v>100</v>
      </c>
      <c r="R469">
        <v>2</v>
      </c>
      <c r="S469">
        <v>1</v>
      </c>
      <c r="T469">
        <v>8.6999999999999993</v>
      </c>
      <c r="U469">
        <v>25</v>
      </c>
      <c r="V469" t="s">
        <v>356</v>
      </c>
      <c r="W469" t="s">
        <v>357</v>
      </c>
      <c r="X469">
        <v>2</v>
      </c>
      <c r="Y469">
        <v>1</v>
      </c>
    </row>
    <row r="470" spans="1:25" x14ac:dyDescent="0.25">
      <c r="A470">
        <f>_xlfn.XLOOKUP(C470,[1]Sheet1!$K:$K,[1]Sheet1!$D:$D,0)</f>
        <v>45019</v>
      </c>
      <c r="B470" t="str">
        <f t="shared" si="7"/>
        <v>2023_Week14</v>
      </c>
      <c r="C470" t="s">
        <v>350</v>
      </c>
      <c r="D470" t="s">
        <v>40</v>
      </c>
      <c r="E470" t="s">
        <v>41</v>
      </c>
      <c r="F470" t="s">
        <v>42</v>
      </c>
      <c r="G470" t="s">
        <v>43</v>
      </c>
      <c r="H470">
        <v>45</v>
      </c>
      <c r="I470">
        <v>1</v>
      </c>
      <c r="J470">
        <v>2.95</v>
      </c>
      <c r="K470">
        <v>4</v>
      </c>
      <c r="L470">
        <v>55</v>
      </c>
      <c r="M470">
        <v>1</v>
      </c>
      <c r="N470">
        <v>2.76</v>
      </c>
      <c r="O470">
        <v>3.33</v>
      </c>
      <c r="P470">
        <v>100</v>
      </c>
      <c r="Q470">
        <v>100</v>
      </c>
      <c r="R470">
        <v>1</v>
      </c>
      <c r="S470">
        <v>0</v>
      </c>
      <c r="T470">
        <v>2.2200000000000002</v>
      </c>
      <c r="U470">
        <v>0</v>
      </c>
      <c r="V470" t="s">
        <v>139</v>
      </c>
      <c r="W470" t="s">
        <v>33</v>
      </c>
      <c r="X470">
        <v>1</v>
      </c>
      <c r="Y470">
        <v>0</v>
      </c>
    </row>
    <row r="471" spans="1:25" x14ac:dyDescent="0.25">
      <c r="A471">
        <f>_xlfn.XLOOKUP(C471,[1]Sheet1!$K:$K,[1]Sheet1!$D:$D,0)</f>
        <v>45012</v>
      </c>
      <c r="B471" t="str">
        <f t="shared" si="7"/>
        <v>2023_Week13</v>
      </c>
      <c r="C471" t="s">
        <v>358</v>
      </c>
      <c r="D471" t="s">
        <v>115</v>
      </c>
      <c r="E471" t="s">
        <v>231</v>
      </c>
      <c r="F471" t="s">
        <v>232</v>
      </c>
      <c r="G471" t="s">
        <v>233</v>
      </c>
      <c r="H471">
        <v>393</v>
      </c>
      <c r="I471">
        <v>3</v>
      </c>
      <c r="J471">
        <v>32.61</v>
      </c>
      <c r="K471">
        <v>18.75</v>
      </c>
      <c r="L471">
        <v>500</v>
      </c>
      <c r="M471">
        <v>3</v>
      </c>
      <c r="N471">
        <v>32.770000000000003</v>
      </c>
      <c r="O471">
        <v>16.670000000000002</v>
      </c>
      <c r="P471">
        <v>98.6</v>
      </c>
      <c r="Q471">
        <v>100</v>
      </c>
      <c r="R471">
        <v>43</v>
      </c>
      <c r="S471">
        <v>0</v>
      </c>
      <c r="T471">
        <v>10.94</v>
      </c>
      <c r="U471">
        <v>0</v>
      </c>
      <c r="V471" t="s">
        <v>359</v>
      </c>
      <c r="W471" t="s">
        <v>33</v>
      </c>
      <c r="X471">
        <v>43</v>
      </c>
      <c r="Y471">
        <v>0</v>
      </c>
    </row>
    <row r="472" spans="1:25" x14ac:dyDescent="0.25">
      <c r="A472">
        <f>_xlfn.XLOOKUP(C472,[1]Sheet1!$K:$K,[1]Sheet1!$D:$D,0)</f>
        <v>45012</v>
      </c>
      <c r="B472" t="str">
        <f t="shared" si="7"/>
        <v>2023_Week13</v>
      </c>
      <c r="C472" t="s">
        <v>358</v>
      </c>
      <c r="D472" t="s">
        <v>92</v>
      </c>
      <c r="E472" t="s">
        <v>102</v>
      </c>
      <c r="F472" t="s">
        <v>103</v>
      </c>
      <c r="G472" t="s">
        <v>104</v>
      </c>
      <c r="H472">
        <v>159</v>
      </c>
      <c r="I472">
        <v>2</v>
      </c>
      <c r="J472">
        <v>13.2</v>
      </c>
      <c r="K472">
        <v>12.5</v>
      </c>
      <c r="L472">
        <v>216</v>
      </c>
      <c r="M472">
        <v>2</v>
      </c>
      <c r="N472">
        <v>14.15</v>
      </c>
      <c r="O472">
        <v>11.11</v>
      </c>
      <c r="P472">
        <v>98.61</v>
      </c>
      <c r="Q472">
        <v>100</v>
      </c>
      <c r="R472">
        <v>8</v>
      </c>
      <c r="S472">
        <v>0</v>
      </c>
      <c r="T472">
        <v>5.03</v>
      </c>
      <c r="U472">
        <v>0</v>
      </c>
      <c r="V472" t="s">
        <v>360</v>
      </c>
      <c r="W472" t="s">
        <v>33</v>
      </c>
      <c r="X472">
        <v>8</v>
      </c>
      <c r="Y472">
        <v>0</v>
      </c>
    </row>
    <row r="473" spans="1:25" x14ac:dyDescent="0.25">
      <c r="A473">
        <f>_xlfn.XLOOKUP(C473,[1]Sheet1!$K:$K,[1]Sheet1!$D:$D,0)</f>
        <v>45012</v>
      </c>
      <c r="B473" t="str">
        <f t="shared" si="7"/>
        <v>2023_Week13</v>
      </c>
      <c r="C473" t="s">
        <v>358</v>
      </c>
      <c r="D473" t="s">
        <v>34</v>
      </c>
      <c r="E473" t="s">
        <v>50</v>
      </c>
      <c r="F473" t="s">
        <v>51</v>
      </c>
      <c r="G473" t="s">
        <v>52</v>
      </c>
      <c r="H473">
        <v>86</v>
      </c>
      <c r="I473">
        <v>1</v>
      </c>
      <c r="J473">
        <v>7.14</v>
      </c>
      <c r="K473">
        <v>6.25</v>
      </c>
      <c r="L473">
        <v>105</v>
      </c>
      <c r="M473">
        <v>1</v>
      </c>
      <c r="N473">
        <v>6.88</v>
      </c>
      <c r="O473">
        <v>5.56</v>
      </c>
      <c r="P473">
        <v>98.1</v>
      </c>
      <c r="Q473">
        <v>100</v>
      </c>
      <c r="R473">
        <v>6</v>
      </c>
      <c r="S473">
        <v>0</v>
      </c>
      <c r="T473">
        <v>6.98</v>
      </c>
      <c r="U473">
        <v>0</v>
      </c>
      <c r="V473" t="s">
        <v>177</v>
      </c>
      <c r="W473" t="s">
        <v>33</v>
      </c>
      <c r="X473">
        <v>6</v>
      </c>
      <c r="Y473">
        <v>0</v>
      </c>
    </row>
    <row r="474" spans="1:25" x14ac:dyDescent="0.25">
      <c r="A474">
        <f>_xlfn.XLOOKUP(C474,[1]Sheet1!$K:$K,[1]Sheet1!$D:$D,0)</f>
        <v>45012</v>
      </c>
      <c r="B474" t="str">
        <f t="shared" si="7"/>
        <v>2023_Week13</v>
      </c>
      <c r="C474" t="s">
        <v>358</v>
      </c>
      <c r="D474" t="s">
        <v>54</v>
      </c>
      <c r="E474" t="s">
        <v>54</v>
      </c>
      <c r="F474" t="s">
        <v>30</v>
      </c>
      <c r="G474" t="s">
        <v>55</v>
      </c>
      <c r="H474">
        <v>89</v>
      </c>
      <c r="I474">
        <v>3</v>
      </c>
      <c r="J474">
        <v>7.39</v>
      </c>
      <c r="K474">
        <v>18.75</v>
      </c>
      <c r="L474">
        <v>114</v>
      </c>
      <c r="M474">
        <v>3</v>
      </c>
      <c r="N474">
        <v>7.47</v>
      </c>
      <c r="O474">
        <v>16.670000000000002</v>
      </c>
      <c r="P474">
        <v>99.12</v>
      </c>
      <c r="Q474">
        <v>100</v>
      </c>
      <c r="R474">
        <v>5</v>
      </c>
      <c r="S474">
        <v>0</v>
      </c>
      <c r="T474">
        <v>5.62</v>
      </c>
      <c r="U474">
        <v>0</v>
      </c>
      <c r="V474" t="s">
        <v>361</v>
      </c>
      <c r="W474" t="s">
        <v>33</v>
      </c>
      <c r="X474">
        <v>5</v>
      </c>
      <c r="Y474">
        <v>0</v>
      </c>
    </row>
    <row r="475" spans="1:25" x14ac:dyDescent="0.25">
      <c r="A475">
        <f>_xlfn.XLOOKUP(C475,[1]Sheet1!$K:$K,[1]Sheet1!$D:$D,0)</f>
        <v>45012</v>
      </c>
      <c r="B475" t="str">
        <f t="shared" si="7"/>
        <v>2023_Week13</v>
      </c>
      <c r="C475" t="s">
        <v>358</v>
      </c>
      <c r="D475" t="s">
        <v>115</v>
      </c>
      <c r="E475" t="s">
        <v>116</v>
      </c>
      <c r="F475" t="s">
        <v>117</v>
      </c>
      <c r="G475" t="s">
        <v>118</v>
      </c>
      <c r="H475">
        <v>112</v>
      </c>
      <c r="I475">
        <v>0</v>
      </c>
      <c r="J475">
        <v>9.2899999999999991</v>
      </c>
      <c r="K475">
        <v>0</v>
      </c>
      <c r="L475">
        <v>142</v>
      </c>
      <c r="M475">
        <v>0</v>
      </c>
      <c r="N475">
        <v>9.31</v>
      </c>
      <c r="O475">
        <v>0</v>
      </c>
      <c r="P475">
        <v>98.59</v>
      </c>
      <c r="Q475">
        <v>0</v>
      </c>
      <c r="R475">
        <v>3</v>
      </c>
      <c r="S475">
        <v>0</v>
      </c>
      <c r="T475">
        <v>2.68</v>
      </c>
      <c r="U475">
        <v>0</v>
      </c>
      <c r="V475" t="s">
        <v>171</v>
      </c>
      <c r="W475" t="s">
        <v>33</v>
      </c>
      <c r="X475">
        <v>3</v>
      </c>
      <c r="Y475">
        <v>0</v>
      </c>
    </row>
    <row r="476" spans="1:25" x14ac:dyDescent="0.25">
      <c r="A476">
        <f>_xlfn.XLOOKUP(C476,[1]Sheet1!$K:$K,[1]Sheet1!$D:$D,0)</f>
        <v>45012</v>
      </c>
      <c r="B476" t="str">
        <f t="shared" si="7"/>
        <v>2023_Week13</v>
      </c>
      <c r="C476" t="s">
        <v>358</v>
      </c>
      <c r="D476" t="s">
        <v>29</v>
      </c>
      <c r="E476" t="s">
        <v>29</v>
      </c>
      <c r="F476" t="s">
        <v>30</v>
      </c>
      <c r="G476" t="s">
        <v>31</v>
      </c>
      <c r="H476">
        <v>111</v>
      </c>
      <c r="I476">
        <v>6</v>
      </c>
      <c r="J476">
        <v>9.2100000000000009</v>
      </c>
      <c r="K476">
        <v>37.5</v>
      </c>
      <c r="L476">
        <v>140</v>
      </c>
      <c r="M476">
        <v>8</v>
      </c>
      <c r="N476">
        <v>9.17</v>
      </c>
      <c r="O476">
        <v>44.44</v>
      </c>
      <c r="P476">
        <v>99.29</v>
      </c>
      <c r="Q476">
        <v>100</v>
      </c>
      <c r="R476">
        <v>3</v>
      </c>
      <c r="S476">
        <v>1</v>
      </c>
      <c r="T476">
        <v>2.7</v>
      </c>
      <c r="U476">
        <v>16.670000000000002</v>
      </c>
      <c r="V476" t="s">
        <v>362</v>
      </c>
      <c r="W476" t="s">
        <v>363</v>
      </c>
      <c r="X476">
        <v>3</v>
      </c>
      <c r="Y476">
        <v>1</v>
      </c>
    </row>
    <row r="477" spans="1:25" x14ac:dyDescent="0.25">
      <c r="A477">
        <f>_xlfn.XLOOKUP(C477,[1]Sheet1!$K:$K,[1]Sheet1!$D:$D,0)</f>
        <v>45012</v>
      </c>
      <c r="B477" t="str">
        <f t="shared" si="7"/>
        <v>2023_Week13</v>
      </c>
      <c r="C477" t="s">
        <v>358</v>
      </c>
      <c r="D477" t="s">
        <v>120</v>
      </c>
      <c r="E477" t="s">
        <v>120</v>
      </c>
      <c r="F477" t="s">
        <v>121</v>
      </c>
      <c r="G477" t="s">
        <v>122</v>
      </c>
      <c r="H477">
        <v>19</v>
      </c>
      <c r="I477">
        <v>0</v>
      </c>
      <c r="J477">
        <v>1.58</v>
      </c>
      <c r="K477">
        <v>0</v>
      </c>
      <c r="L477">
        <v>27</v>
      </c>
      <c r="M477">
        <v>0</v>
      </c>
      <c r="N477">
        <v>1.77</v>
      </c>
      <c r="O477">
        <v>0</v>
      </c>
      <c r="P477">
        <v>96.3</v>
      </c>
      <c r="Q477">
        <v>0</v>
      </c>
      <c r="R477">
        <v>3</v>
      </c>
      <c r="S477">
        <v>0</v>
      </c>
      <c r="T477">
        <v>15.79</v>
      </c>
      <c r="U477">
        <v>0</v>
      </c>
      <c r="V477" t="s">
        <v>339</v>
      </c>
      <c r="W477" t="s">
        <v>33</v>
      </c>
      <c r="X477">
        <v>3</v>
      </c>
      <c r="Y477">
        <v>0</v>
      </c>
    </row>
    <row r="478" spans="1:25" x14ac:dyDescent="0.25">
      <c r="A478">
        <f>_xlfn.XLOOKUP(C478,[1]Sheet1!$K:$K,[1]Sheet1!$D:$D,0)</f>
        <v>45012</v>
      </c>
      <c r="B478" t="str">
        <f t="shared" si="7"/>
        <v>2023_Week13</v>
      </c>
      <c r="C478" t="s">
        <v>358</v>
      </c>
      <c r="D478" t="s">
        <v>162</v>
      </c>
      <c r="E478" t="s">
        <v>163</v>
      </c>
      <c r="F478" t="s">
        <v>164</v>
      </c>
      <c r="G478" t="s">
        <v>165</v>
      </c>
      <c r="H478">
        <v>19</v>
      </c>
      <c r="I478">
        <v>1</v>
      </c>
      <c r="J478">
        <v>1.58</v>
      </c>
      <c r="K478">
        <v>6.25</v>
      </c>
      <c r="L478">
        <v>28</v>
      </c>
      <c r="M478">
        <v>1</v>
      </c>
      <c r="N478">
        <v>1.83</v>
      </c>
      <c r="O478">
        <v>5.56</v>
      </c>
      <c r="P478">
        <v>100</v>
      </c>
      <c r="Q478">
        <v>100</v>
      </c>
      <c r="R478">
        <v>2</v>
      </c>
      <c r="S478">
        <v>0</v>
      </c>
      <c r="T478">
        <v>10.53</v>
      </c>
      <c r="U478">
        <v>0</v>
      </c>
      <c r="V478" t="s">
        <v>257</v>
      </c>
      <c r="W478" t="s">
        <v>33</v>
      </c>
      <c r="X478">
        <v>2</v>
      </c>
      <c r="Y478">
        <v>0</v>
      </c>
    </row>
    <row r="479" spans="1:25" x14ac:dyDescent="0.25">
      <c r="A479">
        <f>_xlfn.XLOOKUP(C479,[1]Sheet1!$K:$K,[1]Sheet1!$D:$D,0)</f>
        <v>45012</v>
      </c>
      <c r="B479" t="str">
        <f t="shared" si="7"/>
        <v>2023_Week13</v>
      </c>
      <c r="C479" t="s">
        <v>358</v>
      </c>
      <c r="D479" t="s">
        <v>92</v>
      </c>
      <c r="E479" t="s">
        <v>93</v>
      </c>
      <c r="F479" t="s">
        <v>94</v>
      </c>
      <c r="G479" t="s">
        <v>95</v>
      </c>
      <c r="H479">
        <v>57</v>
      </c>
      <c r="I479">
        <v>0</v>
      </c>
      <c r="J479">
        <v>4.7300000000000004</v>
      </c>
      <c r="K479">
        <v>0</v>
      </c>
      <c r="L479">
        <v>67</v>
      </c>
      <c r="M479">
        <v>0</v>
      </c>
      <c r="N479">
        <v>4.3899999999999997</v>
      </c>
      <c r="O479">
        <v>0</v>
      </c>
      <c r="P479">
        <v>100</v>
      </c>
      <c r="Q479">
        <v>0</v>
      </c>
      <c r="R479">
        <v>2</v>
      </c>
      <c r="S479">
        <v>0</v>
      </c>
      <c r="T479">
        <v>3.51</v>
      </c>
      <c r="U479">
        <v>0</v>
      </c>
      <c r="V479" t="s">
        <v>300</v>
      </c>
      <c r="W479" t="s">
        <v>33</v>
      </c>
      <c r="X479">
        <v>2</v>
      </c>
      <c r="Y479">
        <v>0</v>
      </c>
    </row>
    <row r="480" spans="1:25" x14ac:dyDescent="0.25">
      <c r="A480">
        <f>_xlfn.XLOOKUP(C480,[1]Sheet1!$K:$K,[1]Sheet1!$D:$D,0)</f>
        <v>45012</v>
      </c>
      <c r="B480" t="str">
        <f t="shared" si="7"/>
        <v>2023_Week13</v>
      </c>
      <c r="C480" t="s">
        <v>358</v>
      </c>
      <c r="D480" t="s">
        <v>40</v>
      </c>
      <c r="E480" t="s">
        <v>41</v>
      </c>
      <c r="F480" t="s">
        <v>42</v>
      </c>
      <c r="G480" t="s">
        <v>43</v>
      </c>
      <c r="H480">
        <v>21</v>
      </c>
      <c r="I480">
        <v>0</v>
      </c>
      <c r="J480">
        <v>1.74</v>
      </c>
      <c r="K480">
        <v>0</v>
      </c>
      <c r="L480">
        <v>22</v>
      </c>
      <c r="M480">
        <v>0</v>
      </c>
      <c r="N480">
        <v>1.44</v>
      </c>
      <c r="O480">
        <v>0</v>
      </c>
      <c r="P480">
        <v>100</v>
      </c>
      <c r="Q480">
        <v>0</v>
      </c>
      <c r="R480">
        <v>1</v>
      </c>
      <c r="S480">
        <v>0</v>
      </c>
      <c r="T480">
        <v>4.76</v>
      </c>
      <c r="U480">
        <v>0</v>
      </c>
      <c r="V480" t="s">
        <v>139</v>
      </c>
      <c r="W480" t="s">
        <v>33</v>
      </c>
      <c r="X480">
        <v>1</v>
      </c>
      <c r="Y480">
        <v>0</v>
      </c>
    </row>
    <row r="481" spans="1:25" x14ac:dyDescent="0.25">
      <c r="A481">
        <f>_xlfn.XLOOKUP(C481,[1]Sheet1!$K:$K,[1]Sheet1!$D:$D,0)</f>
        <v>45012</v>
      </c>
      <c r="B481" t="str">
        <f t="shared" si="7"/>
        <v>2023_Week13</v>
      </c>
      <c r="C481" t="s">
        <v>358</v>
      </c>
      <c r="D481" t="s">
        <v>34</v>
      </c>
      <c r="E481" t="s">
        <v>35</v>
      </c>
      <c r="F481" t="s">
        <v>36</v>
      </c>
      <c r="G481" t="s">
        <v>37</v>
      </c>
      <c r="H481">
        <v>14</v>
      </c>
      <c r="I481">
        <v>0</v>
      </c>
      <c r="J481">
        <v>1.1599999999999999</v>
      </c>
      <c r="K481">
        <v>0</v>
      </c>
      <c r="L481">
        <v>14</v>
      </c>
      <c r="M481">
        <v>0</v>
      </c>
      <c r="N481">
        <v>0.92</v>
      </c>
      <c r="O481">
        <v>0</v>
      </c>
      <c r="P481">
        <v>100</v>
      </c>
      <c r="Q481">
        <v>0</v>
      </c>
      <c r="R481">
        <v>1</v>
      </c>
      <c r="S481">
        <v>0</v>
      </c>
      <c r="T481">
        <v>7.14</v>
      </c>
      <c r="U481">
        <v>0</v>
      </c>
      <c r="V481" t="s">
        <v>139</v>
      </c>
      <c r="W481" t="s">
        <v>33</v>
      </c>
      <c r="X481">
        <v>1</v>
      </c>
      <c r="Y481">
        <v>0</v>
      </c>
    </row>
    <row r="482" spans="1:25" x14ac:dyDescent="0.25">
      <c r="A482">
        <f>_xlfn.XLOOKUP(C482,[1]Sheet1!$K:$K,[1]Sheet1!$D:$D,0)</f>
        <v>45012</v>
      </c>
      <c r="B482" t="str">
        <f t="shared" si="7"/>
        <v>2023_Week13</v>
      </c>
      <c r="C482" t="s">
        <v>358</v>
      </c>
      <c r="D482" t="s">
        <v>162</v>
      </c>
      <c r="E482" t="s">
        <v>342</v>
      </c>
      <c r="F482" t="s">
        <v>343</v>
      </c>
      <c r="G482" t="s">
        <v>344</v>
      </c>
      <c r="H482">
        <v>13</v>
      </c>
      <c r="I482">
        <v>0</v>
      </c>
      <c r="J482">
        <v>1.08</v>
      </c>
      <c r="K482">
        <v>0</v>
      </c>
      <c r="L482">
        <v>13</v>
      </c>
      <c r="M482">
        <v>0</v>
      </c>
      <c r="N482">
        <v>0.85</v>
      </c>
      <c r="O482">
        <v>0</v>
      </c>
      <c r="P482">
        <v>84.62</v>
      </c>
      <c r="Q482">
        <v>0</v>
      </c>
      <c r="R482">
        <v>1</v>
      </c>
      <c r="S482">
        <v>0</v>
      </c>
      <c r="T482">
        <v>7.69</v>
      </c>
      <c r="U482">
        <v>0</v>
      </c>
      <c r="V482" t="s">
        <v>166</v>
      </c>
      <c r="W482" t="s">
        <v>33</v>
      </c>
      <c r="X482">
        <v>1</v>
      </c>
      <c r="Y482">
        <v>0</v>
      </c>
    </row>
    <row r="483" spans="1:25" x14ac:dyDescent="0.25">
      <c r="A483">
        <f>_xlfn.XLOOKUP(C483,[1]Sheet1!$K:$K,[1]Sheet1!$D:$D,0)</f>
        <v>45012</v>
      </c>
      <c r="B483" t="str">
        <f t="shared" si="7"/>
        <v>2023_Week13</v>
      </c>
      <c r="C483" t="s">
        <v>358</v>
      </c>
      <c r="D483" t="s">
        <v>92</v>
      </c>
      <c r="E483" t="s">
        <v>97</v>
      </c>
      <c r="F483" t="s">
        <v>98</v>
      </c>
      <c r="G483" t="s">
        <v>99</v>
      </c>
      <c r="H483">
        <v>51</v>
      </c>
      <c r="I483">
        <v>0</v>
      </c>
      <c r="J483">
        <v>4.2300000000000004</v>
      </c>
      <c r="K483">
        <v>0</v>
      </c>
      <c r="L483">
        <v>60</v>
      </c>
      <c r="M483">
        <v>0</v>
      </c>
      <c r="N483">
        <v>3.93</v>
      </c>
      <c r="O483">
        <v>0</v>
      </c>
      <c r="P483">
        <v>100</v>
      </c>
      <c r="Q483">
        <v>0</v>
      </c>
      <c r="R483">
        <v>1</v>
      </c>
      <c r="S483">
        <v>0</v>
      </c>
      <c r="T483">
        <v>1.96</v>
      </c>
      <c r="U483">
        <v>0</v>
      </c>
      <c r="V483" t="s">
        <v>178</v>
      </c>
      <c r="W483" t="s">
        <v>33</v>
      </c>
      <c r="X483">
        <v>1</v>
      </c>
      <c r="Y483">
        <v>0</v>
      </c>
    </row>
    <row r="484" spans="1:25" x14ac:dyDescent="0.25">
      <c r="A484">
        <f>_xlfn.XLOOKUP(C484,[1]Sheet1!$K:$K,[1]Sheet1!$D:$D,0)</f>
        <v>45012</v>
      </c>
      <c r="B484" t="str">
        <f t="shared" si="7"/>
        <v>2023_Week13</v>
      </c>
      <c r="C484" t="s">
        <v>358</v>
      </c>
      <c r="D484" t="s">
        <v>76</v>
      </c>
      <c r="E484" t="s">
        <v>76</v>
      </c>
      <c r="F484" t="s">
        <v>77</v>
      </c>
      <c r="G484" t="s">
        <v>78</v>
      </c>
      <c r="H484">
        <v>32</v>
      </c>
      <c r="I484">
        <v>0</v>
      </c>
      <c r="J484">
        <v>2.66</v>
      </c>
      <c r="K484">
        <v>0</v>
      </c>
      <c r="L484">
        <v>44</v>
      </c>
      <c r="M484">
        <v>0</v>
      </c>
      <c r="N484">
        <v>2.88</v>
      </c>
      <c r="O484">
        <v>0</v>
      </c>
      <c r="P484">
        <v>95.45</v>
      </c>
      <c r="Q484">
        <v>0</v>
      </c>
      <c r="R484">
        <v>1</v>
      </c>
      <c r="S484">
        <v>0</v>
      </c>
      <c r="T484">
        <v>3.13</v>
      </c>
      <c r="U484">
        <v>0</v>
      </c>
      <c r="V484" t="s">
        <v>178</v>
      </c>
      <c r="W484" t="s">
        <v>33</v>
      </c>
      <c r="X484">
        <v>1</v>
      </c>
      <c r="Y484">
        <v>0</v>
      </c>
    </row>
    <row r="485" spans="1:25" x14ac:dyDescent="0.25">
      <c r="A485">
        <f>_xlfn.XLOOKUP(C485,[1]Sheet1!$K:$K,[1]Sheet1!$D:$D,0)</f>
        <v>45012</v>
      </c>
      <c r="B485" t="str">
        <f t="shared" si="7"/>
        <v>2023_Week13</v>
      </c>
      <c r="C485" t="s">
        <v>358</v>
      </c>
      <c r="D485" t="s">
        <v>133</v>
      </c>
      <c r="E485" t="s">
        <v>72</v>
      </c>
      <c r="F485" t="s">
        <v>73</v>
      </c>
      <c r="G485" t="s">
        <v>74</v>
      </c>
      <c r="H485">
        <v>29</v>
      </c>
      <c r="I485">
        <v>0</v>
      </c>
      <c r="J485">
        <v>2.41</v>
      </c>
      <c r="K485">
        <v>0</v>
      </c>
      <c r="L485">
        <v>34</v>
      </c>
      <c r="M485">
        <v>0</v>
      </c>
      <c r="N485">
        <v>2.23</v>
      </c>
      <c r="O485">
        <v>0</v>
      </c>
      <c r="P485">
        <v>97.06</v>
      </c>
      <c r="Q485">
        <v>0</v>
      </c>
      <c r="R485">
        <v>1</v>
      </c>
      <c r="S485">
        <v>0</v>
      </c>
      <c r="T485">
        <v>3.45</v>
      </c>
      <c r="U485">
        <v>0</v>
      </c>
      <c r="V485" t="s">
        <v>178</v>
      </c>
      <c r="W485" t="s">
        <v>33</v>
      </c>
      <c r="X485">
        <v>1</v>
      </c>
      <c r="Y485">
        <v>0</v>
      </c>
    </row>
    <row r="486" spans="1:25" x14ac:dyDescent="0.25">
      <c r="A486">
        <f>_xlfn.XLOOKUP(C486,[1]Sheet1!$K:$K,[1]Sheet1!$D:$D,0)</f>
        <v>45005</v>
      </c>
      <c r="B486" t="str">
        <f t="shared" si="7"/>
        <v>2023_Week12</v>
      </c>
      <c r="C486" t="s">
        <v>364</v>
      </c>
      <c r="D486" t="s">
        <v>115</v>
      </c>
      <c r="E486" t="s">
        <v>231</v>
      </c>
      <c r="F486" t="s">
        <v>232</v>
      </c>
      <c r="G486" t="s">
        <v>233</v>
      </c>
      <c r="H486">
        <v>335</v>
      </c>
      <c r="I486">
        <v>7</v>
      </c>
      <c r="J486">
        <v>39.409999999999997</v>
      </c>
      <c r="K486">
        <v>38.89</v>
      </c>
      <c r="L486">
        <v>424</v>
      </c>
      <c r="M486">
        <v>9</v>
      </c>
      <c r="N486">
        <v>39.08</v>
      </c>
      <c r="O486">
        <v>39.130000000000003</v>
      </c>
      <c r="P486">
        <v>99.53</v>
      </c>
      <c r="Q486">
        <v>100</v>
      </c>
      <c r="R486">
        <v>27</v>
      </c>
      <c r="S486">
        <v>1</v>
      </c>
      <c r="T486">
        <v>8.06</v>
      </c>
      <c r="U486">
        <v>14.29</v>
      </c>
      <c r="V486" t="s">
        <v>365</v>
      </c>
      <c r="W486" t="s">
        <v>160</v>
      </c>
      <c r="X486">
        <v>27</v>
      </c>
      <c r="Y486">
        <v>1</v>
      </c>
    </row>
    <row r="487" spans="1:25" x14ac:dyDescent="0.25">
      <c r="A487">
        <f>_xlfn.XLOOKUP(C487,[1]Sheet1!$K:$K,[1]Sheet1!$D:$D,0)</f>
        <v>45005</v>
      </c>
      <c r="B487" t="str">
        <f t="shared" si="7"/>
        <v>2023_Week12</v>
      </c>
      <c r="C487" t="s">
        <v>364</v>
      </c>
      <c r="D487" t="s">
        <v>115</v>
      </c>
      <c r="E487" t="s">
        <v>116</v>
      </c>
      <c r="F487" t="s">
        <v>117</v>
      </c>
      <c r="G487" t="s">
        <v>118</v>
      </c>
      <c r="H487">
        <v>89</v>
      </c>
      <c r="I487">
        <v>2</v>
      </c>
      <c r="J487">
        <v>10.47</v>
      </c>
      <c r="K487">
        <v>11.11</v>
      </c>
      <c r="L487">
        <v>104</v>
      </c>
      <c r="M487">
        <v>2</v>
      </c>
      <c r="N487">
        <v>9.59</v>
      </c>
      <c r="O487">
        <v>8.6999999999999993</v>
      </c>
      <c r="P487">
        <v>100</v>
      </c>
      <c r="Q487">
        <v>100</v>
      </c>
      <c r="R487">
        <v>6</v>
      </c>
      <c r="S487">
        <v>0</v>
      </c>
      <c r="T487">
        <v>6.74</v>
      </c>
      <c r="U487">
        <v>0</v>
      </c>
      <c r="V487" t="s">
        <v>144</v>
      </c>
      <c r="W487" t="s">
        <v>33</v>
      </c>
      <c r="X487">
        <v>6</v>
      </c>
      <c r="Y487">
        <v>0</v>
      </c>
    </row>
    <row r="488" spans="1:25" x14ac:dyDescent="0.25">
      <c r="A488">
        <f>_xlfn.XLOOKUP(C488,[1]Sheet1!$K:$K,[1]Sheet1!$D:$D,0)</f>
        <v>45005</v>
      </c>
      <c r="B488" t="str">
        <f t="shared" si="7"/>
        <v>2023_Week12</v>
      </c>
      <c r="C488" t="s">
        <v>364</v>
      </c>
      <c r="D488" t="s">
        <v>29</v>
      </c>
      <c r="E488" t="s">
        <v>29</v>
      </c>
      <c r="F488" t="s">
        <v>30</v>
      </c>
      <c r="G488" t="s">
        <v>31</v>
      </c>
      <c r="H488">
        <v>88</v>
      </c>
      <c r="I488">
        <v>1</v>
      </c>
      <c r="J488">
        <v>10.35</v>
      </c>
      <c r="K488">
        <v>5.56</v>
      </c>
      <c r="L488">
        <v>111</v>
      </c>
      <c r="M488">
        <v>1</v>
      </c>
      <c r="N488">
        <v>10.23</v>
      </c>
      <c r="O488">
        <v>4.3499999999999996</v>
      </c>
      <c r="P488">
        <v>100</v>
      </c>
      <c r="Q488">
        <v>100</v>
      </c>
      <c r="R488">
        <v>5</v>
      </c>
      <c r="S488">
        <v>0</v>
      </c>
      <c r="T488">
        <v>5.68</v>
      </c>
      <c r="U488">
        <v>0</v>
      </c>
      <c r="V488" t="s">
        <v>366</v>
      </c>
      <c r="W488" t="s">
        <v>33</v>
      </c>
      <c r="X488">
        <v>5</v>
      </c>
      <c r="Y488">
        <v>0</v>
      </c>
    </row>
    <row r="489" spans="1:25" x14ac:dyDescent="0.25">
      <c r="A489">
        <f>_xlfn.XLOOKUP(C489,[1]Sheet1!$K:$K,[1]Sheet1!$D:$D,0)</f>
        <v>45005</v>
      </c>
      <c r="B489" t="str">
        <f t="shared" si="7"/>
        <v>2023_Week12</v>
      </c>
      <c r="C489" t="s">
        <v>364</v>
      </c>
      <c r="D489" t="s">
        <v>162</v>
      </c>
      <c r="E489" t="s">
        <v>163</v>
      </c>
      <c r="F489" t="s">
        <v>164</v>
      </c>
      <c r="G489" t="s">
        <v>165</v>
      </c>
      <c r="H489">
        <v>83</v>
      </c>
      <c r="I489">
        <v>3</v>
      </c>
      <c r="J489">
        <v>9.76</v>
      </c>
      <c r="K489">
        <v>16.670000000000002</v>
      </c>
      <c r="L489">
        <v>107</v>
      </c>
      <c r="M489">
        <v>6</v>
      </c>
      <c r="N489">
        <v>9.86</v>
      </c>
      <c r="O489">
        <v>26.09</v>
      </c>
      <c r="P489">
        <v>100</v>
      </c>
      <c r="Q489">
        <v>100</v>
      </c>
      <c r="R489">
        <v>4</v>
      </c>
      <c r="S489">
        <v>0</v>
      </c>
      <c r="T489">
        <v>4.82</v>
      </c>
      <c r="U489">
        <v>0</v>
      </c>
      <c r="V489" t="s">
        <v>367</v>
      </c>
      <c r="W489" t="s">
        <v>33</v>
      </c>
      <c r="X489">
        <v>4</v>
      </c>
      <c r="Y489">
        <v>0</v>
      </c>
    </row>
    <row r="490" spans="1:25" x14ac:dyDescent="0.25">
      <c r="A490">
        <f>_xlfn.XLOOKUP(C490,[1]Sheet1!$K:$K,[1]Sheet1!$D:$D,0)</f>
        <v>45005</v>
      </c>
      <c r="B490" t="str">
        <f t="shared" si="7"/>
        <v>2023_Week12</v>
      </c>
      <c r="C490" t="s">
        <v>364</v>
      </c>
      <c r="D490" t="s">
        <v>120</v>
      </c>
      <c r="E490" t="s">
        <v>120</v>
      </c>
      <c r="F490" t="s">
        <v>121</v>
      </c>
      <c r="G490" t="s">
        <v>122</v>
      </c>
      <c r="H490">
        <v>12</v>
      </c>
      <c r="I490">
        <v>0</v>
      </c>
      <c r="J490">
        <v>1.41</v>
      </c>
      <c r="K490">
        <v>0</v>
      </c>
      <c r="L490">
        <v>22</v>
      </c>
      <c r="M490">
        <v>0</v>
      </c>
      <c r="N490">
        <v>2.0299999999999998</v>
      </c>
      <c r="O490">
        <v>0</v>
      </c>
      <c r="P490">
        <v>100</v>
      </c>
      <c r="Q490">
        <v>0</v>
      </c>
      <c r="R490">
        <v>2</v>
      </c>
      <c r="S490">
        <v>1</v>
      </c>
      <c r="T490">
        <v>16.670000000000002</v>
      </c>
      <c r="U490">
        <v>0</v>
      </c>
      <c r="V490" t="s">
        <v>368</v>
      </c>
      <c r="W490" t="s">
        <v>369</v>
      </c>
      <c r="X490">
        <v>2</v>
      </c>
      <c r="Y490">
        <v>1</v>
      </c>
    </row>
    <row r="491" spans="1:25" x14ac:dyDescent="0.25">
      <c r="A491">
        <f>_xlfn.XLOOKUP(C491,[1]Sheet1!$K:$K,[1]Sheet1!$D:$D,0)</f>
        <v>45005</v>
      </c>
      <c r="B491" t="str">
        <f t="shared" si="7"/>
        <v>2023_Week12</v>
      </c>
      <c r="C491" t="s">
        <v>364</v>
      </c>
      <c r="D491" t="s">
        <v>54</v>
      </c>
      <c r="E491" t="s">
        <v>54</v>
      </c>
      <c r="F491" t="s">
        <v>30</v>
      </c>
      <c r="G491" t="s">
        <v>55</v>
      </c>
      <c r="H491">
        <v>74</v>
      </c>
      <c r="I491">
        <v>1</v>
      </c>
      <c r="J491">
        <v>8.7100000000000009</v>
      </c>
      <c r="K491">
        <v>5.56</v>
      </c>
      <c r="L491">
        <v>101</v>
      </c>
      <c r="M491">
        <v>1</v>
      </c>
      <c r="N491">
        <v>9.31</v>
      </c>
      <c r="O491">
        <v>4.3499999999999996</v>
      </c>
      <c r="P491">
        <v>100</v>
      </c>
      <c r="Q491">
        <v>100</v>
      </c>
      <c r="R491">
        <v>2</v>
      </c>
      <c r="S491">
        <v>0</v>
      </c>
      <c r="T491">
        <v>2.7</v>
      </c>
      <c r="U491">
        <v>0</v>
      </c>
      <c r="V491" t="s">
        <v>370</v>
      </c>
      <c r="W491" t="s">
        <v>33</v>
      </c>
      <c r="X491">
        <v>2</v>
      </c>
      <c r="Y491">
        <v>0</v>
      </c>
    </row>
    <row r="492" spans="1:25" x14ac:dyDescent="0.25">
      <c r="A492">
        <f>_xlfn.XLOOKUP(C492,[1]Sheet1!$K:$K,[1]Sheet1!$D:$D,0)</f>
        <v>45005</v>
      </c>
      <c r="B492" t="str">
        <f t="shared" si="7"/>
        <v>2023_Week12</v>
      </c>
      <c r="C492" t="s">
        <v>364</v>
      </c>
      <c r="D492" t="s">
        <v>162</v>
      </c>
      <c r="E492" t="s">
        <v>342</v>
      </c>
      <c r="F492" t="s">
        <v>343</v>
      </c>
      <c r="G492" t="s">
        <v>344</v>
      </c>
      <c r="H492">
        <v>23</v>
      </c>
      <c r="I492">
        <v>1</v>
      </c>
      <c r="J492">
        <v>2.71</v>
      </c>
      <c r="K492">
        <v>5.56</v>
      </c>
      <c r="L492">
        <v>37</v>
      </c>
      <c r="M492">
        <v>1</v>
      </c>
      <c r="N492">
        <v>3.41</v>
      </c>
      <c r="O492">
        <v>4.3499999999999996</v>
      </c>
      <c r="P492">
        <v>97.3</v>
      </c>
      <c r="Q492">
        <v>0</v>
      </c>
      <c r="R492">
        <v>1</v>
      </c>
      <c r="S492">
        <v>0</v>
      </c>
      <c r="T492">
        <v>4.3499999999999996</v>
      </c>
      <c r="U492">
        <v>0</v>
      </c>
      <c r="V492" t="s">
        <v>166</v>
      </c>
      <c r="W492" t="s">
        <v>33</v>
      </c>
      <c r="X492">
        <v>1</v>
      </c>
      <c r="Y492">
        <v>0</v>
      </c>
    </row>
    <row r="493" spans="1:25" x14ac:dyDescent="0.25">
      <c r="A493">
        <f>_xlfn.XLOOKUP(C493,[1]Sheet1!$K:$K,[1]Sheet1!$D:$D,0)</f>
        <v>45005</v>
      </c>
      <c r="B493" t="str">
        <f t="shared" si="7"/>
        <v>2023_Week12</v>
      </c>
      <c r="C493" t="s">
        <v>364</v>
      </c>
      <c r="D493" t="s">
        <v>162</v>
      </c>
      <c r="E493" t="s">
        <v>371</v>
      </c>
      <c r="F493" t="s">
        <v>343</v>
      </c>
      <c r="G493" t="s">
        <v>372</v>
      </c>
      <c r="H493">
        <v>24</v>
      </c>
      <c r="I493">
        <v>1</v>
      </c>
      <c r="J493">
        <v>2.82</v>
      </c>
      <c r="K493">
        <v>5.56</v>
      </c>
      <c r="L493">
        <v>34</v>
      </c>
      <c r="M493">
        <v>1</v>
      </c>
      <c r="N493">
        <v>3.13</v>
      </c>
      <c r="O493">
        <v>4.3499999999999996</v>
      </c>
      <c r="P493">
        <v>97.06</v>
      </c>
      <c r="Q493">
        <v>0</v>
      </c>
      <c r="R493">
        <v>1</v>
      </c>
      <c r="S493">
        <v>0</v>
      </c>
      <c r="T493">
        <v>4.17</v>
      </c>
      <c r="U493">
        <v>0</v>
      </c>
      <c r="V493" t="s">
        <v>166</v>
      </c>
      <c r="W493" t="s">
        <v>33</v>
      </c>
      <c r="X493">
        <v>1</v>
      </c>
      <c r="Y493">
        <v>0</v>
      </c>
    </row>
    <row r="494" spans="1:25" x14ac:dyDescent="0.25">
      <c r="A494">
        <f>_xlfn.XLOOKUP(C494,[1]Sheet1!$K:$K,[1]Sheet1!$D:$D,0)</f>
        <v>45005</v>
      </c>
      <c r="B494" t="str">
        <f t="shared" si="7"/>
        <v>2023_Week12</v>
      </c>
      <c r="C494" t="s">
        <v>364</v>
      </c>
      <c r="D494" t="s">
        <v>76</v>
      </c>
      <c r="E494" t="s">
        <v>76</v>
      </c>
      <c r="F494" t="s">
        <v>77</v>
      </c>
      <c r="G494" t="s">
        <v>78</v>
      </c>
      <c r="H494">
        <v>27</v>
      </c>
      <c r="I494">
        <v>0</v>
      </c>
      <c r="J494">
        <v>3.18</v>
      </c>
      <c r="K494">
        <v>0</v>
      </c>
      <c r="L494">
        <v>27</v>
      </c>
      <c r="M494">
        <v>0</v>
      </c>
      <c r="N494">
        <v>2.4900000000000002</v>
      </c>
      <c r="O494">
        <v>0</v>
      </c>
      <c r="P494">
        <v>100</v>
      </c>
      <c r="Q494">
        <v>0</v>
      </c>
      <c r="R494">
        <v>1</v>
      </c>
      <c r="S494">
        <v>0</v>
      </c>
      <c r="T494">
        <v>3.7</v>
      </c>
      <c r="U494">
        <v>0</v>
      </c>
      <c r="V494" t="s">
        <v>178</v>
      </c>
      <c r="W494" t="s">
        <v>33</v>
      </c>
      <c r="X494">
        <v>1</v>
      </c>
      <c r="Y494">
        <v>0</v>
      </c>
    </row>
    <row r="495" spans="1:25" x14ac:dyDescent="0.25">
      <c r="A495">
        <f>_xlfn.XLOOKUP(C495,[1]Sheet1!$K:$K,[1]Sheet1!$D:$D,0)</f>
        <v>45005</v>
      </c>
      <c r="B495" t="str">
        <f t="shared" si="7"/>
        <v>2023_Week12</v>
      </c>
      <c r="C495" t="s">
        <v>364</v>
      </c>
      <c r="D495" t="s">
        <v>133</v>
      </c>
      <c r="E495" t="s">
        <v>72</v>
      </c>
      <c r="F495" t="s">
        <v>73</v>
      </c>
      <c r="G495" t="s">
        <v>74</v>
      </c>
      <c r="H495">
        <v>16</v>
      </c>
      <c r="I495">
        <v>0</v>
      </c>
      <c r="J495">
        <v>1.88</v>
      </c>
      <c r="K495">
        <v>0</v>
      </c>
      <c r="L495">
        <v>21</v>
      </c>
      <c r="M495">
        <v>0</v>
      </c>
      <c r="N495">
        <v>1.94</v>
      </c>
      <c r="O495">
        <v>0</v>
      </c>
      <c r="P495">
        <v>100</v>
      </c>
      <c r="Q495">
        <v>0</v>
      </c>
      <c r="R495">
        <v>1</v>
      </c>
      <c r="S495">
        <v>0</v>
      </c>
      <c r="T495">
        <v>6.25</v>
      </c>
      <c r="U495">
        <v>0</v>
      </c>
      <c r="V495" t="s">
        <v>178</v>
      </c>
      <c r="W495" t="s">
        <v>33</v>
      </c>
      <c r="X495">
        <v>1</v>
      </c>
      <c r="Y495">
        <v>0</v>
      </c>
    </row>
    <row r="496" spans="1:25" x14ac:dyDescent="0.25">
      <c r="A496">
        <f>_xlfn.XLOOKUP(C496,[1]Sheet1!$K:$K,[1]Sheet1!$D:$D,0)</f>
        <v>45005</v>
      </c>
      <c r="B496" t="str">
        <f t="shared" si="7"/>
        <v>2023_Week12</v>
      </c>
      <c r="C496" t="s">
        <v>364</v>
      </c>
      <c r="D496" t="s">
        <v>92</v>
      </c>
      <c r="E496" t="s">
        <v>102</v>
      </c>
      <c r="F496" t="s">
        <v>103</v>
      </c>
      <c r="G496" t="s">
        <v>104</v>
      </c>
      <c r="H496">
        <v>79</v>
      </c>
      <c r="I496">
        <v>2</v>
      </c>
      <c r="J496">
        <v>9.2899999999999991</v>
      </c>
      <c r="K496">
        <v>11.11</v>
      </c>
      <c r="L496">
        <v>97</v>
      </c>
      <c r="M496">
        <v>2</v>
      </c>
      <c r="N496">
        <v>8.94</v>
      </c>
      <c r="O496">
        <v>8.6999999999999993</v>
      </c>
      <c r="P496">
        <v>98.97</v>
      </c>
      <c r="Q496">
        <v>100</v>
      </c>
      <c r="R496">
        <v>1</v>
      </c>
      <c r="S496">
        <v>0</v>
      </c>
      <c r="T496">
        <v>1.27</v>
      </c>
      <c r="U496">
        <v>0</v>
      </c>
      <c r="V496" t="s">
        <v>178</v>
      </c>
      <c r="W496" t="s">
        <v>33</v>
      </c>
      <c r="X496">
        <v>1</v>
      </c>
      <c r="Y496">
        <v>0</v>
      </c>
    </row>
    <row r="497" spans="1:25" x14ac:dyDescent="0.25">
      <c r="A497">
        <f>_xlfn.XLOOKUP(C497,[1]Sheet1!$K:$K,[1]Sheet1!$D:$D,0)</f>
        <v>44998</v>
      </c>
      <c r="B497" t="str">
        <f t="shared" si="7"/>
        <v>2023_Week11</v>
      </c>
      <c r="C497" t="s">
        <v>373</v>
      </c>
      <c r="D497" t="s">
        <v>115</v>
      </c>
      <c r="E497" t="s">
        <v>231</v>
      </c>
      <c r="F497" t="s">
        <v>232</v>
      </c>
      <c r="G497" t="s">
        <v>233</v>
      </c>
      <c r="H497">
        <v>178</v>
      </c>
      <c r="I497">
        <v>5</v>
      </c>
      <c r="J497">
        <v>24.38</v>
      </c>
      <c r="K497">
        <v>41.67</v>
      </c>
      <c r="L497">
        <v>231</v>
      </c>
      <c r="M497">
        <v>11</v>
      </c>
      <c r="N497">
        <v>23.81</v>
      </c>
      <c r="O497">
        <v>55</v>
      </c>
      <c r="P497">
        <v>100</v>
      </c>
      <c r="Q497">
        <v>100</v>
      </c>
      <c r="R497">
        <v>17</v>
      </c>
      <c r="S497">
        <v>0</v>
      </c>
      <c r="T497">
        <v>9.5500000000000007</v>
      </c>
      <c r="U497">
        <v>0</v>
      </c>
      <c r="V497" t="s">
        <v>374</v>
      </c>
      <c r="W497" t="s">
        <v>33</v>
      </c>
      <c r="X497">
        <v>17</v>
      </c>
      <c r="Y497">
        <v>0</v>
      </c>
    </row>
    <row r="498" spans="1:25" x14ac:dyDescent="0.25">
      <c r="A498">
        <f>_xlfn.XLOOKUP(C498,[1]Sheet1!$K:$K,[1]Sheet1!$D:$D,0)</f>
        <v>44998</v>
      </c>
      <c r="B498" t="str">
        <f t="shared" si="7"/>
        <v>2023_Week11</v>
      </c>
      <c r="C498" t="s">
        <v>373</v>
      </c>
      <c r="D498" t="s">
        <v>115</v>
      </c>
      <c r="E498" t="s">
        <v>116</v>
      </c>
      <c r="F498" t="s">
        <v>117</v>
      </c>
      <c r="G498" t="s">
        <v>118</v>
      </c>
      <c r="H498">
        <v>76</v>
      </c>
      <c r="I498">
        <v>2</v>
      </c>
      <c r="J498">
        <v>10.41</v>
      </c>
      <c r="K498">
        <v>16.670000000000002</v>
      </c>
      <c r="L498">
        <v>101</v>
      </c>
      <c r="M498">
        <v>3</v>
      </c>
      <c r="N498">
        <v>10.41</v>
      </c>
      <c r="O498">
        <v>15</v>
      </c>
      <c r="P498">
        <v>100</v>
      </c>
      <c r="Q498">
        <v>100</v>
      </c>
      <c r="R498">
        <v>12</v>
      </c>
      <c r="S498">
        <v>0</v>
      </c>
      <c r="T498">
        <v>15.79</v>
      </c>
      <c r="U498">
        <v>0</v>
      </c>
      <c r="V498" t="s">
        <v>106</v>
      </c>
      <c r="W498" t="s">
        <v>33</v>
      </c>
      <c r="X498">
        <v>12</v>
      </c>
      <c r="Y498">
        <v>0</v>
      </c>
    </row>
    <row r="499" spans="1:25" x14ac:dyDescent="0.25">
      <c r="A499">
        <f>_xlfn.XLOOKUP(C499,[1]Sheet1!$K:$K,[1]Sheet1!$D:$D,0)</f>
        <v>44998</v>
      </c>
      <c r="B499" t="str">
        <f t="shared" si="7"/>
        <v>2023_Week11</v>
      </c>
      <c r="C499" t="s">
        <v>373</v>
      </c>
      <c r="D499" t="s">
        <v>29</v>
      </c>
      <c r="E499" t="s">
        <v>29</v>
      </c>
      <c r="F499" t="s">
        <v>30</v>
      </c>
      <c r="G499" t="s">
        <v>31</v>
      </c>
      <c r="H499">
        <v>109</v>
      </c>
      <c r="I499">
        <v>1</v>
      </c>
      <c r="J499">
        <v>14.93</v>
      </c>
      <c r="K499">
        <v>8.33</v>
      </c>
      <c r="L499">
        <v>140</v>
      </c>
      <c r="M499">
        <v>2</v>
      </c>
      <c r="N499">
        <v>14.43</v>
      </c>
      <c r="O499">
        <v>10</v>
      </c>
      <c r="P499">
        <v>100</v>
      </c>
      <c r="Q499">
        <v>100</v>
      </c>
      <c r="R499">
        <v>10</v>
      </c>
      <c r="S499">
        <v>0</v>
      </c>
      <c r="T499">
        <v>9.17</v>
      </c>
      <c r="U499">
        <v>0</v>
      </c>
      <c r="V499" t="s">
        <v>375</v>
      </c>
      <c r="W499" t="s">
        <v>33</v>
      </c>
      <c r="X499">
        <v>10</v>
      </c>
      <c r="Y499">
        <v>0</v>
      </c>
    </row>
    <row r="500" spans="1:25" x14ac:dyDescent="0.25">
      <c r="A500">
        <f>_xlfn.XLOOKUP(C500,[1]Sheet1!$K:$K,[1]Sheet1!$D:$D,0)</f>
        <v>44998</v>
      </c>
      <c r="B500" t="str">
        <f t="shared" si="7"/>
        <v>2023_Week11</v>
      </c>
      <c r="C500" t="s">
        <v>373</v>
      </c>
      <c r="D500" t="s">
        <v>120</v>
      </c>
      <c r="E500" t="s">
        <v>120</v>
      </c>
      <c r="F500" t="s">
        <v>121</v>
      </c>
      <c r="G500" t="s">
        <v>122</v>
      </c>
      <c r="H500">
        <v>20</v>
      </c>
      <c r="I500">
        <v>0</v>
      </c>
      <c r="J500">
        <v>2.74</v>
      </c>
      <c r="K500">
        <v>0</v>
      </c>
      <c r="L500">
        <v>27</v>
      </c>
      <c r="M500">
        <v>0</v>
      </c>
      <c r="N500">
        <v>2.78</v>
      </c>
      <c r="O500">
        <v>0</v>
      </c>
      <c r="P500">
        <v>96.3</v>
      </c>
      <c r="Q500">
        <v>0</v>
      </c>
      <c r="R500">
        <v>2</v>
      </c>
      <c r="S500">
        <v>0</v>
      </c>
      <c r="T500">
        <v>10</v>
      </c>
      <c r="U500">
        <v>0</v>
      </c>
      <c r="V500" t="s">
        <v>368</v>
      </c>
      <c r="W500" t="s">
        <v>33</v>
      </c>
      <c r="X500">
        <v>2</v>
      </c>
      <c r="Y500">
        <v>0</v>
      </c>
    </row>
    <row r="501" spans="1:25" x14ac:dyDescent="0.25">
      <c r="A501">
        <f>_xlfn.XLOOKUP(C501,[1]Sheet1!$K:$K,[1]Sheet1!$D:$D,0)</f>
        <v>44998</v>
      </c>
      <c r="B501" t="str">
        <f t="shared" si="7"/>
        <v>2023_Week11</v>
      </c>
      <c r="C501" t="s">
        <v>373</v>
      </c>
      <c r="D501" t="s">
        <v>54</v>
      </c>
      <c r="E501" t="s">
        <v>54</v>
      </c>
      <c r="F501" t="s">
        <v>30</v>
      </c>
      <c r="G501" t="s">
        <v>55</v>
      </c>
      <c r="H501">
        <v>89</v>
      </c>
      <c r="I501">
        <v>0</v>
      </c>
      <c r="J501">
        <v>12.19</v>
      </c>
      <c r="K501">
        <v>0</v>
      </c>
      <c r="L501">
        <v>131</v>
      </c>
      <c r="M501">
        <v>0</v>
      </c>
      <c r="N501">
        <v>13.51</v>
      </c>
      <c r="O501">
        <v>0</v>
      </c>
      <c r="P501">
        <v>96.18</v>
      </c>
      <c r="Q501">
        <v>0</v>
      </c>
      <c r="R501">
        <v>2</v>
      </c>
      <c r="S501">
        <v>0</v>
      </c>
      <c r="T501">
        <v>2.25</v>
      </c>
      <c r="U501">
        <v>0</v>
      </c>
      <c r="V501" t="s">
        <v>370</v>
      </c>
      <c r="W501" t="s">
        <v>33</v>
      </c>
      <c r="X501">
        <v>2</v>
      </c>
      <c r="Y501">
        <v>0</v>
      </c>
    </row>
    <row r="502" spans="1:25" x14ac:dyDescent="0.25">
      <c r="A502">
        <f>_xlfn.XLOOKUP(C502,[1]Sheet1!$K:$K,[1]Sheet1!$D:$D,0)</f>
        <v>44998</v>
      </c>
      <c r="B502" t="str">
        <f t="shared" si="7"/>
        <v>2023_Week11</v>
      </c>
      <c r="C502" t="s">
        <v>373</v>
      </c>
      <c r="D502" t="s">
        <v>92</v>
      </c>
      <c r="E502" t="s">
        <v>97</v>
      </c>
      <c r="F502" t="s">
        <v>98</v>
      </c>
      <c r="G502" t="s">
        <v>99</v>
      </c>
      <c r="H502">
        <v>21</v>
      </c>
      <c r="I502">
        <v>0</v>
      </c>
      <c r="J502">
        <v>2.88</v>
      </c>
      <c r="K502">
        <v>0</v>
      </c>
      <c r="L502">
        <v>27</v>
      </c>
      <c r="M502">
        <v>0</v>
      </c>
      <c r="N502">
        <v>2.78</v>
      </c>
      <c r="O502">
        <v>0</v>
      </c>
      <c r="P502">
        <v>85.19</v>
      </c>
      <c r="Q502">
        <v>0</v>
      </c>
      <c r="R502">
        <v>2</v>
      </c>
      <c r="S502">
        <v>0</v>
      </c>
      <c r="T502">
        <v>9.52</v>
      </c>
      <c r="U502">
        <v>0</v>
      </c>
      <c r="V502" t="s">
        <v>300</v>
      </c>
      <c r="W502" t="s">
        <v>33</v>
      </c>
      <c r="X502">
        <v>2</v>
      </c>
      <c r="Y502">
        <v>0</v>
      </c>
    </row>
    <row r="503" spans="1:25" x14ac:dyDescent="0.25">
      <c r="A503">
        <f>_xlfn.XLOOKUP(C503,[1]Sheet1!$K:$K,[1]Sheet1!$D:$D,0)</f>
        <v>44998</v>
      </c>
      <c r="B503" t="str">
        <f t="shared" si="7"/>
        <v>2023_Week11</v>
      </c>
      <c r="C503" t="s">
        <v>373</v>
      </c>
      <c r="D503" t="s">
        <v>76</v>
      </c>
      <c r="E503" t="s">
        <v>76</v>
      </c>
      <c r="F503" t="s">
        <v>77</v>
      </c>
      <c r="G503" t="s">
        <v>78</v>
      </c>
      <c r="H503">
        <v>28</v>
      </c>
      <c r="I503">
        <v>2</v>
      </c>
      <c r="J503">
        <v>3.84</v>
      </c>
      <c r="K503">
        <v>16.670000000000002</v>
      </c>
      <c r="L503">
        <v>32</v>
      </c>
      <c r="M503">
        <v>2</v>
      </c>
      <c r="N503">
        <v>3.3</v>
      </c>
      <c r="O503">
        <v>10</v>
      </c>
      <c r="P503">
        <v>100</v>
      </c>
      <c r="Q503">
        <v>100</v>
      </c>
      <c r="R503">
        <v>2</v>
      </c>
      <c r="S503">
        <v>0</v>
      </c>
      <c r="T503">
        <v>7.14</v>
      </c>
      <c r="U503">
        <v>0</v>
      </c>
      <c r="V503" t="s">
        <v>300</v>
      </c>
      <c r="W503" t="s">
        <v>33</v>
      </c>
      <c r="X503">
        <v>2</v>
      </c>
      <c r="Y503">
        <v>0</v>
      </c>
    </row>
    <row r="504" spans="1:25" x14ac:dyDescent="0.25">
      <c r="A504">
        <f>_xlfn.XLOOKUP(C504,[1]Sheet1!$K:$K,[1]Sheet1!$D:$D,0)</f>
        <v>44998</v>
      </c>
      <c r="B504" t="str">
        <f t="shared" si="7"/>
        <v>2023_Week11</v>
      </c>
      <c r="C504" t="s">
        <v>373</v>
      </c>
      <c r="D504" t="s">
        <v>133</v>
      </c>
      <c r="E504" t="s">
        <v>72</v>
      </c>
      <c r="F504" t="s">
        <v>73</v>
      </c>
      <c r="G504" t="s">
        <v>74</v>
      </c>
      <c r="H504">
        <v>15</v>
      </c>
      <c r="I504">
        <v>0</v>
      </c>
      <c r="J504">
        <v>2.0499999999999998</v>
      </c>
      <c r="K504">
        <v>0</v>
      </c>
      <c r="L504">
        <v>19</v>
      </c>
      <c r="M504">
        <v>0</v>
      </c>
      <c r="N504">
        <v>1.96</v>
      </c>
      <c r="O504">
        <v>0</v>
      </c>
      <c r="P504">
        <v>100</v>
      </c>
      <c r="Q504">
        <v>0</v>
      </c>
      <c r="R504">
        <v>3</v>
      </c>
      <c r="S504">
        <v>0</v>
      </c>
      <c r="T504">
        <v>20</v>
      </c>
      <c r="U504">
        <v>0</v>
      </c>
      <c r="V504" t="s">
        <v>341</v>
      </c>
      <c r="W504" t="s">
        <v>33</v>
      </c>
      <c r="X504">
        <v>2</v>
      </c>
      <c r="Y504">
        <v>0</v>
      </c>
    </row>
    <row r="505" spans="1:25" x14ac:dyDescent="0.25">
      <c r="A505">
        <f>_xlfn.XLOOKUP(C505,[1]Sheet1!$K:$K,[1]Sheet1!$D:$D,0)</f>
        <v>44998</v>
      </c>
      <c r="B505" t="str">
        <f t="shared" si="7"/>
        <v>2023_Week11</v>
      </c>
      <c r="C505" t="s">
        <v>373</v>
      </c>
      <c r="D505" t="s">
        <v>92</v>
      </c>
      <c r="E505" t="s">
        <v>102</v>
      </c>
      <c r="F505" t="s">
        <v>103</v>
      </c>
      <c r="G505" t="s">
        <v>104</v>
      </c>
      <c r="H505">
        <v>82</v>
      </c>
      <c r="I505">
        <v>0</v>
      </c>
      <c r="J505">
        <v>11.23</v>
      </c>
      <c r="K505">
        <v>0</v>
      </c>
      <c r="L505">
        <v>118</v>
      </c>
      <c r="M505">
        <v>0</v>
      </c>
      <c r="N505">
        <v>12.16</v>
      </c>
      <c r="O505">
        <v>0</v>
      </c>
      <c r="P505">
        <v>99.15</v>
      </c>
      <c r="Q505">
        <v>0</v>
      </c>
      <c r="R505">
        <v>2</v>
      </c>
      <c r="S505">
        <v>0</v>
      </c>
      <c r="T505">
        <v>2.44</v>
      </c>
      <c r="U505">
        <v>0</v>
      </c>
      <c r="V505" t="s">
        <v>300</v>
      </c>
      <c r="W505" t="s">
        <v>33</v>
      </c>
      <c r="X505">
        <v>2</v>
      </c>
      <c r="Y505">
        <v>0</v>
      </c>
    </row>
    <row r="506" spans="1:25" x14ac:dyDescent="0.25">
      <c r="A506">
        <f>_xlfn.XLOOKUP(C506,[1]Sheet1!$K:$K,[1]Sheet1!$D:$D,0)</f>
        <v>44998</v>
      </c>
      <c r="B506" t="str">
        <f t="shared" si="7"/>
        <v>2023_Week11</v>
      </c>
      <c r="C506" t="s">
        <v>373</v>
      </c>
      <c r="D506" t="s">
        <v>162</v>
      </c>
      <c r="E506" t="s">
        <v>342</v>
      </c>
      <c r="F506" t="s">
        <v>343</v>
      </c>
      <c r="G506" t="s">
        <v>344</v>
      </c>
      <c r="H506">
        <v>16</v>
      </c>
      <c r="I506">
        <v>0</v>
      </c>
      <c r="J506">
        <v>2.19</v>
      </c>
      <c r="K506">
        <v>0</v>
      </c>
      <c r="L506">
        <v>16</v>
      </c>
      <c r="M506">
        <v>0</v>
      </c>
      <c r="N506">
        <v>1.65</v>
      </c>
      <c r="O506">
        <v>0</v>
      </c>
      <c r="P506">
        <v>100</v>
      </c>
      <c r="Q506">
        <v>0</v>
      </c>
      <c r="R506">
        <v>1</v>
      </c>
      <c r="S506">
        <v>0</v>
      </c>
      <c r="T506">
        <v>6.25</v>
      </c>
      <c r="U506">
        <v>0</v>
      </c>
      <c r="V506" t="s">
        <v>166</v>
      </c>
      <c r="W506" t="s">
        <v>33</v>
      </c>
      <c r="X506">
        <v>1</v>
      </c>
      <c r="Y506">
        <v>0</v>
      </c>
    </row>
    <row r="507" spans="1:25" x14ac:dyDescent="0.25">
      <c r="A507">
        <f>_xlfn.XLOOKUP(C507,[1]Sheet1!$K:$K,[1]Sheet1!$D:$D,0)</f>
        <v>44998</v>
      </c>
      <c r="B507" t="str">
        <f t="shared" si="7"/>
        <v>2023_Week11</v>
      </c>
      <c r="C507" t="s">
        <v>373</v>
      </c>
      <c r="D507" t="s">
        <v>162</v>
      </c>
      <c r="E507" t="s">
        <v>371</v>
      </c>
      <c r="F507" t="s">
        <v>343</v>
      </c>
      <c r="G507" t="s">
        <v>372</v>
      </c>
      <c r="H507">
        <v>26</v>
      </c>
      <c r="I507">
        <v>1</v>
      </c>
      <c r="J507">
        <v>3.56</v>
      </c>
      <c r="K507">
        <v>8.33</v>
      </c>
      <c r="L507">
        <v>35</v>
      </c>
      <c r="M507">
        <v>1</v>
      </c>
      <c r="N507">
        <v>3.61</v>
      </c>
      <c r="O507">
        <v>5</v>
      </c>
      <c r="P507">
        <v>94.29</v>
      </c>
      <c r="Q507">
        <v>100</v>
      </c>
      <c r="R507">
        <v>1</v>
      </c>
      <c r="S507">
        <v>0</v>
      </c>
      <c r="T507">
        <v>3.85</v>
      </c>
      <c r="U507">
        <v>0</v>
      </c>
      <c r="V507" t="s">
        <v>166</v>
      </c>
      <c r="W507" t="s">
        <v>33</v>
      </c>
      <c r="X507">
        <v>1</v>
      </c>
      <c r="Y507">
        <v>0</v>
      </c>
    </row>
    <row r="508" spans="1:25" x14ac:dyDescent="0.25">
      <c r="A508">
        <f>_xlfn.XLOOKUP(C508,[1]Sheet1!$K:$K,[1]Sheet1!$D:$D,0)</f>
        <v>44998</v>
      </c>
      <c r="B508" t="str">
        <f t="shared" si="7"/>
        <v>2023_Week11</v>
      </c>
      <c r="C508" t="s">
        <v>373</v>
      </c>
      <c r="D508" t="s">
        <v>162</v>
      </c>
      <c r="E508" t="s">
        <v>163</v>
      </c>
      <c r="F508" t="s">
        <v>164</v>
      </c>
      <c r="G508" t="s">
        <v>165</v>
      </c>
      <c r="H508">
        <v>50</v>
      </c>
      <c r="I508">
        <v>1</v>
      </c>
      <c r="J508">
        <v>6.85</v>
      </c>
      <c r="K508">
        <v>8.33</v>
      </c>
      <c r="L508">
        <v>68</v>
      </c>
      <c r="M508">
        <v>1</v>
      </c>
      <c r="N508">
        <v>7.01</v>
      </c>
      <c r="O508">
        <v>5</v>
      </c>
      <c r="P508">
        <v>100</v>
      </c>
      <c r="Q508">
        <v>100</v>
      </c>
      <c r="R508">
        <v>5</v>
      </c>
      <c r="S508">
        <v>0</v>
      </c>
      <c r="T508">
        <v>10</v>
      </c>
      <c r="U508">
        <v>0</v>
      </c>
      <c r="V508" t="s">
        <v>376</v>
      </c>
      <c r="W508" t="s">
        <v>33</v>
      </c>
      <c r="X508">
        <v>1</v>
      </c>
      <c r="Y508">
        <v>0</v>
      </c>
    </row>
    <row r="509" spans="1:25" x14ac:dyDescent="0.25">
      <c r="A509">
        <f>_xlfn.XLOOKUP(C509,[1]Sheet1!$K:$K,[1]Sheet1!$D:$D,0)</f>
        <v>44998</v>
      </c>
      <c r="B509" t="str">
        <f t="shared" si="7"/>
        <v>2023_Week11</v>
      </c>
      <c r="C509" t="s">
        <v>373</v>
      </c>
      <c r="D509" t="s">
        <v>92</v>
      </c>
      <c r="E509" t="s">
        <v>93</v>
      </c>
      <c r="F509" t="s">
        <v>94</v>
      </c>
      <c r="G509" t="s">
        <v>95</v>
      </c>
      <c r="H509">
        <v>20</v>
      </c>
      <c r="I509">
        <v>0</v>
      </c>
      <c r="J509">
        <v>2.74</v>
      </c>
      <c r="K509">
        <v>0</v>
      </c>
      <c r="L509">
        <v>25</v>
      </c>
      <c r="M509">
        <v>0</v>
      </c>
      <c r="N509">
        <v>2.58</v>
      </c>
      <c r="O509">
        <v>0</v>
      </c>
      <c r="P509">
        <v>88</v>
      </c>
      <c r="Q509">
        <v>0</v>
      </c>
      <c r="R509">
        <v>1</v>
      </c>
      <c r="S509">
        <v>0</v>
      </c>
      <c r="T509">
        <v>5</v>
      </c>
      <c r="U509">
        <v>0</v>
      </c>
      <c r="V509" t="s">
        <v>178</v>
      </c>
      <c r="W509" t="s">
        <v>33</v>
      </c>
      <c r="X509">
        <v>1</v>
      </c>
      <c r="Y509">
        <v>0</v>
      </c>
    </row>
    <row r="510" spans="1:25" x14ac:dyDescent="0.25">
      <c r="A510">
        <f>_xlfn.XLOOKUP(C510,[1]Sheet1!$K:$K,[1]Sheet1!$D:$D,0)</f>
        <v>45243</v>
      </c>
      <c r="B510" t="str">
        <f t="shared" si="7"/>
        <v>2023_Week46</v>
      </c>
      <c r="C510" t="s">
        <v>377</v>
      </c>
      <c r="D510" t="s">
        <v>29</v>
      </c>
      <c r="E510" t="s">
        <v>29</v>
      </c>
      <c r="F510" t="s">
        <v>30</v>
      </c>
      <c r="G510" t="s">
        <v>31</v>
      </c>
      <c r="H510">
        <v>526</v>
      </c>
      <c r="I510">
        <v>5</v>
      </c>
      <c r="J510">
        <v>10.68</v>
      </c>
      <c r="K510">
        <v>6.41</v>
      </c>
      <c r="L510">
        <v>704</v>
      </c>
      <c r="M510">
        <v>8</v>
      </c>
      <c r="N510">
        <v>10.92</v>
      </c>
      <c r="O510">
        <v>7.77</v>
      </c>
      <c r="P510">
        <v>99.86</v>
      </c>
      <c r="Q510">
        <v>87.5</v>
      </c>
      <c r="R510">
        <v>58</v>
      </c>
      <c r="S510">
        <v>2</v>
      </c>
      <c r="T510">
        <v>11.03</v>
      </c>
      <c r="U510">
        <v>40</v>
      </c>
      <c r="V510" t="s">
        <v>79</v>
      </c>
      <c r="W510" t="s">
        <v>181</v>
      </c>
      <c r="X510">
        <v>57</v>
      </c>
      <c r="Y510">
        <v>2</v>
      </c>
    </row>
    <row r="511" spans="1:25" x14ac:dyDescent="0.25">
      <c r="A511">
        <f>_xlfn.XLOOKUP(C511,[1]Sheet1!$K:$K,[1]Sheet1!$D:$D,0)</f>
        <v>45243</v>
      </c>
      <c r="B511" t="str">
        <f t="shared" si="7"/>
        <v>2023_Week46</v>
      </c>
      <c r="C511" t="s">
        <v>377</v>
      </c>
      <c r="D511" t="s">
        <v>54</v>
      </c>
      <c r="E511" t="s">
        <v>54</v>
      </c>
      <c r="F511" t="s">
        <v>30</v>
      </c>
      <c r="G511" t="s">
        <v>55</v>
      </c>
      <c r="H511">
        <v>521</v>
      </c>
      <c r="I511">
        <v>11</v>
      </c>
      <c r="J511">
        <v>10.57</v>
      </c>
      <c r="K511">
        <v>14.1</v>
      </c>
      <c r="L511">
        <v>734</v>
      </c>
      <c r="M511">
        <v>21</v>
      </c>
      <c r="N511">
        <v>11.39</v>
      </c>
      <c r="O511">
        <v>20.39</v>
      </c>
      <c r="P511">
        <v>99.86</v>
      </c>
      <c r="Q511">
        <v>95.24</v>
      </c>
      <c r="R511">
        <v>35</v>
      </c>
      <c r="S511">
        <v>1</v>
      </c>
      <c r="T511">
        <v>6.72</v>
      </c>
      <c r="U511">
        <v>9.09</v>
      </c>
      <c r="V511" t="s">
        <v>378</v>
      </c>
      <c r="W511" t="s">
        <v>57</v>
      </c>
      <c r="X511">
        <v>35</v>
      </c>
      <c r="Y511">
        <v>1</v>
      </c>
    </row>
    <row r="512" spans="1:25" x14ac:dyDescent="0.25">
      <c r="A512">
        <f>_xlfn.XLOOKUP(C512,[1]Sheet1!$K:$K,[1]Sheet1!$D:$D,0)</f>
        <v>45243</v>
      </c>
      <c r="B512" t="str">
        <f t="shared" si="7"/>
        <v>2023_Week46</v>
      </c>
      <c r="C512" t="s">
        <v>377</v>
      </c>
      <c r="D512" t="s">
        <v>76</v>
      </c>
      <c r="E512" t="s">
        <v>76</v>
      </c>
      <c r="F512" t="s">
        <v>77</v>
      </c>
      <c r="G512" t="s">
        <v>78</v>
      </c>
      <c r="H512">
        <v>551</v>
      </c>
      <c r="I512">
        <v>5</v>
      </c>
      <c r="J512">
        <v>11.18</v>
      </c>
      <c r="K512">
        <v>6.41</v>
      </c>
      <c r="L512">
        <v>714</v>
      </c>
      <c r="M512">
        <v>11</v>
      </c>
      <c r="N512">
        <v>11.08</v>
      </c>
      <c r="O512">
        <v>10.68</v>
      </c>
      <c r="P512">
        <v>100</v>
      </c>
      <c r="Q512">
        <v>100</v>
      </c>
      <c r="R512">
        <v>30</v>
      </c>
      <c r="S512">
        <v>2</v>
      </c>
      <c r="T512">
        <v>5.44</v>
      </c>
      <c r="U512">
        <v>40</v>
      </c>
      <c r="V512" t="s">
        <v>379</v>
      </c>
      <c r="W512" t="s">
        <v>380</v>
      </c>
      <c r="X512">
        <v>30</v>
      </c>
      <c r="Y512">
        <v>2</v>
      </c>
    </row>
    <row r="513" spans="1:25" x14ac:dyDescent="0.25">
      <c r="A513">
        <f>_xlfn.XLOOKUP(C513,[1]Sheet1!$K:$K,[1]Sheet1!$D:$D,0)</f>
        <v>45243</v>
      </c>
      <c r="B513" t="str">
        <f t="shared" si="7"/>
        <v>2023_Week46</v>
      </c>
      <c r="C513" t="s">
        <v>377</v>
      </c>
      <c r="D513" t="s">
        <v>92</v>
      </c>
      <c r="E513" t="s">
        <v>102</v>
      </c>
      <c r="F513" t="s">
        <v>103</v>
      </c>
      <c r="G513" t="s">
        <v>104</v>
      </c>
      <c r="H513">
        <v>379</v>
      </c>
      <c r="I513">
        <v>11</v>
      </c>
      <c r="J513">
        <v>7.69</v>
      </c>
      <c r="K513">
        <v>14.1</v>
      </c>
      <c r="L513">
        <v>556</v>
      </c>
      <c r="M513">
        <v>12</v>
      </c>
      <c r="N513">
        <v>8.6300000000000008</v>
      </c>
      <c r="O513">
        <v>11.65</v>
      </c>
      <c r="P513">
        <v>99.82</v>
      </c>
      <c r="Q513">
        <v>100</v>
      </c>
      <c r="R513">
        <v>77</v>
      </c>
      <c r="S513">
        <v>50</v>
      </c>
      <c r="T513">
        <v>20.32</v>
      </c>
      <c r="U513">
        <v>454.55</v>
      </c>
      <c r="V513" t="s">
        <v>381</v>
      </c>
      <c r="W513" t="s">
        <v>83</v>
      </c>
      <c r="X513">
        <v>27</v>
      </c>
      <c r="Y513">
        <v>1</v>
      </c>
    </row>
    <row r="514" spans="1:25" x14ac:dyDescent="0.25">
      <c r="A514">
        <f>_xlfn.XLOOKUP(C514,[1]Sheet1!$K:$K,[1]Sheet1!$D:$D,0)</f>
        <v>45243</v>
      </c>
      <c r="B514" t="str">
        <f t="shared" si="7"/>
        <v>2023_Week46</v>
      </c>
      <c r="C514" t="s">
        <v>377</v>
      </c>
      <c r="D514" t="s">
        <v>40</v>
      </c>
      <c r="E514" t="s">
        <v>88</v>
      </c>
      <c r="F514" t="s">
        <v>89</v>
      </c>
      <c r="G514" t="s">
        <v>90</v>
      </c>
      <c r="H514">
        <v>239</v>
      </c>
      <c r="I514">
        <v>2</v>
      </c>
      <c r="J514">
        <v>4.8499999999999996</v>
      </c>
      <c r="K514">
        <v>2.56</v>
      </c>
      <c r="L514">
        <v>359</v>
      </c>
      <c r="M514">
        <v>3</v>
      </c>
      <c r="N514">
        <v>5.57</v>
      </c>
      <c r="O514">
        <v>2.91</v>
      </c>
      <c r="P514">
        <v>100</v>
      </c>
      <c r="Q514">
        <v>100</v>
      </c>
      <c r="R514">
        <v>29</v>
      </c>
      <c r="S514">
        <v>0</v>
      </c>
      <c r="T514">
        <v>12.13</v>
      </c>
      <c r="U514">
        <v>0</v>
      </c>
      <c r="V514" t="s">
        <v>382</v>
      </c>
      <c r="W514" t="s">
        <v>33</v>
      </c>
      <c r="X514">
        <v>22</v>
      </c>
      <c r="Y514">
        <v>0</v>
      </c>
    </row>
    <row r="515" spans="1:25" x14ac:dyDescent="0.25">
      <c r="A515">
        <f>_xlfn.XLOOKUP(C515,[1]Sheet1!$K:$K,[1]Sheet1!$D:$D,0)</f>
        <v>45243</v>
      </c>
      <c r="B515" t="str">
        <f t="shared" ref="B515:B578" si="8">IF(WEEKNUM(A515)&gt;9,YEAR(A515)&amp;"_Week"&amp;WEEKNUM(A515),YEAR(A515)&amp;"_Week0"&amp;WEEKNUM(A515))</f>
        <v>2023_Week46</v>
      </c>
      <c r="C515" t="s">
        <v>377</v>
      </c>
      <c r="D515" t="s">
        <v>71</v>
      </c>
      <c r="E515" t="s">
        <v>72</v>
      </c>
      <c r="F515" t="s">
        <v>73</v>
      </c>
      <c r="G515" t="s">
        <v>74</v>
      </c>
      <c r="H515">
        <v>279</v>
      </c>
      <c r="I515">
        <v>6</v>
      </c>
      <c r="J515">
        <v>5.66</v>
      </c>
      <c r="K515">
        <v>7.69</v>
      </c>
      <c r="L515">
        <v>350</v>
      </c>
      <c r="M515">
        <v>6</v>
      </c>
      <c r="N515">
        <v>5.43</v>
      </c>
      <c r="O515">
        <v>5.83</v>
      </c>
      <c r="P515">
        <v>100</v>
      </c>
      <c r="Q515">
        <v>100</v>
      </c>
      <c r="R515">
        <v>16</v>
      </c>
      <c r="S515">
        <v>1</v>
      </c>
      <c r="T515">
        <v>5.73</v>
      </c>
      <c r="U515">
        <v>16.670000000000002</v>
      </c>
      <c r="V515" t="s">
        <v>312</v>
      </c>
      <c r="W515" t="s">
        <v>57</v>
      </c>
      <c r="X515">
        <v>16</v>
      </c>
      <c r="Y515">
        <v>1</v>
      </c>
    </row>
    <row r="516" spans="1:25" x14ac:dyDescent="0.25">
      <c r="A516">
        <f>_xlfn.XLOOKUP(C516,[1]Sheet1!$K:$K,[1]Sheet1!$D:$D,0)</f>
        <v>45243</v>
      </c>
      <c r="B516" t="str">
        <f t="shared" si="8"/>
        <v>2023_Week46</v>
      </c>
      <c r="C516" t="s">
        <v>377</v>
      </c>
      <c r="D516" t="s">
        <v>92</v>
      </c>
      <c r="E516" t="s">
        <v>97</v>
      </c>
      <c r="F516" t="s">
        <v>98</v>
      </c>
      <c r="G516" t="s">
        <v>99</v>
      </c>
      <c r="H516">
        <v>241</v>
      </c>
      <c r="I516">
        <v>6</v>
      </c>
      <c r="J516">
        <v>4.8899999999999997</v>
      </c>
      <c r="K516">
        <v>7.69</v>
      </c>
      <c r="L516">
        <v>315</v>
      </c>
      <c r="M516">
        <v>7</v>
      </c>
      <c r="N516">
        <v>4.8899999999999997</v>
      </c>
      <c r="O516">
        <v>6.8</v>
      </c>
      <c r="P516">
        <v>100</v>
      </c>
      <c r="Q516">
        <v>100</v>
      </c>
      <c r="R516">
        <v>17</v>
      </c>
      <c r="S516">
        <v>0</v>
      </c>
      <c r="T516">
        <v>7.05</v>
      </c>
      <c r="U516">
        <v>0</v>
      </c>
      <c r="V516" t="s">
        <v>273</v>
      </c>
      <c r="W516" t="s">
        <v>33</v>
      </c>
      <c r="X516">
        <v>14</v>
      </c>
      <c r="Y516">
        <v>0</v>
      </c>
    </row>
    <row r="517" spans="1:25" x14ac:dyDescent="0.25">
      <c r="A517">
        <f>_xlfn.XLOOKUP(C517,[1]Sheet1!$K:$K,[1]Sheet1!$D:$D,0)</f>
        <v>45243</v>
      </c>
      <c r="B517" t="str">
        <f t="shared" si="8"/>
        <v>2023_Week46</v>
      </c>
      <c r="C517" t="s">
        <v>377</v>
      </c>
      <c r="D517" t="s">
        <v>24</v>
      </c>
      <c r="E517" t="s">
        <v>24</v>
      </c>
      <c r="F517" t="s">
        <v>25</v>
      </c>
      <c r="G517" t="s">
        <v>26</v>
      </c>
      <c r="H517">
        <v>128</v>
      </c>
      <c r="I517">
        <v>2</v>
      </c>
      <c r="J517">
        <v>2.6</v>
      </c>
      <c r="K517">
        <v>2.56</v>
      </c>
      <c r="L517">
        <v>159</v>
      </c>
      <c r="M517">
        <v>3</v>
      </c>
      <c r="N517">
        <v>2.4700000000000002</v>
      </c>
      <c r="O517">
        <v>2.91</v>
      </c>
      <c r="P517">
        <v>100</v>
      </c>
      <c r="Q517">
        <v>100</v>
      </c>
      <c r="R517">
        <v>12</v>
      </c>
      <c r="S517">
        <v>0</v>
      </c>
      <c r="T517">
        <v>9.3800000000000008</v>
      </c>
      <c r="U517">
        <v>0</v>
      </c>
      <c r="V517" t="s">
        <v>106</v>
      </c>
      <c r="W517" t="s">
        <v>33</v>
      </c>
      <c r="X517">
        <v>12</v>
      </c>
      <c r="Y517">
        <v>0</v>
      </c>
    </row>
    <row r="518" spans="1:25" x14ac:dyDescent="0.25">
      <c r="A518">
        <f>_xlfn.XLOOKUP(C518,[1]Sheet1!$K:$K,[1]Sheet1!$D:$D,0)</f>
        <v>45243</v>
      </c>
      <c r="B518" t="str">
        <f t="shared" si="8"/>
        <v>2023_Week46</v>
      </c>
      <c r="C518" t="s">
        <v>377</v>
      </c>
      <c r="D518" t="s">
        <v>40</v>
      </c>
      <c r="E518" t="s">
        <v>58</v>
      </c>
      <c r="F518" t="s">
        <v>59</v>
      </c>
      <c r="G518" t="s">
        <v>60</v>
      </c>
      <c r="H518">
        <v>257</v>
      </c>
      <c r="I518">
        <v>5</v>
      </c>
      <c r="J518">
        <v>5.22</v>
      </c>
      <c r="K518">
        <v>6.41</v>
      </c>
      <c r="L518">
        <v>337</v>
      </c>
      <c r="M518">
        <v>7</v>
      </c>
      <c r="N518">
        <v>5.23</v>
      </c>
      <c r="O518">
        <v>6.8</v>
      </c>
      <c r="P518">
        <v>99.7</v>
      </c>
      <c r="Q518">
        <v>100</v>
      </c>
      <c r="R518">
        <v>11</v>
      </c>
      <c r="S518">
        <v>1</v>
      </c>
      <c r="T518">
        <v>4.28</v>
      </c>
      <c r="U518">
        <v>20</v>
      </c>
      <c r="V518" t="s">
        <v>277</v>
      </c>
      <c r="W518" t="s">
        <v>166</v>
      </c>
      <c r="X518">
        <v>11</v>
      </c>
      <c r="Y518">
        <v>1</v>
      </c>
    </row>
    <row r="519" spans="1:25" x14ac:dyDescent="0.25">
      <c r="A519">
        <f>_xlfn.XLOOKUP(C519,[1]Sheet1!$K:$K,[1]Sheet1!$D:$D,0)</f>
        <v>45243</v>
      </c>
      <c r="B519" t="str">
        <f t="shared" si="8"/>
        <v>2023_Week46</v>
      </c>
      <c r="C519" t="s">
        <v>377</v>
      </c>
      <c r="D519" t="s">
        <v>71</v>
      </c>
      <c r="E519" t="s">
        <v>80</v>
      </c>
      <c r="F519" t="s">
        <v>81</v>
      </c>
      <c r="G519" t="s">
        <v>82</v>
      </c>
      <c r="H519">
        <v>145</v>
      </c>
      <c r="I519">
        <v>1</v>
      </c>
      <c r="J519">
        <v>2.94</v>
      </c>
      <c r="K519">
        <v>1.28</v>
      </c>
      <c r="L519">
        <v>205</v>
      </c>
      <c r="M519">
        <v>1</v>
      </c>
      <c r="N519">
        <v>3.18</v>
      </c>
      <c r="O519">
        <v>0.97</v>
      </c>
      <c r="P519">
        <v>100</v>
      </c>
      <c r="Q519">
        <v>100</v>
      </c>
      <c r="R519">
        <v>13</v>
      </c>
      <c r="S519">
        <v>0</v>
      </c>
      <c r="T519">
        <v>8.9700000000000006</v>
      </c>
      <c r="U519">
        <v>0</v>
      </c>
      <c r="V519" t="s">
        <v>251</v>
      </c>
      <c r="W519" t="s">
        <v>33</v>
      </c>
      <c r="X519">
        <v>11</v>
      </c>
      <c r="Y519">
        <v>0</v>
      </c>
    </row>
    <row r="520" spans="1:25" x14ac:dyDescent="0.25">
      <c r="A520">
        <f>_xlfn.XLOOKUP(C520,[1]Sheet1!$K:$K,[1]Sheet1!$D:$D,0)</f>
        <v>45243</v>
      </c>
      <c r="B520" t="str">
        <f t="shared" si="8"/>
        <v>2023_Week46</v>
      </c>
      <c r="C520" t="s">
        <v>377</v>
      </c>
      <c r="D520" t="s">
        <v>92</v>
      </c>
      <c r="E520" t="s">
        <v>93</v>
      </c>
      <c r="F520" t="s">
        <v>94</v>
      </c>
      <c r="G520" t="s">
        <v>95</v>
      </c>
      <c r="H520">
        <v>204</v>
      </c>
      <c r="I520">
        <v>3</v>
      </c>
      <c r="J520">
        <v>4.1399999999999997</v>
      </c>
      <c r="K520">
        <v>3.85</v>
      </c>
      <c r="L520">
        <v>245</v>
      </c>
      <c r="M520">
        <v>3</v>
      </c>
      <c r="N520">
        <v>3.8</v>
      </c>
      <c r="O520">
        <v>2.91</v>
      </c>
      <c r="P520">
        <v>100</v>
      </c>
      <c r="Q520">
        <v>100</v>
      </c>
      <c r="R520">
        <v>12</v>
      </c>
      <c r="S520">
        <v>0</v>
      </c>
      <c r="T520">
        <v>5.88</v>
      </c>
      <c r="U520">
        <v>0</v>
      </c>
      <c r="V520" t="s">
        <v>383</v>
      </c>
      <c r="W520" t="s">
        <v>33</v>
      </c>
      <c r="X520">
        <v>11</v>
      </c>
      <c r="Y520">
        <v>0</v>
      </c>
    </row>
    <row r="521" spans="1:25" x14ac:dyDescent="0.25">
      <c r="A521">
        <f>_xlfn.XLOOKUP(C521,[1]Sheet1!$K:$K,[1]Sheet1!$D:$D,0)</f>
        <v>45243</v>
      </c>
      <c r="B521" t="str">
        <f t="shared" si="8"/>
        <v>2023_Week46</v>
      </c>
      <c r="C521" t="s">
        <v>377</v>
      </c>
      <c r="D521" t="s">
        <v>34</v>
      </c>
      <c r="E521" t="s">
        <v>35</v>
      </c>
      <c r="F521" t="s">
        <v>36</v>
      </c>
      <c r="G521" t="s">
        <v>37</v>
      </c>
      <c r="H521">
        <v>243</v>
      </c>
      <c r="I521">
        <v>4</v>
      </c>
      <c r="J521">
        <v>4.93</v>
      </c>
      <c r="K521">
        <v>5.13</v>
      </c>
      <c r="L521">
        <v>331</v>
      </c>
      <c r="M521">
        <v>4</v>
      </c>
      <c r="N521">
        <v>5.14</v>
      </c>
      <c r="O521">
        <v>3.88</v>
      </c>
      <c r="P521">
        <v>100</v>
      </c>
      <c r="Q521">
        <v>100</v>
      </c>
      <c r="R521">
        <v>10</v>
      </c>
      <c r="S521">
        <v>0</v>
      </c>
      <c r="T521">
        <v>4.12</v>
      </c>
      <c r="U521">
        <v>0</v>
      </c>
      <c r="V521" t="s">
        <v>384</v>
      </c>
      <c r="W521" t="s">
        <v>33</v>
      </c>
      <c r="X521">
        <v>10</v>
      </c>
      <c r="Y521">
        <v>0</v>
      </c>
    </row>
    <row r="522" spans="1:25" x14ac:dyDescent="0.25">
      <c r="A522">
        <f>_xlfn.XLOOKUP(C522,[1]Sheet1!$K:$K,[1]Sheet1!$D:$D,0)</f>
        <v>45243</v>
      </c>
      <c r="B522" t="str">
        <f t="shared" si="8"/>
        <v>2023_Week46</v>
      </c>
      <c r="C522" t="s">
        <v>377</v>
      </c>
      <c r="D522" t="s">
        <v>34</v>
      </c>
      <c r="E522" t="s">
        <v>62</v>
      </c>
      <c r="F522" t="s">
        <v>63</v>
      </c>
      <c r="G522" t="s">
        <v>64</v>
      </c>
      <c r="H522">
        <v>96</v>
      </c>
      <c r="I522">
        <v>1</v>
      </c>
      <c r="J522">
        <v>1.95</v>
      </c>
      <c r="K522">
        <v>1.28</v>
      </c>
      <c r="L522">
        <v>109</v>
      </c>
      <c r="M522">
        <v>1</v>
      </c>
      <c r="N522">
        <v>1.69</v>
      </c>
      <c r="O522">
        <v>0.97</v>
      </c>
      <c r="P522">
        <v>100</v>
      </c>
      <c r="Q522">
        <v>100</v>
      </c>
      <c r="R522">
        <v>7</v>
      </c>
      <c r="S522">
        <v>0</v>
      </c>
      <c r="T522">
        <v>7.29</v>
      </c>
      <c r="U522">
        <v>0</v>
      </c>
      <c r="V522" t="s">
        <v>385</v>
      </c>
      <c r="W522" t="s">
        <v>33</v>
      </c>
      <c r="X522">
        <v>7</v>
      </c>
      <c r="Y522">
        <v>0</v>
      </c>
    </row>
    <row r="523" spans="1:25" x14ac:dyDescent="0.25">
      <c r="A523">
        <f>_xlfn.XLOOKUP(C523,[1]Sheet1!$K:$K,[1]Sheet1!$D:$D,0)</f>
        <v>45243</v>
      </c>
      <c r="B523" t="str">
        <f t="shared" si="8"/>
        <v>2023_Week46</v>
      </c>
      <c r="C523" t="s">
        <v>377</v>
      </c>
      <c r="D523" t="s">
        <v>40</v>
      </c>
      <c r="E523" t="s">
        <v>41</v>
      </c>
      <c r="F523" t="s">
        <v>42</v>
      </c>
      <c r="G523" t="s">
        <v>43</v>
      </c>
      <c r="H523">
        <v>162</v>
      </c>
      <c r="I523">
        <v>6</v>
      </c>
      <c r="J523">
        <v>3.29</v>
      </c>
      <c r="K523">
        <v>7.69</v>
      </c>
      <c r="L523">
        <v>186</v>
      </c>
      <c r="M523">
        <v>6</v>
      </c>
      <c r="N523">
        <v>2.89</v>
      </c>
      <c r="O523">
        <v>5.83</v>
      </c>
      <c r="P523">
        <v>100</v>
      </c>
      <c r="Q523">
        <v>100</v>
      </c>
      <c r="R523">
        <v>9</v>
      </c>
      <c r="S523">
        <v>0</v>
      </c>
      <c r="T523">
        <v>5.56</v>
      </c>
      <c r="U523">
        <v>0</v>
      </c>
      <c r="V523" t="s">
        <v>386</v>
      </c>
      <c r="W523" t="s">
        <v>33</v>
      </c>
      <c r="X523">
        <v>6</v>
      </c>
      <c r="Y523">
        <v>0</v>
      </c>
    </row>
    <row r="524" spans="1:25" x14ac:dyDescent="0.25">
      <c r="A524">
        <f>_xlfn.XLOOKUP(C524,[1]Sheet1!$K:$K,[1]Sheet1!$D:$D,0)</f>
        <v>45243</v>
      </c>
      <c r="B524" t="str">
        <f t="shared" si="8"/>
        <v>2023_Week46</v>
      </c>
      <c r="C524" t="s">
        <v>377</v>
      </c>
      <c r="D524" t="s">
        <v>115</v>
      </c>
      <c r="E524" t="s">
        <v>116</v>
      </c>
      <c r="F524" t="s">
        <v>117</v>
      </c>
      <c r="G524" t="s">
        <v>118</v>
      </c>
      <c r="H524">
        <v>29</v>
      </c>
      <c r="I524">
        <v>1</v>
      </c>
      <c r="J524">
        <v>0.59</v>
      </c>
      <c r="K524">
        <v>1.28</v>
      </c>
      <c r="L524">
        <v>40</v>
      </c>
      <c r="M524">
        <v>1</v>
      </c>
      <c r="N524">
        <v>0.62</v>
      </c>
      <c r="O524">
        <v>0.97</v>
      </c>
      <c r="P524">
        <v>92.5</v>
      </c>
      <c r="Q524">
        <v>100</v>
      </c>
      <c r="R524">
        <v>5</v>
      </c>
      <c r="S524">
        <v>0</v>
      </c>
      <c r="T524">
        <v>17.239999999999998</v>
      </c>
      <c r="U524">
        <v>0</v>
      </c>
      <c r="V524" t="s">
        <v>152</v>
      </c>
      <c r="W524" t="s">
        <v>33</v>
      </c>
      <c r="X524">
        <v>5</v>
      </c>
      <c r="Y524">
        <v>0</v>
      </c>
    </row>
    <row r="525" spans="1:25" x14ac:dyDescent="0.25">
      <c r="A525">
        <f>_xlfn.XLOOKUP(C525,[1]Sheet1!$K:$K,[1]Sheet1!$D:$D,0)</f>
        <v>45243</v>
      </c>
      <c r="B525" t="str">
        <f t="shared" si="8"/>
        <v>2023_Week46</v>
      </c>
      <c r="C525" t="s">
        <v>377</v>
      </c>
      <c r="D525" t="s">
        <v>120</v>
      </c>
      <c r="E525" t="s">
        <v>120</v>
      </c>
      <c r="F525" t="s">
        <v>121</v>
      </c>
      <c r="G525" t="s">
        <v>122</v>
      </c>
      <c r="H525">
        <v>39</v>
      </c>
      <c r="I525">
        <v>1</v>
      </c>
      <c r="J525">
        <v>0.79</v>
      </c>
      <c r="K525">
        <v>1.28</v>
      </c>
      <c r="L525">
        <v>47</v>
      </c>
      <c r="M525">
        <v>1</v>
      </c>
      <c r="N525">
        <v>0.73</v>
      </c>
      <c r="O525">
        <v>0.97</v>
      </c>
      <c r="P525">
        <v>100</v>
      </c>
      <c r="Q525">
        <v>100</v>
      </c>
      <c r="R525">
        <v>5</v>
      </c>
      <c r="S525">
        <v>0</v>
      </c>
      <c r="T525">
        <v>12.82</v>
      </c>
      <c r="U525">
        <v>0</v>
      </c>
      <c r="V525" t="s">
        <v>387</v>
      </c>
      <c r="W525" t="s">
        <v>33</v>
      </c>
      <c r="X525">
        <v>5</v>
      </c>
      <c r="Y525">
        <v>0</v>
      </c>
    </row>
    <row r="526" spans="1:25" x14ac:dyDescent="0.25">
      <c r="A526">
        <f>_xlfn.XLOOKUP(C526,[1]Sheet1!$K:$K,[1]Sheet1!$D:$D,0)</f>
        <v>45243</v>
      </c>
      <c r="B526" t="str">
        <f t="shared" si="8"/>
        <v>2023_Week46</v>
      </c>
      <c r="C526" t="s">
        <v>377</v>
      </c>
      <c r="D526" t="s">
        <v>34</v>
      </c>
      <c r="E526" t="s">
        <v>50</v>
      </c>
      <c r="F526" t="s">
        <v>51</v>
      </c>
      <c r="G526" t="s">
        <v>52</v>
      </c>
      <c r="H526">
        <v>119</v>
      </c>
      <c r="I526">
        <v>1</v>
      </c>
      <c r="J526">
        <v>2.42</v>
      </c>
      <c r="K526">
        <v>1.28</v>
      </c>
      <c r="L526">
        <v>147</v>
      </c>
      <c r="M526">
        <v>1</v>
      </c>
      <c r="N526">
        <v>2.2799999999999998</v>
      </c>
      <c r="O526">
        <v>0.97</v>
      </c>
      <c r="P526">
        <v>99.29</v>
      </c>
      <c r="Q526">
        <v>100</v>
      </c>
      <c r="R526">
        <v>4</v>
      </c>
      <c r="S526">
        <v>0</v>
      </c>
      <c r="T526">
        <v>3.36</v>
      </c>
      <c r="U526">
        <v>0</v>
      </c>
      <c r="V526" t="s">
        <v>156</v>
      </c>
      <c r="W526" t="s">
        <v>33</v>
      </c>
      <c r="X526">
        <v>4</v>
      </c>
      <c r="Y526">
        <v>0</v>
      </c>
    </row>
    <row r="527" spans="1:25" x14ac:dyDescent="0.25">
      <c r="A527">
        <f>_xlfn.XLOOKUP(C527,[1]Sheet1!$K:$K,[1]Sheet1!$D:$D,0)</f>
        <v>45243</v>
      </c>
      <c r="B527" t="str">
        <f t="shared" si="8"/>
        <v>2023_Week46</v>
      </c>
      <c r="C527" t="s">
        <v>377</v>
      </c>
      <c r="D527" t="s">
        <v>92</v>
      </c>
      <c r="E527" t="s">
        <v>111</v>
      </c>
      <c r="F527" t="s">
        <v>112</v>
      </c>
      <c r="G527" t="s">
        <v>113</v>
      </c>
      <c r="H527">
        <v>204</v>
      </c>
      <c r="I527">
        <v>4</v>
      </c>
      <c r="J527">
        <v>4.1399999999999997</v>
      </c>
      <c r="K527">
        <v>5.13</v>
      </c>
      <c r="L527">
        <v>235</v>
      </c>
      <c r="M527">
        <v>4</v>
      </c>
      <c r="N527">
        <v>3.65</v>
      </c>
      <c r="O527">
        <v>3.88</v>
      </c>
      <c r="P527">
        <v>100</v>
      </c>
      <c r="Q527">
        <v>100</v>
      </c>
      <c r="R527">
        <v>5</v>
      </c>
      <c r="S527">
        <v>1</v>
      </c>
      <c r="T527">
        <v>2.4500000000000002</v>
      </c>
      <c r="U527">
        <v>25</v>
      </c>
      <c r="V527" t="s">
        <v>387</v>
      </c>
      <c r="W527" t="s">
        <v>388</v>
      </c>
      <c r="X527">
        <v>4</v>
      </c>
      <c r="Y527">
        <v>1</v>
      </c>
    </row>
    <row r="528" spans="1:25" x14ac:dyDescent="0.25">
      <c r="A528">
        <f>_xlfn.XLOOKUP(C528,[1]Sheet1!$K:$K,[1]Sheet1!$D:$D,0)</f>
        <v>45243</v>
      </c>
      <c r="B528" t="str">
        <f t="shared" si="8"/>
        <v>2023_Week46</v>
      </c>
      <c r="C528" t="s">
        <v>377</v>
      </c>
      <c r="D528" t="s">
        <v>66</v>
      </c>
      <c r="E528" t="s">
        <v>67</v>
      </c>
      <c r="F528" t="s">
        <v>68</v>
      </c>
      <c r="G528" t="s">
        <v>69</v>
      </c>
      <c r="H528">
        <v>217</v>
      </c>
      <c r="I528">
        <v>3</v>
      </c>
      <c r="J528">
        <v>4.4000000000000004</v>
      </c>
      <c r="K528">
        <v>3.85</v>
      </c>
      <c r="L528">
        <v>273</v>
      </c>
      <c r="M528">
        <v>3</v>
      </c>
      <c r="N528">
        <v>4.24</v>
      </c>
      <c r="O528">
        <v>2.91</v>
      </c>
      <c r="P528">
        <v>100</v>
      </c>
      <c r="Q528">
        <v>66.67</v>
      </c>
      <c r="R528">
        <v>4</v>
      </c>
      <c r="S528">
        <v>0</v>
      </c>
      <c r="T528">
        <v>1.84</v>
      </c>
      <c r="U528">
        <v>0</v>
      </c>
      <c r="V528" t="s">
        <v>156</v>
      </c>
      <c r="W528" t="s">
        <v>33</v>
      </c>
      <c r="X528">
        <v>4</v>
      </c>
      <c r="Y528">
        <v>0</v>
      </c>
    </row>
    <row r="529" spans="1:25" x14ac:dyDescent="0.25">
      <c r="A529">
        <f>_xlfn.XLOOKUP(C529,[1]Sheet1!$K:$K,[1]Sheet1!$D:$D,0)</f>
        <v>45243</v>
      </c>
      <c r="B529" t="str">
        <f t="shared" si="8"/>
        <v>2023_Week46</v>
      </c>
      <c r="C529" t="s">
        <v>377</v>
      </c>
      <c r="D529" t="s">
        <v>66</v>
      </c>
      <c r="E529" t="s">
        <v>84</v>
      </c>
      <c r="F529" t="s">
        <v>85</v>
      </c>
      <c r="G529" t="s">
        <v>86</v>
      </c>
      <c r="H529">
        <v>95</v>
      </c>
      <c r="I529">
        <v>0</v>
      </c>
      <c r="J529">
        <v>1.93</v>
      </c>
      <c r="K529">
        <v>0</v>
      </c>
      <c r="L529">
        <v>108</v>
      </c>
      <c r="M529">
        <v>0</v>
      </c>
      <c r="N529">
        <v>1.68</v>
      </c>
      <c r="O529">
        <v>0</v>
      </c>
      <c r="P529">
        <v>100</v>
      </c>
      <c r="Q529">
        <v>0</v>
      </c>
      <c r="R529">
        <v>3</v>
      </c>
      <c r="S529">
        <v>0</v>
      </c>
      <c r="T529">
        <v>3.16</v>
      </c>
      <c r="U529">
        <v>0</v>
      </c>
      <c r="V529" t="s">
        <v>170</v>
      </c>
      <c r="W529" t="s">
        <v>33</v>
      </c>
      <c r="X529">
        <v>3</v>
      </c>
      <c r="Y529">
        <v>0</v>
      </c>
    </row>
    <row r="530" spans="1:25" x14ac:dyDescent="0.25">
      <c r="A530">
        <f>_xlfn.XLOOKUP(C530,[1]Sheet1!$K:$K,[1]Sheet1!$D:$D,0)</f>
        <v>45243</v>
      </c>
      <c r="B530" t="str">
        <f t="shared" si="8"/>
        <v>2023_Week46</v>
      </c>
      <c r="C530" t="s">
        <v>377</v>
      </c>
      <c r="D530" t="s">
        <v>34</v>
      </c>
      <c r="E530" t="s">
        <v>157</v>
      </c>
      <c r="F530" t="s">
        <v>158</v>
      </c>
      <c r="G530" t="s">
        <v>159</v>
      </c>
      <c r="H530">
        <v>38</v>
      </c>
      <c r="I530">
        <v>0</v>
      </c>
      <c r="J530">
        <v>0.77</v>
      </c>
      <c r="K530">
        <v>0</v>
      </c>
      <c r="L530">
        <v>45</v>
      </c>
      <c r="M530">
        <v>0</v>
      </c>
      <c r="N530">
        <v>0.7</v>
      </c>
      <c r="O530">
        <v>0</v>
      </c>
      <c r="P530">
        <v>100</v>
      </c>
      <c r="Q530">
        <v>0</v>
      </c>
      <c r="R530">
        <v>1</v>
      </c>
      <c r="S530">
        <v>0</v>
      </c>
      <c r="T530">
        <v>2.63</v>
      </c>
      <c r="U530">
        <v>0</v>
      </c>
      <c r="V530" t="s">
        <v>139</v>
      </c>
      <c r="W530" t="s">
        <v>33</v>
      </c>
      <c r="X530">
        <v>1</v>
      </c>
      <c r="Y530">
        <v>0</v>
      </c>
    </row>
    <row r="531" spans="1:25" x14ac:dyDescent="0.25">
      <c r="A531">
        <f>_xlfn.XLOOKUP(C531,[1]Sheet1!$K:$K,[1]Sheet1!$D:$D,0)</f>
        <v>45243</v>
      </c>
      <c r="B531" t="str">
        <f t="shared" si="8"/>
        <v>2023_Week46</v>
      </c>
      <c r="C531" t="s">
        <v>377</v>
      </c>
      <c r="D531" t="s">
        <v>34</v>
      </c>
      <c r="E531" t="s">
        <v>107</v>
      </c>
      <c r="F531" t="s">
        <v>108</v>
      </c>
      <c r="G531" t="s">
        <v>109</v>
      </c>
      <c r="H531">
        <v>74</v>
      </c>
      <c r="I531">
        <v>0</v>
      </c>
      <c r="J531">
        <v>1.5</v>
      </c>
      <c r="K531">
        <v>0</v>
      </c>
      <c r="L531">
        <v>87</v>
      </c>
      <c r="M531">
        <v>0</v>
      </c>
      <c r="N531">
        <v>1.35</v>
      </c>
      <c r="O531">
        <v>0</v>
      </c>
      <c r="P531">
        <v>98.51</v>
      </c>
      <c r="Q531">
        <v>0</v>
      </c>
      <c r="R531">
        <v>1</v>
      </c>
      <c r="S531">
        <v>0</v>
      </c>
      <c r="T531">
        <v>1.35</v>
      </c>
      <c r="U531">
        <v>0</v>
      </c>
      <c r="V531" t="s">
        <v>161</v>
      </c>
      <c r="W531" t="s">
        <v>33</v>
      </c>
      <c r="X531">
        <v>1</v>
      </c>
      <c r="Y531">
        <v>0</v>
      </c>
    </row>
    <row r="532" spans="1:25" x14ac:dyDescent="0.25">
      <c r="A532">
        <f>_xlfn.XLOOKUP(C532,[1]Sheet1!$K:$K,[1]Sheet1!$D:$D,0)</f>
        <v>45243</v>
      </c>
      <c r="B532" t="str">
        <f t="shared" si="8"/>
        <v>2023_Week46</v>
      </c>
      <c r="C532" t="s">
        <v>377</v>
      </c>
      <c r="D532" t="s">
        <v>34</v>
      </c>
      <c r="E532" t="s">
        <v>45</v>
      </c>
      <c r="F532" t="s">
        <v>46</v>
      </c>
      <c r="G532" t="s">
        <v>47</v>
      </c>
      <c r="H532">
        <v>141</v>
      </c>
      <c r="I532">
        <v>0</v>
      </c>
      <c r="J532">
        <v>2.86</v>
      </c>
      <c r="K532">
        <v>0</v>
      </c>
      <c r="L532">
        <v>158</v>
      </c>
      <c r="M532">
        <v>0</v>
      </c>
      <c r="N532">
        <v>2.4500000000000002</v>
      </c>
      <c r="O532">
        <v>0</v>
      </c>
      <c r="P532">
        <v>100</v>
      </c>
      <c r="Q532">
        <v>0</v>
      </c>
      <c r="R532">
        <v>1</v>
      </c>
      <c r="S532">
        <v>0</v>
      </c>
      <c r="T532">
        <v>0.71</v>
      </c>
      <c r="U532">
        <v>0</v>
      </c>
      <c r="V532" t="s">
        <v>33</v>
      </c>
      <c r="W532" t="s">
        <v>33</v>
      </c>
      <c r="X532">
        <v>1</v>
      </c>
      <c r="Y532">
        <v>0</v>
      </c>
    </row>
    <row r="533" spans="1:25" x14ac:dyDescent="0.25">
      <c r="A533">
        <f>_xlfn.XLOOKUP(C533,[1]Sheet1!$K:$K,[1]Sheet1!$D:$D,0)</f>
        <v>44991</v>
      </c>
      <c r="B533" t="str">
        <f t="shared" si="8"/>
        <v>2023_Week10</v>
      </c>
      <c r="C533" t="s">
        <v>389</v>
      </c>
      <c r="D533" t="s">
        <v>115</v>
      </c>
      <c r="E533" t="s">
        <v>116</v>
      </c>
      <c r="F533" t="s">
        <v>117</v>
      </c>
      <c r="G533" t="s">
        <v>118</v>
      </c>
      <c r="H533">
        <v>82</v>
      </c>
      <c r="I533">
        <v>0</v>
      </c>
      <c r="J533">
        <v>10.89</v>
      </c>
      <c r="K533">
        <v>0</v>
      </c>
      <c r="L533">
        <v>109</v>
      </c>
      <c r="M533">
        <v>0</v>
      </c>
      <c r="N533">
        <v>10.58</v>
      </c>
      <c r="O533">
        <v>0</v>
      </c>
      <c r="P533">
        <v>100</v>
      </c>
      <c r="Q533">
        <v>0</v>
      </c>
      <c r="R533">
        <v>9</v>
      </c>
      <c r="S533">
        <v>0</v>
      </c>
      <c r="T533">
        <v>10.98</v>
      </c>
      <c r="U533">
        <v>0</v>
      </c>
      <c r="V533" t="s">
        <v>119</v>
      </c>
      <c r="W533" t="s">
        <v>33</v>
      </c>
      <c r="X533">
        <v>9</v>
      </c>
      <c r="Y533">
        <v>0</v>
      </c>
    </row>
    <row r="534" spans="1:25" x14ac:dyDescent="0.25">
      <c r="A534">
        <f>_xlfn.XLOOKUP(C534,[1]Sheet1!$K:$K,[1]Sheet1!$D:$D,0)</f>
        <v>44991</v>
      </c>
      <c r="B534" t="str">
        <f t="shared" si="8"/>
        <v>2023_Week10</v>
      </c>
      <c r="C534" t="s">
        <v>389</v>
      </c>
      <c r="D534" t="s">
        <v>29</v>
      </c>
      <c r="E534" t="s">
        <v>29</v>
      </c>
      <c r="F534" t="s">
        <v>30</v>
      </c>
      <c r="G534" t="s">
        <v>31</v>
      </c>
      <c r="H534">
        <v>111</v>
      </c>
      <c r="I534">
        <v>2</v>
      </c>
      <c r="J534">
        <v>14.74</v>
      </c>
      <c r="K534">
        <v>20</v>
      </c>
      <c r="L534">
        <v>147</v>
      </c>
      <c r="M534">
        <v>2</v>
      </c>
      <c r="N534">
        <v>14.27</v>
      </c>
      <c r="O534">
        <v>16.670000000000002</v>
      </c>
      <c r="P534">
        <v>100</v>
      </c>
      <c r="Q534">
        <v>100</v>
      </c>
      <c r="R534">
        <v>9</v>
      </c>
      <c r="S534">
        <v>0</v>
      </c>
      <c r="T534">
        <v>8.11</v>
      </c>
      <c r="U534">
        <v>0</v>
      </c>
      <c r="V534" t="s">
        <v>390</v>
      </c>
      <c r="W534" t="s">
        <v>33</v>
      </c>
      <c r="X534">
        <v>9</v>
      </c>
      <c r="Y534">
        <v>0</v>
      </c>
    </row>
    <row r="535" spans="1:25" x14ac:dyDescent="0.25">
      <c r="A535">
        <f>_xlfn.XLOOKUP(C535,[1]Sheet1!$K:$K,[1]Sheet1!$D:$D,0)</f>
        <v>44991</v>
      </c>
      <c r="B535" t="str">
        <f t="shared" si="8"/>
        <v>2023_Week10</v>
      </c>
      <c r="C535" t="s">
        <v>389</v>
      </c>
      <c r="D535" t="s">
        <v>92</v>
      </c>
      <c r="E535" t="s">
        <v>102</v>
      </c>
      <c r="F535" t="s">
        <v>103</v>
      </c>
      <c r="G535" t="s">
        <v>104</v>
      </c>
      <c r="H535">
        <v>108</v>
      </c>
      <c r="I535">
        <v>4</v>
      </c>
      <c r="J535">
        <v>14.34</v>
      </c>
      <c r="K535">
        <v>40</v>
      </c>
      <c r="L535">
        <v>147</v>
      </c>
      <c r="M535">
        <v>6</v>
      </c>
      <c r="N535">
        <v>14.27</v>
      </c>
      <c r="O535">
        <v>50</v>
      </c>
      <c r="P535">
        <v>100</v>
      </c>
      <c r="Q535">
        <v>100</v>
      </c>
      <c r="R535">
        <v>9</v>
      </c>
      <c r="S535">
        <v>0</v>
      </c>
      <c r="T535">
        <v>8.33</v>
      </c>
      <c r="U535">
        <v>0</v>
      </c>
      <c r="V535" t="s">
        <v>391</v>
      </c>
      <c r="W535" t="s">
        <v>33</v>
      </c>
      <c r="X535">
        <v>9</v>
      </c>
      <c r="Y535">
        <v>0</v>
      </c>
    </row>
    <row r="536" spans="1:25" x14ac:dyDescent="0.25">
      <c r="A536">
        <f>_xlfn.XLOOKUP(C536,[1]Sheet1!$K:$K,[1]Sheet1!$D:$D,0)</f>
        <v>44991</v>
      </c>
      <c r="B536" t="str">
        <f t="shared" si="8"/>
        <v>2023_Week10</v>
      </c>
      <c r="C536" t="s">
        <v>389</v>
      </c>
      <c r="D536" t="s">
        <v>115</v>
      </c>
      <c r="E536" t="s">
        <v>231</v>
      </c>
      <c r="F536" t="s">
        <v>232</v>
      </c>
      <c r="G536" t="s">
        <v>233</v>
      </c>
      <c r="H536">
        <v>184</v>
      </c>
      <c r="I536">
        <v>1</v>
      </c>
      <c r="J536">
        <v>24.44</v>
      </c>
      <c r="K536">
        <v>10</v>
      </c>
      <c r="L536">
        <v>233</v>
      </c>
      <c r="M536">
        <v>1</v>
      </c>
      <c r="N536">
        <v>22.62</v>
      </c>
      <c r="O536">
        <v>8.33</v>
      </c>
      <c r="P536">
        <v>97.42</v>
      </c>
      <c r="Q536">
        <v>100</v>
      </c>
      <c r="R536">
        <v>8</v>
      </c>
      <c r="S536">
        <v>0</v>
      </c>
      <c r="T536">
        <v>4.3499999999999996</v>
      </c>
      <c r="U536">
        <v>0</v>
      </c>
      <c r="V536" t="s">
        <v>237</v>
      </c>
      <c r="W536" t="s">
        <v>33</v>
      </c>
      <c r="X536">
        <v>8</v>
      </c>
      <c r="Y536">
        <v>0</v>
      </c>
    </row>
    <row r="537" spans="1:25" x14ac:dyDescent="0.25">
      <c r="A537">
        <f>_xlfn.XLOOKUP(C537,[1]Sheet1!$K:$K,[1]Sheet1!$D:$D,0)</f>
        <v>44991</v>
      </c>
      <c r="B537" t="str">
        <f t="shared" si="8"/>
        <v>2023_Week10</v>
      </c>
      <c r="C537" t="s">
        <v>389</v>
      </c>
      <c r="D537" t="s">
        <v>54</v>
      </c>
      <c r="E537" t="s">
        <v>54</v>
      </c>
      <c r="F537" t="s">
        <v>30</v>
      </c>
      <c r="G537" t="s">
        <v>55</v>
      </c>
      <c r="H537">
        <v>93</v>
      </c>
      <c r="I537">
        <v>0</v>
      </c>
      <c r="J537">
        <v>12.35</v>
      </c>
      <c r="K537">
        <v>0</v>
      </c>
      <c r="L537">
        <v>150</v>
      </c>
      <c r="M537">
        <v>0</v>
      </c>
      <c r="N537">
        <v>14.56</v>
      </c>
      <c r="O537">
        <v>0</v>
      </c>
      <c r="P537">
        <v>100</v>
      </c>
      <c r="Q537">
        <v>0</v>
      </c>
      <c r="R537">
        <v>4</v>
      </c>
      <c r="S537">
        <v>0</v>
      </c>
      <c r="T537">
        <v>4.3</v>
      </c>
      <c r="U537">
        <v>0</v>
      </c>
      <c r="V537" t="s">
        <v>392</v>
      </c>
      <c r="W537" t="s">
        <v>33</v>
      </c>
      <c r="X537">
        <v>4</v>
      </c>
      <c r="Y537">
        <v>0</v>
      </c>
    </row>
    <row r="538" spans="1:25" x14ac:dyDescent="0.25">
      <c r="A538">
        <f>_xlfn.XLOOKUP(C538,[1]Sheet1!$K:$K,[1]Sheet1!$D:$D,0)</f>
        <v>44991</v>
      </c>
      <c r="B538" t="str">
        <f t="shared" si="8"/>
        <v>2023_Week10</v>
      </c>
      <c r="C538" t="s">
        <v>389</v>
      </c>
      <c r="D538" t="s">
        <v>92</v>
      </c>
      <c r="E538" t="s">
        <v>97</v>
      </c>
      <c r="F538" t="s">
        <v>98</v>
      </c>
      <c r="G538" t="s">
        <v>99</v>
      </c>
      <c r="H538">
        <v>27</v>
      </c>
      <c r="I538">
        <v>0</v>
      </c>
      <c r="J538">
        <v>3.59</v>
      </c>
      <c r="K538">
        <v>0</v>
      </c>
      <c r="L538">
        <v>49</v>
      </c>
      <c r="M538">
        <v>0</v>
      </c>
      <c r="N538">
        <v>4.76</v>
      </c>
      <c r="O538">
        <v>0</v>
      </c>
      <c r="P538">
        <v>100</v>
      </c>
      <c r="Q538">
        <v>0</v>
      </c>
      <c r="R538">
        <v>4</v>
      </c>
      <c r="S538">
        <v>0</v>
      </c>
      <c r="T538">
        <v>14.81</v>
      </c>
      <c r="U538">
        <v>0</v>
      </c>
      <c r="V538" t="s">
        <v>338</v>
      </c>
      <c r="W538" t="s">
        <v>33</v>
      </c>
      <c r="X538">
        <v>4</v>
      </c>
      <c r="Y538">
        <v>0</v>
      </c>
    </row>
    <row r="539" spans="1:25" x14ac:dyDescent="0.25">
      <c r="A539">
        <f>_xlfn.XLOOKUP(C539,[1]Sheet1!$K:$K,[1]Sheet1!$D:$D,0)</f>
        <v>44991</v>
      </c>
      <c r="B539" t="str">
        <f t="shared" si="8"/>
        <v>2023_Week10</v>
      </c>
      <c r="C539" t="s">
        <v>389</v>
      </c>
      <c r="D539" t="s">
        <v>162</v>
      </c>
      <c r="E539" t="s">
        <v>163</v>
      </c>
      <c r="F539" t="s">
        <v>164</v>
      </c>
      <c r="G539" t="s">
        <v>165</v>
      </c>
      <c r="H539">
        <v>72</v>
      </c>
      <c r="I539">
        <v>2</v>
      </c>
      <c r="J539">
        <v>9.56</v>
      </c>
      <c r="K539">
        <v>20</v>
      </c>
      <c r="L539">
        <v>99</v>
      </c>
      <c r="M539">
        <v>2</v>
      </c>
      <c r="N539">
        <v>9.61</v>
      </c>
      <c r="O539">
        <v>16.670000000000002</v>
      </c>
      <c r="P539">
        <v>100</v>
      </c>
      <c r="Q539">
        <v>100</v>
      </c>
      <c r="R539">
        <v>3</v>
      </c>
      <c r="S539">
        <v>0</v>
      </c>
      <c r="T539">
        <v>4.17</v>
      </c>
      <c r="U539">
        <v>0</v>
      </c>
      <c r="V539" t="s">
        <v>318</v>
      </c>
      <c r="W539" t="s">
        <v>33</v>
      </c>
      <c r="X539">
        <v>3</v>
      </c>
      <c r="Y539">
        <v>0</v>
      </c>
    </row>
    <row r="540" spans="1:25" x14ac:dyDescent="0.25">
      <c r="A540">
        <f>_xlfn.XLOOKUP(C540,[1]Sheet1!$K:$K,[1]Sheet1!$D:$D,0)</f>
        <v>44991</v>
      </c>
      <c r="B540" t="str">
        <f t="shared" si="8"/>
        <v>2023_Week10</v>
      </c>
      <c r="C540" t="s">
        <v>389</v>
      </c>
      <c r="D540" t="s">
        <v>76</v>
      </c>
      <c r="E540" t="s">
        <v>76</v>
      </c>
      <c r="F540" t="s">
        <v>77</v>
      </c>
      <c r="G540" t="s">
        <v>78</v>
      </c>
      <c r="H540">
        <v>31</v>
      </c>
      <c r="I540">
        <v>0</v>
      </c>
      <c r="J540">
        <v>4.12</v>
      </c>
      <c r="K540">
        <v>0</v>
      </c>
      <c r="L540">
        <v>43</v>
      </c>
      <c r="M540">
        <v>0</v>
      </c>
      <c r="N540">
        <v>4.17</v>
      </c>
      <c r="O540">
        <v>0</v>
      </c>
      <c r="P540">
        <v>100</v>
      </c>
      <c r="Q540">
        <v>0</v>
      </c>
      <c r="R540">
        <v>3</v>
      </c>
      <c r="S540">
        <v>0</v>
      </c>
      <c r="T540">
        <v>9.68</v>
      </c>
      <c r="U540">
        <v>0</v>
      </c>
      <c r="V540" t="s">
        <v>341</v>
      </c>
      <c r="W540" t="s">
        <v>33</v>
      </c>
      <c r="X540">
        <v>3</v>
      </c>
      <c r="Y540">
        <v>0</v>
      </c>
    </row>
    <row r="541" spans="1:25" x14ac:dyDescent="0.25">
      <c r="A541">
        <f>_xlfn.XLOOKUP(C541,[1]Sheet1!$K:$K,[1]Sheet1!$D:$D,0)</f>
        <v>44991</v>
      </c>
      <c r="B541" t="str">
        <f t="shared" si="8"/>
        <v>2023_Week10</v>
      </c>
      <c r="C541" t="s">
        <v>389</v>
      </c>
      <c r="D541" t="s">
        <v>66</v>
      </c>
      <c r="E541" t="s">
        <v>84</v>
      </c>
      <c r="F541" t="s">
        <v>85</v>
      </c>
      <c r="G541" t="s">
        <v>86</v>
      </c>
      <c r="H541">
        <v>21</v>
      </c>
      <c r="I541">
        <v>0</v>
      </c>
      <c r="J541">
        <v>2.79</v>
      </c>
      <c r="K541">
        <v>0</v>
      </c>
      <c r="L541">
        <v>27</v>
      </c>
      <c r="M541">
        <v>0</v>
      </c>
      <c r="N541">
        <v>2.62</v>
      </c>
      <c r="O541">
        <v>0</v>
      </c>
      <c r="P541">
        <v>100</v>
      </c>
      <c r="Q541">
        <v>0</v>
      </c>
      <c r="R541">
        <v>2</v>
      </c>
      <c r="S541">
        <v>0</v>
      </c>
      <c r="T541">
        <v>9.52</v>
      </c>
      <c r="U541">
        <v>0</v>
      </c>
      <c r="V541" t="s">
        <v>134</v>
      </c>
      <c r="W541" t="s">
        <v>33</v>
      </c>
      <c r="X541">
        <v>2</v>
      </c>
      <c r="Y541">
        <v>0</v>
      </c>
    </row>
    <row r="542" spans="1:25" x14ac:dyDescent="0.25">
      <c r="A542">
        <f>_xlfn.XLOOKUP(C542,[1]Sheet1!$K:$K,[1]Sheet1!$D:$D,0)</f>
        <v>44991</v>
      </c>
      <c r="B542" t="str">
        <f t="shared" si="8"/>
        <v>2023_Week10</v>
      </c>
      <c r="C542" t="s">
        <v>389</v>
      </c>
      <c r="D542" t="s">
        <v>92</v>
      </c>
      <c r="E542" t="s">
        <v>111</v>
      </c>
      <c r="F542" t="s">
        <v>112</v>
      </c>
      <c r="G542" t="s">
        <v>113</v>
      </c>
      <c r="H542">
        <v>24</v>
      </c>
      <c r="I542">
        <v>1</v>
      </c>
      <c r="J542">
        <v>3.19</v>
      </c>
      <c r="K542">
        <v>10</v>
      </c>
      <c r="L542">
        <v>26</v>
      </c>
      <c r="M542">
        <v>1</v>
      </c>
      <c r="N542">
        <v>2.52</v>
      </c>
      <c r="O542">
        <v>8.33</v>
      </c>
      <c r="P542">
        <v>100</v>
      </c>
      <c r="Q542">
        <v>100</v>
      </c>
      <c r="R542">
        <v>1</v>
      </c>
      <c r="S542">
        <v>0</v>
      </c>
      <c r="T542">
        <v>4.17</v>
      </c>
      <c r="U542">
        <v>0</v>
      </c>
      <c r="V542" t="s">
        <v>178</v>
      </c>
      <c r="W542" t="s">
        <v>33</v>
      </c>
      <c r="X542">
        <v>1</v>
      </c>
      <c r="Y542">
        <v>0</v>
      </c>
    </row>
    <row r="543" spans="1:25" x14ac:dyDescent="0.25">
      <c r="A543">
        <f>_xlfn.XLOOKUP(C543,[1]Sheet1!$K:$K,[1]Sheet1!$D:$D,0)</f>
        <v>44984</v>
      </c>
      <c r="B543" t="str">
        <f t="shared" si="8"/>
        <v>2023_Week09</v>
      </c>
      <c r="C543" t="s">
        <v>393</v>
      </c>
      <c r="D543" t="s">
        <v>115</v>
      </c>
      <c r="E543" t="s">
        <v>231</v>
      </c>
      <c r="F543" t="s">
        <v>232</v>
      </c>
      <c r="G543" t="s">
        <v>233</v>
      </c>
      <c r="H543">
        <v>219</v>
      </c>
      <c r="I543">
        <v>1</v>
      </c>
      <c r="J543">
        <v>16.36</v>
      </c>
      <c r="K543">
        <v>5</v>
      </c>
      <c r="L543">
        <v>284</v>
      </c>
      <c r="M543">
        <v>1</v>
      </c>
      <c r="N543">
        <v>15.57</v>
      </c>
      <c r="O543">
        <v>4.55</v>
      </c>
      <c r="P543">
        <v>94.01</v>
      </c>
      <c r="Q543">
        <v>100</v>
      </c>
      <c r="R543">
        <v>18</v>
      </c>
      <c r="S543">
        <v>0</v>
      </c>
      <c r="T543">
        <v>8.2200000000000006</v>
      </c>
      <c r="U543">
        <v>0</v>
      </c>
      <c r="V543" t="s">
        <v>394</v>
      </c>
      <c r="W543" t="s">
        <v>33</v>
      </c>
      <c r="X543">
        <v>18</v>
      </c>
      <c r="Y543">
        <v>0</v>
      </c>
    </row>
    <row r="544" spans="1:25" x14ac:dyDescent="0.25">
      <c r="A544">
        <f>_xlfn.XLOOKUP(C544,[1]Sheet1!$K:$K,[1]Sheet1!$D:$D,0)</f>
        <v>44984</v>
      </c>
      <c r="B544" t="str">
        <f t="shared" si="8"/>
        <v>2023_Week09</v>
      </c>
      <c r="C544" t="s">
        <v>393</v>
      </c>
      <c r="D544" t="s">
        <v>29</v>
      </c>
      <c r="E544" t="s">
        <v>29</v>
      </c>
      <c r="F544" t="s">
        <v>30</v>
      </c>
      <c r="G544" t="s">
        <v>31</v>
      </c>
      <c r="H544">
        <v>178</v>
      </c>
      <c r="I544">
        <v>5</v>
      </c>
      <c r="J544">
        <v>13.29</v>
      </c>
      <c r="K544">
        <v>25</v>
      </c>
      <c r="L544">
        <v>331</v>
      </c>
      <c r="M544">
        <v>5</v>
      </c>
      <c r="N544">
        <v>18.149999999999999</v>
      </c>
      <c r="O544">
        <v>22.73</v>
      </c>
      <c r="P544">
        <v>100</v>
      </c>
      <c r="Q544">
        <v>100</v>
      </c>
      <c r="R544">
        <v>12</v>
      </c>
      <c r="S544">
        <v>0</v>
      </c>
      <c r="T544">
        <v>6.74</v>
      </c>
      <c r="U544">
        <v>0</v>
      </c>
      <c r="V544" t="s">
        <v>395</v>
      </c>
      <c r="W544" t="s">
        <v>33</v>
      </c>
      <c r="X544">
        <v>12</v>
      </c>
      <c r="Y544">
        <v>0</v>
      </c>
    </row>
    <row r="545" spans="1:25" x14ac:dyDescent="0.25">
      <c r="A545">
        <f>_xlfn.XLOOKUP(C545,[1]Sheet1!$K:$K,[1]Sheet1!$D:$D,0)</f>
        <v>44984</v>
      </c>
      <c r="B545" t="str">
        <f t="shared" si="8"/>
        <v>2023_Week09</v>
      </c>
      <c r="C545" t="s">
        <v>393</v>
      </c>
      <c r="D545" t="s">
        <v>115</v>
      </c>
      <c r="E545" t="s">
        <v>116</v>
      </c>
      <c r="F545" t="s">
        <v>117</v>
      </c>
      <c r="G545" t="s">
        <v>118</v>
      </c>
      <c r="H545">
        <v>100</v>
      </c>
      <c r="I545">
        <v>2</v>
      </c>
      <c r="J545">
        <v>7.47</v>
      </c>
      <c r="K545">
        <v>10</v>
      </c>
      <c r="L545">
        <v>127</v>
      </c>
      <c r="M545">
        <v>2</v>
      </c>
      <c r="N545">
        <v>6.96</v>
      </c>
      <c r="O545">
        <v>9.09</v>
      </c>
      <c r="P545">
        <v>100</v>
      </c>
      <c r="Q545">
        <v>100</v>
      </c>
      <c r="R545">
        <v>7</v>
      </c>
      <c r="S545">
        <v>0</v>
      </c>
      <c r="T545">
        <v>7</v>
      </c>
      <c r="U545">
        <v>0</v>
      </c>
      <c r="V545" t="s">
        <v>176</v>
      </c>
      <c r="W545" t="s">
        <v>33</v>
      </c>
      <c r="X545">
        <v>7</v>
      </c>
      <c r="Y545">
        <v>0</v>
      </c>
    </row>
    <row r="546" spans="1:25" x14ac:dyDescent="0.25">
      <c r="A546">
        <f>_xlfn.XLOOKUP(C546,[1]Sheet1!$K:$K,[1]Sheet1!$D:$D,0)</f>
        <v>44984</v>
      </c>
      <c r="B546" t="str">
        <f t="shared" si="8"/>
        <v>2023_Week09</v>
      </c>
      <c r="C546" t="s">
        <v>393</v>
      </c>
      <c r="D546" t="s">
        <v>92</v>
      </c>
      <c r="E546" t="s">
        <v>102</v>
      </c>
      <c r="F546" t="s">
        <v>103</v>
      </c>
      <c r="G546" t="s">
        <v>104</v>
      </c>
      <c r="H546">
        <v>141</v>
      </c>
      <c r="I546">
        <v>2</v>
      </c>
      <c r="J546">
        <v>10.53</v>
      </c>
      <c r="K546">
        <v>10</v>
      </c>
      <c r="L546">
        <v>186</v>
      </c>
      <c r="M546">
        <v>3</v>
      </c>
      <c r="N546">
        <v>10.199999999999999</v>
      </c>
      <c r="O546">
        <v>13.64</v>
      </c>
      <c r="P546">
        <v>100</v>
      </c>
      <c r="Q546">
        <v>100</v>
      </c>
      <c r="R546">
        <v>6</v>
      </c>
      <c r="S546">
        <v>1</v>
      </c>
      <c r="T546">
        <v>4.26</v>
      </c>
      <c r="U546">
        <v>50</v>
      </c>
      <c r="V546" t="s">
        <v>316</v>
      </c>
      <c r="W546" t="s">
        <v>178</v>
      </c>
      <c r="X546">
        <v>6</v>
      </c>
      <c r="Y546">
        <v>1</v>
      </c>
    </row>
    <row r="547" spans="1:25" x14ac:dyDescent="0.25">
      <c r="A547">
        <f>_xlfn.XLOOKUP(C547,[1]Sheet1!$K:$K,[1]Sheet1!$D:$D,0)</f>
        <v>44984</v>
      </c>
      <c r="B547" t="str">
        <f t="shared" si="8"/>
        <v>2023_Week09</v>
      </c>
      <c r="C547" t="s">
        <v>393</v>
      </c>
      <c r="D547" t="s">
        <v>50</v>
      </c>
      <c r="E547" t="s">
        <v>50</v>
      </c>
      <c r="F547" t="s">
        <v>51</v>
      </c>
      <c r="G547" t="s">
        <v>52</v>
      </c>
      <c r="H547">
        <v>23</v>
      </c>
      <c r="I547">
        <v>2</v>
      </c>
      <c r="J547">
        <v>1.72</v>
      </c>
      <c r="K547">
        <v>10</v>
      </c>
      <c r="L547">
        <v>28</v>
      </c>
      <c r="M547">
        <v>2</v>
      </c>
      <c r="N547">
        <v>1.54</v>
      </c>
      <c r="O547">
        <v>9.09</v>
      </c>
      <c r="P547">
        <v>100</v>
      </c>
      <c r="Q547">
        <v>100</v>
      </c>
      <c r="R547">
        <v>22</v>
      </c>
      <c r="S547">
        <v>0</v>
      </c>
      <c r="T547">
        <v>95.65</v>
      </c>
      <c r="U547">
        <v>0</v>
      </c>
      <c r="V547" t="s">
        <v>396</v>
      </c>
      <c r="W547" t="s">
        <v>33</v>
      </c>
      <c r="X547">
        <v>5</v>
      </c>
      <c r="Y547">
        <v>0</v>
      </c>
    </row>
    <row r="548" spans="1:25" x14ac:dyDescent="0.25">
      <c r="A548">
        <f>_xlfn.XLOOKUP(C548,[1]Sheet1!$K:$K,[1]Sheet1!$D:$D,0)</f>
        <v>44984</v>
      </c>
      <c r="B548" t="str">
        <f t="shared" si="8"/>
        <v>2023_Week09</v>
      </c>
      <c r="C548" t="s">
        <v>393</v>
      </c>
      <c r="D548" t="s">
        <v>34</v>
      </c>
      <c r="E548" t="s">
        <v>50</v>
      </c>
      <c r="F548" t="s">
        <v>51</v>
      </c>
      <c r="G548" t="s">
        <v>52</v>
      </c>
      <c r="H548">
        <v>44</v>
      </c>
      <c r="I548">
        <v>0</v>
      </c>
      <c r="J548">
        <v>3.29</v>
      </c>
      <c r="K548">
        <v>0</v>
      </c>
      <c r="L548">
        <v>58</v>
      </c>
      <c r="M548">
        <v>0</v>
      </c>
      <c r="N548">
        <v>3.18</v>
      </c>
      <c r="O548">
        <v>0</v>
      </c>
      <c r="P548">
        <v>98.28</v>
      </c>
      <c r="Q548">
        <v>0</v>
      </c>
      <c r="R548">
        <v>4</v>
      </c>
      <c r="S548">
        <v>0</v>
      </c>
      <c r="T548">
        <v>9.09</v>
      </c>
      <c r="U548">
        <v>0</v>
      </c>
      <c r="V548" t="s">
        <v>247</v>
      </c>
      <c r="W548" t="s">
        <v>33</v>
      </c>
      <c r="X548">
        <v>4</v>
      </c>
      <c r="Y548">
        <v>0</v>
      </c>
    </row>
    <row r="549" spans="1:25" x14ac:dyDescent="0.25">
      <c r="A549">
        <f>_xlfn.XLOOKUP(C549,[1]Sheet1!$K:$K,[1]Sheet1!$D:$D,0)</f>
        <v>44984</v>
      </c>
      <c r="B549" t="str">
        <f t="shared" si="8"/>
        <v>2023_Week09</v>
      </c>
      <c r="C549" t="s">
        <v>393</v>
      </c>
      <c r="D549" t="s">
        <v>40</v>
      </c>
      <c r="E549" t="s">
        <v>58</v>
      </c>
      <c r="F549" t="s">
        <v>59</v>
      </c>
      <c r="G549" t="s">
        <v>60</v>
      </c>
      <c r="H549">
        <v>81</v>
      </c>
      <c r="I549">
        <v>1</v>
      </c>
      <c r="J549">
        <v>6.05</v>
      </c>
      <c r="K549">
        <v>5</v>
      </c>
      <c r="L549">
        <v>99</v>
      </c>
      <c r="M549">
        <v>2</v>
      </c>
      <c r="N549">
        <v>5.43</v>
      </c>
      <c r="O549">
        <v>9.09</v>
      </c>
      <c r="P549">
        <v>90.91</v>
      </c>
      <c r="Q549">
        <v>100</v>
      </c>
      <c r="R549">
        <v>4</v>
      </c>
      <c r="S549">
        <v>0</v>
      </c>
      <c r="T549">
        <v>4.9400000000000004</v>
      </c>
      <c r="U549">
        <v>0</v>
      </c>
      <c r="V549" t="s">
        <v>247</v>
      </c>
      <c r="W549" t="s">
        <v>33</v>
      </c>
      <c r="X549">
        <v>4</v>
      </c>
      <c r="Y549">
        <v>0</v>
      </c>
    </row>
    <row r="550" spans="1:25" x14ac:dyDescent="0.25">
      <c r="A550">
        <f>_xlfn.XLOOKUP(C550,[1]Sheet1!$K:$K,[1]Sheet1!$D:$D,0)</f>
        <v>44984</v>
      </c>
      <c r="B550" t="str">
        <f t="shared" si="8"/>
        <v>2023_Week09</v>
      </c>
      <c r="C550" t="s">
        <v>393</v>
      </c>
      <c r="D550" t="s">
        <v>162</v>
      </c>
      <c r="E550" t="s">
        <v>163</v>
      </c>
      <c r="F550" t="s">
        <v>164</v>
      </c>
      <c r="G550" t="s">
        <v>165</v>
      </c>
      <c r="H550">
        <v>75</v>
      </c>
      <c r="I550">
        <v>0</v>
      </c>
      <c r="J550">
        <v>5.6</v>
      </c>
      <c r="K550">
        <v>0</v>
      </c>
      <c r="L550">
        <v>105</v>
      </c>
      <c r="M550">
        <v>0</v>
      </c>
      <c r="N550">
        <v>5.76</v>
      </c>
      <c r="O550">
        <v>0</v>
      </c>
      <c r="P550">
        <v>99.05</v>
      </c>
      <c r="Q550">
        <v>0</v>
      </c>
      <c r="R550">
        <v>4</v>
      </c>
      <c r="S550">
        <v>0</v>
      </c>
      <c r="T550">
        <v>5.33</v>
      </c>
      <c r="U550">
        <v>0</v>
      </c>
      <c r="V550" t="s">
        <v>367</v>
      </c>
      <c r="W550" t="s">
        <v>33</v>
      </c>
      <c r="X550">
        <v>4</v>
      </c>
      <c r="Y550">
        <v>0</v>
      </c>
    </row>
    <row r="551" spans="1:25" x14ac:dyDescent="0.25">
      <c r="A551">
        <f>_xlfn.XLOOKUP(C551,[1]Sheet1!$K:$K,[1]Sheet1!$D:$D,0)</f>
        <v>44984</v>
      </c>
      <c r="B551" t="str">
        <f t="shared" si="8"/>
        <v>2023_Week09</v>
      </c>
      <c r="C551" t="s">
        <v>393</v>
      </c>
      <c r="D551" t="s">
        <v>58</v>
      </c>
      <c r="E551" t="s">
        <v>58</v>
      </c>
      <c r="F551" t="s">
        <v>59</v>
      </c>
      <c r="G551" t="s">
        <v>60</v>
      </c>
      <c r="H551">
        <v>33</v>
      </c>
      <c r="I551">
        <v>0</v>
      </c>
      <c r="J551">
        <v>2.46</v>
      </c>
      <c r="K551">
        <v>0</v>
      </c>
      <c r="L551">
        <v>51</v>
      </c>
      <c r="M551">
        <v>0</v>
      </c>
      <c r="N551">
        <v>2.8</v>
      </c>
      <c r="O551">
        <v>0</v>
      </c>
      <c r="P551">
        <v>98.04</v>
      </c>
      <c r="Q551">
        <v>0</v>
      </c>
      <c r="R551">
        <v>3</v>
      </c>
      <c r="S551">
        <v>0</v>
      </c>
      <c r="T551">
        <v>9.09</v>
      </c>
      <c r="U551">
        <v>0</v>
      </c>
      <c r="V551" t="s">
        <v>172</v>
      </c>
      <c r="W551" t="s">
        <v>33</v>
      </c>
      <c r="X551">
        <v>3</v>
      </c>
      <c r="Y551">
        <v>0</v>
      </c>
    </row>
    <row r="552" spans="1:25" x14ac:dyDescent="0.25">
      <c r="A552">
        <f>_xlfn.XLOOKUP(C552,[1]Sheet1!$K:$K,[1]Sheet1!$D:$D,0)</f>
        <v>44984</v>
      </c>
      <c r="B552" t="str">
        <f t="shared" si="8"/>
        <v>2023_Week09</v>
      </c>
      <c r="C552" t="s">
        <v>393</v>
      </c>
      <c r="D552" t="s">
        <v>34</v>
      </c>
      <c r="E552" t="s">
        <v>107</v>
      </c>
      <c r="F552" t="s">
        <v>108</v>
      </c>
      <c r="G552" t="s">
        <v>109</v>
      </c>
      <c r="H552">
        <v>63</v>
      </c>
      <c r="I552">
        <v>0</v>
      </c>
      <c r="J552">
        <v>4.71</v>
      </c>
      <c r="K552">
        <v>0</v>
      </c>
      <c r="L552">
        <v>76</v>
      </c>
      <c r="M552">
        <v>0</v>
      </c>
      <c r="N552">
        <v>4.17</v>
      </c>
      <c r="O552">
        <v>0</v>
      </c>
      <c r="P552">
        <v>100</v>
      </c>
      <c r="Q552">
        <v>0</v>
      </c>
      <c r="R552">
        <v>3</v>
      </c>
      <c r="S552">
        <v>0</v>
      </c>
      <c r="T552">
        <v>4.76</v>
      </c>
      <c r="U552">
        <v>0</v>
      </c>
      <c r="V552" t="s">
        <v>248</v>
      </c>
      <c r="W552" t="s">
        <v>33</v>
      </c>
      <c r="X552">
        <v>3</v>
      </c>
      <c r="Y552">
        <v>0</v>
      </c>
    </row>
    <row r="553" spans="1:25" x14ac:dyDescent="0.25">
      <c r="A553">
        <f>_xlfn.XLOOKUP(C553,[1]Sheet1!$K:$K,[1]Sheet1!$D:$D,0)</f>
        <v>44984</v>
      </c>
      <c r="B553" t="str">
        <f t="shared" si="8"/>
        <v>2023_Week09</v>
      </c>
      <c r="C553" t="s">
        <v>393</v>
      </c>
      <c r="D553" t="s">
        <v>34</v>
      </c>
      <c r="E553" t="s">
        <v>397</v>
      </c>
      <c r="F553" t="s">
        <v>398</v>
      </c>
      <c r="G553" t="s">
        <v>399</v>
      </c>
      <c r="H553">
        <v>26</v>
      </c>
      <c r="I553">
        <v>2</v>
      </c>
      <c r="J553">
        <v>1.94</v>
      </c>
      <c r="K553">
        <v>10</v>
      </c>
      <c r="L553">
        <v>34</v>
      </c>
      <c r="M553">
        <v>2</v>
      </c>
      <c r="N553">
        <v>1.86</v>
      </c>
      <c r="O553">
        <v>9.09</v>
      </c>
      <c r="P553">
        <v>100</v>
      </c>
      <c r="Q553">
        <v>100</v>
      </c>
      <c r="R553">
        <v>2</v>
      </c>
      <c r="S553">
        <v>0</v>
      </c>
      <c r="T553">
        <v>7.69</v>
      </c>
      <c r="U553">
        <v>0</v>
      </c>
      <c r="V553" t="s">
        <v>257</v>
      </c>
      <c r="W553" t="s">
        <v>33</v>
      </c>
      <c r="X553">
        <v>2</v>
      </c>
      <c r="Y553">
        <v>0</v>
      </c>
    </row>
    <row r="554" spans="1:25" x14ac:dyDescent="0.25">
      <c r="A554">
        <f>_xlfn.XLOOKUP(C554,[1]Sheet1!$K:$K,[1]Sheet1!$D:$D,0)</f>
        <v>44984</v>
      </c>
      <c r="B554" t="str">
        <f t="shared" si="8"/>
        <v>2023_Week09</v>
      </c>
      <c r="C554" t="s">
        <v>393</v>
      </c>
      <c r="D554" t="s">
        <v>34</v>
      </c>
      <c r="E554" t="s">
        <v>45</v>
      </c>
      <c r="F554" t="s">
        <v>46</v>
      </c>
      <c r="G554" t="s">
        <v>47</v>
      </c>
      <c r="H554">
        <v>11</v>
      </c>
      <c r="I554">
        <v>0</v>
      </c>
      <c r="J554">
        <v>0.82</v>
      </c>
      <c r="K554">
        <v>0</v>
      </c>
      <c r="L554">
        <v>13</v>
      </c>
      <c r="M554">
        <v>0</v>
      </c>
      <c r="N554">
        <v>0.71</v>
      </c>
      <c r="O554">
        <v>0</v>
      </c>
      <c r="P554">
        <v>100</v>
      </c>
      <c r="Q554">
        <v>0</v>
      </c>
      <c r="R554">
        <v>2</v>
      </c>
      <c r="S554">
        <v>0</v>
      </c>
      <c r="T554">
        <v>18.18</v>
      </c>
      <c r="U554">
        <v>0</v>
      </c>
      <c r="V554" t="s">
        <v>135</v>
      </c>
      <c r="W554" t="s">
        <v>33</v>
      </c>
      <c r="X554">
        <v>2</v>
      </c>
      <c r="Y554">
        <v>0</v>
      </c>
    </row>
    <row r="555" spans="1:25" x14ac:dyDescent="0.25">
      <c r="A555">
        <f>_xlfn.XLOOKUP(C555,[1]Sheet1!$K:$K,[1]Sheet1!$D:$D,0)</f>
        <v>44984</v>
      </c>
      <c r="B555" t="str">
        <f t="shared" si="8"/>
        <v>2023_Week09</v>
      </c>
      <c r="C555" t="s">
        <v>393</v>
      </c>
      <c r="D555" t="s">
        <v>162</v>
      </c>
      <c r="E555" t="s">
        <v>342</v>
      </c>
      <c r="F555" t="s">
        <v>343</v>
      </c>
      <c r="G555" t="s">
        <v>344</v>
      </c>
      <c r="H555">
        <v>21</v>
      </c>
      <c r="I555">
        <v>0</v>
      </c>
      <c r="J555">
        <v>1.57</v>
      </c>
      <c r="K555">
        <v>0</v>
      </c>
      <c r="L555">
        <v>23</v>
      </c>
      <c r="M555">
        <v>0</v>
      </c>
      <c r="N555">
        <v>1.26</v>
      </c>
      <c r="O555">
        <v>0</v>
      </c>
      <c r="P555">
        <v>100</v>
      </c>
      <c r="Q555">
        <v>0</v>
      </c>
      <c r="R555">
        <v>2</v>
      </c>
      <c r="S555">
        <v>0</v>
      </c>
      <c r="T555">
        <v>9.52</v>
      </c>
      <c r="U555">
        <v>0</v>
      </c>
      <c r="V555" t="s">
        <v>257</v>
      </c>
      <c r="W555" t="s">
        <v>33</v>
      </c>
      <c r="X555">
        <v>2</v>
      </c>
      <c r="Y555">
        <v>0</v>
      </c>
    </row>
    <row r="556" spans="1:25" x14ac:dyDescent="0.25">
      <c r="A556">
        <f>_xlfn.XLOOKUP(C556,[1]Sheet1!$K:$K,[1]Sheet1!$D:$D,0)</f>
        <v>44984</v>
      </c>
      <c r="B556" t="str">
        <f t="shared" si="8"/>
        <v>2023_Week09</v>
      </c>
      <c r="C556" t="s">
        <v>393</v>
      </c>
      <c r="D556" t="s">
        <v>92</v>
      </c>
      <c r="E556" t="s">
        <v>97</v>
      </c>
      <c r="F556" t="s">
        <v>98</v>
      </c>
      <c r="G556" t="s">
        <v>99</v>
      </c>
      <c r="H556">
        <v>42</v>
      </c>
      <c r="I556">
        <v>0</v>
      </c>
      <c r="J556">
        <v>3.14</v>
      </c>
      <c r="K556">
        <v>0</v>
      </c>
      <c r="L556">
        <v>53</v>
      </c>
      <c r="M556">
        <v>0</v>
      </c>
      <c r="N556">
        <v>2.91</v>
      </c>
      <c r="O556">
        <v>0</v>
      </c>
      <c r="P556">
        <v>100</v>
      </c>
      <c r="Q556">
        <v>0</v>
      </c>
      <c r="R556">
        <v>2</v>
      </c>
      <c r="S556">
        <v>0</v>
      </c>
      <c r="T556">
        <v>4.76</v>
      </c>
      <c r="U556">
        <v>0</v>
      </c>
      <c r="V556" t="s">
        <v>300</v>
      </c>
      <c r="W556" t="s">
        <v>33</v>
      </c>
      <c r="X556">
        <v>2</v>
      </c>
      <c r="Y556">
        <v>0</v>
      </c>
    </row>
    <row r="557" spans="1:25" x14ac:dyDescent="0.25">
      <c r="A557">
        <f>_xlfn.XLOOKUP(C557,[1]Sheet1!$K:$K,[1]Sheet1!$D:$D,0)</f>
        <v>44984</v>
      </c>
      <c r="B557" t="str">
        <f t="shared" si="8"/>
        <v>2023_Week09</v>
      </c>
      <c r="C557" t="s">
        <v>393</v>
      </c>
      <c r="D557" t="s">
        <v>92</v>
      </c>
      <c r="E557" t="s">
        <v>111</v>
      </c>
      <c r="F557" t="s">
        <v>112</v>
      </c>
      <c r="G557" t="s">
        <v>113</v>
      </c>
      <c r="H557">
        <v>38</v>
      </c>
      <c r="I557">
        <v>2</v>
      </c>
      <c r="J557">
        <v>2.84</v>
      </c>
      <c r="K557">
        <v>10</v>
      </c>
      <c r="L557">
        <v>39</v>
      </c>
      <c r="M557">
        <v>2</v>
      </c>
      <c r="N557">
        <v>2.14</v>
      </c>
      <c r="O557">
        <v>9.09</v>
      </c>
      <c r="P557">
        <v>100</v>
      </c>
      <c r="Q557">
        <v>100</v>
      </c>
      <c r="R557">
        <v>2</v>
      </c>
      <c r="S557">
        <v>0</v>
      </c>
      <c r="T557">
        <v>5.26</v>
      </c>
      <c r="U557">
        <v>0</v>
      </c>
      <c r="V557" t="s">
        <v>300</v>
      </c>
      <c r="W557" t="s">
        <v>33</v>
      </c>
      <c r="X557">
        <v>2</v>
      </c>
      <c r="Y557">
        <v>0</v>
      </c>
    </row>
    <row r="558" spans="1:25" x14ac:dyDescent="0.25">
      <c r="A558">
        <f>_xlfn.XLOOKUP(C558,[1]Sheet1!$K:$K,[1]Sheet1!$D:$D,0)</f>
        <v>44984</v>
      </c>
      <c r="B558" t="str">
        <f t="shared" si="8"/>
        <v>2023_Week09</v>
      </c>
      <c r="C558" t="s">
        <v>393</v>
      </c>
      <c r="D558" t="s">
        <v>133</v>
      </c>
      <c r="E558" t="s">
        <v>80</v>
      </c>
      <c r="F558" t="s">
        <v>81</v>
      </c>
      <c r="G558" t="s">
        <v>82</v>
      </c>
      <c r="H558">
        <v>3</v>
      </c>
      <c r="I558">
        <v>0</v>
      </c>
      <c r="J558">
        <v>0.22</v>
      </c>
      <c r="K558">
        <v>0</v>
      </c>
      <c r="L558">
        <v>4</v>
      </c>
      <c r="M558">
        <v>0</v>
      </c>
      <c r="N558">
        <v>0.22</v>
      </c>
      <c r="O558">
        <v>0</v>
      </c>
      <c r="P558">
        <v>100</v>
      </c>
      <c r="Q558">
        <v>0</v>
      </c>
      <c r="R558">
        <v>2</v>
      </c>
      <c r="S558">
        <v>0</v>
      </c>
      <c r="T558">
        <v>66.67</v>
      </c>
      <c r="U558">
        <v>0</v>
      </c>
      <c r="V558" t="s">
        <v>134</v>
      </c>
      <c r="W558" t="s">
        <v>33</v>
      </c>
      <c r="X558">
        <v>2</v>
      </c>
      <c r="Y558">
        <v>0</v>
      </c>
    </row>
    <row r="559" spans="1:25" x14ac:dyDescent="0.25">
      <c r="A559">
        <f>_xlfn.XLOOKUP(C559,[1]Sheet1!$K:$K,[1]Sheet1!$D:$D,0)</f>
        <v>44984</v>
      </c>
      <c r="B559" t="str">
        <f t="shared" si="8"/>
        <v>2023_Week09</v>
      </c>
      <c r="C559" t="s">
        <v>393</v>
      </c>
      <c r="D559" t="s">
        <v>76</v>
      </c>
      <c r="E559" t="s">
        <v>76</v>
      </c>
      <c r="F559" t="s">
        <v>77</v>
      </c>
      <c r="G559" t="s">
        <v>78</v>
      </c>
      <c r="H559">
        <v>31</v>
      </c>
      <c r="I559">
        <v>1</v>
      </c>
      <c r="J559">
        <v>2.3199999999999998</v>
      </c>
      <c r="K559">
        <v>5</v>
      </c>
      <c r="L559">
        <v>36</v>
      </c>
      <c r="M559">
        <v>1</v>
      </c>
      <c r="N559">
        <v>1.97</v>
      </c>
      <c r="O559">
        <v>4.55</v>
      </c>
      <c r="P559">
        <v>100</v>
      </c>
      <c r="Q559">
        <v>100</v>
      </c>
      <c r="R559">
        <v>2</v>
      </c>
      <c r="S559">
        <v>0</v>
      </c>
      <c r="T559">
        <v>6.45</v>
      </c>
      <c r="U559">
        <v>0</v>
      </c>
      <c r="V559" t="s">
        <v>300</v>
      </c>
      <c r="W559" t="s">
        <v>33</v>
      </c>
      <c r="X559">
        <v>2</v>
      </c>
      <c r="Y559">
        <v>0</v>
      </c>
    </row>
    <row r="560" spans="1:25" x14ac:dyDescent="0.25">
      <c r="A560">
        <f>_xlfn.XLOOKUP(C560,[1]Sheet1!$K:$K,[1]Sheet1!$D:$D,0)</f>
        <v>44984</v>
      </c>
      <c r="B560" t="str">
        <f t="shared" si="8"/>
        <v>2023_Week09</v>
      </c>
      <c r="C560" t="s">
        <v>393</v>
      </c>
      <c r="D560" t="s">
        <v>34</v>
      </c>
      <c r="E560" t="s">
        <v>62</v>
      </c>
      <c r="F560" t="s">
        <v>63</v>
      </c>
      <c r="G560" t="s">
        <v>64</v>
      </c>
      <c r="H560">
        <v>14</v>
      </c>
      <c r="I560">
        <v>1</v>
      </c>
      <c r="J560">
        <v>1.05</v>
      </c>
      <c r="K560">
        <v>5</v>
      </c>
      <c r="L560">
        <v>22</v>
      </c>
      <c r="M560">
        <v>1</v>
      </c>
      <c r="N560">
        <v>1.21</v>
      </c>
      <c r="O560">
        <v>4.55</v>
      </c>
      <c r="P560">
        <v>100</v>
      </c>
      <c r="Q560">
        <v>100</v>
      </c>
      <c r="R560">
        <v>1</v>
      </c>
      <c r="S560">
        <v>0</v>
      </c>
      <c r="T560">
        <v>7.14</v>
      </c>
      <c r="U560">
        <v>0</v>
      </c>
      <c r="V560" t="s">
        <v>139</v>
      </c>
      <c r="W560" t="s">
        <v>33</v>
      </c>
      <c r="X560">
        <v>1</v>
      </c>
      <c r="Y560">
        <v>0</v>
      </c>
    </row>
    <row r="561" spans="1:25" x14ac:dyDescent="0.25">
      <c r="A561">
        <f>_xlfn.XLOOKUP(C561,[1]Sheet1!$K:$K,[1]Sheet1!$D:$D,0)</f>
        <v>44984</v>
      </c>
      <c r="B561" t="str">
        <f t="shared" si="8"/>
        <v>2023_Week09</v>
      </c>
      <c r="C561" t="s">
        <v>393</v>
      </c>
      <c r="D561" t="s">
        <v>397</v>
      </c>
      <c r="E561" t="s">
        <v>397</v>
      </c>
      <c r="F561" t="s">
        <v>398</v>
      </c>
      <c r="G561" t="s">
        <v>399</v>
      </c>
      <c r="H561">
        <v>6</v>
      </c>
      <c r="I561">
        <v>0</v>
      </c>
      <c r="J561">
        <v>0.45</v>
      </c>
      <c r="K561">
        <v>0</v>
      </c>
      <c r="L561">
        <v>8</v>
      </c>
      <c r="M561">
        <v>0</v>
      </c>
      <c r="N561">
        <v>0.44</v>
      </c>
      <c r="O561">
        <v>0</v>
      </c>
      <c r="P561">
        <v>100</v>
      </c>
      <c r="Q561">
        <v>0</v>
      </c>
      <c r="R561">
        <v>1</v>
      </c>
      <c r="S561">
        <v>0</v>
      </c>
      <c r="T561">
        <v>16.670000000000002</v>
      </c>
      <c r="U561">
        <v>0</v>
      </c>
      <c r="V561" t="s">
        <v>166</v>
      </c>
      <c r="W561" t="s">
        <v>33</v>
      </c>
      <c r="X561">
        <v>1</v>
      </c>
      <c r="Y561">
        <v>0</v>
      </c>
    </row>
    <row r="562" spans="1:25" x14ac:dyDescent="0.25">
      <c r="A562">
        <f>_xlfn.XLOOKUP(C562,[1]Sheet1!$K:$K,[1]Sheet1!$D:$D,0)</f>
        <v>44984</v>
      </c>
      <c r="B562" t="str">
        <f t="shared" si="8"/>
        <v>2023_Week09</v>
      </c>
      <c r="C562" t="s">
        <v>393</v>
      </c>
      <c r="D562" t="s">
        <v>162</v>
      </c>
      <c r="E562" t="s">
        <v>371</v>
      </c>
      <c r="F562" t="s">
        <v>343</v>
      </c>
      <c r="G562" t="s">
        <v>372</v>
      </c>
      <c r="H562">
        <v>30</v>
      </c>
      <c r="I562">
        <v>0</v>
      </c>
      <c r="J562">
        <v>2.2400000000000002</v>
      </c>
      <c r="K562">
        <v>0</v>
      </c>
      <c r="L562">
        <v>39</v>
      </c>
      <c r="M562">
        <v>0</v>
      </c>
      <c r="N562">
        <v>2.14</v>
      </c>
      <c r="O562">
        <v>0</v>
      </c>
      <c r="P562">
        <v>100</v>
      </c>
      <c r="Q562">
        <v>0</v>
      </c>
      <c r="R562">
        <v>1</v>
      </c>
      <c r="S562">
        <v>0</v>
      </c>
      <c r="T562">
        <v>3.33</v>
      </c>
      <c r="U562">
        <v>0</v>
      </c>
      <c r="V562" t="s">
        <v>166</v>
      </c>
      <c r="W562" t="s">
        <v>33</v>
      </c>
      <c r="X562">
        <v>1</v>
      </c>
      <c r="Y562">
        <v>0</v>
      </c>
    </row>
    <row r="563" spans="1:25" x14ac:dyDescent="0.25">
      <c r="A563">
        <f>_xlfn.XLOOKUP(C563,[1]Sheet1!$K:$K,[1]Sheet1!$D:$D,0)</f>
        <v>44984</v>
      </c>
      <c r="B563" t="str">
        <f t="shared" si="8"/>
        <v>2023_Week09</v>
      </c>
      <c r="C563" t="s">
        <v>393</v>
      </c>
      <c r="D563" t="s">
        <v>120</v>
      </c>
      <c r="E563" t="s">
        <v>120</v>
      </c>
      <c r="F563" t="s">
        <v>121</v>
      </c>
      <c r="G563" t="s">
        <v>122</v>
      </c>
      <c r="H563">
        <v>20</v>
      </c>
      <c r="I563">
        <v>0</v>
      </c>
      <c r="J563">
        <v>1.49</v>
      </c>
      <c r="K563">
        <v>0</v>
      </c>
      <c r="L563">
        <v>24</v>
      </c>
      <c r="M563">
        <v>0</v>
      </c>
      <c r="N563">
        <v>1.32</v>
      </c>
      <c r="O563">
        <v>0</v>
      </c>
      <c r="P563">
        <v>100</v>
      </c>
      <c r="Q563">
        <v>0</v>
      </c>
      <c r="R563">
        <v>1</v>
      </c>
      <c r="S563">
        <v>0</v>
      </c>
      <c r="T563">
        <v>5</v>
      </c>
      <c r="U563">
        <v>0</v>
      </c>
      <c r="V563" t="s">
        <v>369</v>
      </c>
      <c r="W563" t="s">
        <v>33</v>
      </c>
      <c r="X563">
        <v>1</v>
      </c>
      <c r="Y563">
        <v>0</v>
      </c>
    </row>
    <row r="564" spans="1:25" x14ac:dyDescent="0.25">
      <c r="A564">
        <f>_xlfn.XLOOKUP(C564,[1]Sheet1!$K:$K,[1]Sheet1!$D:$D,0)</f>
        <v>44984</v>
      </c>
      <c r="B564" t="str">
        <f t="shared" si="8"/>
        <v>2023_Week09</v>
      </c>
      <c r="C564" t="s">
        <v>393</v>
      </c>
      <c r="D564" t="s">
        <v>66</v>
      </c>
      <c r="E564" t="s">
        <v>84</v>
      </c>
      <c r="F564" t="s">
        <v>85</v>
      </c>
      <c r="G564" t="s">
        <v>86</v>
      </c>
      <c r="H564">
        <v>19</v>
      </c>
      <c r="I564">
        <v>0</v>
      </c>
      <c r="J564">
        <v>1.42</v>
      </c>
      <c r="K564">
        <v>0</v>
      </c>
      <c r="L564">
        <v>20</v>
      </c>
      <c r="M564">
        <v>0</v>
      </c>
      <c r="N564">
        <v>1.1000000000000001</v>
      </c>
      <c r="O564">
        <v>0</v>
      </c>
      <c r="P564">
        <v>100</v>
      </c>
      <c r="Q564">
        <v>0</v>
      </c>
      <c r="R564">
        <v>1</v>
      </c>
      <c r="S564">
        <v>0</v>
      </c>
      <c r="T564">
        <v>5.26</v>
      </c>
      <c r="U564">
        <v>0</v>
      </c>
      <c r="V564" t="s">
        <v>147</v>
      </c>
      <c r="W564" t="s">
        <v>33</v>
      </c>
      <c r="X564">
        <v>1</v>
      </c>
      <c r="Y564">
        <v>0</v>
      </c>
    </row>
    <row r="565" spans="1:25" x14ac:dyDescent="0.25">
      <c r="A565">
        <f>_xlfn.XLOOKUP(C565,[1]Sheet1!$K:$K,[1]Sheet1!$D:$D,0)</f>
        <v>44984</v>
      </c>
      <c r="B565" t="str">
        <f t="shared" si="8"/>
        <v>2023_Week09</v>
      </c>
      <c r="C565" t="s">
        <v>393</v>
      </c>
      <c r="D565" t="s">
        <v>54</v>
      </c>
      <c r="E565" t="s">
        <v>54</v>
      </c>
      <c r="F565" t="s">
        <v>30</v>
      </c>
      <c r="G565" t="s">
        <v>55</v>
      </c>
      <c r="H565">
        <v>121</v>
      </c>
      <c r="I565">
        <v>1</v>
      </c>
      <c r="J565">
        <v>9.0399999999999991</v>
      </c>
      <c r="K565">
        <v>5</v>
      </c>
      <c r="L565">
        <v>164</v>
      </c>
      <c r="M565">
        <v>1</v>
      </c>
      <c r="N565">
        <v>8.99</v>
      </c>
      <c r="O565">
        <v>4.55</v>
      </c>
      <c r="P565">
        <v>100</v>
      </c>
      <c r="Q565">
        <v>100</v>
      </c>
      <c r="R565">
        <v>1</v>
      </c>
      <c r="S565">
        <v>0</v>
      </c>
      <c r="T565">
        <v>0.83</v>
      </c>
      <c r="U565">
        <v>0</v>
      </c>
      <c r="V565" t="s">
        <v>349</v>
      </c>
      <c r="W565" t="s">
        <v>33</v>
      </c>
      <c r="X565">
        <v>1</v>
      </c>
      <c r="Y565">
        <v>0</v>
      </c>
    </row>
    <row r="566" spans="1:25" x14ac:dyDescent="0.25">
      <c r="A566">
        <f>_xlfn.XLOOKUP(C566,[1]Sheet1!$K:$K,[1]Sheet1!$D:$D,0)</f>
        <v>44977</v>
      </c>
      <c r="B566" t="str">
        <f t="shared" si="8"/>
        <v>2023_Week08</v>
      </c>
      <c r="C566" t="s">
        <v>400</v>
      </c>
      <c r="D566" t="s">
        <v>40</v>
      </c>
      <c r="E566" t="s">
        <v>58</v>
      </c>
      <c r="F566" t="s">
        <v>59</v>
      </c>
      <c r="G566" t="s">
        <v>60</v>
      </c>
      <c r="H566">
        <v>155</v>
      </c>
      <c r="I566">
        <v>2</v>
      </c>
      <c r="J566">
        <v>12.41</v>
      </c>
      <c r="K566">
        <v>15.38</v>
      </c>
      <c r="L566">
        <v>199</v>
      </c>
      <c r="M566">
        <v>2</v>
      </c>
      <c r="N566">
        <v>12.73</v>
      </c>
      <c r="O566">
        <v>12.5</v>
      </c>
      <c r="P566">
        <v>91.46</v>
      </c>
      <c r="Q566">
        <v>50</v>
      </c>
      <c r="R566">
        <v>12</v>
      </c>
      <c r="S566">
        <v>0</v>
      </c>
      <c r="T566">
        <v>7.74</v>
      </c>
      <c r="U566">
        <v>0</v>
      </c>
      <c r="V566" t="s">
        <v>401</v>
      </c>
      <c r="W566" t="s">
        <v>33</v>
      </c>
      <c r="X566">
        <v>12</v>
      </c>
      <c r="Y566">
        <v>0</v>
      </c>
    </row>
    <row r="567" spans="1:25" x14ac:dyDescent="0.25">
      <c r="A567">
        <f>_xlfn.XLOOKUP(C567,[1]Sheet1!$K:$K,[1]Sheet1!$D:$D,0)</f>
        <v>44977</v>
      </c>
      <c r="B567" t="str">
        <f t="shared" si="8"/>
        <v>2023_Week08</v>
      </c>
      <c r="C567" t="s">
        <v>400</v>
      </c>
      <c r="D567" t="s">
        <v>115</v>
      </c>
      <c r="E567" t="s">
        <v>116</v>
      </c>
      <c r="F567" t="s">
        <v>117</v>
      </c>
      <c r="G567" t="s">
        <v>118</v>
      </c>
      <c r="H567">
        <v>99</v>
      </c>
      <c r="I567">
        <v>2</v>
      </c>
      <c r="J567">
        <v>7.93</v>
      </c>
      <c r="K567">
        <v>15.38</v>
      </c>
      <c r="L567">
        <v>124</v>
      </c>
      <c r="M567">
        <v>3</v>
      </c>
      <c r="N567">
        <v>7.93</v>
      </c>
      <c r="O567">
        <v>18.75</v>
      </c>
      <c r="P567">
        <v>100</v>
      </c>
      <c r="Q567">
        <v>100</v>
      </c>
      <c r="R567">
        <v>12</v>
      </c>
      <c r="S567">
        <v>0</v>
      </c>
      <c r="T567">
        <v>12.12</v>
      </c>
      <c r="U567">
        <v>0</v>
      </c>
      <c r="V567" t="s">
        <v>106</v>
      </c>
      <c r="W567" t="s">
        <v>33</v>
      </c>
      <c r="X567">
        <v>12</v>
      </c>
      <c r="Y567">
        <v>0</v>
      </c>
    </row>
    <row r="568" spans="1:25" x14ac:dyDescent="0.25">
      <c r="A568">
        <f>_xlfn.XLOOKUP(C568,[1]Sheet1!$K:$K,[1]Sheet1!$D:$D,0)</f>
        <v>44977</v>
      </c>
      <c r="B568" t="str">
        <f t="shared" si="8"/>
        <v>2023_Week08</v>
      </c>
      <c r="C568" t="s">
        <v>400</v>
      </c>
      <c r="D568" t="s">
        <v>115</v>
      </c>
      <c r="E568" t="s">
        <v>231</v>
      </c>
      <c r="F568" t="s">
        <v>232</v>
      </c>
      <c r="G568" t="s">
        <v>233</v>
      </c>
      <c r="H568">
        <v>116</v>
      </c>
      <c r="I568">
        <v>1</v>
      </c>
      <c r="J568">
        <v>9.2899999999999991</v>
      </c>
      <c r="K568">
        <v>7.69</v>
      </c>
      <c r="L568">
        <v>145</v>
      </c>
      <c r="M568">
        <v>2</v>
      </c>
      <c r="N568">
        <v>9.2799999999999994</v>
      </c>
      <c r="O568">
        <v>12.5</v>
      </c>
      <c r="P568">
        <v>95.86</v>
      </c>
      <c r="Q568">
        <v>100</v>
      </c>
      <c r="R568">
        <v>10</v>
      </c>
      <c r="S568">
        <v>0</v>
      </c>
      <c r="T568">
        <v>8.6199999999999992</v>
      </c>
      <c r="U568">
        <v>0</v>
      </c>
      <c r="V568" t="s">
        <v>220</v>
      </c>
      <c r="W568" t="s">
        <v>33</v>
      </c>
      <c r="X568">
        <v>10</v>
      </c>
      <c r="Y568">
        <v>0</v>
      </c>
    </row>
    <row r="569" spans="1:25" x14ac:dyDescent="0.25">
      <c r="A569">
        <f>_xlfn.XLOOKUP(C569,[1]Sheet1!$K:$K,[1]Sheet1!$D:$D,0)</f>
        <v>44977</v>
      </c>
      <c r="B569" t="str">
        <f t="shared" si="8"/>
        <v>2023_Week08</v>
      </c>
      <c r="C569" t="s">
        <v>400</v>
      </c>
      <c r="D569" t="s">
        <v>29</v>
      </c>
      <c r="E569" t="s">
        <v>29</v>
      </c>
      <c r="F569" t="s">
        <v>30</v>
      </c>
      <c r="G569" t="s">
        <v>31</v>
      </c>
      <c r="H569">
        <v>140</v>
      </c>
      <c r="I569">
        <v>2</v>
      </c>
      <c r="J569">
        <v>11.21</v>
      </c>
      <c r="K569">
        <v>15.38</v>
      </c>
      <c r="L569">
        <v>176</v>
      </c>
      <c r="M569">
        <v>2</v>
      </c>
      <c r="N569">
        <v>11.26</v>
      </c>
      <c r="O569">
        <v>12.5</v>
      </c>
      <c r="P569">
        <v>100</v>
      </c>
      <c r="Q569">
        <v>100</v>
      </c>
      <c r="R569">
        <v>7</v>
      </c>
      <c r="S569">
        <v>0</v>
      </c>
      <c r="T569">
        <v>5</v>
      </c>
      <c r="U569">
        <v>0</v>
      </c>
      <c r="V569" t="s">
        <v>402</v>
      </c>
      <c r="W569" t="s">
        <v>33</v>
      </c>
      <c r="X569">
        <v>7</v>
      </c>
      <c r="Y569">
        <v>0</v>
      </c>
    </row>
    <row r="570" spans="1:25" x14ac:dyDescent="0.25">
      <c r="A570">
        <f>_xlfn.XLOOKUP(C570,[1]Sheet1!$K:$K,[1]Sheet1!$D:$D,0)</f>
        <v>44977</v>
      </c>
      <c r="B570" t="str">
        <f t="shared" si="8"/>
        <v>2023_Week08</v>
      </c>
      <c r="C570" t="s">
        <v>400</v>
      </c>
      <c r="D570" t="s">
        <v>34</v>
      </c>
      <c r="E570" t="s">
        <v>50</v>
      </c>
      <c r="F570" t="s">
        <v>51</v>
      </c>
      <c r="G570" t="s">
        <v>52</v>
      </c>
      <c r="H570">
        <v>83</v>
      </c>
      <c r="I570">
        <v>1</v>
      </c>
      <c r="J570">
        <v>6.65</v>
      </c>
      <c r="K570">
        <v>7.69</v>
      </c>
      <c r="L570">
        <v>95</v>
      </c>
      <c r="M570">
        <v>1</v>
      </c>
      <c r="N570">
        <v>6.08</v>
      </c>
      <c r="O570">
        <v>6.25</v>
      </c>
      <c r="P570">
        <v>96.84</v>
      </c>
      <c r="Q570">
        <v>100</v>
      </c>
      <c r="R570">
        <v>4</v>
      </c>
      <c r="S570">
        <v>0</v>
      </c>
      <c r="T570">
        <v>4.82</v>
      </c>
      <c r="U570">
        <v>0</v>
      </c>
      <c r="V570" t="s">
        <v>247</v>
      </c>
      <c r="W570" t="s">
        <v>33</v>
      </c>
      <c r="X570">
        <v>4</v>
      </c>
      <c r="Y570">
        <v>0</v>
      </c>
    </row>
    <row r="571" spans="1:25" x14ac:dyDescent="0.25">
      <c r="A571">
        <f>_xlfn.XLOOKUP(C571,[1]Sheet1!$K:$K,[1]Sheet1!$D:$D,0)</f>
        <v>44977</v>
      </c>
      <c r="B571" t="str">
        <f t="shared" si="8"/>
        <v>2023_Week08</v>
      </c>
      <c r="C571" t="s">
        <v>400</v>
      </c>
      <c r="D571" t="s">
        <v>34</v>
      </c>
      <c r="E571" t="s">
        <v>397</v>
      </c>
      <c r="F571" t="s">
        <v>398</v>
      </c>
      <c r="G571" t="s">
        <v>399</v>
      </c>
      <c r="H571">
        <v>44</v>
      </c>
      <c r="I571">
        <v>0</v>
      </c>
      <c r="J571">
        <v>3.52</v>
      </c>
      <c r="K571">
        <v>0</v>
      </c>
      <c r="L571">
        <v>54</v>
      </c>
      <c r="M571">
        <v>0</v>
      </c>
      <c r="N571">
        <v>3.45</v>
      </c>
      <c r="O571">
        <v>0</v>
      </c>
      <c r="P571">
        <v>100</v>
      </c>
      <c r="Q571">
        <v>0</v>
      </c>
      <c r="R571">
        <v>4</v>
      </c>
      <c r="S571">
        <v>0</v>
      </c>
      <c r="T571">
        <v>9.09</v>
      </c>
      <c r="U571">
        <v>0</v>
      </c>
      <c r="V571" t="s">
        <v>367</v>
      </c>
      <c r="W571" t="s">
        <v>33</v>
      </c>
      <c r="X571">
        <v>4</v>
      </c>
      <c r="Y571">
        <v>0</v>
      </c>
    </row>
    <row r="572" spans="1:25" x14ac:dyDescent="0.25">
      <c r="A572">
        <f>_xlfn.XLOOKUP(C572,[1]Sheet1!$K:$K,[1]Sheet1!$D:$D,0)</f>
        <v>44977</v>
      </c>
      <c r="B572" t="str">
        <f t="shared" si="8"/>
        <v>2023_Week08</v>
      </c>
      <c r="C572" t="s">
        <v>400</v>
      </c>
      <c r="D572" t="s">
        <v>162</v>
      </c>
      <c r="E572" t="s">
        <v>163</v>
      </c>
      <c r="F572" t="s">
        <v>164</v>
      </c>
      <c r="G572" t="s">
        <v>165</v>
      </c>
      <c r="H572">
        <v>58</v>
      </c>
      <c r="I572">
        <v>0</v>
      </c>
      <c r="J572">
        <v>4.6399999999999997</v>
      </c>
      <c r="K572">
        <v>0</v>
      </c>
      <c r="L572">
        <v>88</v>
      </c>
      <c r="M572">
        <v>0</v>
      </c>
      <c r="N572">
        <v>5.63</v>
      </c>
      <c r="O572">
        <v>0</v>
      </c>
      <c r="P572">
        <v>98.86</v>
      </c>
      <c r="Q572">
        <v>0</v>
      </c>
      <c r="R572">
        <v>4</v>
      </c>
      <c r="S572">
        <v>0</v>
      </c>
      <c r="T572">
        <v>6.9</v>
      </c>
      <c r="U572">
        <v>0</v>
      </c>
      <c r="V572" t="s">
        <v>367</v>
      </c>
      <c r="W572" t="s">
        <v>33</v>
      </c>
      <c r="X572">
        <v>4</v>
      </c>
      <c r="Y572">
        <v>0</v>
      </c>
    </row>
    <row r="573" spans="1:25" x14ac:dyDescent="0.25">
      <c r="A573">
        <f>_xlfn.XLOOKUP(C573,[1]Sheet1!$K:$K,[1]Sheet1!$D:$D,0)</f>
        <v>44977</v>
      </c>
      <c r="B573" t="str">
        <f t="shared" si="8"/>
        <v>2023_Week08</v>
      </c>
      <c r="C573" t="s">
        <v>400</v>
      </c>
      <c r="D573" t="s">
        <v>92</v>
      </c>
      <c r="E573" t="s">
        <v>97</v>
      </c>
      <c r="F573" t="s">
        <v>98</v>
      </c>
      <c r="G573" t="s">
        <v>99</v>
      </c>
      <c r="H573">
        <v>38</v>
      </c>
      <c r="I573">
        <v>0</v>
      </c>
      <c r="J573">
        <v>3.04</v>
      </c>
      <c r="K573">
        <v>0</v>
      </c>
      <c r="L573">
        <v>46</v>
      </c>
      <c r="M573">
        <v>0</v>
      </c>
      <c r="N573">
        <v>2.94</v>
      </c>
      <c r="O573">
        <v>0</v>
      </c>
      <c r="P573">
        <v>100</v>
      </c>
      <c r="Q573">
        <v>0</v>
      </c>
      <c r="R573">
        <v>3</v>
      </c>
      <c r="S573">
        <v>0</v>
      </c>
      <c r="T573">
        <v>7.89</v>
      </c>
      <c r="U573">
        <v>0</v>
      </c>
      <c r="V573" t="s">
        <v>341</v>
      </c>
      <c r="W573" t="s">
        <v>33</v>
      </c>
      <c r="X573">
        <v>3</v>
      </c>
      <c r="Y573">
        <v>0</v>
      </c>
    </row>
    <row r="574" spans="1:25" x14ac:dyDescent="0.25">
      <c r="A574">
        <f>_xlfn.XLOOKUP(C574,[1]Sheet1!$K:$K,[1]Sheet1!$D:$D,0)</f>
        <v>44977</v>
      </c>
      <c r="B574" t="str">
        <f t="shared" si="8"/>
        <v>2023_Week08</v>
      </c>
      <c r="C574" t="s">
        <v>400</v>
      </c>
      <c r="D574" t="s">
        <v>133</v>
      </c>
      <c r="E574" t="s">
        <v>72</v>
      </c>
      <c r="F574" t="s">
        <v>73</v>
      </c>
      <c r="G574" t="s">
        <v>74</v>
      </c>
      <c r="H574">
        <v>50</v>
      </c>
      <c r="I574">
        <v>0</v>
      </c>
      <c r="J574">
        <v>4</v>
      </c>
      <c r="K574">
        <v>0</v>
      </c>
      <c r="L574">
        <v>84</v>
      </c>
      <c r="M574">
        <v>0</v>
      </c>
      <c r="N574">
        <v>5.37</v>
      </c>
      <c r="O574">
        <v>0</v>
      </c>
      <c r="P574">
        <v>100</v>
      </c>
      <c r="Q574">
        <v>0</v>
      </c>
      <c r="R574">
        <v>3</v>
      </c>
      <c r="S574">
        <v>0</v>
      </c>
      <c r="T574">
        <v>6</v>
      </c>
      <c r="U574">
        <v>0</v>
      </c>
      <c r="V574" t="s">
        <v>341</v>
      </c>
      <c r="W574" t="s">
        <v>33</v>
      </c>
      <c r="X574">
        <v>3</v>
      </c>
      <c r="Y574">
        <v>0</v>
      </c>
    </row>
    <row r="575" spans="1:25" x14ac:dyDescent="0.25">
      <c r="A575">
        <f>_xlfn.XLOOKUP(C575,[1]Sheet1!$K:$K,[1]Sheet1!$D:$D,0)</f>
        <v>44977</v>
      </c>
      <c r="B575" t="str">
        <f t="shared" si="8"/>
        <v>2023_Week08</v>
      </c>
      <c r="C575" t="s">
        <v>400</v>
      </c>
      <c r="D575" t="s">
        <v>34</v>
      </c>
      <c r="E575" t="s">
        <v>107</v>
      </c>
      <c r="F575" t="s">
        <v>108</v>
      </c>
      <c r="G575" t="s">
        <v>109</v>
      </c>
      <c r="H575">
        <v>96</v>
      </c>
      <c r="I575">
        <v>1</v>
      </c>
      <c r="J575">
        <v>7.69</v>
      </c>
      <c r="K575">
        <v>7.69</v>
      </c>
      <c r="L575">
        <v>113</v>
      </c>
      <c r="M575">
        <v>1</v>
      </c>
      <c r="N575">
        <v>7.23</v>
      </c>
      <c r="O575">
        <v>6.25</v>
      </c>
      <c r="P575">
        <v>100</v>
      </c>
      <c r="Q575">
        <v>100</v>
      </c>
      <c r="R575">
        <v>2</v>
      </c>
      <c r="S575">
        <v>0</v>
      </c>
      <c r="T575">
        <v>2.08</v>
      </c>
      <c r="U575">
        <v>0</v>
      </c>
      <c r="V575" t="s">
        <v>217</v>
      </c>
      <c r="W575" t="s">
        <v>33</v>
      </c>
      <c r="X575">
        <v>2</v>
      </c>
      <c r="Y575">
        <v>0</v>
      </c>
    </row>
    <row r="576" spans="1:25" x14ac:dyDescent="0.25">
      <c r="A576">
        <f>_xlfn.XLOOKUP(C576,[1]Sheet1!$K:$K,[1]Sheet1!$D:$D,0)</f>
        <v>44977</v>
      </c>
      <c r="B576" t="str">
        <f t="shared" si="8"/>
        <v>2023_Week08</v>
      </c>
      <c r="C576" t="s">
        <v>400</v>
      </c>
      <c r="D576" t="s">
        <v>54</v>
      </c>
      <c r="E576" t="s">
        <v>54</v>
      </c>
      <c r="F576" t="s">
        <v>30</v>
      </c>
      <c r="G576" t="s">
        <v>55</v>
      </c>
      <c r="H576">
        <v>92</v>
      </c>
      <c r="I576">
        <v>2</v>
      </c>
      <c r="J576">
        <v>7.37</v>
      </c>
      <c r="K576">
        <v>15.38</v>
      </c>
      <c r="L576">
        <v>126</v>
      </c>
      <c r="M576">
        <v>2</v>
      </c>
      <c r="N576">
        <v>8.06</v>
      </c>
      <c r="O576">
        <v>12.5</v>
      </c>
      <c r="P576">
        <v>100</v>
      </c>
      <c r="Q576">
        <v>100</v>
      </c>
      <c r="R576">
        <v>2</v>
      </c>
      <c r="S576">
        <v>0</v>
      </c>
      <c r="T576">
        <v>2.17</v>
      </c>
      <c r="U576">
        <v>0</v>
      </c>
      <c r="V576" t="s">
        <v>370</v>
      </c>
      <c r="W576" t="s">
        <v>33</v>
      </c>
      <c r="X576">
        <v>2</v>
      </c>
      <c r="Y576">
        <v>0</v>
      </c>
    </row>
    <row r="577" spans="1:25" x14ac:dyDescent="0.25">
      <c r="A577">
        <f>_xlfn.XLOOKUP(C577,[1]Sheet1!$K:$K,[1]Sheet1!$D:$D,0)</f>
        <v>44977</v>
      </c>
      <c r="B577" t="str">
        <f t="shared" si="8"/>
        <v>2023_Week08</v>
      </c>
      <c r="C577" t="s">
        <v>400</v>
      </c>
      <c r="D577" t="s">
        <v>40</v>
      </c>
      <c r="E577" t="s">
        <v>88</v>
      </c>
      <c r="F577" t="s">
        <v>89</v>
      </c>
      <c r="G577" t="s">
        <v>90</v>
      </c>
      <c r="H577">
        <v>32</v>
      </c>
      <c r="I577">
        <v>0</v>
      </c>
      <c r="J577">
        <v>2.56</v>
      </c>
      <c r="K577">
        <v>0</v>
      </c>
      <c r="L577">
        <v>33</v>
      </c>
      <c r="M577">
        <v>0</v>
      </c>
      <c r="N577">
        <v>2.11</v>
      </c>
      <c r="O577">
        <v>0</v>
      </c>
      <c r="P577">
        <v>100</v>
      </c>
      <c r="Q577">
        <v>0</v>
      </c>
      <c r="R577">
        <v>1</v>
      </c>
      <c r="S577">
        <v>0</v>
      </c>
      <c r="T577">
        <v>3.13</v>
      </c>
      <c r="U577">
        <v>0</v>
      </c>
      <c r="V577" t="s">
        <v>139</v>
      </c>
      <c r="W577" t="s">
        <v>33</v>
      </c>
      <c r="X577">
        <v>1</v>
      </c>
      <c r="Y577">
        <v>0</v>
      </c>
    </row>
    <row r="578" spans="1:25" x14ac:dyDescent="0.25">
      <c r="A578">
        <f>_xlfn.XLOOKUP(C578,[1]Sheet1!$K:$K,[1]Sheet1!$D:$D,0)</f>
        <v>44977</v>
      </c>
      <c r="B578" t="str">
        <f t="shared" si="8"/>
        <v>2023_Week08</v>
      </c>
      <c r="C578" t="s">
        <v>400</v>
      </c>
      <c r="D578" t="s">
        <v>34</v>
      </c>
      <c r="E578" t="s">
        <v>222</v>
      </c>
      <c r="F578" t="s">
        <v>158</v>
      </c>
      <c r="G578" t="s">
        <v>223</v>
      </c>
      <c r="H578">
        <v>20</v>
      </c>
      <c r="I578">
        <v>0</v>
      </c>
      <c r="J578">
        <v>1.6</v>
      </c>
      <c r="K578">
        <v>0</v>
      </c>
      <c r="L578">
        <v>20</v>
      </c>
      <c r="M578">
        <v>0</v>
      </c>
      <c r="N578">
        <v>1.28</v>
      </c>
      <c r="O578">
        <v>0</v>
      </c>
      <c r="P578">
        <v>100</v>
      </c>
      <c r="Q578">
        <v>0</v>
      </c>
      <c r="R578">
        <v>1</v>
      </c>
      <c r="S578">
        <v>0</v>
      </c>
      <c r="T578">
        <v>5</v>
      </c>
      <c r="U578">
        <v>0</v>
      </c>
      <c r="V578" t="s">
        <v>160</v>
      </c>
      <c r="W578" t="s">
        <v>33</v>
      </c>
      <c r="X578">
        <v>1</v>
      </c>
      <c r="Y578">
        <v>0</v>
      </c>
    </row>
    <row r="579" spans="1:25" x14ac:dyDescent="0.25">
      <c r="A579">
        <f>_xlfn.XLOOKUP(C579,[1]Sheet1!$K:$K,[1]Sheet1!$D:$D,0)</f>
        <v>44977</v>
      </c>
      <c r="B579" t="str">
        <f t="shared" ref="B579:B642" si="9">IF(WEEKNUM(A579)&gt;9,YEAR(A579)&amp;"_Week"&amp;WEEKNUM(A579),YEAR(A579)&amp;"_Week0"&amp;WEEKNUM(A579))</f>
        <v>2023_Week08</v>
      </c>
      <c r="C579" t="s">
        <v>400</v>
      </c>
      <c r="D579" t="s">
        <v>34</v>
      </c>
      <c r="E579" t="s">
        <v>157</v>
      </c>
      <c r="F579" t="s">
        <v>158</v>
      </c>
      <c r="G579" t="s">
        <v>159</v>
      </c>
      <c r="H579">
        <v>25</v>
      </c>
      <c r="I579">
        <v>0</v>
      </c>
      <c r="J579">
        <v>2</v>
      </c>
      <c r="K579">
        <v>0</v>
      </c>
      <c r="L579">
        <v>26</v>
      </c>
      <c r="M579">
        <v>0</v>
      </c>
      <c r="N579">
        <v>1.66</v>
      </c>
      <c r="O579">
        <v>0</v>
      </c>
      <c r="P579">
        <v>100</v>
      </c>
      <c r="Q579">
        <v>0</v>
      </c>
      <c r="R579">
        <v>1</v>
      </c>
      <c r="S579">
        <v>0</v>
      </c>
      <c r="T579">
        <v>4</v>
      </c>
      <c r="U579">
        <v>0</v>
      </c>
      <c r="V579" t="s">
        <v>139</v>
      </c>
      <c r="W579" t="s">
        <v>33</v>
      </c>
      <c r="X579">
        <v>1</v>
      </c>
      <c r="Y579">
        <v>0</v>
      </c>
    </row>
    <row r="580" spans="1:25" x14ac:dyDescent="0.25">
      <c r="A580">
        <f>_xlfn.XLOOKUP(C580,[1]Sheet1!$K:$K,[1]Sheet1!$D:$D,0)</f>
        <v>44977</v>
      </c>
      <c r="B580" t="str">
        <f t="shared" si="9"/>
        <v>2023_Week08</v>
      </c>
      <c r="C580" t="s">
        <v>400</v>
      </c>
      <c r="D580" t="s">
        <v>40</v>
      </c>
      <c r="E580" t="s">
        <v>41</v>
      </c>
      <c r="F580" t="s">
        <v>42</v>
      </c>
      <c r="G580" t="s">
        <v>43</v>
      </c>
      <c r="H580">
        <v>33</v>
      </c>
      <c r="I580">
        <v>0</v>
      </c>
      <c r="J580">
        <v>2.64</v>
      </c>
      <c r="K580">
        <v>0</v>
      </c>
      <c r="L580">
        <v>33</v>
      </c>
      <c r="M580">
        <v>0</v>
      </c>
      <c r="N580">
        <v>2.11</v>
      </c>
      <c r="O580">
        <v>0</v>
      </c>
      <c r="P580">
        <v>100</v>
      </c>
      <c r="Q580">
        <v>0</v>
      </c>
      <c r="R580">
        <v>1</v>
      </c>
      <c r="S580">
        <v>0</v>
      </c>
      <c r="T580">
        <v>3.03</v>
      </c>
      <c r="U580">
        <v>0</v>
      </c>
      <c r="V580" t="s">
        <v>139</v>
      </c>
      <c r="W580" t="s">
        <v>33</v>
      </c>
      <c r="X580">
        <v>1</v>
      </c>
      <c r="Y580">
        <v>0</v>
      </c>
    </row>
    <row r="581" spans="1:25" x14ac:dyDescent="0.25">
      <c r="A581">
        <f>_xlfn.XLOOKUP(C581,[1]Sheet1!$K:$K,[1]Sheet1!$D:$D,0)</f>
        <v>44977</v>
      </c>
      <c r="B581" t="str">
        <f t="shared" si="9"/>
        <v>2023_Week08</v>
      </c>
      <c r="C581" t="s">
        <v>400</v>
      </c>
      <c r="D581" t="s">
        <v>34</v>
      </c>
      <c r="E581" t="s">
        <v>224</v>
      </c>
      <c r="F581" t="s">
        <v>158</v>
      </c>
      <c r="G581" t="s">
        <v>225</v>
      </c>
      <c r="H581">
        <v>32</v>
      </c>
      <c r="I581">
        <v>0</v>
      </c>
      <c r="J581">
        <v>2.56</v>
      </c>
      <c r="K581">
        <v>0</v>
      </c>
      <c r="L581">
        <v>33</v>
      </c>
      <c r="M581">
        <v>0</v>
      </c>
      <c r="N581">
        <v>2.11</v>
      </c>
      <c r="O581">
        <v>0</v>
      </c>
      <c r="P581">
        <v>100</v>
      </c>
      <c r="Q581">
        <v>0</v>
      </c>
      <c r="R581">
        <v>1</v>
      </c>
      <c r="S581">
        <v>0</v>
      </c>
      <c r="T581">
        <v>3.13</v>
      </c>
      <c r="U581">
        <v>0</v>
      </c>
      <c r="V581" t="s">
        <v>139</v>
      </c>
      <c r="W581" t="s">
        <v>33</v>
      </c>
      <c r="X581">
        <v>1</v>
      </c>
      <c r="Y581">
        <v>0</v>
      </c>
    </row>
    <row r="582" spans="1:25" x14ac:dyDescent="0.25">
      <c r="A582">
        <f>_xlfn.XLOOKUP(C582,[1]Sheet1!$K:$K,[1]Sheet1!$D:$D,0)</f>
        <v>44977</v>
      </c>
      <c r="B582" t="str">
        <f t="shared" si="9"/>
        <v>2023_Week08</v>
      </c>
      <c r="C582" t="s">
        <v>400</v>
      </c>
      <c r="D582" t="s">
        <v>34</v>
      </c>
      <c r="E582" t="s">
        <v>45</v>
      </c>
      <c r="F582" t="s">
        <v>46</v>
      </c>
      <c r="G582" t="s">
        <v>47</v>
      </c>
      <c r="H582">
        <v>36</v>
      </c>
      <c r="I582">
        <v>1</v>
      </c>
      <c r="J582">
        <v>2.88</v>
      </c>
      <c r="K582">
        <v>7.69</v>
      </c>
      <c r="L582">
        <v>47</v>
      </c>
      <c r="M582">
        <v>1</v>
      </c>
      <c r="N582">
        <v>3.01</v>
      </c>
      <c r="O582">
        <v>6.25</v>
      </c>
      <c r="P582">
        <v>100</v>
      </c>
      <c r="Q582">
        <v>100</v>
      </c>
      <c r="R582">
        <v>1</v>
      </c>
      <c r="S582">
        <v>0</v>
      </c>
      <c r="T582">
        <v>2.78</v>
      </c>
      <c r="U582">
        <v>0</v>
      </c>
      <c r="V582" t="s">
        <v>139</v>
      </c>
      <c r="W582" t="s">
        <v>33</v>
      </c>
      <c r="X582">
        <v>1</v>
      </c>
      <c r="Y582">
        <v>0</v>
      </c>
    </row>
    <row r="583" spans="1:25" x14ac:dyDescent="0.25">
      <c r="A583">
        <f>_xlfn.XLOOKUP(C583,[1]Sheet1!$K:$K,[1]Sheet1!$D:$D,0)</f>
        <v>44977</v>
      </c>
      <c r="B583" t="str">
        <f t="shared" si="9"/>
        <v>2023_Week08</v>
      </c>
      <c r="C583" t="s">
        <v>400</v>
      </c>
      <c r="D583" t="s">
        <v>24</v>
      </c>
      <c r="E583" t="s">
        <v>24</v>
      </c>
      <c r="F583" t="s">
        <v>25</v>
      </c>
      <c r="G583" t="s">
        <v>26</v>
      </c>
      <c r="H583">
        <v>6</v>
      </c>
      <c r="I583">
        <v>0</v>
      </c>
      <c r="J583">
        <v>0.48</v>
      </c>
      <c r="K583">
        <v>0</v>
      </c>
      <c r="L583">
        <v>6</v>
      </c>
      <c r="M583">
        <v>0</v>
      </c>
      <c r="N583">
        <v>0.38</v>
      </c>
      <c r="O583">
        <v>0</v>
      </c>
      <c r="P583">
        <v>100</v>
      </c>
      <c r="Q583">
        <v>0</v>
      </c>
      <c r="R583">
        <v>1</v>
      </c>
      <c r="S583">
        <v>0</v>
      </c>
      <c r="T583">
        <v>16.670000000000002</v>
      </c>
      <c r="U583">
        <v>0</v>
      </c>
      <c r="V583" t="s">
        <v>160</v>
      </c>
      <c r="W583" t="s">
        <v>33</v>
      </c>
      <c r="X583">
        <v>1</v>
      </c>
      <c r="Y583">
        <v>0</v>
      </c>
    </row>
    <row r="584" spans="1:25" x14ac:dyDescent="0.25">
      <c r="A584">
        <f>_xlfn.XLOOKUP(C584,[1]Sheet1!$K:$K,[1]Sheet1!$D:$D,0)</f>
        <v>44977</v>
      </c>
      <c r="B584" t="str">
        <f t="shared" si="9"/>
        <v>2023_Week08</v>
      </c>
      <c r="C584" t="s">
        <v>400</v>
      </c>
      <c r="D584" t="s">
        <v>162</v>
      </c>
      <c r="E584" t="s">
        <v>342</v>
      </c>
      <c r="F584" t="s">
        <v>343</v>
      </c>
      <c r="G584" t="s">
        <v>344</v>
      </c>
      <c r="H584">
        <v>19</v>
      </c>
      <c r="I584">
        <v>0</v>
      </c>
      <c r="J584">
        <v>1.52</v>
      </c>
      <c r="K584">
        <v>0</v>
      </c>
      <c r="L584">
        <v>21</v>
      </c>
      <c r="M584">
        <v>0</v>
      </c>
      <c r="N584">
        <v>1.34</v>
      </c>
      <c r="O584">
        <v>0</v>
      </c>
      <c r="P584">
        <v>100</v>
      </c>
      <c r="Q584">
        <v>0</v>
      </c>
      <c r="R584">
        <v>1</v>
      </c>
      <c r="S584">
        <v>0</v>
      </c>
      <c r="T584">
        <v>5.26</v>
      </c>
      <c r="U584">
        <v>0</v>
      </c>
      <c r="V584" t="s">
        <v>166</v>
      </c>
      <c r="W584" t="s">
        <v>33</v>
      </c>
      <c r="X584">
        <v>1</v>
      </c>
      <c r="Y584">
        <v>0</v>
      </c>
    </row>
    <row r="585" spans="1:25" x14ac:dyDescent="0.25">
      <c r="A585">
        <f>_xlfn.XLOOKUP(C585,[1]Sheet1!$K:$K,[1]Sheet1!$D:$D,0)</f>
        <v>44977</v>
      </c>
      <c r="B585" t="str">
        <f t="shared" si="9"/>
        <v>2023_Week08</v>
      </c>
      <c r="C585" t="s">
        <v>400</v>
      </c>
      <c r="D585" t="s">
        <v>120</v>
      </c>
      <c r="E585" t="s">
        <v>120</v>
      </c>
      <c r="F585" t="s">
        <v>121</v>
      </c>
      <c r="G585" t="s">
        <v>122</v>
      </c>
      <c r="H585">
        <v>15</v>
      </c>
      <c r="I585">
        <v>1</v>
      </c>
      <c r="J585">
        <v>1.2</v>
      </c>
      <c r="K585">
        <v>7.69</v>
      </c>
      <c r="L585">
        <v>20</v>
      </c>
      <c r="M585">
        <v>2</v>
      </c>
      <c r="N585">
        <v>1.28</v>
      </c>
      <c r="O585">
        <v>12.5</v>
      </c>
      <c r="P585">
        <v>100</v>
      </c>
      <c r="Q585">
        <v>100</v>
      </c>
      <c r="R585">
        <v>1</v>
      </c>
      <c r="S585">
        <v>0</v>
      </c>
      <c r="T585">
        <v>6.67</v>
      </c>
      <c r="U585">
        <v>0</v>
      </c>
      <c r="V585" t="s">
        <v>369</v>
      </c>
      <c r="W585" t="s">
        <v>33</v>
      </c>
      <c r="X585">
        <v>1</v>
      </c>
      <c r="Y585">
        <v>0</v>
      </c>
    </row>
    <row r="586" spans="1:25" x14ac:dyDescent="0.25">
      <c r="A586">
        <f>_xlfn.XLOOKUP(C586,[1]Sheet1!$K:$K,[1]Sheet1!$D:$D,0)</f>
        <v>44977</v>
      </c>
      <c r="B586" t="str">
        <f t="shared" si="9"/>
        <v>2023_Week08</v>
      </c>
      <c r="C586" t="s">
        <v>400</v>
      </c>
      <c r="D586" t="s">
        <v>133</v>
      </c>
      <c r="E586" t="s">
        <v>80</v>
      </c>
      <c r="F586" t="s">
        <v>81</v>
      </c>
      <c r="G586" t="s">
        <v>82</v>
      </c>
      <c r="H586">
        <v>20</v>
      </c>
      <c r="I586">
        <v>0</v>
      </c>
      <c r="J586">
        <v>1.6</v>
      </c>
      <c r="K586">
        <v>0</v>
      </c>
      <c r="L586">
        <v>22</v>
      </c>
      <c r="M586">
        <v>0</v>
      </c>
      <c r="N586">
        <v>1.41</v>
      </c>
      <c r="O586">
        <v>0</v>
      </c>
      <c r="P586">
        <v>100</v>
      </c>
      <c r="Q586">
        <v>0</v>
      </c>
      <c r="R586">
        <v>1</v>
      </c>
      <c r="S586">
        <v>0</v>
      </c>
      <c r="T586">
        <v>5</v>
      </c>
      <c r="U586">
        <v>0</v>
      </c>
      <c r="V586" t="s">
        <v>147</v>
      </c>
      <c r="W586" t="s">
        <v>33</v>
      </c>
      <c r="X586">
        <v>1</v>
      </c>
      <c r="Y586">
        <v>0</v>
      </c>
    </row>
    <row r="587" spans="1:25" x14ac:dyDescent="0.25">
      <c r="A587">
        <f>_xlfn.XLOOKUP(C587,[1]Sheet1!$K:$K,[1]Sheet1!$D:$D,0)</f>
        <v>44977</v>
      </c>
      <c r="B587" t="str">
        <f t="shared" si="9"/>
        <v>2023_Week08</v>
      </c>
      <c r="C587" t="s">
        <v>400</v>
      </c>
      <c r="D587" t="s">
        <v>76</v>
      </c>
      <c r="E587" t="s">
        <v>76</v>
      </c>
      <c r="F587" t="s">
        <v>77</v>
      </c>
      <c r="G587" t="s">
        <v>78</v>
      </c>
      <c r="H587">
        <v>23</v>
      </c>
      <c r="I587">
        <v>0</v>
      </c>
      <c r="J587">
        <v>1.84</v>
      </c>
      <c r="K587">
        <v>0</v>
      </c>
      <c r="L587">
        <v>32</v>
      </c>
      <c r="M587">
        <v>0</v>
      </c>
      <c r="N587">
        <v>2.0499999999999998</v>
      </c>
      <c r="O587">
        <v>0</v>
      </c>
      <c r="P587">
        <v>96.88</v>
      </c>
      <c r="Q587">
        <v>0</v>
      </c>
      <c r="R587">
        <v>1</v>
      </c>
      <c r="S587">
        <v>0</v>
      </c>
      <c r="T587">
        <v>4.3499999999999996</v>
      </c>
      <c r="U587">
        <v>0</v>
      </c>
      <c r="V587" t="s">
        <v>178</v>
      </c>
      <c r="W587" t="s">
        <v>33</v>
      </c>
      <c r="X587">
        <v>1</v>
      </c>
      <c r="Y587">
        <v>0</v>
      </c>
    </row>
    <row r="588" spans="1:25" x14ac:dyDescent="0.25">
      <c r="A588">
        <f>_xlfn.XLOOKUP(C588,[1]Sheet1!$K:$K,[1]Sheet1!$D:$D,0)</f>
        <v>44977</v>
      </c>
      <c r="B588" t="str">
        <f t="shared" si="9"/>
        <v>2023_Week08</v>
      </c>
      <c r="C588" t="s">
        <v>400</v>
      </c>
      <c r="D588" t="s">
        <v>92</v>
      </c>
      <c r="E588" t="s">
        <v>93</v>
      </c>
      <c r="F588" t="s">
        <v>94</v>
      </c>
      <c r="G588" t="s">
        <v>95</v>
      </c>
      <c r="H588">
        <v>17</v>
      </c>
      <c r="I588">
        <v>0</v>
      </c>
      <c r="J588">
        <v>1.36</v>
      </c>
      <c r="K588">
        <v>0</v>
      </c>
      <c r="L588">
        <v>20</v>
      </c>
      <c r="M588">
        <v>0</v>
      </c>
      <c r="N588">
        <v>1.28</v>
      </c>
      <c r="O588">
        <v>0</v>
      </c>
      <c r="P588">
        <v>100</v>
      </c>
      <c r="Q588">
        <v>0</v>
      </c>
      <c r="R588">
        <v>1</v>
      </c>
      <c r="S588">
        <v>0</v>
      </c>
      <c r="T588">
        <v>5.88</v>
      </c>
      <c r="U588">
        <v>0</v>
      </c>
      <c r="V588" t="s">
        <v>178</v>
      </c>
      <c r="W588" t="s">
        <v>33</v>
      </c>
      <c r="X588">
        <v>1</v>
      </c>
      <c r="Y588">
        <v>0</v>
      </c>
    </row>
    <row r="589" spans="1:25" x14ac:dyDescent="0.25">
      <c r="A589">
        <f>_xlfn.XLOOKUP(C589,[1]Sheet1!$K:$K,[1]Sheet1!$D:$D,0)</f>
        <v>44970</v>
      </c>
      <c r="B589" t="str">
        <f t="shared" si="9"/>
        <v>2023_Week07</v>
      </c>
      <c r="C589" t="s">
        <v>403</v>
      </c>
      <c r="D589" t="s">
        <v>40</v>
      </c>
      <c r="E589" t="s">
        <v>58</v>
      </c>
      <c r="F589" t="s">
        <v>59</v>
      </c>
      <c r="G589" t="s">
        <v>60</v>
      </c>
      <c r="H589">
        <v>107</v>
      </c>
      <c r="I589">
        <v>0</v>
      </c>
      <c r="J589">
        <v>10.08</v>
      </c>
      <c r="K589">
        <v>0</v>
      </c>
      <c r="L589">
        <v>135</v>
      </c>
      <c r="M589">
        <v>0</v>
      </c>
      <c r="N589">
        <v>9.85</v>
      </c>
      <c r="O589">
        <v>0</v>
      </c>
      <c r="P589">
        <v>100</v>
      </c>
      <c r="Q589">
        <v>0</v>
      </c>
      <c r="R589">
        <v>16</v>
      </c>
      <c r="S589">
        <v>0</v>
      </c>
      <c r="T589">
        <v>14.95</v>
      </c>
      <c r="U589">
        <v>0</v>
      </c>
      <c r="V589" t="s">
        <v>404</v>
      </c>
      <c r="W589" t="s">
        <v>33</v>
      </c>
      <c r="X589">
        <v>14</v>
      </c>
      <c r="Y589">
        <v>0</v>
      </c>
    </row>
    <row r="590" spans="1:25" x14ac:dyDescent="0.25">
      <c r="A590">
        <f>_xlfn.XLOOKUP(C590,[1]Sheet1!$K:$K,[1]Sheet1!$D:$D,0)</f>
        <v>44970</v>
      </c>
      <c r="B590" t="str">
        <f t="shared" si="9"/>
        <v>2023_Week07</v>
      </c>
      <c r="C590" t="s">
        <v>403</v>
      </c>
      <c r="D590" t="s">
        <v>115</v>
      </c>
      <c r="E590" t="s">
        <v>116</v>
      </c>
      <c r="F590" t="s">
        <v>117</v>
      </c>
      <c r="G590" t="s">
        <v>118</v>
      </c>
      <c r="H590">
        <v>63</v>
      </c>
      <c r="I590">
        <v>0</v>
      </c>
      <c r="J590">
        <v>5.94</v>
      </c>
      <c r="K590">
        <v>0</v>
      </c>
      <c r="L590">
        <v>88</v>
      </c>
      <c r="M590">
        <v>0</v>
      </c>
      <c r="N590">
        <v>6.42</v>
      </c>
      <c r="O590">
        <v>0</v>
      </c>
      <c r="P590">
        <v>98.86</v>
      </c>
      <c r="Q590">
        <v>0</v>
      </c>
      <c r="R590">
        <v>11</v>
      </c>
      <c r="S590">
        <v>0</v>
      </c>
      <c r="T590">
        <v>17.46</v>
      </c>
      <c r="U590">
        <v>0</v>
      </c>
      <c r="V590" t="s">
        <v>405</v>
      </c>
      <c r="W590" t="s">
        <v>33</v>
      </c>
      <c r="X590">
        <v>11</v>
      </c>
      <c r="Y590">
        <v>0</v>
      </c>
    </row>
    <row r="591" spans="1:25" x14ac:dyDescent="0.25">
      <c r="A591">
        <f>_xlfn.XLOOKUP(C591,[1]Sheet1!$K:$K,[1]Sheet1!$D:$D,0)</f>
        <v>44970</v>
      </c>
      <c r="B591" t="str">
        <f t="shared" si="9"/>
        <v>2023_Week07</v>
      </c>
      <c r="C591" t="s">
        <v>403</v>
      </c>
      <c r="D591" t="s">
        <v>120</v>
      </c>
      <c r="E591" t="s">
        <v>120</v>
      </c>
      <c r="F591" t="s">
        <v>121</v>
      </c>
      <c r="G591" t="s">
        <v>122</v>
      </c>
      <c r="H591">
        <v>47</v>
      </c>
      <c r="I591">
        <v>1</v>
      </c>
      <c r="J591">
        <v>4.43</v>
      </c>
      <c r="K591">
        <v>7.14</v>
      </c>
      <c r="L591">
        <v>60</v>
      </c>
      <c r="M591">
        <v>1</v>
      </c>
      <c r="N591">
        <v>4.38</v>
      </c>
      <c r="O591">
        <v>4.17</v>
      </c>
      <c r="P591">
        <v>98.33</v>
      </c>
      <c r="Q591">
        <v>100</v>
      </c>
      <c r="R591">
        <v>8</v>
      </c>
      <c r="S591">
        <v>0</v>
      </c>
      <c r="T591">
        <v>17.02</v>
      </c>
      <c r="U591">
        <v>0</v>
      </c>
      <c r="V591" t="s">
        <v>406</v>
      </c>
      <c r="W591" t="s">
        <v>33</v>
      </c>
      <c r="X591">
        <v>8</v>
      </c>
      <c r="Y591">
        <v>0</v>
      </c>
    </row>
    <row r="592" spans="1:25" x14ac:dyDescent="0.25">
      <c r="A592">
        <f>_xlfn.XLOOKUP(C592,[1]Sheet1!$K:$K,[1]Sheet1!$D:$D,0)</f>
        <v>44970</v>
      </c>
      <c r="B592" t="str">
        <f t="shared" si="9"/>
        <v>2023_Week07</v>
      </c>
      <c r="C592" t="s">
        <v>403</v>
      </c>
      <c r="D592" t="s">
        <v>162</v>
      </c>
      <c r="E592" t="s">
        <v>163</v>
      </c>
      <c r="F592" t="s">
        <v>164</v>
      </c>
      <c r="G592" t="s">
        <v>165</v>
      </c>
      <c r="H592">
        <v>44</v>
      </c>
      <c r="I592">
        <v>1</v>
      </c>
      <c r="J592">
        <v>4.1500000000000004</v>
      </c>
      <c r="K592">
        <v>7.14</v>
      </c>
      <c r="L592">
        <v>66</v>
      </c>
      <c r="M592">
        <v>1</v>
      </c>
      <c r="N592">
        <v>4.82</v>
      </c>
      <c r="O592">
        <v>4.17</v>
      </c>
      <c r="P592">
        <v>96.97</v>
      </c>
      <c r="Q592">
        <v>100</v>
      </c>
      <c r="R592">
        <v>7</v>
      </c>
      <c r="S592">
        <v>0</v>
      </c>
      <c r="T592">
        <v>15.91</v>
      </c>
      <c r="U592">
        <v>0</v>
      </c>
      <c r="V592" t="s">
        <v>407</v>
      </c>
      <c r="W592" t="s">
        <v>33</v>
      </c>
      <c r="X592">
        <v>7</v>
      </c>
      <c r="Y592">
        <v>0</v>
      </c>
    </row>
    <row r="593" spans="1:25" x14ac:dyDescent="0.25">
      <c r="A593">
        <f>_xlfn.XLOOKUP(C593,[1]Sheet1!$K:$K,[1]Sheet1!$D:$D,0)</f>
        <v>44970</v>
      </c>
      <c r="B593" t="str">
        <f t="shared" si="9"/>
        <v>2023_Week07</v>
      </c>
      <c r="C593" t="s">
        <v>403</v>
      </c>
      <c r="D593" t="s">
        <v>76</v>
      </c>
      <c r="E593" t="s">
        <v>76</v>
      </c>
      <c r="F593" t="s">
        <v>77</v>
      </c>
      <c r="G593" t="s">
        <v>78</v>
      </c>
      <c r="H593">
        <v>78</v>
      </c>
      <c r="I593">
        <v>2</v>
      </c>
      <c r="J593">
        <v>7.35</v>
      </c>
      <c r="K593">
        <v>14.29</v>
      </c>
      <c r="L593">
        <v>106</v>
      </c>
      <c r="M593">
        <v>3</v>
      </c>
      <c r="N593">
        <v>7.74</v>
      </c>
      <c r="O593">
        <v>12.5</v>
      </c>
      <c r="P593">
        <v>98.11</v>
      </c>
      <c r="Q593">
        <v>100</v>
      </c>
      <c r="R593">
        <v>6</v>
      </c>
      <c r="S593">
        <v>0</v>
      </c>
      <c r="T593">
        <v>7.69</v>
      </c>
      <c r="U593">
        <v>0</v>
      </c>
      <c r="V593" t="s">
        <v>316</v>
      </c>
      <c r="W593" t="s">
        <v>33</v>
      </c>
      <c r="X593">
        <v>6</v>
      </c>
      <c r="Y593">
        <v>0</v>
      </c>
    </row>
    <row r="594" spans="1:25" x14ac:dyDescent="0.25">
      <c r="A594">
        <f>_xlfn.XLOOKUP(C594,[1]Sheet1!$K:$K,[1]Sheet1!$D:$D,0)</f>
        <v>44970</v>
      </c>
      <c r="B594" t="str">
        <f t="shared" si="9"/>
        <v>2023_Week07</v>
      </c>
      <c r="C594" t="s">
        <v>403</v>
      </c>
      <c r="D594" t="s">
        <v>54</v>
      </c>
      <c r="E594" t="s">
        <v>54</v>
      </c>
      <c r="F594" t="s">
        <v>30</v>
      </c>
      <c r="G594" t="s">
        <v>55</v>
      </c>
      <c r="H594">
        <v>93</v>
      </c>
      <c r="I594">
        <v>0</v>
      </c>
      <c r="J594">
        <v>8.77</v>
      </c>
      <c r="K594">
        <v>0</v>
      </c>
      <c r="L594">
        <v>128</v>
      </c>
      <c r="M594">
        <v>0</v>
      </c>
      <c r="N594">
        <v>9.34</v>
      </c>
      <c r="O594">
        <v>0</v>
      </c>
      <c r="P594">
        <v>99.22</v>
      </c>
      <c r="Q594">
        <v>0</v>
      </c>
      <c r="R594">
        <v>5</v>
      </c>
      <c r="S594">
        <v>0</v>
      </c>
      <c r="T594">
        <v>5.38</v>
      </c>
      <c r="U594">
        <v>0</v>
      </c>
      <c r="V594" t="s">
        <v>361</v>
      </c>
      <c r="W594" t="s">
        <v>33</v>
      </c>
      <c r="X594">
        <v>5</v>
      </c>
      <c r="Y594">
        <v>0</v>
      </c>
    </row>
    <row r="595" spans="1:25" x14ac:dyDescent="0.25">
      <c r="A595">
        <f>_xlfn.XLOOKUP(C595,[1]Sheet1!$K:$K,[1]Sheet1!$D:$D,0)</f>
        <v>44970</v>
      </c>
      <c r="B595" t="str">
        <f t="shared" si="9"/>
        <v>2023_Week07</v>
      </c>
      <c r="C595" t="s">
        <v>403</v>
      </c>
      <c r="D595" t="s">
        <v>115</v>
      </c>
      <c r="E595" t="s">
        <v>231</v>
      </c>
      <c r="F595" t="s">
        <v>232</v>
      </c>
      <c r="G595" t="s">
        <v>233</v>
      </c>
      <c r="H595">
        <v>74</v>
      </c>
      <c r="I595">
        <v>0</v>
      </c>
      <c r="J595">
        <v>6.97</v>
      </c>
      <c r="K595">
        <v>0</v>
      </c>
      <c r="L595">
        <v>83</v>
      </c>
      <c r="M595">
        <v>0</v>
      </c>
      <c r="N595">
        <v>6.06</v>
      </c>
      <c r="O595">
        <v>0</v>
      </c>
      <c r="P595">
        <v>91.57</v>
      </c>
      <c r="Q595">
        <v>0</v>
      </c>
      <c r="R595">
        <v>3</v>
      </c>
      <c r="S595">
        <v>0</v>
      </c>
      <c r="T595">
        <v>4.05</v>
      </c>
      <c r="U595">
        <v>0</v>
      </c>
      <c r="V595" t="s">
        <v>145</v>
      </c>
      <c r="W595" t="s">
        <v>33</v>
      </c>
      <c r="X595">
        <v>3</v>
      </c>
      <c r="Y595">
        <v>0</v>
      </c>
    </row>
    <row r="596" spans="1:25" x14ac:dyDescent="0.25">
      <c r="A596">
        <f>_xlfn.XLOOKUP(C596,[1]Sheet1!$K:$K,[1]Sheet1!$D:$D,0)</f>
        <v>44970</v>
      </c>
      <c r="B596" t="str">
        <f t="shared" si="9"/>
        <v>2023_Week07</v>
      </c>
      <c r="C596" t="s">
        <v>403</v>
      </c>
      <c r="D596" t="s">
        <v>34</v>
      </c>
      <c r="E596" t="s">
        <v>107</v>
      </c>
      <c r="F596" t="s">
        <v>108</v>
      </c>
      <c r="G596" t="s">
        <v>109</v>
      </c>
      <c r="H596">
        <v>68</v>
      </c>
      <c r="I596">
        <v>2</v>
      </c>
      <c r="J596">
        <v>6.41</v>
      </c>
      <c r="K596">
        <v>14.29</v>
      </c>
      <c r="L596">
        <v>87</v>
      </c>
      <c r="M596">
        <v>2</v>
      </c>
      <c r="N596">
        <v>6.35</v>
      </c>
      <c r="O596">
        <v>8.33</v>
      </c>
      <c r="P596">
        <v>98.85</v>
      </c>
      <c r="Q596">
        <v>100</v>
      </c>
      <c r="R596">
        <v>3</v>
      </c>
      <c r="S596">
        <v>0</v>
      </c>
      <c r="T596">
        <v>4.41</v>
      </c>
      <c r="U596">
        <v>0</v>
      </c>
      <c r="V596" t="s">
        <v>248</v>
      </c>
      <c r="W596" t="s">
        <v>33</v>
      </c>
      <c r="X596">
        <v>3</v>
      </c>
      <c r="Y596">
        <v>0</v>
      </c>
    </row>
    <row r="597" spans="1:25" x14ac:dyDescent="0.25">
      <c r="A597">
        <f>_xlfn.XLOOKUP(C597,[1]Sheet1!$K:$K,[1]Sheet1!$D:$D,0)</f>
        <v>44970</v>
      </c>
      <c r="B597" t="str">
        <f t="shared" si="9"/>
        <v>2023_Week07</v>
      </c>
      <c r="C597" t="s">
        <v>403</v>
      </c>
      <c r="D597" t="s">
        <v>29</v>
      </c>
      <c r="E597" t="s">
        <v>29</v>
      </c>
      <c r="F597" t="s">
        <v>30</v>
      </c>
      <c r="G597" t="s">
        <v>31</v>
      </c>
      <c r="H597">
        <v>101</v>
      </c>
      <c r="I597">
        <v>0</v>
      </c>
      <c r="J597">
        <v>9.52</v>
      </c>
      <c r="K597">
        <v>0</v>
      </c>
      <c r="L597">
        <v>126</v>
      </c>
      <c r="M597">
        <v>0</v>
      </c>
      <c r="N597">
        <v>9.1999999999999993</v>
      </c>
      <c r="O597">
        <v>0</v>
      </c>
      <c r="P597">
        <v>100</v>
      </c>
      <c r="Q597">
        <v>0</v>
      </c>
      <c r="R597">
        <v>3</v>
      </c>
      <c r="S597">
        <v>0</v>
      </c>
      <c r="T597">
        <v>2.97</v>
      </c>
      <c r="U597">
        <v>0</v>
      </c>
      <c r="V597" t="s">
        <v>362</v>
      </c>
      <c r="W597" t="s">
        <v>33</v>
      </c>
      <c r="X597">
        <v>3</v>
      </c>
      <c r="Y597">
        <v>0</v>
      </c>
    </row>
    <row r="598" spans="1:25" x14ac:dyDescent="0.25">
      <c r="A598">
        <f>_xlfn.XLOOKUP(C598,[1]Sheet1!$K:$K,[1]Sheet1!$D:$D,0)</f>
        <v>44970</v>
      </c>
      <c r="B598" t="str">
        <f t="shared" si="9"/>
        <v>2023_Week07</v>
      </c>
      <c r="C598" t="s">
        <v>403</v>
      </c>
      <c r="D598" t="s">
        <v>34</v>
      </c>
      <c r="E598" t="s">
        <v>50</v>
      </c>
      <c r="F598" t="s">
        <v>51</v>
      </c>
      <c r="G598" t="s">
        <v>52</v>
      </c>
      <c r="H598">
        <v>56</v>
      </c>
      <c r="I598">
        <v>3</v>
      </c>
      <c r="J598">
        <v>5.28</v>
      </c>
      <c r="K598">
        <v>21.43</v>
      </c>
      <c r="L598">
        <v>76</v>
      </c>
      <c r="M598">
        <v>11</v>
      </c>
      <c r="N598">
        <v>5.55</v>
      </c>
      <c r="O598">
        <v>45.83</v>
      </c>
      <c r="P598">
        <v>98.68</v>
      </c>
      <c r="Q598">
        <v>100</v>
      </c>
      <c r="R598">
        <v>2</v>
      </c>
      <c r="S598">
        <v>0</v>
      </c>
      <c r="T598">
        <v>3.57</v>
      </c>
      <c r="U598">
        <v>0</v>
      </c>
      <c r="V598" t="s">
        <v>135</v>
      </c>
      <c r="W598" t="s">
        <v>33</v>
      </c>
      <c r="X598">
        <v>2</v>
      </c>
      <c r="Y598">
        <v>0</v>
      </c>
    </row>
    <row r="599" spans="1:25" x14ac:dyDescent="0.25">
      <c r="A599">
        <f>_xlfn.XLOOKUP(C599,[1]Sheet1!$K:$K,[1]Sheet1!$D:$D,0)</f>
        <v>44970</v>
      </c>
      <c r="B599" t="str">
        <f t="shared" si="9"/>
        <v>2023_Week07</v>
      </c>
      <c r="C599" t="s">
        <v>403</v>
      </c>
      <c r="D599" t="s">
        <v>92</v>
      </c>
      <c r="E599" t="s">
        <v>102</v>
      </c>
      <c r="F599" t="s">
        <v>103</v>
      </c>
      <c r="G599" t="s">
        <v>104</v>
      </c>
      <c r="H599">
        <v>128</v>
      </c>
      <c r="I599">
        <v>0</v>
      </c>
      <c r="J599">
        <v>12.06</v>
      </c>
      <c r="K599">
        <v>0</v>
      </c>
      <c r="L599">
        <v>165</v>
      </c>
      <c r="M599">
        <v>0</v>
      </c>
      <c r="N599">
        <v>12.04</v>
      </c>
      <c r="O599">
        <v>0</v>
      </c>
      <c r="P599">
        <v>100</v>
      </c>
      <c r="Q599">
        <v>0</v>
      </c>
      <c r="R599">
        <v>2</v>
      </c>
      <c r="S599">
        <v>0</v>
      </c>
      <c r="T599">
        <v>1.56</v>
      </c>
      <c r="U599">
        <v>0</v>
      </c>
      <c r="V599" t="s">
        <v>300</v>
      </c>
      <c r="W599" t="s">
        <v>33</v>
      </c>
      <c r="X599">
        <v>2</v>
      </c>
      <c r="Y599">
        <v>0</v>
      </c>
    </row>
    <row r="600" spans="1:25" x14ac:dyDescent="0.25">
      <c r="A600">
        <f>_xlfn.XLOOKUP(C600,[1]Sheet1!$K:$K,[1]Sheet1!$D:$D,0)</f>
        <v>44970</v>
      </c>
      <c r="B600" t="str">
        <f t="shared" si="9"/>
        <v>2023_Week07</v>
      </c>
      <c r="C600" t="s">
        <v>403</v>
      </c>
      <c r="D600" t="s">
        <v>34</v>
      </c>
      <c r="E600" t="s">
        <v>157</v>
      </c>
      <c r="F600" t="s">
        <v>158</v>
      </c>
      <c r="G600" t="s">
        <v>159</v>
      </c>
      <c r="H600">
        <v>29</v>
      </c>
      <c r="I600">
        <v>2</v>
      </c>
      <c r="J600">
        <v>2.73</v>
      </c>
      <c r="K600">
        <v>14.29</v>
      </c>
      <c r="L600">
        <v>38</v>
      </c>
      <c r="M600">
        <v>2</v>
      </c>
      <c r="N600">
        <v>2.77</v>
      </c>
      <c r="O600">
        <v>8.33</v>
      </c>
      <c r="P600">
        <v>100</v>
      </c>
      <c r="Q600">
        <v>100</v>
      </c>
      <c r="R600">
        <v>1</v>
      </c>
      <c r="S600">
        <v>0</v>
      </c>
      <c r="T600">
        <v>3.45</v>
      </c>
      <c r="U600">
        <v>0</v>
      </c>
      <c r="V600" t="s">
        <v>139</v>
      </c>
      <c r="W600" t="s">
        <v>33</v>
      </c>
      <c r="X600">
        <v>1</v>
      </c>
      <c r="Y600">
        <v>0</v>
      </c>
    </row>
    <row r="601" spans="1:25" x14ac:dyDescent="0.25">
      <c r="A601">
        <f>_xlfn.XLOOKUP(C601,[1]Sheet1!$K:$K,[1]Sheet1!$D:$D,0)</f>
        <v>44970</v>
      </c>
      <c r="B601" t="str">
        <f t="shared" si="9"/>
        <v>2023_Week07</v>
      </c>
      <c r="C601" t="s">
        <v>403</v>
      </c>
      <c r="D601" t="s">
        <v>34</v>
      </c>
      <c r="E601" t="s">
        <v>224</v>
      </c>
      <c r="F601" t="s">
        <v>158</v>
      </c>
      <c r="G601" t="s">
        <v>225</v>
      </c>
      <c r="H601">
        <v>38</v>
      </c>
      <c r="I601">
        <v>1</v>
      </c>
      <c r="J601">
        <v>3.58</v>
      </c>
      <c r="K601">
        <v>7.14</v>
      </c>
      <c r="L601">
        <v>44</v>
      </c>
      <c r="M601">
        <v>1</v>
      </c>
      <c r="N601">
        <v>3.21</v>
      </c>
      <c r="O601">
        <v>4.17</v>
      </c>
      <c r="P601">
        <v>100</v>
      </c>
      <c r="Q601">
        <v>100</v>
      </c>
      <c r="R601">
        <v>1</v>
      </c>
      <c r="S601">
        <v>0</v>
      </c>
      <c r="T601">
        <v>2.63</v>
      </c>
      <c r="U601">
        <v>0</v>
      </c>
      <c r="V601" t="s">
        <v>139</v>
      </c>
      <c r="W601" t="s">
        <v>33</v>
      </c>
      <c r="X601">
        <v>1</v>
      </c>
      <c r="Y601">
        <v>0</v>
      </c>
    </row>
    <row r="602" spans="1:25" x14ac:dyDescent="0.25">
      <c r="A602">
        <f>_xlfn.XLOOKUP(C602,[1]Sheet1!$K:$K,[1]Sheet1!$D:$D,0)</f>
        <v>44970</v>
      </c>
      <c r="B602" t="str">
        <f t="shared" si="9"/>
        <v>2023_Week07</v>
      </c>
      <c r="C602" t="s">
        <v>403</v>
      </c>
      <c r="D602" t="s">
        <v>34</v>
      </c>
      <c r="E602" t="s">
        <v>397</v>
      </c>
      <c r="F602" t="s">
        <v>398</v>
      </c>
      <c r="G602" t="s">
        <v>399</v>
      </c>
      <c r="H602">
        <v>21</v>
      </c>
      <c r="I602">
        <v>1</v>
      </c>
      <c r="J602">
        <v>1.98</v>
      </c>
      <c r="K602">
        <v>7.14</v>
      </c>
      <c r="L602">
        <v>26</v>
      </c>
      <c r="M602">
        <v>1</v>
      </c>
      <c r="N602">
        <v>1.9</v>
      </c>
      <c r="O602">
        <v>4.17</v>
      </c>
      <c r="P602">
        <v>100</v>
      </c>
      <c r="Q602">
        <v>100</v>
      </c>
      <c r="R602">
        <v>1</v>
      </c>
      <c r="S602">
        <v>0</v>
      </c>
      <c r="T602">
        <v>4.76</v>
      </c>
      <c r="U602">
        <v>0</v>
      </c>
      <c r="V602" t="s">
        <v>166</v>
      </c>
      <c r="W602" t="s">
        <v>33</v>
      </c>
      <c r="X602">
        <v>1</v>
      </c>
      <c r="Y602">
        <v>0</v>
      </c>
    </row>
    <row r="603" spans="1:25" x14ac:dyDescent="0.25">
      <c r="A603">
        <f>_xlfn.XLOOKUP(C603,[1]Sheet1!$K:$K,[1]Sheet1!$D:$D,0)</f>
        <v>44970</v>
      </c>
      <c r="B603" t="str">
        <f t="shared" si="9"/>
        <v>2023_Week07</v>
      </c>
      <c r="C603" t="s">
        <v>403</v>
      </c>
      <c r="D603" t="s">
        <v>66</v>
      </c>
      <c r="E603" t="s">
        <v>84</v>
      </c>
      <c r="F603" t="s">
        <v>85</v>
      </c>
      <c r="G603" t="s">
        <v>86</v>
      </c>
      <c r="H603">
        <v>16</v>
      </c>
      <c r="I603">
        <v>1</v>
      </c>
      <c r="J603">
        <v>1.51</v>
      </c>
      <c r="K603">
        <v>7.14</v>
      </c>
      <c r="L603">
        <v>17</v>
      </c>
      <c r="M603">
        <v>2</v>
      </c>
      <c r="N603">
        <v>1.24</v>
      </c>
      <c r="O603">
        <v>8.33</v>
      </c>
      <c r="P603">
        <v>100</v>
      </c>
      <c r="Q603">
        <v>100</v>
      </c>
      <c r="R603">
        <v>1</v>
      </c>
      <c r="S603">
        <v>0</v>
      </c>
      <c r="T603">
        <v>6.25</v>
      </c>
      <c r="U603">
        <v>0</v>
      </c>
      <c r="V603" t="s">
        <v>147</v>
      </c>
      <c r="W603" t="s">
        <v>33</v>
      </c>
      <c r="X603">
        <v>1</v>
      </c>
      <c r="Y603">
        <v>0</v>
      </c>
    </row>
    <row r="604" spans="1:25" x14ac:dyDescent="0.25">
      <c r="A604">
        <f>_xlfn.XLOOKUP(C604,[1]Sheet1!$K:$K,[1]Sheet1!$D:$D,0)</f>
        <v>44970</v>
      </c>
      <c r="B604" t="str">
        <f t="shared" si="9"/>
        <v>2023_Week07</v>
      </c>
      <c r="C604" t="s">
        <v>403</v>
      </c>
      <c r="D604" t="s">
        <v>92</v>
      </c>
      <c r="E604" t="s">
        <v>97</v>
      </c>
      <c r="F604" t="s">
        <v>98</v>
      </c>
      <c r="G604" t="s">
        <v>99</v>
      </c>
      <c r="H604">
        <v>35</v>
      </c>
      <c r="I604">
        <v>0</v>
      </c>
      <c r="J604">
        <v>3.3</v>
      </c>
      <c r="K604">
        <v>0</v>
      </c>
      <c r="L604">
        <v>40</v>
      </c>
      <c r="M604">
        <v>0</v>
      </c>
      <c r="N604">
        <v>2.92</v>
      </c>
      <c r="O604">
        <v>0</v>
      </c>
      <c r="P604">
        <v>100</v>
      </c>
      <c r="Q604">
        <v>0</v>
      </c>
      <c r="R604">
        <v>1</v>
      </c>
      <c r="S604">
        <v>0</v>
      </c>
      <c r="T604">
        <v>2.86</v>
      </c>
      <c r="U604">
        <v>0</v>
      </c>
      <c r="V604" t="s">
        <v>178</v>
      </c>
      <c r="W604" t="s">
        <v>33</v>
      </c>
      <c r="X604">
        <v>1</v>
      </c>
      <c r="Y604">
        <v>0</v>
      </c>
    </row>
    <row r="605" spans="1:25" x14ac:dyDescent="0.25">
      <c r="A605">
        <f>_xlfn.XLOOKUP(C605,[1]Sheet1!$K:$K,[1]Sheet1!$D:$D,0)</f>
        <v>44970</v>
      </c>
      <c r="B605" t="str">
        <f t="shared" si="9"/>
        <v>2023_Week07</v>
      </c>
      <c r="C605" t="s">
        <v>403</v>
      </c>
      <c r="D605" t="s">
        <v>133</v>
      </c>
      <c r="E605" t="s">
        <v>80</v>
      </c>
      <c r="F605" t="s">
        <v>81</v>
      </c>
      <c r="G605" t="s">
        <v>82</v>
      </c>
      <c r="H605">
        <v>17</v>
      </c>
      <c r="I605">
        <v>0</v>
      </c>
      <c r="J605">
        <v>1.6</v>
      </c>
      <c r="K605">
        <v>0</v>
      </c>
      <c r="L605">
        <v>19</v>
      </c>
      <c r="M605">
        <v>0</v>
      </c>
      <c r="N605">
        <v>1.39</v>
      </c>
      <c r="O605">
        <v>0</v>
      </c>
      <c r="P605">
        <v>100</v>
      </c>
      <c r="Q605">
        <v>0</v>
      </c>
      <c r="R605">
        <v>1</v>
      </c>
      <c r="S605">
        <v>0</v>
      </c>
      <c r="T605">
        <v>5.88</v>
      </c>
      <c r="U605">
        <v>0</v>
      </c>
      <c r="V605" t="s">
        <v>147</v>
      </c>
      <c r="W605" t="s">
        <v>33</v>
      </c>
      <c r="X605">
        <v>1</v>
      </c>
      <c r="Y605">
        <v>0</v>
      </c>
    </row>
    <row r="606" spans="1:25" x14ac:dyDescent="0.25">
      <c r="A606">
        <f>_xlfn.XLOOKUP(C606,[1]Sheet1!$K:$K,[1]Sheet1!$D:$D,0)</f>
        <v>44970</v>
      </c>
      <c r="B606" t="str">
        <f t="shared" si="9"/>
        <v>2023_Week07</v>
      </c>
      <c r="C606" t="s">
        <v>403</v>
      </c>
      <c r="D606" t="s">
        <v>133</v>
      </c>
      <c r="E606" t="s">
        <v>72</v>
      </c>
      <c r="F606" t="s">
        <v>73</v>
      </c>
      <c r="G606" t="s">
        <v>74</v>
      </c>
      <c r="H606">
        <v>46</v>
      </c>
      <c r="I606">
        <v>0</v>
      </c>
      <c r="J606">
        <v>4.34</v>
      </c>
      <c r="K606">
        <v>0</v>
      </c>
      <c r="L606">
        <v>66</v>
      </c>
      <c r="M606">
        <v>0</v>
      </c>
      <c r="N606">
        <v>4.82</v>
      </c>
      <c r="O606">
        <v>0</v>
      </c>
      <c r="P606">
        <v>100</v>
      </c>
      <c r="Q606">
        <v>0</v>
      </c>
      <c r="R606">
        <v>1</v>
      </c>
      <c r="S606">
        <v>0</v>
      </c>
      <c r="T606">
        <v>2.17</v>
      </c>
      <c r="U606">
        <v>0</v>
      </c>
      <c r="V606" t="s">
        <v>178</v>
      </c>
      <c r="W606" t="s">
        <v>33</v>
      </c>
      <c r="X606">
        <v>1</v>
      </c>
      <c r="Y606">
        <v>0</v>
      </c>
    </row>
    <row r="607" spans="1:25" x14ac:dyDescent="0.25">
      <c r="A607">
        <f>_xlfn.XLOOKUP(C607,[1]Sheet1!$K:$K,[1]Sheet1!$D:$D,0)</f>
        <v>44963</v>
      </c>
      <c r="B607" t="str">
        <f t="shared" si="9"/>
        <v>2023_Week06</v>
      </c>
      <c r="C607" t="s">
        <v>408</v>
      </c>
      <c r="D607" t="s">
        <v>76</v>
      </c>
      <c r="E607" t="s">
        <v>76</v>
      </c>
      <c r="F607" t="s">
        <v>77</v>
      </c>
      <c r="G607" t="s">
        <v>78</v>
      </c>
      <c r="H607">
        <v>195</v>
      </c>
      <c r="I607">
        <v>3</v>
      </c>
      <c r="J607">
        <v>10.67</v>
      </c>
      <c r="K607">
        <v>15.79</v>
      </c>
      <c r="L607">
        <v>248</v>
      </c>
      <c r="M607">
        <v>5</v>
      </c>
      <c r="N607">
        <v>10.74</v>
      </c>
      <c r="O607">
        <v>20.83</v>
      </c>
      <c r="P607">
        <v>98.39</v>
      </c>
      <c r="Q607">
        <v>100</v>
      </c>
      <c r="R607">
        <v>19</v>
      </c>
      <c r="S607">
        <v>1</v>
      </c>
      <c r="T607">
        <v>9.74</v>
      </c>
      <c r="U607">
        <v>33.33</v>
      </c>
      <c r="V607" t="s">
        <v>409</v>
      </c>
      <c r="W607" t="s">
        <v>178</v>
      </c>
      <c r="X607">
        <v>19</v>
      </c>
      <c r="Y607">
        <v>1</v>
      </c>
    </row>
    <row r="608" spans="1:25" x14ac:dyDescent="0.25">
      <c r="A608">
        <f>_xlfn.XLOOKUP(C608,[1]Sheet1!$K:$K,[1]Sheet1!$D:$D,0)</f>
        <v>44963</v>
      </c>
      <c r="B608" t="str">
        <f t="shared" si="9"/>
        <v>2023_Week06</v>
      </c>
      <c r="C608" t="s">
        <v>408</v>
      </c>
      <c r="D608" t="s">
        <v>40</v>
      </c>
      <c r="E608" t="s">
        <v>58</v>
      </c>
      <c r="F608" t="s">
        <v>59</v>
      </c>
      <c r="G608" t="s">
        <v>60</v>
      </c>
      <c r="H608">
        <v>190</v>
      </c>
      <c r="I608">
        <v>1</v>
      </c>
      <c r="J608">
        <v>10.39</v>
      </c>
      <c r="K608">
        <v>5.26</v>
      </c>
      <c r="L608">
        <v>240</v>
      </c>
      <c r="M608">
        <v>1</v>
      </c>
      <c r="N608">
        <v>10.39</v>
      </c>
      <c r="O608">
        <v>4.17</v>
      </c>
      <c r="P608">
        <v>100</v>
      </c>
      <c r="Q608">
        <v>100</v>
      </c>
      <c r="R608">
        <v>15</v>
      </c>
      <c r="S608">
        <v>0</v>
      </c>
      <c r="T608">
        <v>7.89</v>
      </c>
      <c r="U608">
        <v>0</v>
      </c>
      <c r="V608" t="s">
        <v>324</v>
      </c>
      <c r="W608" t="s">
        <v>33</v>
      </c>
      <c r="X608">
        <v>15</v>
      </c>
      <c r="Y608">
        <v>0</v>
      </c>
    </row>
    <row r="609" spans="1:25" x14ac:dyDescent="0.25">
      <c r="A609">
        <f>_xlfn.XLOOKUP(C609,[1]Sheet1!$K:$K,[1]Sheet1!$D:$D,0)</f>
        <v>44963</v>
      </c>
      <c r="B609" t="str">
        <f t="shared" si="9"/>
        <v>2023_Week06</v>
      </c>
      <c r="C609" t="s">
        <v>408</v>
      </c>
      <c r="D609" t="s">
        <v>120</v>
      </c>
      <c r="E609" t="s">
        <v>120</v>
      </c>
      <c r="F609" t="s">
        <v>121</v>
      </c>
      <c r="G609" t="s">
        <v>122</v>
      </c>
      <c r="H609">
        <v>95</v>
      </c>
      <c r="I609">
        <v>3</v>
      </c>
      <c r="J609">
        <v>5.2</v>
      </c>
      <c r="K609">
        <v>15.79</v>
      </c>
      <c r="L609">
        <v>129</v>
      </c>
      <c r="M609">
        <v>4</v>
      </c>
      <c r="N609">
        <v>5.59</v>
      </c>
      <c r="O609">
        <v>16.670000000000002</v>
      </c>
      <c r="P609">
        <v>100</v>
      </c>
      <c r="Q609">
        <v>100</v>
      </c>
      <c r="R609">
        <v>15</v>
      </c>
      <c r="S609">
        <v>0</v>
      </c>
      <c r="T609">
        <v>15.79</v>
      </c>
      <c r="U609">
        <v>0</v>
      </c>
      <c r="V609" t="s">
        <v>410</v>
      </c>
      <c r="W609" t="s">
        <v>33</v>
      </c>
      <c r="X609">
        <v>15</v>
      </c>
      <c r="Y609">
        <v>0</v>
      </c>
    </row>
    <row r="610" spans="1:25" x14ac:dyDescent="0.25">
      <c r="A610">
        <f>_xlfn.XLOOKUP(C610,[1]Sheet1!$K:$K,[1]Sheet1!$D:$D,0)</f>
        <v>44963</v>
      </c>
      <c r="B610" t="str">
        <f t="shared" si="9"/>
        <v>2023_Week06</v>
      </c>
      <c r="C610" t="s">
        <v>408</v>
      </c>
      <c r="D610" t="s">
        <v>29</v>
      </c>
      <c r="E610" t="s">
        <v>29</v>
      </c>
      <c r="F610" t="s">
        <v>30</v>
      </c>
      <c r="G610" t="s">
        <v>31</v>
      </c>
      <c r="H610">
        <v>100</v>
      </c>
      <c r="I610">
        <v>2</v>
      </c>
      <c r="J610">
        <v>5.47</v>
      </c>
      <c r="K610">
        <v>10.53</v>
      </c>
      <c r="L610">
        <v>123</v>
      </c>
      <c r="M610">
        <v>2</v>
      </c>
      <c r="N610">
        <v>5.33</v>
      </c>
      <c r="O610">
        <v>8.33</v>
      </c>
      <c r="P610">
        <v>95.12</v>
      </c>
      <c r="Q610">
        <v>100</v>
      </c>
      <c r="R610">
        <v>14</v>
      </c>
      <c r="S610">
        <v>0</v>
      </c>
      <c r="T610">
        <v>14</v>
      </c>
      <c r="U610">
        <v>0</v>
      </c>
      <c r="V610" t="s">
        <v>411</v>
      </c>
      <c r="W610" t="s">
        <v>33</v>
      </c>
      <c r="X610">
        <v>14</v>
      </c>
      <c r="Y610">
        <v>0</v>
      </c>
    </row>
    <row r="611" spans="1:25" x14ac:dyDescent="0.25">
      <c r="A611">
        <f>_xlfn.XLOOKUP(C611,[1]Sheet1!$K:$K,[1]Sheet1!$D:$D,0)</f>
        <v>44963</v>
      </c>
      <c r="B611" t="str">
        <f t="shared" si="9"/>
        <v>2023_Week06</v>
      </c>
      <c r="C611" t="s">
        <v>408</v>
      </c>
      <c r="D611" t="s">
        <v>34</v>
      </c>
      <c r="E611" t="s">
        <v>45</v>
      </c>
      <c r="F611" t="s">
        <v>46</v>
      </c>
      <c r="G611" t="s">
        <v>47</v>
      </c>
      <c r="H611">
        <v>113</v>
      </c>
      <c r="I611">
        <v>0</v>
      </c>
      <c r="J611">
        <v>6.18</v>
      </c>
      <c r="K611">
        <v>0</v>
      </c>
      <c r="L611">
        <v>144</v>
      </c>
      <c r="M611">
        <v>0</v>
      </c>
      <c r="N611">
        <v>6.24</v>
      </c>
      <c r="O611">
        <v>0</v>
      </c>
      <c r="P611">
        <v>100</v>
      </c>
      <c r="Q611">
        <v>0</v>
      </c>
      <c r="R611">
        <v>8</v>
      </c>
      <c r="S611">
        <v>0</v>
      </c>
      <c r="T611">
        <v>7.08</v>
      </c>
      <c r="U611">
        <v>0</v>
      </c>
      <c r="V611" t="s">
        <v>412</v>
      </c>
      <c r="W611" t="s">
        <v>33</v>
      </c>
      <c r="X611">
        <v>8</v>
      </c>
      <c r="Y611">
        <v>0</v>
      </c>
    </row>
    <row r="612" spans="1:25" x14ac:dyDescent="0.25">
      <c r="A612">
        <f>_xlfn.XLOOKUP(C612,[1]Sheet1!$K:$K,[1]Sheet1!$D:$D,0)</f>
        <v>44963</v>
      </c>
      <c r="B612" t="str">
        <f t="shared" si="9"/>
        <v>2023_Week06</v>
      </c>
      <c r="C612" t="s">
        <v>408</v>
      </c>
      <c r="D612" t="s">
        <v>92</v>
      </c>
      <c r="E612" t="s">
        <v>102</v>
      </c>
      <c r="F612" t="s">
        <v>103</v>
      </c>
      <c r="G612" t="s">
        <v>104</v>
      </c>
      <c r="H612">
        <v>127</v>
      </c>
      <c r="I612">
        <v>3</v>
      </c>
      <c r="J612">
        <v>6.95</v>
      </c>
      <c r="K612">
        <v>15.79</v>
      </c>
      <c r="L612">
        <v>156</v>
      </c>
      <c r="M612">
        <v>5</v>
      </c>
      <c r="N612">
        <v>6.76</v>
      </c>
      <c r="O612">
        <v>20.83</v>
      </c>
      <c r="P612">
        <v>100</v>
      </c>
      <c r="Q612">
        <v>100</v>
      </c>
      <c r="R612">
        <v>6</v>
      </c>
      <c r="S612">
        <v>0</v>
      </c>
      <c r="T612">
        <v>4.72</v>
      </c>
      <c r="U612">
        <v>0</v>
      </c>
      <c r="V612" t="s">
        <v>316</v>
      </c>
      <c r="W612" t="s">
        <v>33</v>
      </c>
      <c r="X612">
        <v>6</v>
      </c>
      <c r="Y612">
        <v>0</v>
      </c>
    </row>
    <row r="613" spans="1:25" x14ac:dyDescent="0.25">
      <c r="A613">
        <f>_xlfn.XLOOKUP(C613,[1]Sheet1!$K:$K,[1]Sheet1!$D:$D,0)</f>
        <v>44963</v>
      </c>
      <c r="B613" t="str">
        <f t="shared" si="9"/>
        <v>2023_Week06</v>
      </c>
      <c r="C613" t="s">
        <v>408</v>
      </c>
      <c r="D613" t="s">
        <v>34</v>
      </c>
      <c r="E613" t="s">
        <v>50</v>
      </c>
      <c r="F613" t="s">
        <v>51</v>
      </c>
      <c r="G613" t="s">
        <v>52</v>
      </c>
      <c r="H613">
        <v>91</v>
      </c>
      <c r="I613">
        <v>2</v>
      </c>
      <c r="J613">
        <v>4.9800000000000004</v>
      </c>
      <c r="K613">
        <v>10.53</v>
      </c>
      <c r="L613">
        <v>121</v>
      </c>
      <c r="M613">
        <v>2</v>
      </c>
      <c r="N613">
        <v>5.24</v>
      </c>
      <c r="O613">
        <v>8.33</v>
      </c>
      <c r="P613">
        <v>100</v>
      </c>
      <c r="Q613">
        <v>100</v>
      </c>
      <c r="R613">
        <v>5</v>
      </c>
      <c r="S613">
        <v>0</v>
      </c>
      <c r="T613">
        <v>5.49</v>
      </c>
      <c r="U613">
        <v>0</v>
      </c>
      <c r="V613" t="s">
        <v>221</v>
      </c>
      <c r="W613" t="s">
        <v>33</v>
      </c>
      <c r="X613">
        <v>5</v>
      </c>
      <c r="Y613">
        <v>0</v>
      </c>
    </row>
    <row r="614" spans="1:25" x14ac:dyDescent="0.25">
      <c r="A614">
        <f>_xlfn.XLOOKUP(C614,[1]Sheet1!$K:$K,[1]Sheet1!$D:$D,0)</f>
        <v>44963</v>
      </c>
      <c r="B614" t="str">
        <f t="shared" si="9"/>
        <v>2023_Week06</v>
      </c>
      <c r="C614" t="s">
        <v>408</v>
      </c>
      <c r="D614" t="s">
        <v>115</v>
      </c>
      <c r="E614" t="s">
        <v>116</v>
      </c>
      <c r="F614" t="s">
        <v>117</v>
      </c>
      <c r="G614" t="s">
        <v>118</v>
      </c>
      <c r="H614">
        <v>90</v>
      </c>
      <c r="I614">
        <v>1</v>
      </c>
      <c r="J614">
        <v>4.92</v>
      </c>
      <c r="K614">
        <v>5.26</v>
      </c>
      <c r="L614">
        <v>124</v>
      </c>
      <c r="M614">
        <v>1</v>
      </c>
      <c r="N614">
        <v>5.37</v>
      </c>
      <c r="O614">
        <v>4.17</v>
      </c>
      <c r="P614">
        <v>99.19</v>
      </c>
      <c r="Q614">
        <v>100</v>
      </c>
      <c r="R614">
        <v>5</v>
      </c>
      <c r="S614">
        <v>0</v>
      </c>
      <c r="T614">
        <v>5.56</v>
      </c>
      <c r="U614">
        <v>0</v>
      </c>
      <c r="V614" t="s">
        <v>152</v>
      </c>
      <c r="W614" t="s">
        <v>33</v>
      </c>
      <c r="X614">
        <v>5</v>
      </c>
      <c r="Y614">
        <v>0</v>
      </c>
    </row>
    <row r="615" spans="1:25" x14ac:dyDescent="0.25">
      <c r="A615">
        <f>_xlfn.XLOOKUP(C615,[1]Sheet1!$K:$K,[1]Sheet1!$D:$D,0)</f>
        <v>44963</v>
      </c>
      <c r="B615" t="str">
        <f t="shared" si="9"/>
        <v>2023_Week06</v>
      </c>
      <c r="C615" t="s">
        <v>408</v>
      </c>
      <c r="D615" t="s">
        <v>162</v>
      </c>
      <c r="E615" t="s">
        <v>163</v>
      </c>
      <c r="F615" t="s">
        <v>164</v>
      </c>
      <c r="G615" t="s">
        <v>165</v>
      </c>
      <c r="H615">
        <v>82</v>
      </c>
      <c r="I615">
        <v>0</v>
      </c>
      <c r="J615">
        <v>4.49</v>
      </c>
      <c r="K615">
        <v>0</v>
      </c>
      <c r="L615">
        <v>104</v>
      </c>
      <c r="M615">
        <v>0</v>
      </c>
      <c r="N615">
        <v>4.5</v>
      </c>
      <c r="O615">
        <v>0</v>
      </c>
      <c r="P615">
        <v>99.04</v>
      </c>
      <c r="Q615">
        <v>0</v>
      </c>
      <c r="R615">
        <v>5</v>
      </c>
      <c r="S615">
        <v>0</v>
      </c>
      <c r="T615">
        <v>6.1</v>
      </c>
      <c r="U615">
        <v>0</v>
      </c>
      <c r="V615" t="s">
        <v>376</v>
      </c>
      <c r="W615" t="s">
        <v>33</v>
      </c>
      <c r="X615">
        <v>5</v>
      </c>
      <c r="Y615">
        <v>0</v>
      </c>
    </row>
    <row r="616" spans="1:25" x14ac:dyDescent="0.25">
      <c r="A616">
        <f>_xlfn.XLOOKUP(C616,[1]Sheet1!$K:$K,[1]Sheet1!$D:$D,0)</f>
        <v>44963</v>
      </c>
      <c r="B616" t="str">
        <f t="shared" si="9"/>
        <v>2023_Week06</v>
      </c>
      <c r="C616" t="s">
        <v>408</v>
      </c>
      <c r="D616" t="s">
        <v>34</v>
      </c>
      <c r="E616" t="s">
        <v>107</v>
      </c>
      <c r="F616" t="s">
        <v>108</v>
      </c>
      <c r="G616" t="s">
        <v>109</v>
      </c>
      <c r="H616">
        <v>121</v>
      </c>
      <c r="I616">
        <v>1</v>
      </c>
      <c r="J616">
        <v>6.62</v>
      </c>
      <c r="K616">
        <v>5.26</v>
      </c>
      <c r="L616">
        <v>142</v>
      </c>
      <c r="M616">
        <v>1</v>
      </c>
      <c r="N616">
        <v>6.15</v>
      </c>
      <c r="O616">
        <v>4.17</v>
      </c>
      <c r="P616">
        <v>94.37</v>
      </c>
      <c r="Q616">
        <v>100</v>
      </c>
      <c r="R616">
        <v>4</v>
      </c>
      <c r="S616">
        <v>0</v>
      </c>
      <c r="T616">
        <v>3.31</v>
      </c>
      <c r="U616">
        <v>0</v>
      </c>
      <c r="V616" t="s">
        <v>185</v>
      </c>
      <c r="W616" t="s">
        <v>33</v>
      </c>
      <c r="X616">
        <v>4</v>
      </c>
      <c r="Y616">
        <v>0</v>
      </c>
    </row>
    <row r="617" spans="1:25" x14ac:dyDescent="0.25">
      <c r="A617">
        <f>_xlfn.XLOOKUP(C617,[1]Sheet1!$K:$K,[1]Sheet1!$D:$D,0)</f>
        <v>44963</v>
      </c>
      <c r="B617" t="str">
        <f t="shared" si="9"/>
        <v>2023_Week06</v>
      </c>
      <c r="C617" t="s">
        <v>408</v>
      </c>
      <c r="D617" t="s">
        <v>34</v>
      </c>
      <c r="E617" t="s">
        <v>62</v>
      </c>
      <c r="F617" t="s">
        <v>63</v>
      </c>
      <c r="G617" t="s">
        <v>64</v>
      </c>
      <c r="H617">
        <v>43</v>
      </c>
      <c r="I617">
        <v>0</v>
      </c>
      <c r="J617">
        <v>2.35</v>
      </c>
      <c r="K617">
        <v>0</v>
      </c>
      <c r="L617">
        <v>47</v>
      </c>
      <c r="M617">
        <v>0</v>
      </c>
      <c r="N617">
        <v>2.04</v>
      </c>
      <c r="O617">
        <v>0</v>
      </c>
      <c r="P617">
        <v>100</v>
      </c>
      <c r="Q617">
        <v>0</v>
      </c>
      <c r="R617">
        <v>2</v>
      </c>
      <c r="S617">
        <v>0</v>
      </c>
      <c r="T617">
        <v>4.6500000000000004</v>
      </c>
      <c r="U617">
        <v>0</v>
      </c>
      <c r="V617" t="s">
        <v>135</v>
      </c>
      <c r="W617" t="s">
        <v>33</v>
      </c>
      <c r="X617">
        <v>2</v>
      </c>
      <c r="Y617">
        <v>0</v>
      </c>
    </row>
    <row r="618" spans="1:25" x14ac:dyDescent="0.25">
      <c r="A618">
        <f>_xlfn.XLOOKUP(C618,[1]Sheet1!$K:$K,[1]Sheet1!$D:$D,0)</f>
        <v>44963</v>
      </c>
      <c r="B618" t="str">
        <f t="shared" si="9"/>
        <v>2023_Week06</v>
      </c>
      <c r="C618" t="s">
        <v>408</v>
      </c>
      <c r="D618" t="s">
        <v>34</v>
      </c>
      <c r="E618" t="s">
        <v>224</v>
      </c>
      <c r="F618" t="s">
        <v>158</v>
      </c>
      <c r="G618" t="s">
        <v>225</v>
      </c>
      <c r="H618">
        <v>40</v>
      </c>
      <c r="I618">
        <v>0</v>
      </c>
      <c r="J618">
        <v>2.19</v>
      </c>
      <c r="K618">
        <v>0</v>
      </c>
      <c r="L618">
        <v>45</v>
      </c>
      <c r="M618">
        <v>0</v>
      </c>
      <c r="N618">
        <v>1.95</v>
      </c>
      <c r="O618">
        <v>0</v>
      </c>
      <c r="P618">
        <v>100</v>
      </c>
      <c r="Q618">
        <v>0</v>
      </c>
      <c r="R618">
        <v>2</v>
      </c>
      <c r="S618">
        <v>0</v>
      </c>
      <c r="T618">
        <v>5</v>
      </c>
      <c r="U618">
        <v>0</v>
      </c>
      <c r="V618" t="s">
        <v>135</v>
      </c>
      <c r="W618" t="s">
        <v>33</v>
      </c>
      <c r="X618">
        <v>2</v>
      </c>
      <c r="Y618">
        <v>0</v>
      </c>
    </row>
    <row r="619" spans="1:25" x14ac:dyDescent="0.25">
      <c r="A619">
        <f>_xlfn.XLOOKUP(C619,[1]Sheet1!$K:$K,[1]Sheet1!$D:$D,0)</f>
        <v>44963</v>
      </c>
      <c r="B619" t="str">
        <f t="shared" si="9"/>
        <v>2023_Week06</v>
      </c>
      <c r="C619" t="s">
        <v>408</v>
      </c>
      <c r="D619" t="s">
        <v>34</v>
      </c>
      <c r="E619" t="s">
        <v>397</v>
      </c>
      <c r="F619" t="s">
        <v>398</v>
      </c>
      <c r="G619" t="s">
        <v>399</v>
      </c>
      <c r="H619">
        <v>37</v>
      </c>
      <c r="I619">
        <v>0</v>
      </c>
      <c r="J619">
        <v>2.02</v>
      </c>
      <c r="K619">
        <v>0</v>
      </c>
      <c r="L619">
        <v>39</v>
      </c>
      <c r="M619">
        <v>0</v>
      </c>
      <c r="N619">
        <v>1.69</v>
      </c>
      <c r="O619">
        <v>0</v>
      </c>
      <c r="P619">
        <v>100</v>
      </c>
      <c r="Q619">
        <v>0</v>
      </c>
      <c r="R619">
        <v>2</v>
      </c>
      <c r="S619">
        <v>0</v>
      </c>
      <c r="T619">
        <v>5.41</v>
      </c>
      <c r="U619">
        <v>0</v>
      </c>
      <c r="V619" t="s">
        <v>257</v>
      </c>
      <c r="W619" t="s">
        <v>33</v>
      </c>
      <c r="X619">
        <v>2</v>
      </c>
      <c r="Y619">
        <v>0</v>
      </c>
    </row>
    <row r="620" spans="1:25" x14ac:dyDescent="0.25">
      <c r="A620">
        <f>_xlfn.XLOOKUP(C620,[1]Sheet1!$K:$K,[1]Sheet1!$D:$D,0)</f>
        <v>44963</v>
      </c>
      <c r="B620" t="str">
        <f t="shared" si="9"/>
        <v>2023_Week06</v>
      </c>
      <c r="C620" t="s">
        <v>408</v>
      </c>
      <c r="D620" t="s">
        <v>54</v>
      </c>
      <c r="E620" t="s">
        <v>54</v>
      </c>
      <c r="F620" t="s">
        <v>30</v>
      </c>
      <c r="G620" t="s">
        <v>55</v>
      </c>
      <c r="H620">
        <v>74</v>
      </c>
      <c r="I620">
        <v>0</v>
      </c>
      <c r="J620">
        <v>4.05</v>
      </c>
      <c r="K620">
        <v>0</v>
      </c>
      <c r="L620">
        <v>128</v>
      </c>
      <c r="M620">
        <v>0</v>
      </c>
      <c r="N620">
        <v>5.54</v>
      </c>
      <c r="O620">
        <v>0</v>
      </c>
      <c r="P620">
        <v>100</v>
      </c>
      <c r="Q620">
        <v>0</v>
      </c>
      <c r="R620">
        <v>2</v>
      </c>
      <c r="S620">
        <v>0</v>
      </c>
      <c r="T620">
        <v>2.7</v>
      </c>
      <c r="U620">
        <v>0</v>
      </c>
      <c r="V620" t="s">
        <v>370</v>
      </c>
      <c r="W620" t="s">
        <v>33</v>
      </c>
      <c r="X620">
        <v>2</v>
      </c>
      <c r="Y620">
        <v>0</v>
      </c>
    </row>
    <row r="621" spans="1:25" x14ac:dyDescent="0.25">
      <c r="A621">
        <f>_xlfn.XLOOKUP(C621,[1]Sheet1!$K:$K,[1]Sheet1!$D:$D,0)</f>
        <v>44963</v>
      </c>
      <c r="B621" t="str">
        <f t="shared" si="9"/>
        <v>2023_Week06</v>
      </c>
      <c r="C621" t="s">
        <v>408</v>
      </c>
      <c r="D621" t="s">
        <v>92</v>
      </c>
      <c r="E621" t="s">
        <v>97</v>
      </c>
      <c r="F621" t="s">
        <v>98</v>
      </c>
      <c r="G621" t="s">
        <v>99</v>
      </c>
      <c r="H621">
        <v>41</v>
      </c>
      <c r="I621">
        <v>0</v>
      </c>
      <c r="J621">
        <v>2.2400000000000002</v>
      </c>
      <c r="K621">
        <v>0</v>
      </c>
      <c r="L621">
        <v>62</v>
      </c>
      <c r="M621">
        <v>0</v>
      </c>
      <c r="N621">
        <v>2.69</v>
      </c>
      <c r="O621">
        <v>0</v>
      </c>
      <c r="P621">
        <v>98.39</v>
      </c>
      <c r="Q621">
        <v>0</v>
      </c>
      <c r="R621">
        <v>2</v>
      </c>
      <c r="S621">
        <v>0</v>
      </c>
      <c r="T621">
        <v>4.88</v>
      </c>
      <c r="U621">
        <v>0</v>
      </c>
      <c r="V621" t="s">
        <v>300</v>
      </c>
      <c r="W621" t="s">
        <v>33</v>
      </c>
      <c r="X621">
        <v>2</v>
      </c>
      <c r="Y621">
        <v>0</v>
      </c>
    </row>
    <row r="622" spans="1:25" x14ac:dyDescent="0.25">
      <c r="A622">
        <f>_xlfn.XLOOKUP(C622,[1]Sheet1!$K:$K,[1]Sheet1!$D:$D,0)</f>
        <v>44963</v>
      </c>
      <c r="B622" t="str">
        <f t="shared" si="9"/>
        <v>2023_Week06</v>
      </c>
      <c r="C622" t="s">
        <v>408</v>
      </c>
      <c r="D622" t="s">
        <v>133</v>
      </c>
      <c r="E622" t="s">
        <v>72</v>
      </c>
      <c r="F622" t="s">
        <v>73</v>
      </c>
      <c r="G622" t="s">
        <v>74</v>
      </c>
      <c r="H622">
        <v>81</v>
      </c>
      <c r="I622">
        <v>0</v>
      </c>
      <c r="J622">
        <v>4.43</v>
      </c>
      <c r="K622">
        <v>0</v>
      </c>
      <c r="L622">
        <v>108</v>
      </c>
      <c r="M622">
        <v>0</v>
      </c>
      <c r="N622">
        <v>4.68</v>
      </c>
      <c r="O622">
        <v>0</v>
      </c>
      <c r="P622">
        <v>100</v>
      </c>
      <c r="Q622">
        <v>0</v>
      </c>
      <c r="R622">
        <v>2</v>
      </c>
      <c r="S622">
        <v>0</v>
      </c>
      <c r="T622">
        <v>2.4700000000000002</v>
      </c>
      <c r="U622">
        <v>0</v>
      </c>
      <c r="V622" t="s">
        <v>300</v>
      </c>
      <c r="W622" t="s">
        <v>33</v>
      </c>
      <c r="X622">
        <v>2</v>
      </c>
      <c r="Y622">
        <v>0</v>
      </c>
    </row>
    <row r="623" spans="1:25" x14ac:dyDescent="0.25">
      <c r="A623">
        <f>_xlfn.XLOOKUP(C623,[1]Sheet1!$K:$K,[1]Sheet1!$D:$D,0)</f>
        <v>44963</v>
      </c>
      <c r="B623" t="str">
        <f t="shared" si="9"/>
        <v>2023_Week06</v>
      </c>
      <c r="C623" t="s">
        <v>408</v>
      </c>
      <c r="D623" t="s">
        <v>40</v>
      </c>
      <c r="E623" t="s">
        <v>88</v>
      </c>
      <c r="F623" t="s">
        <v>89</v>
      </c>
      <c r="G623" t="s">
        <v>90</v>
      </c>
      <c r="H623">
        <v>32</v>
      </c>
      <c r="I623">
        <v>0</v>
      </c>
      <c r="J623">
        <v>1.75</v>
      </c>
      <c r="K623">
        <v>0</v>
      </c>
      <c r="L623">
        <v>32</v>
      </c>
      <c r="M623">
        <v>0</v>
      </c>
      <c r="N623">
        <v>1.39</v>
      </c>
      <c r="O623">
        <v>0</v>
      </c>
      <c r="P623">
        <v>100</v>
      </c>
      <c r="Q623">
        <v>0</v>
      </c>
      <c r="R623">
        <v>1</v>
      </c>
      <c r="S623">
        <v>0</v>
      </c>
      <c r="T623">
        <v>3.13</v>
      </c>
      <c r="U623">
        <v>0</v>
      </c>
      <c r="V623" t="s">
        <v>139</v>
      </c>
      <c r="W623" t="s">
        <v>33</v>
      </c>
      <c r="X623">
        <v>1</v>
      </c>
      <c r="Y623">
        <v>0</v>
      </c>
    </row>
    <row r="624" spans="1:25" x14ac:dyDescent="0.25">
      <c r="A624">
        <f>_xlfn.XLOOKUP(C624,[1]Sheet1!$K:$K,[1]Sheet1!$D:$D,0)</f>
        <v>44963</v>
      </c>
      <c r="B624" t="str">
        <f t="shared" si="9"/>
        <v>2023_Week06</v>
      </c>
      <c r="C624" t="s">
        <v>408</v>
      </c>
      <c r="D624" t="s">
        <v>115</v>
      </c>
      <c r="E624" t="s">
        <v>231</v>
      </c>
      <c r="F624" t="s">
        <v>232</v>
      </c>
      <c r="G624" t="s">
        <v>233</v>
      </c>
      <c r="H624">
        <v>75</v>
      </c>
      <c r="I624">
        <v>0</v>
      </c>
      <c r="J624">
        <v>4.0999999999999996</v>
      </c>
      <c r="K624">
        <v>0</v>
      </c>
      <c r="L624">
        <v>90</v>
      </c>
      <c r="M624">
        <v>0</v>
      </c>
      <c r="N624">
        <v>3.9</v>
      </c>
      <c r="O624">
        <v>0</v>
      </c>
      <c r="P624">
        <v>100</v>
      </c>
      <c r="Q624">
        <v>0</v>
      </c>
      <c r="R624">
        <v>1</v>
      </c>
      <c r="S624">
        <v>0</v>
      </c>
      <c r="T624">
        <v>1.33</v>
      </c>
      <c r="U624">
        <v>0</v>
      </c>
      <c r="V624" t="s">
        <v>160</v>
      </c>
      <c r="W624" t="s">
        <v>33</v>
      </c>
      <c r="X624">
        <v>1</v>
      </c>
      <c r="Y624">
        <v>0</v>
      </c>
    </row>
    <row r="625" spans="1:25" x14ac:dyDescent="0.25">
      <c r="A625">
        <f>_xlfn.XLOOKUP(C625,[1]Sheet1!$K:$K,[1]Sheet1!$D:$D,0)</f>
        <v>44963</v>
      </c>
      <c r="B625" t="str">
        <f t="shared" si="9"/>
        <v>2023_Week06</v>
      </c>
      <c r="C625" t="s">
        <v>408</v>
      </c>
      <c r="D625" t="s">
        <v>34</v>
      </c>
      <c r="E625" t="s">
        <v>222</v>
      </c>
      <c r="F625" t="s">
        <v>158</v>
      </c>
      <c r="G625" t="s">
        <v>223</v>
      </c>
      <c r="H625">
        <v>39</v>
      </c>
      <c r="I625">
        <v>0</v>
      </c>
      <c r="J625">
        <v>2.13</v>
      </c>
      <c r="K625">
        <v>0</v>
      </c>
      <c r="L625">
        <v>40</v>
      </c>
      <c r="M625">
        <v>0</v>
      </c>
      <c r="N625">
        <v>1.73</v>
      </c>
      <c r="O625">
        <v>0</v>
      </c>
      <c r="P625">
        <v>82.5</v>
      </c>
      <c r="Q625">
        <v>0</v>
      </c>
      <c r="R625">
        <v>1</v>
      </c>
      <c r="S625">
        <v>0</v>
      </c>
      <c r="T625">
        <v>2.56</v>
      </c>
      <c r="U625">
        <v>0</v>
      </c>
      <c r="V625" t="s">
        <v>160</v>
      </c>
      <c r="W625" t="s">
        <v>33</v>
      </c>
      <c r="X625">
        <v>1</v>
      </c>
      <c r="Y625">
        <v>0</v>
      </c>
    </row>
    <row r="626" spans="1:25" x14ac:dyDescent="0.25">
      <c r="A626">
        <f>_xlfn.XLOOKUP(C626,[1]Sheet1!$K:$K,[1]Sheet1!$D:$D,0)</f>
        <v>44963</v>
      </c>
      <c r="B626" t="str">
        <f t="shared" si="9"/>
        <v>2023_Week06</v>
      </c>
      <c r="C626" t="s">
        <v>408</v>
      </c>
      <c r="D626" t="s">
        <v>40</v>
      </c>
      <c r="E626" t="s">
        <v>41</v>
      </c>
      <c r="F626" t="s">
        <v>42</v>
      </c>
      <c r="G626" t="s">
        <v>43</v>
      </c>
      <c r="H626">
        <v>43</v>
      </c>
      <c r="I626">
        <v>0</v>
      </c>
      <c r="J626">
        <v>2.35</v>
      </c>
      <c r="K626">
        <v>0</v>
      </c>
      <c r="L626">
        <v>44</v>
      </c>
      <c r="M626">
        <v>0</v>
      </c>
      <c r="N626">
        <v>1.91</v>
      </c>
      <c r="O626">
        <v>0</v>
      </c>
      <c r="P626">
        <v>95.45</v>
      </c>
      <c r="Q626">
        <v>0</v>
      </c>
      <c r="R626">
        <v>1</v>
      </c>
      <c r="S626">
        <v>0</v>
      </c>
      <c r="T626">
        <v>2.33</v>
      </c>
      <c r="U626">
        <v>0</v>
      </c>
      <c r="V626" t="s">
        <v>139</v>
      </c>
      <c r="W626" t="s">
        <v>33</v>
      </c>
      <c r="X626">
        <v>1</v>
      </c>
      <c r="Y626">
        <v>0</v>
      </c>
    </row>
    <row r="627" spans="1:25" x14ac:dyDescent="0.25">
      <c r="A627">
        <f>_xlfn.XLOOKUP(C627,[1]Sheet1!$K:$K,[1]Sheet1!$D:$D,0)</f>
        <v>44963</v>
      </c>
      <c r="B627" t="str">
        <f t="shared" si="9"/>
        <v>2023_Week06</v>
      </c>
      <c r="C627" t="s">
        <v>408</v>
      </c>
      <c r="D627" t="s">
        <v>34</v>
      </c>
      <c r="E627" t="s">
        <v>35</v>
      </c>
      <c r="F627" t="s">
        <v>36</v>
      </c>
      <c r="G627" t="s">
        <v>37</v>
      </c>
      <c r="H627">
        <v>40</v>
      </c>
      <c r="I627">
        <v>1</v>
      </c>
      <c r="J627">
        <v>2.19</v>
      </c>
      <c r="K627">
        <v>5.26</v>
      </c>
      <c r="L627">
        <v>43</v>
      </c>
      <c r="M627">
        <v>1</v>
      </c>
      <c r="N627">
        <v>1.86</v>
      </c>
      <c r="O627">
        <v>4.17</v>
      </c>
      <c r="P627">
        <v>100</v>
      </c>
      <c r="Q627">
        <v>100</v>
      </c>
      <c r="R627">
        <v>1</v>
      </c>
      <c r="S627">
        <v>0</v>
      </c>
      <c r="T627">
        <v>2.5</v>
      </c>
      <c r="U627">
        <v>0</v>
      </c>
      <c r="V627" t="s">
        <v>139</v>
      </c>
      <c r="W627" t="s">
        <v>33</v>
      </c>
      <c r="X627">
        <v>1</v>
      </c>
      <c r="Y627">
        <v>0</v>
      </c>
    </row>
    <row r="628" spans="1:25" x14ac:dyDescent="0.25">
      <c r="A628">
        <f>_xlfn.XLOOKUP(C628,[1]Sheet1!$K:$K,[1]Sheet1!$D:$D,0)</f>
        <v>44963</v>
      </c>
      <c r="B628" t="str">
        <f t="shared" si="9"/>
        <v>2023_Week06</v>
      </c>
      <c r="C628" t="s">
        <v>408</v>
      </c>
      <c r="D628" t="s">
        <v>92</v>
      </c>
      <c r="E628" t="s">
        <v>111</v>
      </c>
      <c r="F628" t="s">
        <v>112</v>
      </c>
      <c r="G628" t="s">
        <v>113</v>
      </c>
      <c r="H628">
        <v>36</v>
      </c>
      <c r="I628">
        <v>1</v>
      </c>
      <c r="J628">
        <v>1.97</v>
      </c>
      <c r="K628">
        <v>5.26</v>
      </c>
      <c r="L628">
        <v>44</v>
      </c>
      <c r="M628">
        <v>1</v>
      </c>
      <c r="N628">
        <v>1.91</v>
      </c>
      <c r="O628">
        <v>4.17</v>
      </c>
      <c r="P628">
        <v>90.91</v>
      </c>
      <c r="Q628">
        <v>100</v>
      </c>
      <c r="R628">
        <v>1</v>
      </c>
      <c r="S628">
        <v>0</v>
      </c>
      <c r="T628">
        <v>2.78</v>
      </c>
      <c r="U628">
        <v>0</v>
      </c>
      <c r="V628" t="s">
        <v>178</v>
      </c>
      <c r="W628" t="s">
        <v>33</v>
      </c>
      <c r="X628">
        <v>1</v>
      </c>
      <c r="Y628">
        <v>0</v>
      </c>
    </row>
    <row r="629" spans="1:25" x14ac:dyDescent="0.25">
      <c r="A629">
        <f>_xlfn.XLOOKUP(C629,[1]Sheet1!$K:$K,[1]Sheet1!$D:$D,0)</f>
        <v>44963</v>
      </c>
      <c r="B629" t="str">
        <f t="shared" si="9"/>
        <v>2023_Week06</v>
      </c>
      <c r="C629" t="s">
        <v>408</v>
      </c>
      <c r="D629" t="s">
        <v>133</v>
      </c>
      <c r="E629" t="s">
        <v>80</v>
      </c>
      <c r="F629" t="s">
        <v>81</v>
      </c>
      <c r="G629" t="s">
        <v>82</v>
      </c>
      <c r="H629">
        <v>24</v>
      </c>
      <c r="I629">
        <v>0</v>
      </c>
      <c r="J629">
        <v>1.31</v>
      </c>
      <c r="K629">
        <v>0</v>
      </c>
      <c r="L629">
        <v>31</v>
      </c>
      <c r="M629">
        <v>0</v>
      </c>
      <c r="N629">
        <v>1.34</v>
      </c>
      <c r="O629">
        <v>0</v>
      </c>
      <c r="P629">
        <v>100</v>
      </c>
      <c r="Q629">
        <v>0</v>
      </c>
      <c r="R629">
        <v>1</v>
      </c>
      <c r="S629">
        <v>0</v>
      </c>
      <c r="T629">
        <v>4.17</v>
      </c>
      <c r="U629">
        <v>0</v>
      </c>
      <c r="V629" t="s">
        <v>147</v>
      </c>
      <c r="W629" t="s">
        <v>33</v>
      </c>
      <c r="X629">
        <v>1</v>
      </c>
      <c r="Y629">
        <v>0</v>
      </c>
    </row>
    <row r="630" spans="1:25" x14ac:dyDescent="0.25">
      <c r="A630">
        <f>_xlfn.XLOOKUP(C630,[1]Sheet1!$K:$K,[1]Sheet1!$D:$D,0)</f>
        <v>44963</v>
      </c>
      <c r="B630" t="str">
        <f t="shared" si="9"/>
        <v>2023_Week06</v>
      </c>
      <c r="C630" t="s">
        <v>408</v>
      </c>
      <c r="D630" t="s">
        <v>66</v>
      </c>
      <c r="E630" t="s">
        <v>67</v>
      </c>
      <c r="F630" t="s">
        <v>68</v>
      </c>
      <c r="G630" t="s">
        <v>69</v>
      </c>
      <c r="H630">
        <v>19</v>
      </c>
      <c r="I630">
        <v>1</v>
      </c>
      <c r="J630">
        <v>1.04</v>
      </c>
      <c r="K630">
        <v>5.26</v>
      </c>
      <c r="L630">
        <v>25</v>
      </c>
      <c r="M630">
        <v>1</v>
      </c>
      <c r="N630">
        <v>1.08</v>
      </c>
      <c r="O630">
        <v>4.17</v>
      </c>
      <c r="P630">
        <v>100</v>
      </c>
      <c r="Q630">
        <v>100</v>
      </c>
      <c r="R630">
        <v>1</v>
      </c>
      <c r="S630">
        <v>0</v>
      </c>
      <c r="T630">
        <v>5.26</v>
      </c>
      <c r="U630">
        <v>0</v>
      </c>
      <c r="V630" t="s">
        <v>357</v>
      </c>
      <c r="W630" t="s">
        <v>33</v>
      </c>
      <c r="X630">
        <v>1</v>
      </c>
      <c r="Y630">
        <v>0</v>
      </c>
    </row>
    <row r="631" spans="1:25" x14ac:dyDescent="0.25">
      <c r="A631">
        <f>_xlfn.XLOOKUP(C631,[1]Sheet1!$K:$K,[1]Sheet1!$D:$D,0)</f>
        <v>44956</v>
      </c>
      <c r="B631" t="str">
        <f t="shared" si="9"/>
        <v>2023_Week05</v>
      </c>
      <c r="C631" t="s">
        <v>413</v>
      </c>
      <c r="D631" t="s">
        <v>115</v>
      </c>
      <c r="E631" t="s">
        <v>116</v>
      </c>
      <c r="F631" t="s">
        <v>117</v>
      </c>
      <c r="G631" t="s">
        <v>118</v>
      </c>
      <c r="H631">
        <v>102</v>
      </c>
      <c r="I631">
        <v>2</v>
      </c>
      <c r="J631">
        <v>5.35</v>
      </c>
      <c r="K631">
        <v>11.11</v>
      </c>
      <c r="L631">
        <v>130</v>
      </c>
      <c r="M631">
        <v>2</v>
      </c>
      <c r="N631">
        <v>5.54</v>
      </c>
      <c r="O631">
        <v>8.33</v>
      </c>
      <c r="P631">
        <v>95.38</v>
      </c>
      <c r="Q631">
        <v>100</v>
      </c>
      <c r="R631">
        <v>12</v>
      </c>
      <c r="S631">
        <v>0</v>
      </c>
      <c r="T631">
        <v>11.76</v>
      </c>
      <c r="U631">
        <v>0</v>
      </c>
      <c r="V631" t="s">
        <v>106</v>
      </c>
      <c r="W631" t="s">
        <v>33</v>
      </c>
      <c r="X631">
        <v>12</v>
      </c>
      <c r="Y631">
        <v>0</v>
      </c>
    </row>
    <row r="632" spans="1:25" x14ac:dyDescent="0.25">
      <c r="A632">
        <f>_xlfn.XLOOKUP(C632,[1]Sheet1!$K:$K,[1]Sheet1!$D:$D,0)</f>
        <v>44956</v>
      </c>
      <c r="B632" t="str">
        <f t="shared" si="9"/>
        <v>2023_Week05</v>
      </c>
      <c r="C632" t="s">
        <v>413</v>
      </c>
      <c r="D632" t="s">
        <v>66</v>
      </c>
      <c r="E632" t="s">
        <v>120</v>
      </c>
      <c r="F632" t="s">
        <v>121</v>
      </c>
      <c r="G632" t="s">
        <v>122</v>
      </c>
      <c r="H632">
        <v>50</v>
      </c>
      <c r="I632">
        <v>1</v>
      </c>
      <c r="J632">
        <v>2.62</v>
      </c>
      <c r="K632">
        <v>5.56</v>
      </c>
      <c r="L632">
        <v>66</v>
      </c>
      <c r="M632">
        <v>1</v>
      </c>
      <c r="N632">
        <v>2.81</v>
      </c>
      <c r="O632">
        <v>4.17</v>
      </c>
      <c r="P632">
        <v>98.48</v>
      </c>
      <c r="Q632">
        <v>100</v>
      </c>
      <c r="R632">
        <v>8</v>
      </c>
      <c r="S632">
        <v>0</v>
      </c>
      <c r="T632">
        <v>16</v>
      </c>
      <c r="U632">
        <v>0</v>
      </c>
      <c r="V632" t="s">
        <v>406</v>
      </c>
      <c r="W632" t="s">
        <v>33</v>
      </c>
      <c r="X632">
        <v>8</v>
      </c>
      <c r="Y632">
        <v>0</v>
      </c>
    </row>
    <row r="633" spans="1:25" x14ac:dyDescent="0.25">
      <c r="A633">
        <f>_xlfn.XLOOKUP(C633,[1]Sheet1!$K:$K,[1]Sheet1!$D:$D,0)</f>
        <v>44956</v>
      </c>
      <c r="B633" t="str">
        <f t="shared" si="9"/>
        <v>2023_Week05</v>
      </c>
      <c r="C633" t="s">
        <v>413</v>
      </c>
      <c r="D633" t="s">
        <v>34</v>
      </c>
      <c r="E633" t="s">
        <v>50</v>
      </c>
      <c r="F633" t="s">
        <v>51</v>
      </c>
      <c r="G633" t="s">
        <v>52</v>
      </c>
      <c r="H633">
        <v>84</v>
      </c>
      <c r="I633">
        <v>0</v>
      </c>
      <c r="J633">
        <v>4.41</v>
      </c>
      <c r="K633">
        <v>0</v>
      </c>
      <c r="L633">
        <v>96</v>
      </c>
      <c r="M633">
        <v>0</v>
      </c>
      <c r="N633">
        <v>4.09</v>
      </c>
      <c r="O633">
        <v>0</v>
      </c>
      <c r="P633">
        <v>100</v>
      </c>
      <c r="Q633">
        <v>0</v>
      </c>
      <c r="R633">
        <v>7</v>
      </c>
      <c r="S633">
        <v>0</v>
      </c>
      <c r="T633">
        <v>8.33</v>
      </c>
      <c r="U633">
        <v>0</v>
      </c>
      <c r="V633" t="s">
        <v>348</v>
      </c>
      <c r="W633" t="s">
        <v>33</v>
      </c>
      <c r="X633">
        <v>7</v>
      </c>
      <c r="Y633">
        <v>0</v>
      </c>
    </row>
    <row r="634" spans="1:25" x14ac:dyDescent="0.25">
      <c r="A634">
        <f>_xlfn.XLOOKUP(C634,[1]Sheet1!$K:$K,[1]Sheet1!$D:$D,0)</f>
        <v>44956</v>
      </c>
      <c r="B634" t="str">
        <f t="shared" si="9"/>
        <v>2023_Week05</v>
      </c>
      <c r="C634" t="s">
        <v>413</v>
      </c>
      <c r="D634" t="s">
        <v>40</v>
      </c>
      <c r="E634" t="s">
        <v>58</v>
      </c>
      <c r="F634" t="s">
        <v>59</v>
      </c>
      <c r="G634" t="s">
        <v>60</v>
      </c>
      <c r="H634">
        <v>198</v>
      </c>
      <c r="I634">
        <v>1</v>
      </c>
      <c r="J634">
        <v>10.39</v>
      </c>
      <c r="K634">
        <v>5.56</v>
      </c>
      <c r="L634">
        <v>246</v>
      </c>
      <c r="M634">
        <v>1</v>
      </c>
      <c r="N634">
        <v>10.48</v>
      </c>
      <c r="O634">
        <v>4.17</v>
      </c>
      <c r="P634">
        <v>100</v>
      </c>
      <c r="Q634">
        <v>100</v>
      </c>
      <c r="R634">
        <v>6</v>
      </c>
      <c r="S634">
        <v>0</v>
      </c>
      <c r="T634">
        <v>3.03</v>
      </c>
      <c r="U634">
        <v>0</v>
      </c>
      <c r="V634" t="s">
        <v>177</v>
      </c>
      <c r="W634" t="s">
        <v>33</v>
      </c>
      <c r="X634">
        <v>6</v>
      </c>
      <c r="Y634">
        <v>0</v>
      </c>
    </row>
    <row r="635" spans="1:25" x14ac:dyDescent="0.25">
      <c r="A635">
        <f>_xlfn.XLOOKUP(C635,[1]Sheet1!$K:$K,[1]Sheet1!$D:$D,0)</f>
        <v>44956</v>
      </c>
      <c r="B635" t="str">
        <f t="shared" si="9"/>
        <v>2023_Week05</v>
      </c>
      <c r="C635" t="s">
        <v>413</v>
      </c>
      <c r="D635" t="s">
        <v>34</v>
      </c>
      <c r="E635" t="s">
        <v>107</v>
      </c>
      <c r="F635" t="s">
        <v>108</v>
      </c>
      <c r="G635" t="s">
        <v>109</v>
      </c>
      <c r="H635">
        <v>211</v>
      </c>
      <c r="I635">
        <v>2</v>
      </c>
      <c r="J635">
        <v>11.08</v>
      </c>
      <c r="K635">
        <v>11.11</v>
      </c>
      <c r="L635">
        <v>236</v>
      </c>
      <c r="M635">
        <v>2</v>
      </c>
      <c r="N635">
        <v>10.06</v>
      </c>
      <c r="O635">
        <v>8.33</v>
      </c>
      <c r="P635">
        <v>93.64</v>
      </c>
      <c r="Q635">
        <v>100</v>
      </c>
      <c r="R635">
        <v>6</v>
      </c>
      <c r="S635">
        <v>1</v>
      </c>
      <c r="T635">
        <v>2.84</v>
      </c>
      <c r="U635">
        <v>50</v>
      </c>
      <c r="V635" t="s">
        <v>414</v>
      </c>
      <c r="W635" t="s">
        <v>415</v>
      </c>
      <c r="X635">
        <v>6</v>
      </c>
      <c r="Y635">
        <v>1</v>
      </c>
    </row>
    <row r="636" spans="1:25" x14ac:dyDescent="0.25">
      <c r="A636">
        <f>_xlfn.XLOOKUP(C636,[1]Sheet1!$K:$K,[1]Sheet1!$D:$D,0)</f>
        <v>44956</v>
      </c>
      <c r="B636" t="str">
        <f t="shared" si="9"/>
        <v>2023_Week05</v>
      </c>
      <c r="C636" t="s">
        <v>413</v>
      </c>
      <c r="D636" t="s">
        <v>34</v>
      </c>
      <c r="E636" t="s">
        <v>45</v>
      </c>
      <c r="F636" t="s">
        <v>46</v>
      </c>
      <c r="G636" t="s">
        <v>47</v>
      </c>
      <c r="H636">
        <v>122</v>
      </c>
      <c r="I636">
        <v>0</v>
      </c>
      <c r="J636">
        <v>6.4</v>
      </c>
      <c r="K636">
        <v>0</v>
      </c>
      <c r="L636">
        <v>149</v>
      </c>
      <c r="M636">
        <v>0</v>
      </c>
      <c r="N636">
        <v>6.35</v>
      </c>
      <c r="O636">
        <v>0</v>
      </c>
      <c r="P636">
        <v>100</v>
      </c>
      <c r="Q636">
        <v>0</v>
      </c>
      <c r="R636">
        <v>6</v>
      </c>
      <c r="S636">
        <v>0</v>
      </c>
      <c r="T636">
        <v>4.92</v>
      </c>
      <c r="U636">
        <v>0</v>
      </c>
      <c r="V636" t="s">
        <v>177</v>
      </c>
      <c r="W636" t="s">
        <v>33</v>
      </c>
      <c r="X636">
        <v>6</v>
      </c>
      <c r="Y636">
        <v>0</v>
      </c>
    </row>
    <row r="637" spans="1:25" x14ac:dyDescent="0.25">
      <c r="A637">
        <f>_xlfn.XLOOKUP(C637,[1]Sheet1!$K:$K,[1]Sheet1!$D:$D,0)</f>
        <v>44956</v>
      </c>
      <c r="B637" t="str">
        <f t="shared" si="9"/>
        <v>2023_Week05</v>
      </c>
      <c r="C637" t="s">
        <v>413</v>
      </c>
      <c r="D637" t="s">
        <v>92</v>
      </c>
      <c r="E637" t="s">
        <v>97</v>
      </c>
      <c r="F637" t="s">
        <v>98</v>
      </c>
      <c r="G637" t="s">
        <v>99</v>
      </c>
      <c r="H637">
        <v>70</v>
      </c>
      <c r="I637">
        <v>0</v>
      </c>
      <c r="J637">
        <v>3.67</v>
      </c>
      <c r="K637">
        <v>0</v>
      </c>
      <c r="L637">
        <v>92</v>
      </c>
      <c r="M637">
        <v>0</v>
      </c>
      <c r="N637">
        <v>3.92</v>
      </c>
      <c r="O637">
        <v>0</v>
      </c>
      <c r="P637">
        <v>100</v>
      </c>
      <c r="Q637">
        <v>0</v>
      </c>
      <c r="R637">
        <v>5</v>
      </c>
      <c r="S637">
        <v>0</v>
      </c>
      <c r="T637">
        <v>7.14</v>
      </c>
      <c r="U637">
        <v>0</v>
      </c>
      <c r="V637" t="s">
        <v>329</v>
      </c>
      <c r="W637" t="s">
        <v>33</v>
      </c>
      <c r="X637">
        <v>5</v>
      </c>
      <c r="Y637">
        <v>0</v>
      </c>
    </row>
    <row r="638" spans="1:25" x14ac:dyDescent="0.25">
      <c r="A638">
        <f>_xlfn.XLOOKUP(C638,[1]Sheet1!$K:$K,[1]Sheet1!$D:$D,0)</f>
        <v>44956</v>
      </c>
      <c r="B638" t="str">
        <f t="shared" si="9"/>
        <v>2023_Week05</v>
      </c>
      <c r="C638" t="s">
        <v>413</v>
      </c>
      <c r="D638" t="s">
        <v>34</v>
      </c>
      <c r="E638" t="s">
        <v>397</v>
      </c>
      <c r="F638" t="s">
        <v>398</v>
      </c>
      <c r="G638" t="s">
        <v>399</v>
      </c>
      <c r="H638">
        <v>46</v>
      </c>
      <c r="I638">
        <v>1</v>
      </c>
      <c r="J638">
        <v>2.41</v>
      </c>
      <c r="K638">
        <v>5.56</v>
      </c>
      <c r="L638">
        <v>51</v>
      </c>
      <c r="M638">
        <v>1</v>
      </c>
      <c r="N638">
        <v>2.17</v>
      </c>
      <c r="O638">
        <v>4.17</v>
      </c>
      <c r="P638">
        <v>98.04</v>
      </c>
      <c r="Q638">
        <v>100</v>
      </c>
      <c r="R638">
        <v>4</v>
      </c>
      <c r="S638">
        <v>0</v>
      </c>
      <c r="T638">
        <v>8.6999999999999993</v>
      </c>
      <c r="U638">
        <v>0</v>
      </c>
      <c r="V638" t="s">
        <v>367</v>
      </c>
      <c r="W638" t="s">
        <v>33</v>
      </c>
      <c r="X638">
        <v>4</v>
      </c>
      <c r="Y638">
        <v>0</v>
      </c>
    </row>
    <row r="639" spans="1:25" x14ac:dyDescent="0.25">
      <c r="A639">
        <f>_xlfn.XLOOKUP(C639,[1]Sheet1!$K:$K,[1]Sheet1!$D:$D,0)</f>
        <v>44956</v>
      </c>
      <c r="B639" t="str">
        <f t="shared" si="9"/>
        <v>2023_Week05</v>
      </c>
      <c r="C639" t="s">
        <v>413</v>
      </c>
      <c r="D639" t="s">
        <v>66</v>
      </c>
      <c r="E639" t="s">
        <v>54</v>
      </c>
      <c r="F639" t="s">
        <v>30</v>
      </c>
      <c r="G639" t="s">
        <v>55</v>
      </c>
      <c r="H639">
        <v>103</v>
      </c>
      <c r="I639">
        <v>0</v>
      </c>
      <c r="J639">
        <v>5.41</v>
      </c>
      <c r="K639">
        <v>0</v>
      </c>
      <c r="L639">
        <v>125</v>
      </c>
      <c r="M639">
        <v>0</v>
      </c>
      <c r="N639">
        <v>5.33</v>
      </c>
      <c r="O639">
        <v>0</v>
      </c>
      <c r="P639">
        <v>100</v>
      </c>
      <c r="Q639">
        <v>0</v>
      </c>
      <c r="R639">
        <v>4</v>
      </c>
      <c r="S639">
        <v>0</v>
      </c>
      <c r="T639">
        <v>3.88</v>
      </c>
      <c r="U639">
        <v>0</v>
      </c>
      <c r="V639" t="s">
        <v>392</v>
      </c>
      <c r="W639" t="s">
        <v>33</v>
      </c>
      <c r="X639">
        <v>4</v>
      </c>
      <c r="Y639">
        <v>0</v>
      </c>
    </row>
    <row r="640" spans="1:25" x14ac:dyDescent="0.25">
      <c r="A640">
        <f>_xlfn.XLOOKUP(C640,[1]Sheet1!$K:$K,[1]Sheet1!$D:$D,0)</f>
        <v>44956</v>
      </c>
      <c r="B640" t="str">
        <f t="shared" si="9"/>
        <v>2023_Week05</v>
      </c>
      <c r="C640" t="s">
        <v>413</v>
      </c>
      <c r="D640" t="s">
        <v>76</v>
      </c>
      <c r="E640" t="s">
        <v>76</v>
      </c>
      <c r="F640" t="s">
        <v>77</v>
      </c>
      <c r="G640" t="s">
        <v>78</v>
      </c>
      <c r="H640">
        <v>25</v>
      </c>
      <c r="I640">
        <v>1</v>
      </c>
      <c r="J640">
        <v>1.31</v>
      </c>
      <c r="K640">
        <v>5.56</v>
      </c>
      <c r="L640">
        <v>32</v>
      </c>
      <c r="M640">
        <v>2</v>
      </c>
      <c r="N640">
        <v>1.36</v>
      </c>
      <c r="O640">
        <v>8.33</v>
      </c>
      <c r="P640">
        <v>100</v>
      </c>
      <c r="Q640">
        <v>100</v>
      </c>
      <c r="R640">
        <v>4</v>
      </c>
      <c r="S640">
        <v>0</v>
      </c>
      <c r="T640">
        <v>16</v>
      </c>
      <c r="U640">
        <v>0</v>
      </c>
      <c r="V640" t="s">
        <v>338</v>
      </c>
      <c r="W640" t="s">
        <v>33</v>
      </c>
      <c r="X640">
        <v>4</v>
      </c>
      <c r="Y640">
        <v>0</v>
      </c>
    </row>
    <row r="641" spans="1:25" x14ac:dyDescent="0.25">
      <c r="A641">
        <f>_xlfn.XLOOKUP(C641,[1]Sheet1!$K:$K,[1]Sheet1!$D:$D,0)</f>
        <v>44956</v>
      </c>
      <c r="B641" t="str">
        <f t="shared" si="9"/>
        <v>2023_Week05</v>
      </c>
      <c r="C641" t="s">
        <v>413</v>
      </c>
      <c r="D641" t="s">
        <v>66</v>
      </c>
      <c r="E641" t="s">
        <v>76</v>
      </c>
      <c r="F641" t="s">
        <v>77</v>
      </c>
      <c r="G641" t="s">
        <v>78</v>
      </c>
      <c r="H641">
        <v>108</v>
      </c>
      <c r="I641">
        <v>1</v>
      </c>
      <c r="J641">
        <v>5.67</v>
      </c>
      <c r="K641">
        <v>5.56</v>
      </c>
      <c r="L641">
        <v>150</v>
      </c>
      <c r="M641">
        <v>2</v>
      </c>
      <c r="N641">
        <v>6.39</v>
      </c>
      <c r="O641">
        <v>8.33</v>
      </c>
      <c r="P641">
        <v>96.67</v>
      </c>
      <c r="Q641">
        <v>100</v>
      </c>
      <c r="R641">
        <v>4</v>
      </c>
      <c r="S641">
        <v>0</v>
      </c>
      <c r="T641">
        <v>3.7</v>
      </c>
      <c r="U641">
        <v>0</v>
      </c>
      <c r="V641" t="s">
        <v>338</v>
      </c>
      <c r="W641" t="s">
        <v>33</v>
      </c>
      <c r="X641">
        <v>4</v>
      </c>
      <c r="Y641">
        <v>0</v>
      </c>
    </row>
    <row r="642" spans="1:25" x14ac:dyDescent="0.25">
      <c r="A642">
        <f>_xlfn.XLOOKUP(C642,[1]Sheet1!$K:$K,[1]Sheet1!$D:$D,0)</f>
        <v>44956</v>
      </c>
      <c r="B642" t="str">
        <f t="shared" si="9"/>
        <v>2023_Week05</v>
      </c>
      <c r="C642" t="s">
        <v>413</v>
      </c>
      <c r="D642" t="s">
        <v>115</v>
      </c>
      <c r="E642" t="s">
        <v>231</v>
      </c>
      <c r="F642" t="s">
        <v>232</v>
      </c>
      <c r="G642" t="s">
        <v>233</v>
      </c>
      <c r="H642">
        <v>75</v>
      </c>
      <c r="I642">
        <v>3</v>
      </c>
      <c r="J642">
        <v>3.94</v>
      </c>
      <c r="K642">
        <v>16.670000000000002</v>
      </c>
      <c r="L642">
        <v>91</v>
      </c>
      <c r="M642">
        <v>4</v>
      </c>
      <c r="N642">
        <v>3.88</v>
      </c>
      <c r="O642">
        <v>16.670000000000002</v>
      </c>
      <c r="P642">
        <v>100</v>
      </c>
      <c r="Q642">
        <v>100</v>
      </c>
      <c r="R642">
        <v>3</v>
      </c>
      <c r="S642">
        <v>0</v>
      </c>
      <c r="T642">
        <v>4</v>
      </c>
      <c r="U642">
        <v>0</v>
      </c>
      <c r="V642" t="s">
        <v>171</v>
      </c>
      <c r="W642" t="s">
        <v>33</v>
      </c>
      <c r="X642">
        <v>3</v>
      </c>
      <c r="Y642">
        <v>0</v>
      </c>
    </row>
    <row r="643" spans="1:25" x14ac:dyDescent="0.25">
      <c r="A643">
        <f>_xlfn.XLOOKUP(C643,[1]Sheet1!$K:$K,[1]Sheet1!$D:$D,0)</f>
        <v>44956</v>
      </c>
      <c r="B643" t="str">
        <f t="shared" ref="B643:B706" si="10">IF(WEEKNUM(A643)&gt;9,YEAR(A643)&amp;"_Week"&amp;WEEKNUM(A643),YEAR(A643)&amp;"_Week0"&amp;WEEKNUM(A643))</f>
        <v>2023_Week05</v>
      </c>
      <c r="C643" t="s">
        <v>413</v>
      </c>
      <c r="D643" t="s">
        <v>162</v>
      </c>
      <c r="E643" t="s">
        <v>163</v>
      </c>
      <c r="F643" t="s">
        <v>164</v>
      </c>
      <c r="G643" t="s">
        <v>165</v>
      </c>
      <c r="H643">
        <v>48</v>
      </c>
      <c r="I643">
        <v>1</v>
      </c>
      <c r="J643">
        <v>2.52</v>
      </c>
      <c r="K643">
        <v>5.56</v>
      </c>
      <c r="L643">
        <v>73</v>
      </c>
      <c r="M643">
        <v>1</v>
      </c>
      <c r="N643">
        <v>3.11</v>
      </c>
      <c r="O643">
        <v>4.17</v>
      </c>
      <c r="P643">
        <v>100</v>
      </c>
      <c r="Q643">
        <v>100</v>
      </c>
      <c r="R643">
        <v>3</v>
      </c>
      <c r="S643">
        <v>0</v>
      </c>
      <c r="T643">
        <v>6.25</v>
      </c>
      <c r="U643">
        <v>0</v>
      </c>
      <c r="V643" t="s">
        <v>318</v>
      </c>
      <c r="W643" t="s">
        <v>33</v>
      </c>
      <c r="X643">
        <v>3</v>
      </c>
      <c r="Y643">
        <v>0</v>
      </c>
    </row>
    <row r="644" spans="1:25" x14ac:dyDescent="0.25">
      <c r="A644">
        <f>_xlfn.XLOOKUP(C644,[1]Sheet1!$K:$K,[1]Sheet1!$D:$D,0)</f>
        <v>44956</v>
      </c>
      <c r="B644" t="str">
        <f t="shared" si="10"/>
        <v>2023_Week05</v>
      </c>
      <c r="C644" t="s">
        <v>413</v>
      </c>
      <c r="D644" t="s">
        <v>66</v>
      </c>
      <c r="E644" t="s">
        <v>29</v>
      </c>
      <c r="F644" t="s">
        <v>30</v>
      </c>
      <c r="G644" t="s">
        <v>31</v>
      </c>
      <c r="H644">
        <v>103</v>
      </c>
      <c r="I644">
        <v>0</v>
      </c>
      <c r="J644">
        <v>5.41</v>
      </c>
      <c r="K644">
        <v>0</v>
      </c>
      <c r="L644">
        <v>131</v>
      </c>
      <c r="M644">
        <v>0</v>
      </c>
      <c r="N644">
        <v>5.58</v>
      </c>
      <c r="O644">
        <v>0</v>
      </c>
      <c r="P644">
        <v>80.92</v>
      </c>
      <c r="Q644">
        <v>0</v>
      </c>
      <c r="R644">
        <v>3</v>
      </c>
      <c r="S644">
        <v>0</v>
      </c>
      <c r="T644">
        <v>2.91</v>
      </c>
      <c r="U644">
        <v>0</v>
      </c>
      <c r="V644" t="s">
        <v>362</v>
      </c>
      <c r="W644" t="s">
        <v>33</v>
      </c>
      <c r="X644">
        <v>3</v>
      </c>
      <c r="Y644">
        <v>0</v>
      </c>
    </row>
    <row r="645" spans="1:25" x14ac:dyDescent="0.25">
      <c r="A645">
        <f>_xlfn.XLOOKUP(C645,[1]Sheet1!$K:$K,[1]Sheet1!$D:$D,0)</f>
        <v>44956</v>
      </c>
      <c r="B645" t="str">
        <f t="shared" si="10"/>
        <v>2023_Week05</v>
      </c>
      <c r="C645" t="s">
        <v>413</v>
      </c>
      <c r="D645" t="s">
        <v>66</v>
      </c>
      <c r="E645" t="s">
        <v>72</v>
      </c>
      <c r="F645" t="s">
        <v>73</v>
      </c>
      <c r="G645" t="s">
        <v>74</v>
      </c>
      <c r="H645">
        <v>80</v>
      </c>
      <c r="I645">
        <v>0</v>
      </c>
      <c r="J645">
        <v>4.2</v>
      </c>
      <c r="K645">
        <v>0</v>
      </c>
      <c r="L645">
        <v>100</v>
      </c>
      <c r="M645">
        <v>0</v>
      </c>
      <c r="N645">
        <v>4.26</v>
      </c>
      <c r="O645">
        <v>0</v>
      </c>
      <c r="P645">
        <v>99</v>
      </c>
      <c r="Q645">
        <v>0</v>
      </c>
      <c r="R645">
        <v>3</v>
      </c>
      <c r="S645">
        <v>0</v>
      </c>
      <c r="T645">
        <v>3.75</v>
      </c>
      <c r="U645">
        <v>0</v>
      </c>
      <c r="V645" t="s">
        <v>341</v>
      </c>
      <c r="W645" t="s">
        <v>33</v>
      </c>
      <c r="X645">
        <v>3</v>
      </c>
      <c r="Y645">
        <v>0</v>
      </c>
    </row>
    <row r="646" spans="1:25" x14ac:dyDescent="0.25">
      <c r="A646">
        <f>_xlfn.XLOOKUP(C646,[1]Sheet1!$K:$K,[1]Sheet1!$D:$D,0)</f>
        <v>44956</v>
      </c>
      <c r="B646" t="str">
        <f t="shared" si="10"/>
        <v>2023_Week05</v>
      </c>
      <c r="C646" t="s">
        <v>413</v>
      </c>
      <c r="D646" t="s">
        <v>92</v>
      </c>
      <c r="E646" t="s">
        <v>102</v>
      </c>
      <c r="F646" t="s">
        <v>103</v>
      </c>
      <c r="G646" t="s">
        <v>104</v>
      </c>
      <c r="H646">
        <v>148</v>
      </c>
      <c r="I646">
        <v>1</v>
      </c>
      <c r="J646">
        <v>7.77</v>
      </c>
      <c r="K646">
        <v>5.56</v>
      </c>
      <c r="L646">
        <v>192</v>
      </c>
      <c r="M646">
        <v>1</v>
      </c>
      <c r="N646">
        <v>8.18</v>
      </c>
      <c r="O646">
        <v>4.17</v>
      </c>
      <c r="P646">
        <v>100</v>
      </c>
      <c r="Q646">
        <v>100</v>
      </c>
      <c r="R646">
        <v>3</v>
      </c>
      <c r="S646">
        <v>0</v>
      </c>
      <c r="T646">
        <v>2.0299999999999998</v>
      </c>
      <c r="U646">
        <v>0</v>
      </c>
      <c r="V646" t="s">
        <v>341</v>
      </c>
      <c r="W646" t="s">
        <v>33</v>
      </c>
      <c r="X646">
        <v>3</v>
      </c>
      <c r="Y646">
        <v>0</v>
      </c>
    </row>
    <row r="647" spans="1:25" x14ac:dyDescent="0.25">
      <c r="A647">
        <f>_xlfn.XLOOKUP(C647,[1]Sheet1!$K:$K,[1]Sheet1!$D:$D,0)</f>
        <v>44956</v>
      </c>
      <c r="B647" t="str">
        <f t="shared" si="10"/>
        <v>2023_Week05</v>
      </c>
      <c r="C647" t="s">
        <v>413</v>
      </c>
      <c r="D647" t="s">
        <v>34</v>
      </c>
      <c r="E647" t="s">
        <v>157</v>
      </c>
      <c r="F647" t="s">
        <v>158</v>
      </c>
      <c r="G647" t="s">
        <v>159</v>
      </c>
      <c r="H647">
        <v>45</v>
      </c>
      <c r="I647">
        <v>1</v>
      </c>
      <c r="J647">
        <v>2.36</v>
      </c>
      <c r="K647">
        <v>5.56</v>
      </c>
      <c r="L647">
        <v>52</v>
      </c>
      <c r="M647">
        <v>1</v>
      </c>
      <c r="N647">
        <v>2.2200000000000002</v>
      </c>
      <c r="O647">
        <v>4.17</v>
      </c>
      <c r="P647">
        <v>98.08</v>
      </c>
      <c r="Q647">
        <v>100</v>
      </c>
      <c r="R647">
        <v>2</v>
      </c>
      <c r="S647">
        <v>0</v>
      </c>
      <c r="T647">
        <v>4.4400000000000004</v>
      </c>
      <c r="U647">
        <v>0</v>
      </c>
      <c r="V647" t="s">
        <v>135</v>
      </c>
      <c r="W647" t="s">
        <v>33</v>
      </c>
      <c r="X647">
        <v>2</v>
      </c>
      <c r="Y647">
        <v>0</v>
      </c>
    </row>
    <row r="648" spans="1:25" x14ac:dyDescent="0.25">
      <c r="A648">
        <f>_xlfn.XLOOKUP(C648,[1]Sheet1!$K:$K,[1]Sheet1!$D:$D,0)</f>
        <v>44956</v>
      </c>
      <c r="B648" t="str">
        <f t="shared" si="10"/>
        <v>2023_Week05</v>
      </c>
      <c r="C648" t="s">
        <v>413</v>
      </c>
      <c r="D648" t="s">
        <v>24</v>
      </c>
      <c r="E648" t="s">
        <v>24</v>
      </c>
      <c r="F648" t="s">
        <v>25</v>
      </c>
      <c r="G648" t="s">
        <v>26</v>
      </c>
      <c r="H648">
        <v>27</v>
      </c>
      <c r="I648">
        <v>0</v>
      </c>
      <c r="J648">
        <v>1.42</v>
      </c>
      <c r="K648">
        <v>0</v>
      </c>
      <c r="L648">
        <v>32</v>
      </c>
      <c r="M648">
        <v>0</v>
      </c>
      <c r="N648">
        <v>1.36</v>
      </c>
      <c r="O648">
        <v>0</v>
      </c>
      <c r="P648">
        <v>78.13</v>
      </c>
      <c r="Q648">
        <v>0</v>
      </c>
      <c r="R648">
        <v>2</v>
      </c>
      <c r="S648">
        <v>0</v>
      </c>
      <c r="T648">
        <v>7.41</v>
      </c>
      <c r="U648">
        <v>0</v>
      </c>
      <c r="V648" t="s">
        <v>145</v>
      </c>
      <c r="W648" t="s">
        <v>33</v>
      </c>
      <c r="X648">
        <v>2</v>
      </c>
      <c r="Y648">
        <v>0</v>
      </c>
    </row>
    <row r="649" spans="1:25" x14ac:dyDescent="0.25">
      <c r="A649">
        <f>_xlfn.XLOOKUP(C649,[1]Sheet1!$K:$K,[1]Sheet1!$D:$D,0)</f>
        <v>44956</v>
      </c>
      <c r="B649" t="str">
        <f t="shared" si="10"/>
        <v>2023_Week05</v>
      </c>
      <c r="C649" t="s">
        <v>413</v>
      </c>
      <c r="D649" t="s">
        <v>34</v>
      </c>
      <c r="E649" t="s">
        <v>186</v>
      </c>
      <c r="F649" t="s">
        <v>187</v>
      </c>
      <c r="G649" t="s">
        <v>188</v>
      </c>
      <c r="H649">
        <v>39</v>
      </c>
      <c r="I649">
        <v>0</v>
      </c>
      <c r="J649">
        <v>2.0499999999999998</v>
      </c>
      <c r="K649">
        <v>0</v>
      </c>
      <c r="L649">
        <v>39</v>
      </c>
      <c r="M649">
        <v>0</v>
      </c>
      <c r="N649">
        <v>1.66</v>
      </c>
      <c r="O649">
        <v>0</v>
      </c>
      <c r="P649">
        <v>100</v>
      </c>
      <c r="Q649">
        <v>0</v>
      </c>
      <c r="R649">
        <v>1</v>
      </c>
      <c r="S649">
        <v>0</v>
      </c>
      <c r="T649">
        <v>2.56</v>
      </c>
      <c r="U649">
        <v>0</v>
      </c>
      <c r="V649" t="s">
        <v>166</v>
      </c>
      <c r="W649" t="s">
        <v>33</v>
      </c>
      <c r="X649">
        <v>1</v>
      </c>
      <c r="Y649">
        <v>0</v>
      </c>
    </row>
    <row r="650" spans="1:25" x14ac:dyDescent="0.25">
      <c r="A650">
        <f>_xlfn.XLOOKUP(C650,[1]Sheet1!$K:$K,[1]Sheet1!$D:$D,0)</f>
        <v>44956</v>
      </c>
      <c r="B650" t="str">
        <f t="shared" si="10"/>
        <v>2023_Week05</v>
      </c>
      <c r="C650" t="s">
        <v>413</v>
      </c>
      <c r="D650" t="s">
        <v>34</v>
      </c>
      <c r="E650" t="s">
        <v>62</v>
      </c>
      <c r="F650" t="s">
        <v>63</v>
      </c>
      <c r="G650" t="s">
        <v>64</v>
      </c>
      <c r="H650">
        <v>43</v>
      </c>
      <c r="I650">
        <v>0</v>
      </c>
      <c r="J650">
        <v>2.2599999999999998</v>
      </c>
      <c r="K650">
        <v>0</v>
      </c>
      <c r="L650">
        <v>46</v>
      </c>
      <c r="M650">
        <v>0</v>
      </c>
      <c r="N650">
        <v>1.96</v>
      </c>
      <c r="O650">
        <v>0</v>
      </c>
      <c r="P650">
        <v>100</v>
      </c>
      <c r="Q650">
        <v>0</v>
      </c>
      <c r="R650">
        <v>1</v>
      </c>
      <c r="S650">
        <v>0</v>
      </c>
      <c r="T650">
        <v>2.33</v>
      </c>
      <c r="U650">
        <v>0</v>
      </c>
      <c r="V650" t="s">
        <v>139</v>
      </c>
      <c r="W650" t="s">
        <v>33</v>
      </c>
      <c r="X650">
        <v>1</v>
      </c>
      <c r="Y650">
        <v>0</v>
      </c>
    </row>
    <row r="651" spans="1:25" x14ac:dyDescent="0.25">
      <c r="A651">
        <f>_xlfn.XLOOKUP(C651,[1]Sheet1!$K:$K,[1]Sheet1!$D:$D,0)</f>
        <v>44956</v>
      </c>
      <c r="B651" t="str">
        <f t="shared" si="10"/>
        <v>2023_Week05</v>
      </c>
      <c r="C651" t="s">
        <v>413</v>
      </c>
      <c r="D651" t="s">
        <v>40</v>
      </c>
      <c r="E651" t="s">
        <v>41</v>
      </c>
      <c r="F651" t="s">
        <v>42</v>
      </c>
      <c r="G651" t="s">
        <v>43</v>
      </c>
      <c r="H651">
        <v>38</v>
      </c>
      <c r="I651">
        <v>0</v>
      </c>
      <c r="J651">
        <v>1.99</v>
      </c>
      <c r="K651">
        <v>0</v>
      </c>
      <c r="L651">
        <v>39</v>
      </c>
      <c r="M651">
        <v>0</v>
      </c>
      <c r="N651">
        <v>1.66</v>
      </c>
      <c r="O651">
        <v>0</v>
      </c>
      <c r="P651">
        <v>84.62</v>
      </c>
      <c r="Q651">
        <v>0</v>
      </c>
      <c r="R651">
        <v>2</v>
      </c>
      <c r="S651">
        <v>0</v>
      </c>
      <c r="T651">
        <v>5.26</v>
      </c>
      <c r="U651">
        <v>0</v>
      </c>
      <c r="V651" t="s">
        <v>135</v>
      </c>
      <c r="W651" t="s">
        <v>33</v>
      </c>
      <c r="X651">
        <v>1</v>
      </c>
      <c r="Y651">
        <v>0</v>
      </c>
    </row>
    <row r="652" spans="1:25" x14ac:dyDescent="0.25">
      <c r="A652">
        <f>_xlfn.XLOOKUP(C652,[1]Sheet1!$K:$K,[1]Sheet1!$D:$D,0)</f>
        <v>44956</v>
      </c>
      <c r="B652" t="str">
        <f t="shared" si="10"/>
        <v>2023_Week05</v>
      </c>
      <c r="C652" t="s">
        <v>413</v>
      </c>
      <c r="D652" t="s">
        <v>34</v>
      </c>
      <c r="E652" t="s">
        <v>35</v>
      </c>
      <c r="F652" t="s">
        <v>36</v>
      </c>
      <c r="G652" t="s">
        <v>37</v>
      </c>
      <c r="H652">
        <v>42</v>
      </c>
      <c r="I652">
        <v>1</v>
      </c>
      <c r="J652">
        <v>2.2000000000000002</v>
      </c>
      <c r="K652">
        <v>5.56</v>
      </c>
      <c r="L652">
        <v>52</v>
      </c>
      <c r="M652">
        <v>4</v>
      </c>
      <c r="N652">
        <v>2.2200000000000002</v>
      </c>
      <c r="O652">
        <v>16.670000000000002</v>
      </c>
      <c r="P652">
        <v>98.08</v>
      </c>
      <c r="Q652">
        <v>100</v>
      </c>
      <c r="R652">
        <v>1</v>
      </c>
      <c r="S652">
        <v>0</v>
      </c>
      <c r="T652">
        <v>2.38</v>
      </c>
      <c r="U652">
        <v>0</v>
      </c>
      <c r="V652" t="s">
        <v>139</v>
      </c>
      <c r="W652" t="s">
        <v>33</v>
      </c>
      <c r="X652">
        <v>1</v>
      </c>
      <c r="Y652">
        <v>0</v>
      </c>
    </row>
    <row r="653" spans="1:25" x14ac:dyDescent="0.25">
      <c r="A653">
        <f>_xlfn.XLOOKUP(C653,[1]Sheet1!$K:$K,[1]Sheet1!$D:$D,0)</f>
        <v>44956</v>
      </c>
      <c r="B653" t="str">
        <f t="shared" si="10"/>
        <v>2023_Week05</v>
      </c>
      <c r="C653" t="s">
        <v>413</v>
      </c>
      <c r="D653" t="s">
        <v>29</v>
      </c>
      <c r="E653" t="s">
        <v>29</v>
      </c>
      <c r="F653" t="s">
        <v>30</v>
      </c>
      <c r="G653" t="s">
        <v>31</v>
      </c>
      <c r="H653">
        <v>11</v>
      </c>
      <c r="I653">
        <v>1</v>
      </c>
      <c r="J653">
        <v>0.57999999999999996</v>
      </c>
      <c r="K653">
        <v>5.56</v>
      </c>
      <c r="L653">
        <v>17</v>
      </c>
      <c r="M653">
        <v>1</v>
      </c>
      <c r="N653">
        <v>0.72</v>
      </c>
      <c r="O653">
        <v>4.17</v>
      </c>
      <c r="P653">
        <v>94.12</v>
      </c>
      <c r="Q653">
        <v>100</v>
      </c>
      <c r="R653">
        <v>1</v>
      </c>
      <c r="S653">
        <v>0</v>
      </c>
      <c r="T653">
        <v>9.09</v>
      </c>
      <c r="U653">
        <v>0</v>
      </c>
      <c r="V653" t="s">
        <v>363</v>
      </c>
      <c r="W653" t="s">
        <v>33</v>
      </c>
      <c r="X653">
        <v>1</v>
      </c>
      <c r="Y653">
        <v>0</v>
      </c>
    </row>
    <row r="654" spans="1:25" x14ac:dyDescent="0.25">
      <c r="A654">
        <f>_xlfn.XLOOKUP(C654,[1]Sheet1!$K:$K,[1]Sheet1!$D:$D,0)</f>
        <v>44956</v>
      </c>
      <c r="B654" t="str">
        <f t="shared" si="10"/>
        <v>2023_Week05</v>
      </c>
      <c r="C654" t="s">
        <v>413</v>
      </c>
      <c r="D654" t="s">
        <v>120</v>
      </c>
      <c r="E654" t="s">
        <v>120</v>
      </c>
      <c r="F654" t="s">
        <v>121</v>
      </c>
      <c r="G654" t="s">
        <v>122</v>
      </c>
      <c r="H654">
        <v>9</v>
      </c>
      <c r="I654">
        <v>0</v>
      </c>
      <c r="J654">
        <v>0.47</v>
      </c>
      <c r="K654">
        <v>0</v>
      </c>
      <c r="L654">
        <v>9</v>
      </c>
      <c r="M654">
        <v>0</v>
      </c>
      <c r="N654">
        <v>0.38</v>
      </c>
      <c r="O654">
        <v>0</v>
      </c>
      <c r="P654">
        <v>100</v>
      </c>
      <c r="Q654">
        <v>0</v>
      </c>
      <c r="R654">
        <v>1</v>
      </c>
      <c r="S654">
        <v>0</v>
      </c>
      <c r="T654">
        <v>11.11</v>
      </c>
      <c r="U654">
        <v>0</v>
      </c>
      <c r="V654" t="s">
        <v>369</v>
      </c>
      <c r="W654" t="s">
        <v>33</v>
      </c>
      <c r="X654">
        <v>1</v>
      </c>
      <c r="Y654">
        <v>0</v>
      </c>
    </row>
    <row r="655" spans="1:25" x14ac:dyDescent="0.25">
      <c r="A655">
        <f>_xlfn.XLOOKUP(C655,[1]Sheet1!$K:$K,[1]Sheet1!$D:$D,0)</f>
        <v>44956</v>
      </c>
      <c r="B655" t="str">
        <f t="shared" si="10"/>
        <v>2023_Week05</v>
      </c>
      <c r="C655" t="s">
        <v>413</v>
      </c>
      <c r="D655" t="s">
        <v>66</v>
      </c>
      <c r="E655" t="s">
        <v>84</v>
      </c>
      <c r="F655" t="s">
        <v>85</v>
      </c>
      <c r="G655" t="s">
        <v>86</v>
      </c>
      <c r="H655">
        <v>32</v>
      </c>
      <c r="I655">
        <v>1</v>
      </c>
      <c r="J655">
        <v>1.68</v>
      </c>
      <c r="K655">
        <v>5.56</v>
      </c>
      <c r="L655">
        <v>34</v>
      </c>
      <c r="M655">
        <v>1</v>
      </c>
      <c r="N655">
        <v>1.45</v>
      </c>
      <c r="O655">
        <v>4.17</v>
      </c>
      <c r="P655">
        <v>100</v>
      </c>
      <c r="Q655">
        <v>100</v>
      </c>
      <c r="R655">
        <v>1</v>
      </c>
      <c r="S655">
        <v>0</v>
      </c>
      <c r="T655">
        <v>3.13</v>
      </c>
      <c r="U655">
        <v>0</v>
      </c>
      <c r="V655" t="s">
        <v>147</v>
      </c>
      <c r="W655" t="s">
        <v>33</v>
      </c>
      <c r="X655">
        <v>1</v>
      </c>
      <c r="Y655">
        <v>0</v>
      </c>
    </row>
    <row r="656" spans="1:25" x14ac:dyDescent="0.25">
      <c r="A656">
        <f>_xlfn.XLOOKUP(C656,[1]Sheet1!$K:$K,[1]Sheet1!$D:$D,0)</f>
        <v>44956</v>
      </c>
      <c r="B656" t="str">
        <f t="shared" si="10"/>
        <v>2023_Week05</v>
      </c>
      <c r="C656" t="s">
        <v>413</v>
      </c>
      <c r="D656" t="s">
        <v>54</v>
      </c>
      <c r="E656" t="s">
        <v>54</v>
      </c>
      <c r="F656" t="s">
        <v>30</v>
      </c>
      <c r="G656" t="s">
        <v>55</v>
      </c>
      <c r="H656">
        <v>14</v>
      </c>
      <c r="I656">
        <v>0</v>
      </c>
      <c r="J656">
        <v>0.73</v>
      </c>
      <c r="K656">
        <v>0</v>
      </c>
      <c r="L656">
        <v>18</v>
      </c>
      <c r="M656">
        <v>0</v>
      </c>
      <c r="N656">
        <v>0.77</v>
      </c>
      <c r="O656">
        <v>0</v>
      </c>
      <c r="P656">
        <v>100</v>
      </c>
      <c r="Q656">
        <v>0</v>
      </c>
      <c r="R656">
        <v>1</v>
      </c>
      <c r="S656">
        <v>0</v>
      </c>
      <c r="T656">
        <v>7.14</v>
      </c>
      <c r="U656">
        <v>0</v>
      </c>
      <c r="V656" t="s">
        <v>349</v>
      </c>
      <c r="W656" t="s">
        <v>33</v>
      </c>
      <c r="X656">
        <v>1</v>
      </c>
      <c r="Y656">
        <v>0</v>
      </c>
    </row>
    <row r="657" spans="1:25" x14ac:dyDescent="0.25">
      <c r="A657">
        <f>_xlfn.XLOOKUP(C657,[1]Sheet1!$K:$K,[1]Sheet1!$D:$D,0)</f>
        <v>44956</v>
      </c>
      <c r="B657" t="str">
        <f t="shared" si="10"/>
        <v>2023_Week05</v>
      </c>
      <c r="C657" t="s">
        <v>413</v>
      </c>
      <c r="D657" t="s">
        <v>66</v>
      </c>
      <c r="E657" t="s">
        <v>80</v>
      </c>
      <c r="F657" t="s">
        <v>81</v>
      </c>
      <c r="G657" t="s">
        <v>82</v>
      </c>
      <c r="H657">
        <v>32</v>
      </c>
      <c r="I657">
        <v>0</v>
      </c>
      <c r="J657">
        <v>1.68</v>
      </c>
      <c r="K657">
        <v>0</v>
      </c>
      <c r="L657">
        <v>49</v>
      </c>
      <c r="M657">
        <v>0</v>
      </c>
      <c r="N657">
        <v>2.09</v>
      </c>
      <c r="O657">
        <v>0</v>
      </c>
      <c r="P657">
        <v>100</v>
      </c>
      <c r="Q657">
        <v>0</v>
      </c>
      <c r="R657">
        <v>1</v>
      </c>
      <c r="S657">
        <v>0</v>
      </c>
      <c r="T657">
        <v>3.13</v>
      </c>
      <c r="U657">
        <v>0</v>
      </c>
      <c r="V657" t="s">
        <v>147</v>
      </c>
      <c r="W657" t="s">
        <v>33</v>
      </c>
      <c r="X657">
        <v>1</v>
      </c>
      <c r="Y657">
        <v>0</v>
      </c>
    </row>
    <row r="658" spans="1:25" x14ac:dyDescent="0.25">
      <c r="A658">
        <f>_xlfn.XLOOKUP(C658,[1]Sheet1!$K:$K,[1]Sheet1!$D:$D,0)</f>
        <v>44949</v>
      </c>
      <c r="B658" t="str">
        <f t="shared" si="10"/>
        <v>2023_Week04</v>
      </c>
      <c r="C658" t="s">
        <v>416</v>
      </c>
      <c r="D658" t="s">
        <v>24</v>
      </c>
      <c r="E658" t="s">
        <v>24</v>
      </c>
      <c r="F658" t="s">
        <v>25</v>
      </c>
      <c r="G658" t="s">
        <v>26</v>
      </c>
      <c r="H658">
        <v>69</v>
      </c>
      <c r="I658">
        <v>1</v>
      </c>
      <c r="J658">
        <v>4.21</v>
      </c>
      <c r="K658">
        <v>7.69</v>
      </c>
      <c r="L658">
        <v>90</v>
      </c>
      <c r="M658">
        <v>1</v>
      </c>
      <c r="N658">
        <v>4.29</v>
      </c>
      <c r="O658">
        <v>7.14</v>
      </c>
      <c r="P658">
        <v>100</v>
      </c>
      <c r="Q658">
        <v>100</v>
      </c>
      <c r="R658">
        <v>11</v>
      </c>
      <c r="S658">
        <v>1</v>
      </c>
      <c r="T658">
        <v>15.94</v>
      </c>
      <c r="U658">
        <v>100</v>
      </c>
      <c r="V658" t="s">
        <v>405</v>
      </c>
      <c r="W658" t="s">
        <v>160</v>
      </c>
      <c r="X658">
        <v>11</v>
      </c>
      <c r="Y658">
        <v>1</v>
      </c>
    </row>
    <row r="659" spans="1:25" x14ac:dyDescent="0.25">
      <c r="A659">
        <f>_xlfn.XLOOKUP(C659,[1]Sheet1!$K:$K,[1]Sheet1!$D:$D,0)</f>
        <v>44949</v>
      </c>
      <c r="B659" t="str">
        <f t="shared" si="10"/>
        <v>2023_Week04</v>
      </c>
      <c r="C659" t="s">
        <v>416</v>
      </c>
      <c r="D659" t="s">
        <v>40</v>
      </c>
      <c r="E659" t="s">
        <v>58</v>
      </c>
      <c r="F659" t="s">
        <v>59</v>
      </c>
      <c r="G659" t="s">
        <v>60</v>
      </c>
      <c r="H659">
        <v>170</v>
      </c>
      <c r="I659">
        <v>3</v>
      </c>
      <c r="J659">
        <v>10.38</v>
      </c>
      <c r="K659">
        <v>23.08</v>
      </c>
      <c r="L659">
        <v>220</v>
      </c>
      <c r="M659">
        <v>4</v>
      </c>
      <c r="N659">
        <v>10.49</v>
      </c>
      <c r="O659">
        <v>28.57</v>
      </c>
      <c r="P659">
        <v>99.09</v>
      </c>
      <c r="Q659">
        <v>100</v>
      </c>
      <c r="R659">
        <v>10</v>
      </c>
      <c r="S659">
        <v>0</v>
      </c>
      <c r="T659">
        <v>5.88</v>
      </c>
      <c r="U659">
        <v>0</v>
      </c>
      <c r="V659" t="s">
        <v>327</v>
      </c>
      <c r="W659" t="s">
        <v>33</v>
      </c>
      <c r="X659">
        <v>10</v>
      </c>
      <c r="Y659">
        <v>0</v>
      </c>
    </row>
    <row r="660" spans="1:25" x14ac:dyDescent="0.25">
      <c r="A660">
        <f>_xlfn.XLOOKUP(C660,[1]Sheet1!$K:$K,[1]Sheet1!$D:$D,0)</f>
        <v>44949</v>
      </c>
      <c r="B660" t="str">
        <f t="shared" si="10"/>
        <v>2023_Week04</v>
      </c>
      <c r="C660" t="s">
        <v>416</v>
      </c>
      <c r="D660" t="s">
        <v>34</v>
      </c>
      <c r="E660" t="s">
        <v>50</v>
      </c>
      <c r="F660" t="s">
        <v>51</v>
      </c>
      <c r="G660" t="s">
        <v>52</v>
      </c>
      <c r="H660">
        <v>85</v>
      </c>
      <c r="I660">
        <v>2</v>
      </c>
      <c r="J660">
        <v>5.19</v>
      </c>
      <c r="K660">
        <v>15.38</v>
      </c>
      <c r="L660">
        <v>110</v>
      </c>
      <c r="M660">
        <v>2</v>
      </c>
      <c r="N660">
        <v>5.25</v>
      </c>
      <c r="O660">
        <v>14.29</v>
      </c>
      <c r="P660">
        <v>99.09</v>
      </c>
      <c r="Q660">
        <v>100</v>
      </c>
      <c r="R660">
        <v>8</v>
      </c>
      <c r="S660">
        <v>1</v>
      </c>
      <c r="T660">
        <v>9.41</v>
      </c>
      <c r="U660">
        <v>50</v>
      </c>
      <c r="V660" t="s">
        <v>412</v>
      </c>
      <c r="W660" t="s">
        <v>139</v>
      </c>
      <c r="X660">
        <v>8</v>
      </c>
      <c r="Y660">
        <v>1</v>
      </c>
    </row>
    <row r="661" spans="1:25" x14ac:dyDescent="0.25">
      <c r="A661">
        <f>_xlfn.XLOOKUP(C661,[1]Sheet1!$K:$K,[1]Sheet1!$D:$D,0)</f>
        <v>44949</v>
      </c>
      <c r="B661" t="str">
        <f t="shared" si="10"/>
        <v>2023_Week04</v>
      </c>
      <c r="C661" t="s">
        <v>416</v>
      </c>
      <c r="D661" t="s">
        <v>115</v>
      </c>
      <c r="E661" t="s">
        <v>116</v>
      </c>
      <c r="F661" t="s">
        <v>117</v>
      </c>
      <c r="G661" t="s">
        <v>118</v>
      </c>
      <c r="H661">
        <v>83</v>
      </c>
      <c r="I661">
        <v>0</v>
      </c>
      <c r="J661">
        <v>5.07</v>
      </c>
      <c r="K661">
        <v>0</v>
      </c>
      <c r="L661">
        <v>123</v>
      </c>
      <c r="M661">
        <v>0</v>
      </c>
      <c r="N661">
        <v>5.87</v>
      </c>
      <c r="O661">
        <v>0</v>
      </c>
      <c r="P661">
        <v>95.12</v>
      </c>
      <c r="Q661">
        <v>0</v>
      </c>
      <c r="R661">
        <v>8</v>
      </c>
      <c r="S661">
        <v>0</v>
      </c>
      <c r="T661">
        <v>9.64</v>
      </c>
      <c r="U661">
        <v>0</v>
      </c>
      <c r="V661" t="s">
        <v>237</v>
      </c>
      <c r="W661" t="s">
        <v>33</v>
      </c>
      <c r="X661">
        <v>8</v>
      </c>
      <c r="Y661">
        <v>0</v>
      </c>
    </row>
    <row r="662" spans="1:25" x14ac:dyDescent="0.25">
      <c r="A662">
        <f>_xlfn.XLOOKUP(C662,[1]Sheet1!$K:$K,[1]Sheet1!$D:$D,0)</f>
        <v>44949</v>
      </c>
      <c r="B662" t="str">
        <f t="shared" si="10"/>
        <v>2023_Week04</v>
      </c>
      <c r="C662" t="s">
        <v>416</v>
      </c>
      <c r="D662" t="s">
        <v>34</v>
      </c>
      <c r="E662" t="s">
        <v>107</v>
      </c>
      <c r="F662" t="s">
        <v>108</v>
      </c>
      <c r="G662" t="s">
        <v>109</v>
      </c>
      <c r="H662">
        <v>139</v>
      </c>
      <c r="I662">
        <v>3</v>
      </c>
      <c r="J662">
        <v>8.49</v>
      </c>
      <c r="K662">
        <v>23.08</v>
      </c>
      <c r="L662">
        <v>164</v>
      </c>
      <c r="M662">
        <v>3</v>
      </c>
      <c r="N662">
        <v>7.82</v>
      </c>
      <c r="O662">
        <v>21.43</v>
      </c>
      <c r="P662">
        <v>93.9</v>
      </c>
      <c r="Q662">
        <v>100</v>
      </c>
      <c r="R662">
        <v>7</v>
      </c>
      <c r="S662">
        <v>0</v>
      </c>
      <c r="T662">
        <v>5.04</v>
      </c>
      <c r="U662">
        <v>0</v>
      </c>
      <c r="V662" t="s">
        <v>337</v>
      </c>
      <c r="W662" t="s">
        <v>33</v>
      </c>
      <c r="X662">
        <v>7</v>
      </c>
      <c r="Y662">
        <v>0</v>
      </c>
    </row>
    <row r="663" spans="1:25" x14ac:dyDescent="0.25">
      <c r="A663">
        <f>_xlfn.XLOOKUP(C663,[1]Sheet1!$K:$K,[1]Sheet1!$D:$D,0)</f>
        <v>44949</v>
      </c>
      <c r="B663" t="str">
        <f t="shared" si="10"/>
        <v>2023_Week04</v>
      </c>
      <c r="C663" t="s">
        <v>416</v>
      </c>
      <c r="D663" t="s">
        <v>115</v>
      </c>
      <c r="E663" t="s">
        <v>231</v>
      </c>
      <c r="F663" t="s">
        <v>232</v>
      </c>
      <c r="G663" t="s">
        <v>233</v>
      </c>
      <c r="H663">
        <v>69</v>
      </c>
      <c r="I663">
        <v>0</v>
      </c>
      <c r="J663">
        <v>4.21</v>
      </c>
      <c r="K663">
        <v>0</v>
      </c>
      <c r="L663">
        <v>86</v>
      </c>
      <c r="M663">
        <v>0</v>
      </c>
      <c r="N663">
        <v>4.0999999999999996</v>
      </c>
      <c r="O663">
        <v>0</v>
      </c>
      <c r="P663">
        <v>100</v>
      </c>
      <c r="Q663">
        <v>0</v>
      </c>
      <c r="R663">
        <v>6</v>
      </c>
      <c r="S663">
        <v>0</v>
      </c>
      <c r="T663">
        <v>8.6999999999999993</v>
      </c>
      <c r="U663">
        <v>0</v>
      </c>
      <c r="V663" t="s">
        <v>144</v>
      </c>
      <c r="W663" t="s">
        <v>33</v>
      </c>
      <c r="X663">
        <v>6</v>
      </c>
      <c r="Y663">
        <v>0</v>
      </c>
    </row>
    <row r="664" spans="1:25" x14ac:dyDescent="0.25">
      <c r="A664">
        <f>_xlfn.XLOOKUP(C664,[1]Sheet1!$K:$K,[1]Sheet1!$D:$D,0)</f>
        <v>44949</v>
      </c>
      <c r="B664" t="str">
        <f t="shared" si="10"/>
        <v>2023_Week04</v>
      </c>
      <c r="C664" t="s">
        <v>416</v>
      </c>
      <c r="D664" t="s">
        <v>76</v>
      </c>
      <c r="E664" t="s">
        <v>76</v>
      </c>
      <c r="F664" t="s">
        <v>77</v>
      </c>
      <c r="G664" t="s">
        <v>78</v>
      </c>
      <c r="H664">
        <v>79</v>
      </c>
      <c r="I664">
        <v>0</v>
      </c>
      <c r="J664">
        <v>4.82</v>
      </c>
      <c r="K664">
        <v>0</v>
      </c>
      <c r="L664">
        <v>108</v>
      </c>
      <c r="M664">
        <v>0</v>
      </c>
      <c r="N664">
        <v>5.15</v>
      </c>
      <c r="O664">
        <v>0</v>
      </c>
      <c r="P664">
        <v>100</v>
      </c>
      <c r="Q664">
        <v>0</v>
      </c>
      <c r="R664">
        <v>6</v>
      </c>
      <c r="S664">
        <v>0</v>
      </c>
      <c r="T664">
        <v>7.59</v>
      </c>
      <c r="U664">
        <v>0</v>
      </c>
      <c r="V664" t="s">
        <v>316</v>
      </c>
      <c r="W664" t="s">
        <v>33</v>
      </c>
      <c r="X664">
        <v>6</v>
      </c>
      <c r="Y664">
        <v>0</v>
      </c>
    </row>
    <row r="665" spans="1:25" x14ac:dyDescent="0.25">
      <c r="A665">
        <f>_xlfn.XLOOKUP(C665,[1]Sheet1!$K:$K,[1]Sheet1!$D:$D,0)</f>
        <v>44949</v>
      </c>
      <c r="B665" t="str">
        <f t="shared" si="10"/>
        <v>2023_Week04</v>
      </c>
      <c r="C665" t="s">
        <v>416</v>
      </c>
      <c r="D665" t="s">
        <v>29</v>
      </c>
      <c r="E665" t="s">
        <v>29</v>
      </c>
      <c r="F665" t="s">
        <v>30</v>
      </c>
      <c r="G665" t="s">
        <v>31</v>
      </c>
      <c r="H665">
        <v>98</v>
      </c>
      <c r="I665">
        <v>0</v>
      </c>
      <c r="J665">
        <v>5.98</v>
      </c>
      <c r="K665">
        <v>0</v>
      </c>
      <c r="L665">
        <v>118</v>
      </c>
      <c r="M665">
        <v>0</v>
      </c>
      <c r="N665">
        <v>5.63</v>
      </c>
      <c r="O665">
        <v>0</v>
      </c>
      <c r="P665">
        <v>99.15</v>
      </c>
      <c r="Q665">
        <v>0</v>
      </c>
      <c r="R665">
        <v>5</v>
      </c>
      <c r="S665">
        <v>0</v>
      </c>
      <c r="T665">
        <v>5.0999999999999996</v>
      </c>
      <c r="U665">
        <v>0</v>
      </c>
      <c r="V665" t="s">
        <v>366</v>
      </c>
      <c r="W665" t="s">
        <v>33</v>
      </c>
      <c r="X665">
        <v>5</v>
      </c>
      <c r="Y665">
        <v>0</v>
      </c>
    </row>
    <row r="666" spans="1:25" x14ac:dyDescent="0.25">
      <c r="A666">
        <f>_xlfn.XLOOKUP(C666,[1]Sheet1!$K:$K,[1]Sheet1!$D:$D,0)</f>
        <v>44949</v>
      </c>
      <c r="B666" t="str">
        <f t="shared" si="10"/>
        <v>2023_Week04</v>
      </c>
      <c r="C666" t="s">
        <v>416</v>
      </c>
      <c r="D666" t="s">
        <v>120</v>
      </c>
      <c r="E666" t="s">
        <v>120</v>
      </c>
      <c r="F666" t="s">
        <v>121</v>
      </c>
      <c r="G666" t="s">
        <v>122</v>
      </c>
      <c r="H666">
        <v>39</v>
      </c>
      <c r="I666">
        <v>1</v>
      </c>
      <c r="J666">
        <v>2.38</v>
      </c>
      <c r="K666">
        <v>7.69</v>
      </c>
      <c r="L666">
        <v>50</v>
      </c>
      <c r="M666">
        <v>1</v>
      </c>
      <c r="N666">
        <v>2.38</v>
      </c>
      <c r="O666">
        <v>7.14</v>
      </c>
      <c r="P666">
        <v>100</v>
      </c>
      <c r="Q666">
        <v>100</v>
      </c>
      <c r="R666">
        <v>4</v>
      </c>
      <c r="S666">
        <v>1</v>
      </c>
      <c r="T666">
        <v>10.26</v>
      </c>
      <c r="U666">
        <v>100</v>
      </c>
      <c r="V666" t="s">
        <v>355</v>
      </c>
      <c r="W666" t="s">
        <v>369</v>
      </c>
      <c r="X666">
        <v>4</v>
      </c>
      <c r="Y666">
        <v>1</v>
      </c>
    </row>
    <row r="667" spans="1:25" x14ac:dyDescent="0.25">
      <c r="A667">
        <f>_xlfn.XLOOKUP(C667,[1]Sheet1!$K:$K,[1]Sheet1!$D:$D,0)</f>
        <v>44949</v>
      </c>
      <c r="B667" t="str">
        <f t="shared" si="10"/>
        <v>2023_Week04</v>
      </c>
      <c r="C667" t="s">
        <v>416</v>
      </c>
      <c r="D667" t="s">
        <v>54</v>
      </c>
      <c r="E667" t="s">
        <v>54</v>
      </c>
      <c r="F667" t="s">
        <v>30</v>
      </c>
      <c r="G667" t="s">
        <v>55</v>
      </c>
      <c r="H667">
        <v>127</v>
      </c>
      <c r="I667">
        <v>0</v>
      </c>
      <c r="J667">
        <v>7.75</v>
      </c>
      <c r="K667">
        <v>0</v>
      </c>
      <c r="L667">
        <v>177</v>
      </c>
      <c r="M667">
        <v>0</v>
      </c>
      <c r="N667">
        <v>8.44</v>
      </c>
      <c r="O667">
        <v>0</v>
      </c>
      <c r="P667">
        <v>99.44</v>
      </c>
      <c r="Q667">
        <v>0</v>
      </c>
      <c r="R667">
        <v>4</v>
      </c>
      <c r="S667">
        <v>0</v>
      </c>
      <c r="T667">
        <v>3.15</v>
      </c>
      <c r="U667">
        <v>0</v>
      </c>
      <c r="V667" t="s">
        <v>392</v>
      </c>
      <c r="W667" t="s">
        <v>33</v>
      </c>
      <c r="X667">
        <v>4</v>
      </c>
      <c r="Y667">
        <v>0</v>
      </c>
    </row>
    <row r="668" spans="1:25" x14ac:dyDescent="0.25">
      <c r="A668">
        <f>_xlfn.XLOOKUP(C668,[1]Sheet1!$K:$K,[1]Sheet1!$D:$D,0)</f>
        <v>44949</v>
      </c>
      <c r="B668" t="str">
        <f t="shared" si="10"/>
        <v>2023_Week04</v>
      </c>
      <c r="C668" t="s">
        <v>416</v>
      </c>
      <c r="D668" t="s">
        <v>92</v>
      </c>
      <c r="E668" t="s">
        <v>97</v>
      </c>
      <c r="F668" t="s">
        <v>98</v>
      </c>
      <c r="G668" t="s">
        <v>99</v>
      </c>
      <c r="H668">
        <v>60</v>
      </c>
      <c r="I668">
        <v>1</v>
      </c>
      <c r="J668">
        <v>3.66</v>
      </c>
      <c r="K668">
        <v>7.69</v>
      </c>
      <c r="L668">
        <v>76</v>
      </c>
      <c r="M668">
        <v>1</v>
      </c>
      <c r="N668">
        <v>3.62</v>
      </c>
      <c r="O668">
        <v>7.14</v>
      </c>
      <c r="P668">
        <v>100</v>
      </c>
      <c r="Q668">
        <v>100</v>
      </c>
      <c r="R668">
        <v>3</v>
      </c>
      <c r="S668">
        <v>0</v>
      </c>
      <c r="T668">
        <v>5</v>
      </c>
      <c r="U668">
        <v>0</v>
      </c>
      <c r="V668" t="s">
        <v>341</v>
      </c>
      <c r="W668" t="s">
        <v>33</v>
      </c>
      <c r="X668">
        <v>3</v>
      </c>
      <c r="Y668">
        <v>0</v>
      </c>
    </row>
    <row r="669" spans="1:25" x14ac:dyDescent="0.25">
      <c r="A669">
        <f>_xlfn.XLOOKUP(C669,[1]Sheet1!$K:$K,[1]Sheet1!$D:$D,0)</f>
        <v>44949</v>
      </c>
      <c r="B669" t="str">
        <f t="shared" si="10"/>
        <v>2023_Week04</v>
      </c>
      <c r="C669" t="s">
        <v>416</v>
      </c>
      <c r="D669" t="s">
        <v>417</v>
      </c>
      <c r="E669" t="s">
        <v>72</v>
      </c>
      <c r="F669" t="s">
        <v>73</v>
      </c>
      <c r="G669" t="s">
        <v>74</v>
      </c>
      <c r="H669">
        <v>76</v>
      </c>
      <c r="I669">
        <v>0</v>
      </c>
      <c r="J669">
        <v>4.6399999999999997</v>
      </c>
      <c r="K669">
        <v>0</v>
      </c>
      <c r="L669">
        <v>105</v>
      </c>
      <c r="M669">
        <v>0</v>
      </c>
      <c r="N669">
        <v>5.01</v>
      </c>
      <c r="O669">
        <v>0</v>
      </c>
      <c r="P669">
        <v>96.19</v>
      </c>
      <c r="Q669">
        <v>0</v>
      </c>
      <c r="R669">
        <v>3</v>
      </c>
      <c r="S669">
        <v>0</v>
      </c>
      <c r="T669">
        <v>3.95</v>
      </c>
      <c r="U669">
        <v>0</v>
      </c>
      <c r="V669" t="s">
        <v>341</v>
      </c>
      <c r="W669" t="s">
        <v>33</v>
      </c>
      <c r="X669">
        <v>3</v>
      </c>
      <c r="Y669">
        <v>0</v>
      </c>
    </row>
    <row r="670" spans="1:25" x14ac:dyDescent="0.25">
      <c r="A670">
        <f>_xlfn.XLOOKUP(C670,[1]Sheet1!$K:$K,[1]Sheet1!$D:$D,0)</f>
        <v>44949</v>
      </c>
      <c r="B670" t="str">
        <f t="shared" si="10"/>
        <v>2023_Week04</v>
      </c>
      <c r="C670" t="s">
        <v>416</v>
      </c>
      <c r="D670" t="s">
        <v>92</v>
      </c>
      <c r="E670" t="s">
        <v>102</v>
      </c>
      <c r="F670" t="s">
        <v>103</v>
      </c>
      <c r="G670" t="s">
        <v>104</v>
      </c>
      <c r="H670">
        <v>167</v>
      </c>
      <c r="I670">
        <v>1</v>
      </c>
      <c r="J670">
        <v>10.199999999999999</v>
      </c>
      <c r="K670">
        <v>7.69</v>
      </c>
      <c r="L670">
        <v>216</v>
      </c>
      <c r="M670">
        <v>1</v>
      </c>
      <c r="N670">
        <v>10.3</v>
      </c>
      <c r="O670">
        <v>7.14</v>
      </c>
      <c r="P670">
        <v>100</v>
      </c>
      <c r="Q670">
        <v>100</v>
      </c>
      <c r="R670">
        <v>3</v>
      </c>
      <c r="S670">
        <v>0</v>
      </c>
      <c r="T670">
        <v>1.8</v>
      </c>
      <c r="U670">
        <v>0</v>
      </c>
      <c r="V670" t="s">
        <v>341</v>
      </c>
      <c r="W670" t="s">
        <v>33</v>
      </c>
      <c r="X670">
        <v>3</v>
      </c>
      <c r="Y670">
        <v>0</v>
      </c>
    </row>
    <row r="671" spans="1:25" x14ac:dyDescent="0.25">
      <c r="A671">
        <f>_xlfn.XLOOKUP(C671,[1]Sheet1!$K:$K,[1]Sheet1!$D:$D,0)</f>
        <v>44949</v>
      </c>
      <c r="B671" t="str">
        <f t="shared" si="10"/>
        <v>2023_Week04</v>
      </c>
      <c r="C671" t="s">
        <v>416</v>
      </c>
      <c r="D671" t="s">
        <v>34</v>
      </c>
      <c r="E671" t="s">
        <v>45</v>
      </c>
      <c r="F671" t="s">
        <v>46</v>
      </c>
      <c r="G671" t="s">
        <v>47</v>
      </c>
      <c r="H671">
        <v>77</v>
      </c>
      <c r="I671">
        <v>0</v>
      </c>
      <c r="J671">
        <v>4.7</v>
      </c>
      <c r="K671">
        <v>0</v>
      </c>
      <c r="L671">
        <v>98</v>
      </c>
      <c r="M671">
        <v>0</v>
      </c>
      <c r="N671">
        <v>4.67</v>
      </c>
      <c r="O671">
        <v>0</v>
      </c>
      <c r="P671">
        <v>98.98</v>
      </c>
      <c r="Q671">
        <v>0</v>
      </c>
      <c r="R671">
        <v>2</v>
      </c>
      <c r="S671">
        <v>0</v>
      </c>
      <c r="T671">
        <v>2.6</v>
      </c>
      <c r="U671">
        <v>0</v>
      </c>
      <c r="V671" t="s">
        <v>135</v>
      </c>
      <c r="W671" t="s">
        <v>33</v>
      </c>
      <c r="X671">
        <v>2</v>
      </c>
      <c r="Y671">
        <v>0</v>
      </c>
    </row>
    <row r="672" spans="1:25" x14ac:dyDescent="0.25">
      <c r="A672">
        <f>_xlfn.XLOOKUP(C672,[1]Sheet1!$K:$K,[1]Sheet1!$D:$D,0)</f>
        <v>44949</v>
      </c>
      <c r="B672" t="str">
        <f t="shared" si="10"/>
        <v>2023_Week04</v>
      </c>
      <c r="C672" t="s">
        <v>416</v>
      </c>
      <c r="D672" t="s">
        <v>162</v>
      </c>
      <c r="E672" t="s">
        <v>163</v>
      </c>
      <c r="F672" t="s">
        <v>164</v>
      </c>
      <c r="G672" t="s">
        <v>165</v>
      </c>
      <c r="H672">
        <v>48</v>
      </c>
      <c r="I672">
        <v>0</v>
      </c>
      <c r="J672">
        <v>2.93</v>
      </c>
      <c r="K672">
        <v>0</v>
      </c>
      <c r="L672">
        <v>69</v>
      </c>
      <c r="M672">
        <v>0</v>
      </c>
      <c r="N672">
        <v>3.29</v>
      </c>
      <c r="O672">
        <v>0</v>
      </c>
      <c r="P672">
        <v>100</v>
      </c>
      <c r="Q672">
        <v>0</v>
      </c>
      <c r="R672">
        <v>2</v>
      </c>
      <c r="S672">
        <v>0</v>
      </c>
      <c r="T672">
        <v>4.17</v>
      </c>
      <c r="U672">
        <v>0</v>
      </c>
      <c r="V672" t="s">
        <v>257</v>
      </c>
      <c r="W672" t="s">
        <v>33</v>
      </c>
      <c r="X672">
        <v>2</v>
      </c>
      <c r="Y672">
        <v>0</v>
      </c>
    </row>
    <row r="673" spans="1:25" x14ac:dyDescent="0.25">
      <c r="A673">
        <f>_xlfn.XLOOKUP(C673,[1]Sheet1!$K:$K,[1]Sheet1!$D:$D,0)</f>
        <v>44949</v>
      </c>
      <c r="B673" t="str">
        <f t="shared" si="10"/>
        <v>2023_Week04</v>
      </c>
      <c r="C673" t="s">
        <v>416</v>
      </c>
      <c r="D673" t="s">
        <v>417</v>
      </c>
      <c r="E673" t="s">
        <v>80</v>
      </c>
      <c r="F673" t="s">
        <v>81</v>
      </c>
      <c r="G673" t="s">
        <v>82</v>
      </c>
      <c r="H673">
        <v>47</v>
      </c>
      <c r="I673">
        <v>0</v>
      </c>
      <c r="J673">
        <v>2.87</v>
      </c>
      <c r="K673">
        <v>0</v>
      </c>
      <c r="L673">
        <v>58</v>
      </c>
      <c r="M673">
        <v>0</v>
      </c>
      <c r="N673">
        <v>2.77</v>
      </c>
      <c r="O673">
        <v>0</v>
      </c>
      <c r="P673">
        <v>93.1</v>
      </c>
      <c r="Q673">
        <v>0</v>
      </c>
      <c r="R673">
        <v>2</v>
      </c>
      <c r="S673">
        <v>0</v>
      </c>
      <c r="T673">
        <v>4.26</v>
      </c>
      <c r="U673">
        <v>0</v>
      </c>
      <c r="V673" t="s">
        <v>134</v>
      </c>
      <c r="W673" t="s">
        <v>33</v>
      </c>
      <c r="X673">
        <v>2</v>
      </c>
      <c r="Y673">
        <v>0</v>
      </c>
    </row>
    <row r="674" spans="1:25" x14ac:dyDescent="0.25">
      <c r="A674">
        <f>_xlfn.XLOOKUP(C674,[1]Sheet1!$K:$K,[1]Sheet1!$D:$D,0)</f>
        <v>44949</v>
      </c>
      <c r="B674" t="str">
        <f t="shared" si="10"/>
        <v>2023_Week04</v>
      </c>
      <c r="C674" t="s">
        <v>416</v>
      </c>
      <c r="D674" t="s">
        <v>34</v>
      </c>
      <c r="E674" t="s">
        <v>62</v>
      </c>
      <c r="F674" t="s">
        <v>63</v>
      </c>
      <c r="G674" t="s">
        <v>64</v>
      </c>
      <c r="H674">
        <v>43</v>
      </c>
      <c r="I674">
        <v>0</v>
      </c>
      <c r="J674">
        <v>2.63</v>
      </c>
      <c r="K674">
        <v>0</v>
      </c>
      <c r="L674">
        <v>48</v>
      </c>
      <c r="M674">
        <v>0</v>
      </c>
      <c r="N674">
        <v>2.29</v>
      </c>
      <c r="O674">
        <v>0</v>
      </c>
      <c r="P674">
        <v>95.83</v>
      </c>
      <c r="Q674">
        <v>0</v>
      </c>
      <c r="R674">
        <v>1</v>
      </c>
      <c r="S674">
        <v>0</v>
      </c>
      <c r="T674">
        <v>2.33</v>
      </c>
      <c r="U674">
        <v>0</v>
      </c>
      <c r="V674" t="s">
        <v>139</v>
      </c>
      <c r="W674" t="s">
        <v>33</v>
      </c>
      <c r="X674">
        <v>1</v>
      </c>
      <c r="Y674">
        <v>0</v>
      </c>
    </row>
    <row r="675" spans="1:25" x14ac:dyDescent="0.25">
      <c r="A675">
        <f>_xlfn.XLOOKUP(C675,[1]Sheet1!$K:$K,[1]Sheet1!$D:$D,0)</f>
        <v>44949</v>
      </c>
      <c r="B675" t="str">
        <f t="shared" si="10"/>
        <v>2023_Week04</v>
      </c>
      <c r="C675" t="s">
        <v>416</v>
      </c>
      <c r="D675" t="s">
        <v>34</v>
      </c>
      <c r="E675" t="s">
        <v>397</v>
      </c>
      <c r="F675" t="s">
        <v>398</v>
      </c>
      <c r="G675" t="s">
        <v>399</v>
      </c>
      <c r="H675">
        <v>31</v>
      </c>
      <c r="I675">
        <v>0</v>
      </c>
      <c r="J675">
        <v>1.89</v>
      </c>
      <c r="K675">
        <v>0</v>
      </c>
      <c r="L675">
        <v>35</v>
      </c>
      <c r="M675">
        <v>0</v>
      </c>
      <c r="N675">
        <v>1.67</v>
      </c>
      <c r="O675">
        <v>0</v>
      </c>
      <c r="P675">
        <v>100</v>
      </c>
      <c r="Q675">
        <v>0</v>
      </c>
      <c r="R675">
        <v>1</v>
      </c>
      <c r="S675">
        <v>0</v>
      </c>
      <c r="T675">
        <v>3.23</v>
      </c>
      <c r="U675">
        <v>0</v>
      </c>
      <c r="V675" t="s">
        <v>166</v>
      </c>
      <c r="W675" t="s">
        <v>33</v>
      </c>
      <c r="X675">
        <v>1</v>
      </c>
      <c r="Y675">
        <v>0</v>
      </c>
    </row>
    <row r="676" spans="1:25" x14ac:dyDescent="0.25">
      <c r="A676">
        <f>_xlfn.XLOOKUP(C676,[1]Sheet1!$K:$K,[1]Sheet1!$D:$D,0)</f>
        <v>44949</v>
      </c>
      <c r="B676" t="str">
        <f t="shared" si="10"/>
        <v>2023_Week04</v>
      </c>
      <c r="C676" t="s">
        <v>416</v>
      </c>
      <c r="D676" t="s">
        <v>34</v>
      </c>
      <c r="E676" t="s">
        <v>35</v>
      </c>
      <c r="F676" t="s">
        <v>36</v>
      </c>
      <c r="G676" t="s">
        <v>37</v>
      </c>
      <c r="H676">
        <v>45</v>
      </c>
      <c r="I676">
        <v>0</v>
      </c>
      <c r="J676">
        <v>2.75</v>
      </c>
      <c r="K676">
        <v>0</v>
      </c>
      <c r="L676">
        <v>48</v>
      </c>
      <c r="M676">
        <v>0</v>
      </c>
      <c r="N676">
        <v>2.29</v>
      </c>
      <c r="O676">
        <v>0</v>
      </c>
      <c r="P676">
        <v>95.83</v>
      </c>
      <c r="Q676">
        <v>0</v>
      </c>
      <c r="R676">
        <v>1</v>
      </c>
      <c r="S676">
        <v>0</v>
      </c>
      <c r="T676">
        <v>2.2200000000000002</v>
      </c>
      <c r="U676">
        <v>0</v>
      </c>
      <c r="V676" t="s">
        <v>139</v>
      </c>
      <c r="W676" t="s">
        <v>33</v>
      </c>
      <c r="X676">
        <v>1</v>
      </c>
      <c r="Y676">
        <v>0</v>
      </c>
    </row>
    <row r="677" spans="1:25" x14ac:dyDescent="0.25">
      <c r="A677">
        <f>_xlfn.XLOOKUP(C677,[1]Sheet1!$K:$K,[1]Sheet1!$D:$D,0)</f>
        <v>44949</v>
      </c>
      <c r="B677" t="str">
        <f t="shared" si="10"/>
        <v>2023_Week04</v>
      </c>
      <c r="C677" t="s">
        <v>416</v>
      </c>
      <c r="D677" t="s">
        <v>162</v>
      </c>
      <c r="E677" t="s">
        <v>371</v>
      </c>
      <c r="F677" t="s">
        <v>343</v>
      </c>
      <c r="G677" t="s">
        <v>372</v>
      </c>
      <c r="H677">
        <v>23</v>
      </c>
      <c r="I677">
        <v>0</v>
      </c>
      <c r="J677">
        <v>1.4</v>
      </c>
      <c r="K677">
        <v>0</v>
      </c>
      <c r="L677">
        <v>29</v>
      </c>
      <c r="M677">
        <v>0</v>
      </c>
      <c r="N677">
        <v>1.38</v>
      </c>
      <c r="O677">
        <v>0</v>
      </c>
      <c r="P677">
        <v>89.66</v>
      </c>
      <c r="Q677">
        <v>0</v>
      </c>
      <c r="R677">
        <v>1</v>
      </c>
      <c r="S677">
        <v>0</v>
      </c>
      <c r="T677">
        <v>4.3499999999999996</v>
      </c>
      <c r="U677">
        <v>0</v>
      </c>
      <c r="V677" t="s">
        <v>166</v>
      </c>
      <c r="W677" t="s">
        <v>33</v>
      </c>
      <c r="X677">
        <v>1</v>
      </c>
      <c r="Y677">
        <v>0</v>
      </c>
    </row>
    <row r="678" spans="1:25" x14ac:dyDescent="0.25">
      <c r="A678">
        <f>_xlfn.XLOOKUP(C678,[1]Sheet1!$K:$K,[1]Sheet1!$D:$D,0)</f>
        <v>44949</v>
      </c>
      <c r="B678" t="str">
        <f t="shared" si="10"/>
        <v>2023_Week04</v>
      </c>
      <c r="C678" t="s">
        <v>416</v>
      </c>
      <c r="D678" t="s">
        <v>92</v>
      </c>
      <c r="E678" t="s">
        <v>111</v>
      </c>
      <c r="F678" t="s">
        <v>112</v>
      </c>
      <c r="G678" t="s">
        <v>113</v>
      </c>
      <c r="H678">
        <v>63</v>
      </c>
      <c r="I678">
        <v>1</v>
      </c>
      <c r="J678">
        <v>3.85</v>
      </c>
      <c r="K678">
        <v>7.69</v>
      </c>
      <c r="L678">
        <v>69</v>
      </c>
      <c r="M678">
        <v>1</v>
      </c>
      <c r="N678">
        <v>3.29</v>
      </c>
      <c r="O678">
        <v>7.14</v>
      </c>
      <c r="P678">
        <v>85.51</v>
      </c>
      <c r="Q678">
        <v>100</v>
      </c>
      <c r="R678">
        <v>1</v>
      </c>
      <c r="S678">
        <v>0</v>
      </c>
      <c r="T678">
        <v>1.59</v>
      </c>
      <c r="U678">
        <v>0</v>
      </c>
      <c r="V678" t="s">
        <v>178</v>
      </c>
      <c r="W678" t="s">
        <v>33</v>
      </c>
      <c r="X678">
        <v>1</v>
      </c>
      <c r="Y678">
        <v>0</v>
      </c>
    </row>
    <row r="679" spans="1:25" x14ac:dyDescent="0.25">
      <c r="A679">
        <f>_xlfn.XLOOKUP(C679,[1]Sheet1!$K:$K,[1]Sheet1!$D:$D,0)</f>
        <v>44942</v>
      </c>
      <c r="B679" t="str">
        <f t="shared" si="10"/>
        <v>2023_Week03</v>
      </c>
      <c r="C679" t="s">
        <v>418</v>
      </c>
      <c r="D679" t="s">
        <v>115</v>
      </c>
      <c r="E679" t="s">
        <v>116</v>
      </c>
      <c r="F679" t="s">
        <v>117</v>
      </c>
      <c r="G679" t="s">
        <v>118</v>
      </c>
      <c r="H679">
        <v>119</v>
      </c>
      <c r="I679">
        <v>0</v>
      </c>
      <c r="J679">
        <v>5.55</v>
      </c>
      <c r="K679">
        <v>0</v>
      </c>
      <c r="L679">
        <v>155</v>
      </c>
      <c r="M679">
        <v>0</v>
      </c>
      <c r="N679">
        <v>5.78</v>
      </c>
      <c r="O679">
        <v>0</v>
      </c>
      <c r="P679">
        <v>98.71</v>
      </c>
      <c r="Q679">
        <v>0</v>
      </c>
      <c r="R679">
        <v>17</v>
      </c>
      <c r="S679">
        <v>0</v>
      </c>
      <c r="T679">
        <v>14.29</v>
      </c>
      <c r="U679">
        <v>0</v>
      </c>
      <c r="V679" t="s">
        <v>374</v>
      </c>
      <c r="W679" t="s">
        <v>33</v>
      </c>
      <c r="X679">
        <v>17</v>
      </c>
      <c r="Y679">
        <v>0</v>
      </c>
    </row>
    <row r="680" spans="1:25" x14ac:dyDescent="0.25">
      <c r="A680">
        <f>_xlfn.XLOOKUP(C680,[1]Sheet1!$K:$K,[1]Sheet1!$D:$D,0)</f>
        <v>44942</v>
      </c>
      <c r="B680" t="str">
        <f t="shared" si="10"/>
        <v>2023_Week03</v>
      </c>
      <c r="C680" t="s">
        <v>418</v>
      </c>
      <c r="D680" t="s">
        <v>40</v>
      </c>
      <c r="E680" t="s">
        <v>58</v>
      </c>
      <c r="F680" t="s">
        <v>59</v>
      </c>
      <c r="G680" t="s">
        <v>60</v>
      </c>
      <c r="H680">
        <v>220</v>
      </c>
      <c r="I680">
        <v>3</v>
      </c>
      <c r="J680">
        <v>10.26</v>
      </c>
      <c r="K680">
        <v>11.11</v>
      </c>
      <c r="L680">
        <v>284</v>
      </c>
      <c r="M680">
        <v>3</v>
      </c>
      <c r="N680">
        <v>10.59</v>
      </c>
      <c r="O680">
        <v>10</v>
      </c>
      <c r="P680">
        <v>99.65</v>
      </c>
      <c r="Q680">
        <v>100</v>
      </c>
      <c r="R680">
        <v>15</v>
      </c>
      <c r="S680">
        <v>0</v>
      </c>
      <c r="T680">
        <v>6.82</v>
      </c>
      <c r="U680">
        <v>0</v>
      </c>
      <c r="V680" t="s">
        <v>324</v>
      </c>
      <c r="W680" t="s">
        <v>33</v>
      </c>
      <c r="X680">
        <v>15</v>
      </c>
      <c r="Y680">
        <v>0</v>
      </c>
    </row>
    <row r="681" spans="1:25" x14ac:dyDescent="0.25">
      <c r="A681">
        <f>_xlfn.XLOOKUP(C681,[1]Sheet1!$K:$K,[1]Sheet1!$D:$D,0)</f>
        <v>44942</v>
      </c>
      <c r="B681" t="str">
        <f t="shared" si="10"/>
        <v>2023_Week03</v>
      </c>
      <c r="C681" t="s">
        <v>418</v>
      </c>
      <c r="D681" t="s">
        <v>24</v>
      </c>
      <c r="E681" t="s">
        <v>24</v>
      </c>
      <c r="F681" t="s">
        <v>25</v>
      </c>
      <c r="G681" t="s">
        <v>26</v>
      </c>
      <c r="H681">
        <v>99</v>
      </c>
      <c r="I681">
        <v>2</v>
      </c>
      <c r="J681">
        <v>4.62</v>
      </c>
      <c r="K681">
        <v>7.41</v>
      </c>
      <c r="L681">
        <v>124</v>
      </c>
      <c r="M681">
        <v>3</v>
      </c>
      <c r="N681">
        <v>4.62</v>
      </c>
      <c r="O681">
        <v>10</v>
      </c>
      <c r="P681">
        <v>98.39</v>
      </c>
      <c r="Q681">
        <v>100</v>
      </c>
      <c r="R681">
        <v>9</v>
      </c>
      <c r="S681">
        <v>0</v>
      </c>
      <c r="T681">
        <v>9.09</v>
      </c>
      <c r="U681">
        <v>0</v>
      </c>
      <c r="V681" t="s">
        <v>119</v>
      </c>
      <c r="W681" t="s">
        <v>33</v>
      </c>
      <c r="X681">
        <v>9</v>
      </c>
      <c r="Y681">
        <v>0</v>
      </c>
    </row>
    <row r="682" spans="1:25" x14ac:dyDescent="0.25">
      <c r="A682">
        <f>_xlfn.XLOOKUP(C682,[1]Sheet1!$K:$K,[1]Sheet1!$D:$D,0)</f>
        <v>44942</v>
      </c>
      <c r="B682" t="str">
        <f t="shared" si="10"/>
        <v>2023_Week03</v>
      </c>
      <c r="C682" t="s">
        <v>418</v>
      </c>
      <c r="D682" t="s">
        <v>66</v>
      </c>
      <c r="E682" t="s">
        <v>29</v>
      </c>
      <c r="F682" t="s">
        <v>30</v>
      </c>
      <c r="G682" t="s">
        <v>31</v>
      </c>
      <c r="H682">
        <v>163</v>
      </c>
      <c r="I682">
        <v>1</v>
      </c>
      <c r="J682">
        <v>7.6</v>
      </c>
      <c r="K682">
        <v>3.7</v>
      </c>
      <c r="L682">
        <v>215</v>
      </c>
      <c r="M682">
        <v>1</v>
      </c>
      <c r="N682">
        <v>8.02</v>
      </c>
      <c r="O682">
        <v>3.33</v>
      </c>
      <c r="P682">
        <v>93.02</v>
      </c>
      <c r="Q682">
        <v>100</v>
      </c>
      <c r="R682">
        <v>9</v>
      </c>
      <c r="S682">
        <v>0</v>
      </c>
      <c r="T682">
        <v>5.52</v>
      </c>
      <c r="U682">
        <v>0</v>
      </c>
      <c r="V682" t="s">
        <v>390</v>
      </c>
      <c r="W682" t="s">
        <v>33</v>
      </c>
      <c r="X682">
        <v>9</v>
      </c>
      <c r="Y682">
        <v>0</v>
      </c>
    </row>
    <row r="683" spans="1:25" x14ac:dyDescent="0.25">
      <c r="A683">
        <f>_xlfn.XLOOKUP(C683,[1]Sheet1!$K:$K,[1]Sheet1!$D:$D,0)</f>
        <v>44942</v>
      </c>
      <c r="B683" t="str">
        <f t="shared" si="10"/>
        <v>2023_Week03</v>
      </c>
      <c r="C683" t="s">
        <v>418</v>
      </c>
      <c r="D683" t="s">
        <v>92</v>
      </c>
      <c r="E683" t="s">
        <v>102</v>
      </c>
      <c r="F683" t="s">
        <v>103</v>
      </c>
      <c r="G683" t="s">
        <v>104</v>
      </c>
      <c r="H683">
        <v>219</v>
      </c>
      <c r="I683">
        <v>2</v>
      </c>
      <c r="J683">
        <v>10.210000000000001</v>
      </c>
      <c r="K683">
        <v>7.41</v>
      </c>
      <c r="L683">
        <v>291</v>
      </c>
      <c r="M683">
        <v>3</v>
      </c>
      <c r="N683">
        <v>10.85</v>
      </c>
      <c r="O683">
        <v>10</v>
      </c>
      <c r="P683">
        <v>100</v>
      </c>
      <c r="Q683">
        <v>100</v>
      </c>
      <c r="R683">
        <v>12</v>
      </c>
      <c r="S683">
        <v>0</v>
      </c>
      <c r="T683">
        <v>5.48</v>
      </c>
      <c r="U683">
        <v>0</v>
      </c>
      <c r="V683" t="s">
        <v>419</v>
      </c>
      <c r="W683" t="s">
        <v>33</v>
      </c>
      <c r="X683">
        <v>9</v>
      </c>
      <c r="Y683">
        <v>0</v>
      </c>
    </row>
    <row r="684" spans="1:25" x14ac:dyDescent="0.25">
      <c r="A684">
        <f>_xlfn.XLOOKUP(C684,[1]Sheet1!$K:$K,[1]Sheet1!$D:$D,0)</f>
        <v>44942</v>
      </c>
      <c r="B684" t="str">
        <f t="shared" si="10"/>
        <v>2023_Week03</v>
      </c>
      <c r="C684" t="s">
        <v>418</v>
      </c>
      <c r="D684" t="s">
        <v>162</v>
      </c>
      <c r="E684" t="s">
        <v>163</v>
      </c>
      <c r="F684" t="s">
        <v>164</v>
      </c>
      <c r="G684" t="s">
        <v>165</v>
      </c>
      <c r="H684">
        <v>98</v>
      </c>
      <c r="I684">
        <v>2</v>
      </c>
      <c r="J684">
        <v>4.57</v>
      </c>
      <c r="K684">
        <v>7.41</v>
      </c>
      <c r="L684">
        <v>129</v>
      </c>
      <c r="M684">
        <v>2</v>
      </c>
      <c r="N684">
        <v>4.8099999999999996</v>
      </c>
      <c r="O684">
        <v>6.67</v>
      </c>
      <c r="P684">
        <v>100</v>
      </c>
      <c r="Q684">
        <v>100</v>
      </c>
      <c r="R684">
        <v>13</v>
      </c>
      <c r="S684">
        <v>1</v>
      </c>
      <c r="T684">
        <v>13.27</v>
      </c>
      <c r="U684">
        <v>50</v>
      </c>
      <c r="V684" t="s">
        <v>420</v>
      </c>
      <c r="W684" t="s">
        <v>166</v>
      </c>
      <c r="X684">
        <v>6</v>
      </c>
      <c r="Y684">
        <v>1</v>
      </c>
    </row>
    <row r="685" spans="1:25" x14ac:dyDescent="0.25">
      <c r="A685">
        <f>_xlfn.XLOOKUP(C685,[1]Sheet1!$K:$K,[1]Sheet1!$D:$D,0)</f>
        <v>44942</v>
      </c>
      <c r="B685" t="str">
        <f t="shared" si="10"/>
        <v>2023_Week03</v>
      </c>
      <c r="C685" t="s">
        <v>418</v>
      </c>
      <c r="D685" t="s">
        <v>66</v>
      </c>
      <c r="E685" t="s">
        <v>72</v>
      </c>
      <c r="F685" t="s">
        <v>73</v>
      </c>
      <c r="G685" t="s">
        <v>74</v>
      </c>
      <c r="H685">
        <v>107</v>
      </c>
      <c r="I685">
        <v>1</v>
      </c>
      <c r="J685">
        <v>4.99</v>
      </c>
      <c r="K685">
        <v>3.7</v>
      </c>
      <c r="L685">
        <v>146</v>
      </c>
      <c r="M685">
        <v>1</v>
      </c>
      <c r="N685">
        <v>5.44</v>
      </c>
      <c r="O685">
        <v>3.33</v>
      </c>
      <c r="P685">
        <v>100</v>
      </c>
      <c r="Q685">
        <v>100</v>
      </c>
      <c r="R685">
        <v>5</v>
      </c>
      <c r="S685">
        <v>0</v>
      </c>
      <c r="T685">
        <v>4.67</v>
      </c>
      <c r="U685">
        <v>0</v>
      </c>
      <c r="V685" t="s">
        <v>329</v>
      </c>
      <c r="W685" t="s">
        <v>33</v>
      </c>
      <c r="X685">
        <v>5</v>
      </c>
      <c r="Y685">
        <v>0</v>
      </c>
    </row>
    <row r="686" spans="1:25" x14ac:dyDescent="0.25">
      <c r="A686">
        <f>_xlfn.XLOOKUP(C686,[1]Sheet1!$K:$K,[1]Sheet1!$D:$D,0)</f>
        <v>44942</v>
      </c>
      <c r="B686" t="str">
        <f t="shared" si="10"/>
        <v>2023_Week03</v>
      </c>
      <c r="C686" t="s">
        <v>418</v>
      </c>
      <c r="D686" t="s">
        <v>34</v>
      </c>
      <c r="E686" t="s">
        <v>224</v>
      </c>
      <c r="F686" t="s">
        <v>158</v>
      </c>
      <c r="G686" t="s">
        <v>225</v>
      </c>
      <c r="H686">
        <v>57</v>
      </c>
      <c r="I686">
        <v>1</v>
      </c>
      <c r="J686">
        <v>2.66</v>
      </c>
      <c r="K686">
        <v>3.7</v>
      </c>
      <c r="L686">
        <v>60</v>
      </c>
      <c r="M686">
        <v>1</v>
      </c>
      <c r="N686">
        <v>2.2400000000000002</v>
      </c>
      <c r="O686">
        <v>3.33</v>
      </c>
      <c r="P686">
        <v>100</v>
      </c>
      <c r="Q686">
        <v>100</v>
      </c>
      <c r="R686">
        <v>4</v>
      </c>
      <c r="S686">
        <v>0</v>
      </c>
      <c r="T686">
        <v>7.02</v>
      </c>
      <c r="U686">
        <v>0</v>
      </c>
      <c r="V686" t="s">
        <v>247</v>
      </c>
      <c r="W686" t="s">
        <v>33</v>
      </c>
      <c r="X686">
        <v>4</v>
      </c>
      <c r="Y686">
        <v>0</v>
      </c>
    </row>
    <row r="687" spans="1:25" x14ac:dyDescent="0.25">
      <c r="A687">
        <f>_xlfn.XLOOKUP(C687,[1]Sheet1!$K:$K,[1]Sheet1!$D:$D,0)</f>
        <v>44942</v>
      </c>
      <c r="B687" t="str">
        <f t="shared" si="10"/>
        <v>2023_Week03</v>
      </c>
      <c r="C687" t="s">
        <v>418</v>
      </c>
      <c r="D687" t="s">
        <v>66</v>
      </c>
      <c r="E687" t="s">
        <v>80</v>
      </c>
      <c r="F687" t="s">
        <v>81</v>
      </c>
      <c r="G687" t="s">
        <v>82</v>
      </c>
      <c r="H687">
        <v>47</v>
      </c>
      <c r="I687">
        <v>1</v>
      </c>
      <c r="J687">
        <v>2.19</v>
      </c>
      <c r="K687">
        <v>3.7</v>
      </c>
      <c r="L687">
        <v>67</v>
      </c>
      <c r="M687">
        <v>1</v>
      </c>
      <c r="N687">
        <v>2.5</v>
      </c>
      <c r="O687">
        <v>3.33</v>
      </c>
      <c r="P687">
        <v>100</v>
      </c>
      <c r="Q687">
        <v>100</v>
      </c>
      <c r="R687">
        <v>4</v>
      </c>
      <c r="S687">
        <v>0</v>
      </c>
      <c r="T687">
        <v>8.51</v>
      </c>
      <c r="U687">
        <v>0</v>
      </c>
      <c r="V687" t="s">
        <v>421</v>
      </c>
      <c r="W687" t="s">
        <v>33</v>
      </c>
      <c r="X687">
        <v>4</v>
      </c>
      <c r="Y687">
        <v>0</v>
      </c>
    </row>
    <row r="688" spans="1:25" x14ac:dyDescent="0.25">
      <c r="A688">
        <f>_xlfn.XLOOKUP(C688,[1]Sheet1!$K:$K,[1]Sheet1!$D:$D,0)</f>
        <v>44942</v>
      </c>
      <c r="B688" t="str">
        <f t="shared" si="10"/>
        <v>2023_Week03</v>
      </c>
      <c r="C688" t="s">
        <v>418</v>
      </c>
      <c r="D688" t="s">
        <v>115</v>
      </c>
      <c r="E688" t="s">
        <v>231</v>
      </c>
      <c r="F688" t="s">
        <v>232</v>
      </c>
      <c r="G688" t="s">
        <v>233</v>
      </c>
      <c r="H688">
        <v>72</v>
      </c>
      <c r="I688">
        <v>0</v>
      </c>
      <c r="J688">
        <v>3.36</v>
      </c>
      <c r="K688">
        <v>0</v>
      </c>
      <c r="L688">
        <v>96</v>
      </c>
      <c r="M688">
        <v>0</v>
      </c>
      <c r="N688">
        <v>3.58</v>
      </c>
      <c r="O688">
        <v>0</v>
      </c>
      <c r="P688">
        <v>100</v>
      </c>
      <c r="Q688">
        <v>0</v>
      </c>
      <c r="R688">
        <v>3</v>
      </c>
      <c r="S688">
        <v>0</v>
      </c>
      <c r="T688">
        <v>4.17</v>
      </c>
      <c r="U688">
        <v>0</v>
      </c>
      <c r="V688" t="s">
        <v>171</v>
      </c>
      <c r="W688" t="s">
        <v>33</v>
      </c>
      <c r="X688">
        <v>3</v>
      </c>
      <c r="Y688">
        <v>0</v>
      </c>
    </row>
    <row r="689" spans="1:25" x14ac:dyDescent="0.25">
      <c r="A689">
        <f>_xlfn.XLOOKUP(C689,[1]Sheet1!$K:$K,[1]Sheet1!$D:$D,0)</f>
        <v>44942</v>
      </c>
      <c r="B689" t="str">
        <f t="shared" si="10"/>
        <v>2023_Week03</v>
      </c>
      <c r="C689" t="s">
        <v>418</v>
      </c>
      <c r="D689" t="s">
        <v>34</v>
      </c>
      <c r="E689" t="s">
        <v>62</v>
      </c>
      <c r="F689" t="s">
        <v>63</v>
      </c>
      <c r="G689" t="s">
        <v>64</v>
      </c>
      <c r="H689">
        <v>53</v>
      </c>
      <c r="I689">
        <v>1</v>
      </c>
      <c r="J689">
        <v>2.4700000000000002</v>
      </c>
      <c r="K689">
        <v>3.7</v>
      </c>
      <c r="L689">
        <v>64</v>
      </c>
      <c r="M689">
        <v>1</v>
      </c>
      <c r="N689">
        <v>2.39</v>
      </c>
      <c r="O689">
        <v>3.33</v>
      </c>
      <c r="P689">
        <v>100</v>
      </c>
      <c r="Q689">
        <v>100</v>
      </c>
      <c r="R689">
        <v>3</v>
      </c>
      <c r="S689">
        <v>0</v>
      </c>
      <c r="T689">
        <v>5.66</v>
      </c>
      <c r="U689">
        <v>0</v>
      </c>
      <c r="V689" t="s">
        <v>172</v>
      </c>
      <c r="W689" t="s">
        <v>33</v>
      </c>
      <c r="X689">
        <v>3</v>
      </c>
      <c r="Y689">
        <v>0</v>
      </c>
    </row>
    <row r="690" spans="1:25" x14ac:dyDescent="0.25">
      <c r="A690">
        <f>_xlfn.XLOOKUP(C690,[1]Sheet1!$K:$K,[1]Sheet1!$D:$D,0)</f>
        <v>44942</v>
      </c>
      <c r="B690" t="str">
        <f t="shared" si="10"/>
        <v>2023_Week03</v>
      </c>
      <c r="C690" t="s">
        <v>418</v>
      </c>
      <c r="D690" t="s">
        <v>92</v>
      </c>
      <c r="E690" t="s">
        <v>97</v>
      </c>
      <c r="F690" t="s">
        <v>98</v>
      </c>
      <c r="G690" t="s">
        <v>99</v>
      </c>
      <c r="H690">
        <v>65</v>
      </c>
      <c r="I690">
        <v>0</v>
      </c>
      <c r="J690">
        <v>3.03</v>
      </c>
      <c r="K690">
        <v>0</v>
      </c>
      <c r="L690">
        <v>70</v>
      </c>
      <c r="M690">
        <v>0</v>
      </c>
      <c r="N690">
        <v>2.61</v>
      </c>
      <c r="O690">
        <v>0</v>
      </c>
      <c r="P690">
        <v>100</v>
      </c>
      <c r="Q690">
        <v>0</v>
      </c>
      <c r="R690">
        <v>3</v>
      </c>
      <c r="S690">
        <v>0</v>
      </c>
      <c r="T690">
        <v>4.62</v>
      </c>
      <c r="U690">
        <v>0</v>
      </c>
      <c r="V690" t="s">
        <v>341</v>
      </c>
      <c r="W690" t="s">
        <v>33</v>
      </c>
      <c r="X690">
        <v>3</v>
      </c>
      <c r="Y690">
        <v>0</v>
      </c>
    </row>
    <row r="691" spans="1:25" x14ac:dyDescent="0.25">
      <c r="A691">
        <f>_xlfn.XLOOKUP(C691,[1]Sheet1!$K:$K,[1]Sheet1!$D:$D,0)</f>
        <v>44942</v>
      </c>
      <c r="B691" t="str">
        <f t="shared" si="10"/>
        <v>2023_Week03</v>
      </c>
      <c r="C691" t="s">
        <v>418</v>
      </c>
      <c r="D691" t="s">
        <v>40</v>
      </c>
      <c r="E691" t="s">
        <v>88</v>
      </c>
      <c r="F691" t="s">
        <v>89</v>
      </c>
      <c r="G691" t="s">
        <v>90</v>
      </c>
      <c r="H691">
        <v>50</v>
      </c>
      <c r="I691">
        <v>3</v>
      </c>
      <c r="J691">
        <v>2.33</v>
      </c>
      <c r="K691">
        <v>11.11</v>
      </c>
      <c r="L691">
        <v>54</v>
      </c>
      <c r="M691">
        <v>4</v>
      </c>
      <c r="N691">
        <v>2.0099999999999998</v>
      </c>
      <c r="O691">
        <v>13.33</v>
      </c>
      <c r="P691">
        <v>100</v>
      </c>
      <c r="Q691">
        <v>75</v>
      </c>
      <c r="R691">
        <v>2</v>
      </c>
      <c r="S691">
        <v>0</v>
      </c>
      <c r="T691">
        <v>4</v>
      </c>
      <c r="U691">
        <v>0</v>
      </c>
      <c r="V691" t="s">
        <v>135</v>
      </c>
      <c r="W691" t="s">
        <v>33</v>
      </c>
      <c r="X691">
        <v>2</v>
      </c>
      <c r="Y691">
        <v>0</v>
      </c>
    </row>
    <row r="692" spans="1:25" x14ac:dyDescent="0.25">
      <c r="A692">
        <f>_xlfn.XLOOKUP(C692,[1]Sheet1!$K:$K,[1]Sheet1!$D:$D,0)</f>
        <v>44942</v>
      </c>
      <c r="B692" t="str">
        <f t="shared" si="10"/>
        <v>2023_Week03</v>
      </c>
      <c r="C692" t="s">
        <v>418</v>
      </c>
      <c r="D692" t="s">
        <v>34</v>
      </c>
      <c r="E692" t="s">
        <v>50</v>
      </c>
      <c r="F692" t="s">
        <v>51</v>
      </c>
      <c r="G692" t="s">
        <v>52</v>
      </c>
      <c r="H692">
        <v>74</v>
      </c>
      <c r="I692">
        <v>0</v>
      </c>
      <c r="J692">
        <v>3.45</v>
      </c>
      <c r="K692">
        <v>0</v>
      </c>
      <c r="L692">
        <v>92</v>
      </c>
      <c r="M692">
        <v>0</v>
      </c>
      <c r="N692">
        <v>3.43</v>
      </c>
      <c r="O692">
        <v>0</v>
      </c>
      <c r="P692">
        <v>100</v>
      </c>
      <c r="Q692">
        <v>0</v>
      </c>
      <c r="R692">
        <v>2</v>
      </c>
      <c r="S692">
        <v>0</v>
      </c>
      <c r="T692">
        <v>2.7</v>
      </c>
      <c r="U692">
        <v>0</v>
      </c>
      <c r="V692" t="s">
        <v>135</v>
      </c>
      <c r="W692" t="s">
        <v>33</v>
      </c>
      <c r="X692">
        <v>2</v>
      </c>
      <c r="Y692">
        <v>0</v>
      </c>
    </row>
    <row r="693" spans="1:25" x14ac:dyDescent="0.25">
      <c r="A693">
        <f>_xlfn.XLOOKUP(C693,[1]Sheet1!$K:$K,[1]Sheet1!$D:$D,0)</f>
        <v>44942</v>
      </c>
      <c r="B693" t="str">
        <f t="shared" si="10"/>
        <v>2023_Week03</v>
      </c>
      <c r="C693" t="s">
        <v>418</v>
      </c>
      <c r="D693" t="s">
        <v>34</v>
      </c>
      <c r="E693" t="s">
        <v>397</v>
      </c>
      <c r="F693" t="s">
        <v>398</v>
      </c>
      <c r="G693" t="s">
        <v>399</v>
      </c>
      <c r="H693">
        <v>28</v>
      </c>
      <c r="I693">
        <v>1</v>
      </c>
      <c r="J693">
        <v>1.31</v>
      </c>
      <c r="K693">
        <v>3.7</v>
      </c>
      <c r="L693">
        <v>32</v>
      </c>
      <c r="M693">
        <v>1</v>
      </c>
      <c r="N693">
        <v>1.19</v>
      </c>
      <c r="O693">
        <v>3.33</v>
      </c>
      <c r="P693">
        <v>100</v>
      </c>
      <c r="Q693">
        <v>100</v>
      </c>
      <c r="R693">
        <v>2</v>
      </c>
      <c r="S693">
        <v>0</v>
      </c>
      <c r="T693">
        <v>7.14</v>
      </c>
      <c r="U693">
        <v>0</v>
      </c>
      <c r="V693" t="s">
        <v>257</v>
      </c>
      <c r="W693" t="s">
        <v>33</v>
      </c>
      <c r="X693">
        <v>2</v>
      </c>
      <c r="Y693">
        <v>0</v>
      </c>
    </row>
    <row r="694" spans="1:25" x14ac:dyDescent="0.25">
      <c r="A694">
        <f>_xlfn.XLOOKUP(C694,[1]Sheet1!$K:$K,[1]Sheet1!$D:$D,0)</f>
        <v>44942</v>
      </c>
      <c r="B694" t="str">
        <f t="shared" si="10"/>
        <v>2023_Week03</v>
      </c>
      <c r="C694" t="s">
        <v>418</v>
      </c>
      <c r="D694" t="s">
        <v>34</v>
      </c>
      <c r="E694" t="s">
        <v>107</v>
      </c>
      <c r="F694" t="s">
        <v>108</v>
      </c>
      <c r="G694" t="s">
        <v>109</v>
      </c>
      <c r="H694">
        <v>152</v>
      </c>
      <c r="I694">
        <v>4</v>
      </c>
      <c r="J694">
        <v>7.09</v>
      </c>
      <c r="K694">
        <v>14.81</v>
      </c>
      <c r="L694">
        <v>164</v>
      </c>
      <c r="M694">
        <v>4</v>
      </c>
      <c r="N694">
        <v>6.11</v>
      </c>
      <c r="O694">
        <v>13.33</v>
      </c>
      <c r="P694">
        <v>93.9</v>
      </c>
      <c r="Q694">
        <v>100</v>
      </c>
      <c r="R694">
        <v>2</v>
      </c>
      <c r="S694">
        <v>0</v>
      </c>
      <c r="T694">
        <v>1.32</v>
      </c>
      <c r="U694">
        <v>0</v>
      </c>
      <c r="V694" t="s">
        <v>217</v>
      </c>
      <c r="W694" t="s">
        <v>33</v>
      </c>
      <c r="X694">
        <v>2</v>
      </c>
      <c r="Y694">
        <v>0</v>
      </c>
    </row>
    <row r="695" spans="1:25" x14ac:dyDescent="0.25">
      <c r="A695">
        <f>_xlfn.XLOOKUP(C695,[1]Sheet1!$K:$K,[1]Sheet1!$D:$D,0)</f>
        <v>44942</v>
      </c>
      <c r="B695" t="str">
        <f t="shared" si="10"/>
        <v>2023_Week03</v>
      </c>
      <c r="C695" t="s">
        <v>418</v>
      </c>
      <c r="D695" t="s">
        <v>34</v>
      </c>
      <c r="E695" t="s">
        <v>45</v>
      </c>
      <c r="F695" t="s">
        <v>46</v>
      </c>
      <c r="G695" t="s">
        <v>47</v>
      </c>
      <c r="H695">
        <v>94</v>
      </c>
      <c r="I695">
        <v>1</v>
      </c>
      <c r="J695">
        <v>4.38</v>
      </c>
      <c r="K695">
        <v>3.7</v>
      </c>
      <c r="L695">
        <v>117</v>
      </c>
      <c r="M695">
        <v>1</v>
      </c>
      <c r="N695">
        <v>4.3600000000000003</v>
      </c>
      <c r="O695">
        <v>3.33</v>
      </c>
      <c r="P695">
        <v>100</v>
      </c>
      <c r="Q695">
        <v>100</v>
      </c>
      <c r="R695">
        <v>2</v>
      </c>
      <c r="S695">
        <v>0</v>
      </c>
      <c r="T695">
        <v>2.13</v>
      </c>
      <c r="U695">
        <v>0</v>
      </c>
      <c r="V695" t="s">
        <v>135</v>
      </c>
      <c r="W695" t="s">
        <v>33</v>
      </c>
      <c r="X695">
        <v>2</v>
      </c>
      <c r="Y695">
        <v>0</v>
      </c>
    </row>
    <row r="696" spans="1:25" x14ac:dyDescent="0.25">
      <c r="A696">
        <f>_xlfn.XLOOKUP(C696,[1]Sheet1!$K:$K,[1]Sheet1!$D:$D,0)</f>
        <v>44942</v>
      </c>
      <c r="B696" t="str">
        <f t="shared" si="10"/>
        <v>2023_Week03</v>
      </c>
      <c r="C696" t="s">
        <v>418</v>
      </c>
      <c r="D696" t="s">
        <v>66</v>
      </c>
      <c r="E696" t="s">
        <v>54</v>
      </c>
      <c r="F696" t="s">
        <v>30</v>
      </c>
      <c r="G696" t="s">
        <v>55</v>
      </c>
      <c r="H696">
        <v>145</v>
      </c>
      <c r="I696">
        <v>0</v>
      </c>
      <c r="J696">
        <v>6.76</v>
      </c>
      <c r="K696">
        <v>0</v>
      </c>
      <c r="L696">
        <v>182</v>
      </c>
      <c r="M696">
        <v>0</v>
      </c>
      <c r="N696">
        <v>6.79</v>
      </c>
      <c r="O696">
        <v>0</v>
      </c>
      <c r="P696">
        <v>100</v>
      </c>
      <c r="Q696">
        <v>0</v>
      </c>
      <c r="R696">
        <v>2</v>
      </c>
      <c r="S696">
        <v>0</v>
      </c>
      <c r="T696">
        <v>1.38</v>
      </c>
      <c r="U696">
        <v>0</v>
      </c>
      <c r="V696" t="s">
        <v>370</v>
      </c>
      <c r="W696" t="s">
        <v>33</v>
      </c>
      <c r="X696">
        <v>2</v>
      </c>
      <c r="Y696">
        <v>0</v>
      </c>
    </row>
    <row r="697" spans="1:25" x14ac:dyDescent="0.25">
      <c r="A697">
        <f>_xlfn.XLOOKUP(C697,[1]Sheet1!$K:$K,[1]Sheet1!$D:$D,0)</f>
        <v>44942</v>
      </c>
      <c r="B697" t="str">
        <f t="shared" si="10"/>
        <v>2023_Week03</v>
      </c>
      <c r="C697" t="s">
        <v>418</v>
      </c>
      <c r="D697" t="s">
        <v>92</v>
      </c>
      <c r="E697" t="s">
        <v>93</v>
      </c>
      <c r="F697" t="s">
        <v>94</v>
      </c>
      <c r="G697" t="s">
        <v>95</v>
      </c>
      <c r="H697">
        <v>48</v>
      </c>
      <c r="I697">
        <v>0</v>
      </c>
      <c r="J697">
        <v>2.2400000000000002</v>
      </c>
      <c r="K697">
        <v>0</v>
      </c>
      <c r="L697">
        <v>50</v>
      </c>
      <c r="M697">
        <v>0</v>
      </c>
      <c r="N697">
        <v>1.86</v>
      </c>
      <c r="O697">
        <v>0</v>
      </c>
      <c r="P697">
        <v>100</v>
      </c>
      <c r="Q697">
        <v>0</v>
      </c>
      <c r="R697">
        <v>2</v>
      </c>
      <c r="S697">
        <v>0</v>
      </c>
      <c r="T697">
        <v>4.17</v>
      </c>
      <c r="U697">
        <v>0</v>
      </c>
      <c r="V697" t="s">
        <v>300</v>
      </c>
      <c r="W697" t="s">
        <v>33</v>
      </c>
      <c r="X697">
        <v>2</v>
      </c>
      <c r="Y697">
        <v>0</v>
      </c>
    </row>
    <row r="698" spans="1:25" x14ac:dyDescent="0.25">
      <c r="A698">
        <f>_xlfn.XLOOKUP(C698,[1]Sheet1!$K:$K,[1]Sheet1!$D:$D,0)</f>
        <v>44942</v>
      </c>
      <c r="B698" t="str">
        <f t="shared" si="10"/>
        <v>2023_Week03</v>
      </c>
      <c r="C698" t="s">
        <v>418</v>
      </c>
      <c r="D698" t="s">
        <v>40</v>
      </c>
      <c r="E698" t="s">
        <v>41</v>
      </c>
      <c r="F698" t="s">
        <v>42</v>
      </c>
      <c r="G698" t="s">
        <v>43</v>
      </c>
      <c r="H698">
        <v>51</v>
      </c>
      <c r="I698">
        <v>1</v>
      </c>
      <c r="J698">
        <v>2.38</v>
      </c>
      <c r="K698">
        <v>3.7</v>
      </c>
      <c r="L698">
        <v>54</v>
      </c>
      <c r="M698">
        <v>1</v>
      </c>
      <c r="N698">
        <v>2.0099999999999998</v>
      </c>
      <c r="O698">
        <v>3.33</v>
      </c>
      <c r="P698">
        <v>98.15</v>
      </c>
      <c r="Q698">
        <v>100</v>
      </c>
      <c r="R698">
        <v>1</v>
      </c>
      <c r="S698">
        <v>0</v>
      </c>
      <c r="T698">
        <v>1.96</v>
      </c>
      <c r="U698">
        <v>0</v>
      </c>
      <c r="V698" t="s">
        <v>139</v>
      </c>
      <c r="W698" t="s">
        <v>33</v>
      </c>
      <c r="X698">
        <v>1</v>
      </c>
      <c r="Y698">
        <v>0</v>
      </c>
    </row>
    <row r="699" spans="1:25" x14ac:dyDescent="0.25">
      <c r="A699">
        <f>_xlfn.XLOOKUP(C699,[1]Sheet1!$K:$K,[1]Sheet1!$D:$D,0)</f>
        <v>44942</v>
      </c>
      <c r="B699" t="str">
        <f t="shared" si="10"/>
        <v>2023_Week03</v>
      </c>
      <c r="C699" t="s">
        <v>418</v>
      </c>
      <c r="D699" t="s">
        <v>162</v>
      </c>
      <c r="E699" t="s">
        <v>342</v>
      </c>
      <c r="F699" t="s">
        <v>343</v>
      </c>
      <c r="G699" t="s">
        <v>344</v>
      </c>
      <c r="H699">
        <v>25</v>
      </c>
      <c r="I699">
        <v>0</v>
      </c>
      <c r="J699">
        <v>1.17</v>
      </c>
      <c r="K699">
        <v>0</v>
      </c>
      <c r="L699">
        <v>35</v>
      </c>
      <c r="M699">
        <v>0</v>
      </c>
      <c r="N699">
        <v>1.3</v>
      </c>
      <c r="O699">
        <v>0</v>
      </c>
      <c r="P699">
        <v>94.29</v>
      </c>
      <c r="Q699">
        <v>0</v>
      </c>
      <c r="R699">
        <v>1</v>
      </c>
      <c r="S699">
        <v>0</v>
      </c>
      <c r="T699">
        <v>4</v>
      </c>
      <c r="U699">
        <v>0</v>
      </c>
      <c r="V699" t="s">
        <v>166</v>
      </c>
      <c r="W699" t="s">
        <v>33</v>
      </c>
      <c r="X699">
        <v>1</v>
      </c>
      <c r="Y699">
        <v>0</v>
      </c>
    </row>
    <row r="700" spans="1:25" x14ac:dyDescent="0.25">
      <c r="A700">
        <f>_xlfn.XLOOKUP(C700,[1]Sheet1!$K:$K,[1]Sheet1!$D:$D,0)</f>
        <v>44942</v>
      </c>
      <c r="B700" t="str">
        <f t="shared" si="10"/>
        <v>2023_Week03</v>
      </c>
      <c r="C700" t="s">
        <v>418</v>
      </c>
      <c r="D700" t="s">
        <v>162</v>
      </c>
      <c r="E700" t="s">
        <v>371</v>
      </c>
      <c r="F700" t="s">
        <v>343</v>
      </c>
      <c r="G700" t="s">
        <v>372</v>
      </c>
      <c r="H700">
        <v>26</v>
      </c>
      <c r="I700">
        <v>0</v>
      </c>
      <c r="J700">
        <v>1.21</v>
      </c>
      <c r="K700">
        <v>0</v>
      </c>
      <c r="L700">
        <v>35</v>
      </c>
      <c r="M700">
        <v>0</v>
      </c>
      <c r="N700">
        <v>1.3</v>
      </c>
      <c r="O700">
        <v>0</v>
      </c>
      <c r="P700">
        <v>97.14</v>
      </c>
      <c r="Q700">
        <v>0</v>
      </c>
      <c r="R700">
        <v>1</v>
      </c>
      <c r="S700">
        <v>0</v>
      </c>
      <c r="T700">
        <v>3.85</v>
      </c>
      <c r="U700">
        <v>0</v>
      </c>
      <c r="V700" t="s">
        <v>166</v>
      </c>
      <c r="W700" t="s">
        <v>33</v>
      </c>
      <c r="X700">
        <v>1</v>
      </c>
      <c r="Y700">
        <v>0</v>
      </c>
    </row>
    <row r="701" spans="1:25" x14ac:dyDescent="0.25">
      <c r="A701">
        <f>_xlfn.XLOOKUP(C701,[1]Sheet1!$K:$K,[1]Sheet1!$D:$D,0)</f>
        <v>44942</v>
      </c>
      <c r="B701" t="str">
        <f t="shared" si="10"/>
        <v>2023_Week03</v>
      </c>
      <c r="C701" t="s">
        <v>418</v>
      </c>
      <c r="D701" t="s">
        <v>66</v>
      </c>
      <c r="E701" t="s">
        <v>120</v>
      </c>
      <c r="F701" t="s">
        <v>121</v>
      </c>
      <c r="G701" t="s">
        <v>122</v>
      </c>
      <c r="H701">
        <v>55</v>
      </c>
      <c r="I701">
        <v>1</v>
      </c>
      <c r="J701">
        <v>2.56</v>
      </c>
      <c r="K701">
        <v>3.7</v>
      </c>
      <c r="L701">
        <v>71</v>
      </c>
      <c r="M701">
        <v>1</v>
      </c>
      <c r="N701">
        <v>2.65</v>
      </c>
      <c r="O701">
        <v>3.33</v>
      </c>
      <c r="P701">
        <v>100</v>
      </c>
      <c r="Q701">
        <v>100</v>
      </c>
      <c r="R701">
        <v>1</v>
      </c>
      <c r="S701">
        <v>0</v>
      </c>
      <c r="T701">
        <v>1.82</v>
      </c>
      <c r="U701">
        <v>0</v>
      </c>
      <c r="V701" t="s">
        <v>369</v>
      </c>
      <c r="W701" t="s">
        <v>33</v>
      </c>
      <c r="X701">
        <v>1</v>
      </c>
      <c r="Y701">
        <v>0</v>
      </c>
    </row>
    <row r="702" spans="1:25" x14ac:dyDescent="0.25">
      <c r="A702">
        <f>_xlfn.XLOOKUP(C702,[1]Sheet1!$K:$K,[1]Sheet1!$D:$D,0)</f>
        <v>44942</v>
      </c>
      <c r="B702" t="str">
        <f t="shared" si="10"/>
        <v>2023_Week03</v>
      </c>
      <c r="C702" t="s">
        <v>418</v>
      </c>
      <c r="D702" t="s">
        <v>66</v>
      </c>
      <c r="E702" t="s">
        <v>84</v>
      </c>
      <c r="F702" t="s">
        <v>85</v>
      </c>
      <c r="G702" t="s">
        <v>86</v>
      </c>
      <c r="H702">
        <v>55</v>
      </c>
      <c r="I702">
        <v>1</v>
      </c>
      <c r="J702">
        <v>2.56</v>
      </c>
      <c r="K702">
        <v>3.7</v>
      </c>
      <c r="L702">
        <v>69</v>
      </c>
      <c r="M702">
        <v>1</v>
      </c>
      <c r="N702">
        <v>2.57</v>
      </c>
      <c r="O702">
        <v>3.33</v>
      </c>
      <c r="P702">
        <v>100</v>
      </c>
      <c r="Q702">
        <v>100</v>
      </c>
      <c r="R702">
        <v>1</v>
      </c>
      <c r="S702">
        <v>0</v>
      </c>
      <c r="T702">
        <v>1.82</v>
      </c>
      <c r="U702">
        <v>0</v>
      </c>
      <c r="V702" t="s">
        <v>147</v>
      </c>
      <c r="W702" t="s">
        <v>33</v>
      </c>
      <c r="X702">
        <v>1</v>
      </c>
      <c r="Y702">
        <v>0</v>
      </c>
    </row>
    <row r="703" spans="1:25" x14ac:dyDescent="0.25">
      <c r="A703">
        <f>_xlfn.XLOOKUP(C703,[1]Sheet1!$K:$K,[1]Sheet1!$D:$D,0)</f>
        <v>44942</v>
      </c>
      <c r="B703" t="str">
        <f t="shared" si="10"/>
        <v>2023_Week03</v>
      </c>
      <c r="C703" t="s">
        <v>418</v>
      </c>
      <c r="D703" t="s">
        <v>66</v>
      </c>
      <c r="E703" t="s">
        <v>67</v>
      </c>
      <c r="F703" t="s">
        <v>68</v>
      </c>
      <c r="G703" t="s">
        <v>69</v>
      </c>
      <c r="H703">
        <v>23</v>
      </c>
      <c r="I703">
        <v>1</v>
      </c>
      <c r="J703">
        <v>1.07</v>
      </c>
      <c r="K703">
        <v>3.7</v>
      </c>
      <c r="L703">
        <v>26</v>
      </c>
      <c r="M703">
        <v>1</v>
      </c>
      <c r="N703">
        <v>0.97</v>
      </c>
      <c r="O703">
        <v>3.33</v>
      </c>
      <c r="P703">
        <v>100</v>
      </c>
      <c r="Q703">
        <v>100</v>
      </c>
      <c r="R703">
        <v>1</v>
      </c>
      <c r="S703">
        <v>0</v>
      </c>
      <c r="T703">
        <v>4.3499999999999996</v>
      </c>
      <c r="U703">
        <v>0</v>
      </c>
      <c r="V703" t="s">
        <v>357</v>
      </c>
      <c r="W703" t="s">
        <v>33</v>
      </c>
      <c r="X703">
        <v>1</v>
      </c>
      <c r="Y703">
        <v>0</v>
      </c>
    </row>
    <row r="704" spans="1:25" x14ac:dyDescent="0.25">
      <c r="A704">
        <f>_xlfn.XLOOKUP(C704,[1]Sheet1!$K:$K,[1]Sheet1!$D:$D,0)</f>
        <v>44935</v>
      </c>
      <c r="B704" t="str">
        <f t="shared" si="10"/>
        <v>2023_Week02</v>
      </c>
      <c r="C704" t="s">
        <v>422</v>
      </c>
      <c r="D704" t="s">
        <v>40</v>
      </c>
      <c r="E704" t="s">
        <v>58</v>
      </c>
      <c r="F704" t="s">
        <v>59</v>
      </c>
      <c r="G704" t="s">
        <v>60</v>
      </c>
      <c r="H704">
        <v>223</v>
      </c>
      <c r="I704">
        <v>3</v>
      </c>
      <c r="J704">
        <v>8.58</v>
      </c>
      <c r="K704">
        <v>7.69</v>
      </c>
      <c r="L704">
        <v>280</v>
      </c>
      <c r="M704">
        <v>3</v>
      </c>
      <c r="N704">
        <v>8.66</v>
      </c>
      <c r="O704">
        <v>6.82</v>
      </c>
      <c r="P704">
        <v>98.21</v>
      </c>
      <c r="Q704">
        <v>100</v>
      </c>
      <c r="R704">
        <v>21</v>
      </c>
      <c r="S704">
        <v>0</v>
      </c>
      <c r="T704">
        <v>9.42</v>
      </c>
      <c r="U704">
        <v>0</v>
      </c>
      <c r="V704" t="s">
        <v>423</v>
      </c>
      <c r="W704" t="s">
        <v>33</v>
      </c>
      <c r="X704">
        <v>19</v>
      </c>
      <c r="Y704">
        <v>0</v>
      </c>
    </row>
    <row r="705" spans="1:25" x14ac:dyDescent="0.25">
      <c r="A705">
        <f>_xlfn.XLOOKUP(C705,[1]Sheet1!$K:$K,[1]Sheet1!$D:$D,0)</f>
        <v>44935</v>
      </c>
      <c r="B705" t="str">
        <f t="shared" si="10"/>
        <v>2023_Week02</v>
      </c>
      <c r="C705" t="s">
        <v>422</v>
      </c>
      <c r="D705" t="s">
        <v>162</v>
      </c>
      <c r="E705" t="s">
        <v>163</v>
      </c>
      <c r="F705" t="s">
        <v>164</v>
      </c>
      <c r="G705" t="s">
        <v>165</v>
      </c>
      <c r="H705">
        <v>290</v>
      </c>
      <c r="I705">
        <v>5</v>
      </c>
      <c r="J705">
        <v>11.15</v>
      </c>
      <c r="K705">
        <v>12.82</v>
      </c>
      <c r="L705">
        <v>383</v>
      </c>
      <c r="M705">
        <v>5</v>
      </c>
      <c r="N705">
        <v>11.84</v>
      </c>
      <c r="O705">
        <v>11.36</v>
      </c>
      <c r="P705">
        <v>100</v>
      </c>
      <c r="Q705">
        <v>80</v>
      </c>
      <c r="R705">
        <v>19</v>
      </c>
      <c r="S705">
        <v>0</v>
      </c>
      <c r="T705">
        <v>6.55</v>
      </c>
      <c r="U705">
        <v>0</v>
      </c>
      <c r="V705" t="s">
        <v>424</v>
      </c>
      <c r="W705" t="s">
        <v>33</v>
      </c>
      <c r="X705">
        <v>18</v>
      </c>
      <c r="Y705">
        <v>0</v>
      </c>
    </row>
    <row r="706" spans="1:25" x14ac:dyDescent="0.25">
      <c r="A706">
        <f>_xlfn.XLOOKUP(C706,[1]Sheet1!$K:$K,[1]Sheet1!$D:$D,0)</f>
        <v>44935</v>
      </c>
      <c r="B706" t="str">
        <f t="shared" si="10"/>
        <v>2023_Week02</v>
      </c>
      <c r="C706" t="s">
        <v>422</v>
      </c>
      <c r="D706" t="s">
        <v>92</v>
      </c>
      <c r="E706" t="s">
        <v>102</v>
      </c>
      <c r="F706" t="s">
        <v>103</v>
      </c>
      <c r="G706" t="s">
        <v>104</v>
      </c>
      <c r="H706">
        <v>212</v>
      </c>
      <c r="I706">
        <v>0</v>
      </c>
      <c r="J706">
        <v>8.15</v>
      </c>
      <c r="K706">
        <v>0</v>
      </c>
      <c r="L706">
        <v>271</v>
      </c>
      <c r="M706">
        <v>0</v>
      </c>
      <c r="N706">
        <v>8.3800000000000008</v>
      </c>
      <c r="O706">
        <v>0</v>
      </c>
      <c r="P706">
        <v>100</v>
      </c>
      <c r="Q706">
        <v>0</v>
      </c>
      <c r="R706">
        <v>9</v>
      </c>
      <c r="S706">
        <v>0</v>
      </c>
      <c r="T706">
        <v>4.25</v>
      </c>
      <c r="U706">
        <v>0</v>
      </c>
      <c r="V706" t="s">
        <v>391</v>
      </c>
      <c r="W706" t="s">
        <v>33</v>
      </c>
      <c r="X706">
        <v>9</v>
      </c>
      <c r="Y706">
        <v>0</v>
      </c>
    </row>
    <row r="707" spans="1:25" x14ac:dyDescent="0.25">
      <c r="A707">
        <f>_xlfn.XLOOKUP(C707,[1]Sheet1!$K:$K,[1]Sheet1!$D:$D,0)</f>
        <v>44935</v>
      </c>
      <c r="B707" t="str">
        <f t="shared" ref="B707:B770" si="11">IF(WEEKNUM(A707)&gt;9,YEAR(A707)&amp;"_Week"&amp;WEEKNUM(A707),YEAR(A707)&amp;"_Week0"&amp;WEEKNUM(A707))</f>
        <v>2023_Week02</v>
      </c>
      <c r="C707" t="s">
        <v>422</v>
      </c>
      <c r="D707" t="s">
        <v>115</v>
      </c>
      <c r="E707" t="s">
        <v>116</v>
      </c>
      <c r="F707" t="s">
        <v>117</v>
      </c>
      <c r="G707" t="s">
        <v>118</v>
      </c>
      <c r="H707">
        <v>131</v>
      </c>
      <c r="I707">
        <v>1</v>
      </c>
      <c r="J707">
        <v>5.04</v>
      </c>
      <c r="K707">
        <v>2.56</v>
      </c>
      <c r="L707">
        <v>179</v>
      </c>
      <c r="M707">
        <v>1</v>
      </c>
      <c r="N707">
        <v>5.53</v>
      </c>
      <c r="O707">
        <v>2.27</v>
      </c>
      <c r="P707">
        <v>99.44</v>
      </c>
      <c r="Q707">
        <v>100</v>
      </c>
      <c r="R707">
        <v>8</v>
      </c>
      <c r="S707">
        <v>0</v>
      </c>
      <c r="T707">
        <v>6.11</v>
      </c>
      <c r="U707">
        <v>0</v>
      </c>
      <c r="V707" t="s">
        <v>237</v>
      </c>
      <c r="W707" t="s">
        <v>33</v>
      </c>
      <c r="X707">
        <v>8</v>
      </c>
      <c r="Y707">
        <v>0</v>
      </c>
    </row>
    <row r="708" spans="1:25" x14ac:dyDescent="0.25">
      <c r="A708">
        <f>_xlfn.XLOOKUP(C708,[1]Sheet1!$K:$K,[1]Sheet1!$D:$D,0)</f>
        <v>44935</v>
      </c>
      <c r="B708" t="str">
        <f t="shared" si="11"/>
        <v>2023_Week02</v>
      </c>
      <c r="C708" t="s">
        <v>422</v>
      </c>
      <c r="D708" t="s">
        <v>24</v>
      </c>
      <c r="E708" t="s">
        <v>24</v>
      </c>
      <c r="F708" t="s">
        <v>25</v>
      </c>
      <c r="G708" t="s">
        <v>26</v>
      </c>
      <c r="H708">
        <v>62</v>
      </c>
      <c r="I708">
        <v>2</v>
      </c>
      <c r="J708">
        <v>2.38</v>
      </c>
      <c r="K708">
        <v>5.13</v>
      </c>
      <c r="L708">
        <v>79</v>
      </c>
      <c r="M708">
        <v>2</v>
      </c>
      <c r="N708">
        <v>2.44</v>
      </c>
      <c r="O708">
        <v>4.55</v>
      </c>
      <c r="P708">
        <v>98.73</v>
      </c>
      <c r="Q708">
        <v>100</v>
      </c>
      <c r="R708">
        <v>6</v>
      </c>
      <c r="S708">
        <v>0</v>
      </c>
      <c r="T708">
        <v>9.68</v>
      </c>
      <c r="U708">
        <v>0</v>
      </c>
      <c r="V708" t="s">
        <v>144</v>
      </c>
      <c r="W708" t="s">
        <v>33</v>
      </c>
      <c r="X708">
        <v>6</v>
      </c>
      <c r="Y708">
        <v>0</v>
      </c>
    </row>
    <row r="709" spans="1:25" x14ac:dyDescent="0.25">
      <c r="A709">
        <f>_xlfn.XLOOKUP(C709,[1]Sheet1!$K:$K,[1]Sheet1!$D:$D,0)</f>
        <v>44935</v>
      </c>
      <c r="B709" t="str">
        <f t="shared" si="11"/>
        <v>2023_Week02</v>
      </c>
      <c r="C709" t="s">
        <v>422</v>
      </c>
      <c r="D709" t="s">
        <v>92</v>
      </c>
      <c r="E709" t="s">
        <v>97</v>
      </c>
      <c r="F709" t="s">
        <v>98</v>
      </c>
      <c r="G709" t="s">
        <v>99</v>
      </c>
      <c r="H709">
        <v>69</v>
      </c>
      <c r="I709">
        <v>0</v>
      </c>
      <c r="J709">
        <v>2.65</v>
      </c>
      <c r="K709">
        <v>0</v>
      </c>
      <c r="L709">
        <v>90</v>
      </c>
      <c r="M709">
        <v>0</v>
      </c>
      <c r="N709">
        <v>2.78</v>
      </c>
      <c r="O709">
        <v>0</v>
      </c>
      <c r="P709">
        <v>100</v>
      </c>
      <c r="Q709">
        <v>0</v>
      </c>
      <c r="R709">
        <v>6</v>
      </c>
      <c r="S709">
        <v>0</v>
      </c>
      <c r="T709">
        <v>8.6999999999999993</v>
      </c>
      <c r="U709">
        <v>0</v>
      </c>
      <c r="V709" t="s">
        <v>316</v>
      </c>
      <c r="W709" t="s">
        <v>33</v>
      </c>
      <c r="X709">
        <v>6</v>
      </c>
      <c r="Y709">
        <v>0</v>
      </c>
    </row>
    <row r="710" spans="1:25" x14ac:dyDescent="0.25">
      <c r="A710">
        <f>_xlfn.XLOOKUP(C710,[1]Sheet1!$K:$K,[1]Sheet1!$D:$D,0)</f>
        <v>44935</v>
      </c>
      <c r="B710" t="str">
        <f t="shared" si="11"/>
        <v>2023_Week02</v>
      </c>
      <c r="C710" t="s">
        <v>422</v>
      </c>
      <c r="D710" t="s">
        <v>34</v>
      </c>
      <c r="E710" t="s">
        <v>50</v>
      </c>
      <c r="F710" t="s">
        <v>51</v>
      </c>
      <c r="G710" t="s">
        <v>52</v>
      </c>
      <c r="H710">
        <v>70</v>
      </c>
      <c r="I710">
        <v>2</v>
      </c>
      <c r="J710">
        <v>2.69</v>
      </c>
      <c r="K710">
        <v>5.13</v>
      </c>
      <c r="L710">
        <v>83</v>
      </c>
      <c r="M710">
        <v>3</v>
      </c>
      <c r="N710">
        <v>2.57</v>
      </c>
      <c r="O710">
        <v>6.82</v>
      </c>
      <c r="P710">
        <v>100</v>
      </c>
      <c r="Q710">
        <v>100</v>
      </c>
      <c r="R710">
        <v>5</v>
      </c>
      <c r="S710">
        <v>0</v>
      </c>
      <c r="T710">
        <v>7.14</v>
      </c>
      <c r="U710">
        <v>0</v>
      </c>
      <c r="V710" t="s">
        <v>221</v>
      </c>
      <c r="W710" t="s">
        <v>33</v>
      </c>
      <c r="X710">
        <v>5</v>
      </c>
      <c r="Y710">
        <v>0</v>
      </c>
    </row>
    <row r="711" spans="1:25" x14ac:dyDescent="0.25">
      <c r="A711">
        <f>_xlfn.XLOOKUP(C711,[1]Sheet1!$K:$K,[1]Sheet1!$D:$D,0)</f>
        <v>44935</v>
      </c>
      <c r="B711" t="str">
        <f t="shared" si="11"/>
        <v>2023_Week02</v>
      </c>
      <c r="C711" t="s">
        <v>422</v>
      </c>
      <c r="D711" t="s">
        <v>162</v>
      </c>
      <c r="E711" t="s">
        <v>371</v>
      </c>
      <c r="F711" t="s">
        <v>343</v>
      </c>
      <c r="G711" t="s">
        <v>372</v>
      </c>
      <c r="H711">
        <v>111</v>
      </c>
      <c r="I711">
        <v>1</v>
      </c>
      <c r="J711">
        <v>4.2699999999999996</v>
      </c>
      <c r="K711">
        <v>2.56</v>
      </c>
      <c r="L711">
        <v>151</v>
      </c>
      <c r="M711">
        <v>1</v>
      </c>
      <c r="N711">
        <v>4.67</v>
      </c>
      <c r="O711">
        <v>2.27</v>
      </c>
      <c r="P711">
        <v>93.38</v>
      </c>
      <c r="Q711">
        <v>0</v>
      </c>
      <c r="R711">
        <v>12</v>
      </c>
      <c r="S711">
        <v>0</v>
      </c>
      <c r="T711">
        <v>10.81</v>
      </c>
      <c r="U711">
        <v>0</v>
      </c>
      <c r="V711" t="s">
        <v>425</v>
      </c>
      <c r="W711" t="s">
        <v>33</v>
      </c>
      <c r="X711">
        <v>5</v>
      </c>
      <c r="Y711">
        <v>0</v>
      </c>
    </row>
    <row r="712" spans="1:25" x14ac:dyDescent="0.25">
      <c r="A712">
        <f>_xlfn.XLOOKUP(C712,[1]Sheet1!$K:$K,[1]Sheet1!$D:$D,0)</f>
        <v>44935</v>
      </c>
      <c r="B712" t="str">
        <f t="shared" si="11"/>
        <v>2023_Week02</v>
      </c>
      <c r="C712" t="s">
        <v>422</v>
      </c>
      <c r="D712" t="s">
        <v>66</v>
      </c>
      <c r="E712" t="s">
        <v>29</v>
      </c>
      <c r="F712" t="s">
        <v>30</v>
      </c>
      <c r="G712" t="s">
        <v>31</v>
      </c>
      <c r="H712">
        <v>176</v>
      </c>
      <c r="I712">
        <v>3</v>
      </c>
      <c r="J712">
        <v>6.77</v>
      </c>
      <c r="K712">
        <v>7.69</v>
      </c>
      <c r="L712">
        <v>227</v>
      </c>
      <c r="M712">
        <v>3</v>
      </c>
      <c r="N712">
        <v>7.02</v>
      </c>
      <c r="O712">
        <v>6.82</v>
      </c>
      <c r="P712">
        <v>95.59</v>
      </c>
      <c r="Q712">
        <v>100</v>
      </c>
      <c r="R712">
        <v>5</v>
      </c>
      <c r="S712">
        <v>0</v>
      </c>
      <c r="T712">
        <v>2.84</v>
      </c>
      <c r="U712">
        <v>0</v>
      </c>
      <c r="V712" t="s">
        <v>366</v>
      </c>
      <c r="W712" t="s">
        <v>33</v>
      </c>
      <c r="X712">
        <v>5</v>
      </c>
      <c r="Y712">
        <v>0</v>
      </c>
    </row>
    <row r="713" spans="1:25" x14ac:dyDescent="0.25">
      <c r="A713">
        <f>_xlfn.XLOOKUP(C713,[1]Sheet1!$K:$K,[1]Sheet1!$D:$D,0)</f>
        <v>44935</v>
      </c>
      <c r="B713" t="str">
        <f t="shared" si="11"/>
        <v>2023_Week02</v>
      </c>
      <c r="C713" t="s">
        <v>422</v>
      </c>
      <c r="D713" t="s">
        <v>34</v>
      </c>
      <c r="E713" t="s">
        <v>45</v>
      </c>
      <c r="F713" t="s">
        <v>46</v>
      </c>
      <c r="G713" t="s">
        <v>47</v>
      </c>
      <c r="H713">
        <v>48</v>
      </c>
      <c r="I713">
        <v>0</v>
      </c>
      <c r="J713">
        <v>1.85</v>
      </c>
      <c r="K713">
        <v>0</v>
      </c>
      <c r="L713">
        <v>54</v>
      </c>
      <c r="M713">
        <v>0</v>
      </c>
      <c r="N713">
        <v>1.67</v>
      </c>
      <c r="O713">
        <v>0</v>
      </c>
      <c r="P713">
        <v>100</v>
      </c>
      <c r="Q713">
        <v>0</v>
      </c>
      <c r="R713">
        <v>4</v>
      </c>
      <c r="S713">
        <v>0</v>
      </c>
      <c r="T713">
        <v>8.33</v>
      </c>
      <c r="U713">
        <v>0</v>
      </c>
      <c r="V713" t="s">
        <v>247</v>
      </c>
      <c r="W713" t="s">
        <v>33</v>
      </c>
      <c r="X713">
        <v>4</v>
      </c>
      <c r="Y713">
        <v>0</v>
      </c>
    </row>
    <row r="714" spans="1:25" x14ac:dyDescent="0.25">
      <c r="A714">
        <f>_xlfn.XLOOKUP(C714,[1]Sheet1!$K:$K,[1]Sheet1!$D:$D,0)</f>
        <v>44935</v>
      </c>
      <c r="B714" t="str">
        <f t="shared" si="11"/>
        <v>2023_Week02</v>
      </c>
      <c r="C714" t="s">
        <v>422</v>
      </c>
      <c r="D714" t="s">
        <v>115</v>
      </c>
      <c r="E714" t="s">
        <v>231</v>
      </c>
      <c r="F714" t="s">
        <v>232</v>
      </c>
      <c r="G714" t="s">
        <v>233</v>
      </c>
      <c r="H714">
        <v>65</v>
      </c>
      <c r="I714">
        <v>0</v>
      </c>
      <c r="J714">
        <v>2.5</v>
      </c>
      <c r="K714">
        <v>0</v>
      </c>
      <c r="L714">
        <v>83</v>
      </c>
      <c r="M714">
        <v>0</v>
      </c>
      <c r="N714">
        <v>2.57</v>
      </c>
      <c r="O714">
        <v>0</v>
      </c>
      <c r="P714">
        <v>98.8</v>
      </c>
      <c r="Q714">
        <v>0</v>
      </c>
      <c r="R714">
        <v>3</v>
      </c>
      <c r="S714">
        <v>0</v>
      </c>
      <c r="T714">
        <v>4.62</v>
      </c>
      <c r="U714">
        <v>0</v>
      </c>
      <c r="V714" t="s">
        <v>171</v>
      </c>
      <c r="W714" t="s">
        <v>33</v>
      </c>
      <c r="X714">
        <v>3</v>
      </c>
      <c r="Y714">
        <v>0</v>
      </c>
    </row>
    <row r="715" spans="1:25" x14ac:dyDescent="0.25">
      <c r="A715">
        <f>_xlfn.XLOOKUP(C715,[1]Sheet1!$K:$K,[1]Sheet1!$D:$D,0)</f>
        <v>44935</v>
      </c>
      <c r="B715" t="str">
        <f t="shared" si="11"/>
        <v>2023_Week02</v>
      </c>
      <c r="C715" t="s">
        <v>422</v>
      </c>
      <c r="D715" t="s">
        <v>34</v>
      </c>
      <c r="E715" t="s">
        <v>62</v>
      </c>
      <c r="F715" t="s">
        <v>63</v>
      </c>
      <c r="G715" t="s">
        <v>64</v>
      </c>
      <c r="H715">
        <v>41</v>
      </c>
      <c r="I715">
        <v>0</v>
      </c>
      <c r="J715">
        <v>1.58</v>
      </c>
      <c r="K715">
        <v>0</v>
      </c>
      <c r="L715">
        <v>47</v>
      </c>
      <c r="M715">
        <v>0</v>
      </c>
      <c r="N715">
        <v>1.45</v>
      </c>
      <c r="O715">
        <v>0</v>
      </c>
      <c r="P715">
        <v>100</v>
      </c>
      <c r="Q715">
        <v>0</v>
      </c>
      <c r="R715">
        <v>3</v>
      </c>
      <c r="S715">
        <v>0</v>
      </c>
      <c r="T715">
        <v>7.32</v>
      </c>
      <c r="U715">
        <v>0</v>
      </c>
      <c r="V715" t="s">
        <v>172</v>
      </c>
      <c r="W715" t="s">
        <v>33</v>
      </c>
      <c r="X715">
        <v>3</v>
      </c>
      <c r="Y715">
        <v>0</v>
      </c>
    </row>
    <row r="716" spans="1:25" x14ac:dyDescent="0.25">
      <c r="A716">
        <f>_xlfn.XLOOKUP(C716,[1]Sheet1!$K:$K,[1]Sheet1!$D:$D,0)</f>
        <v>44935</v>
      </c>
      <c r="B716" t="str">
        <f t="shared" si="11"/>
        <v>2023_Week02</v>
      </c>
      <c r="C716" t="s">
        <v>422</v>
      </c>
      <c r="D716" t="s">
        <v>34</v>
      </c>
      <c r="E716" t="s">
        <v>107</v>
      </c>
      <c r="F716" t="s">
        <v>108</v>
      </c>
      <c r="G716" t="s">
        <v>109</v>
      </c>
      <c r="H716">
        <v>114</v>
      </c>
      <c r="I716">
        <v>5</v>
      </c>
      <c r="J716">
        <v>4.38</v>
      </c>
      <c r="K716">
        <v>12.82</v>
      </c>
      <c r="L716">
        <v>136</v>
      </c>
      <c r="M716">
        <v>6</v>
      </c>
      <c r="N716">
        <v>4.2</v>
      </c>
      <c r="O716">
        <v>13.64</v>
      </c>
      <c r="P716">
        <v>96.32</v>
      </c>
      <c r="Q716">
        <v>66.67</v>
      </c>
      <c r="R716">
        <v>3</v>
      </c>
      <c r="S716">
        <v>0</v>
      </c>
      <c r="T716">
        <v>2.63</v>
      </c>
      <c r="U716">
        <v>0</v>
      </c>
      <c r="V716" t="s">
        <v>248</v>
      </c>
      <c r="W716" t="s">
        <v>33</v>
      </c>
      <c r="X716">
        <v>3</v>
      </c>
      <c r="Y716">
        <v>0</v>
      </c>
    </row>
    <row r="717" spans="1:25" x14ac:dyDescent="0.25">
      <c r="A717">
        <f>_xlfn.XLOOKUP(C717,[1]Sheet1!$K:$K,[1]Sheet1!$D:$D,0)</f>
        <v>44935</v>
      </c>
      <c r="B717" t="str">
        <f t="shared" si="11"/>
        <v>2023_Week02</v>
      </c>
      <c r="C717" t="s">
        <v>422</v>
      </c>
      <c r="D717" t="s">
        <v>66</v>
      </c>
      <c r="E717" t="s">
        <v>80</v>
      </c>
      <c r="F717" t="s">
        <v>81</v>
      </c>
      <c r="G717" t="s">
        <v>82</v>
      </c>
      <c r="H717">
        <v>55</v>
      </c>
      <c r="I717">
        <v>1</v>
      </c>
      <c r="J717">
        <v>2.12</v>
      </c>
      <c r="K717">
        <v>2.56</v>
      </c>
      <c r="L717">
        <v>69</v>
      </c>
      <c r="M717">
        <v>1</v>
      </c>
      <c r="N717">
        <v>2.13</v>
      </c>
      <c r="O717">
        <v>2.27</v>
      </c>
      <c r="P717">
        <v>100</v>
      </c>
      <c r="Q717">
        <v>100</v>
      </c>
      <c r="R717">
        <v>3</v>
      </c>
      <c r="S717">
        <v>0</v>
      </c>
      <c r="T717">
        <v>5.45</v>
      </c>
      <c r="U717">
        <v>0</v>
      </c>
      <c r="V717" t="s">
        <v>306</v>
      </c>
      <c r="W717" t="s">
        <v>33</v>
      </c>
      <c r="X717">
        <v>3</v>
      </c>
      <c r="Y717">
        <v>0</v>
      </c>
    </row>
    <row r="718" spans="1:25" x14ac:dyDescent="0.25">
      <c r="A718">
        <f>_xlfn.XLOOKUP(C718,[1]Sheet1!$K:$K,[1]Sheet1!$D:$D,0)</f>
        <v>44935</v>
      </c>
      <c r="B718" t="str">
        <f t="shared" si="11"/>
        <v>2023_Week02</v>
      </c>
      <c r="C718" t="s">
        <v>422</v>
      </c>
      <c r="D718" t="s">
        <v>34</v>
      </c>
      <c r="E718" t="s">
        <v>157</v>
      </c>
      <c r="F718" t="s">
        <v>158</v>
      </c>
      <c r="G718" t="s">
        <v>159</v>
      </c>
      <c r="H718">
        <v>45</v>
      </c>
      <c r="I718">
        <v>0</v>
      </c>
      <c r="J718">
        <v>1.73</v>
      </c>
      <c r="K718">
        <v>0</v>
      </c>
      <c r="L718">
        <v>54</v>
      </c>
      <c r="M718">
        <v>0</v>
      </c>
      <c r="N718">
        <v>1.67</v>
      </c>
      <c r="O718">
        <v>0</v>
      </c>
      <c r="P718">
        <v>90.74</v>
      </c>
      <c r="Q718">
        <v>0</v>
      </c>
      <c r="R718">
        <v>2</v>
      </c>
      <c r="S718">
        <v>0</v>
      </c>
      <c r="T718">
        <v>4.4400000000000004</v>
      </c>
      <c r="U718">
        <v>0</v>
      </c>
      <c r="V718" t="s">
        <v>135</v>
      </c>
      <c r="W718" t="s">
        <v>33</v>
      </c>
      <c r="X718">
        <v>2</v>
      </c>
      <c r="Y718">
        <v>0</v>
      </c>
    </row>
    <row r="719" spans="1:25" x14ac:dyDescent="0.25">
      <c r="A719">
        <f>_xlfn.XLOOKUP(C719,[1]Sheet1!$K:$K,[1]Sheet1!$D:$D,0)</f>
        <v>44935</v>
      </c>
      <c r="B719" t="str">
        <f t="shared" si="11"/>
        <v>2023_Week02</v>
      </c>
      <c r="C719" t="s">
        <v>422</v>
      </c>
      <c r="D719" t="s">
        <v>34</v>
      </c>
      <c r="E719" t="s">
        <v>397</v>
      </c>
      <c r="F719" t="s">
        <v>398</v>
      </c>
      <c r="G719" t="s">
        <v>399</v>
      </c>
      <c r="H719">
        <v>26</v>
      </c>
      <c r="I719">
        <v>0</v>
      </c>
      <c r="J719">
        <v>1</v>
      </c>
      <c r="K719">
        <v>0</v>
      </c>
      <c r="L719">
        <v>29</v>
      </c>
      <c r="M719">
        <v>0</v>
      </c>
      <c r="N719">
        <v>0.9</v>
      </c>
      <c r="O719">
        <v>0</v>
      </c>
      <c r="P719">
        <v>96.55</v>
      </c>
      <c r="Q719">
        <v>0</v>
      </c>
      <c r="R719">
        <v>2</v>
      </c>
      <c r="S719">
        <v>0</v>
      </c>
      <c r="T719">
        <v>7.69</v>
      </c>
      <c r="U719">
        <v>0</v>
      </c>
      <c r="V719" t="s">
        <v>257</v>
      </c>
      <c r="W719" t="s">
        <v>33</v>
      </c>
      <c r="X719">
        <v>2</v>
      </c>
      <c r="Y719">
        <v>0</v>
      </c>
    </row>
    <row r="720" spans="1:25" x14ac:dyDescent="0.25">
      <c r="A720">
        <f>_xlfn.XLOOKUP(C720,[1]Sheet1!$K:$K,[1]Sheet1!$D:$D,0)</f>
        <v>44935</v>
      </c>
      <c r="B720" t="str">
        <f t="shared" si="11"/>
        <v>2023_Week02</v>
      </c>
      <c r="C720" t="s">
        <v>422</v>
      </c>
      <c r="D720" t="s">
        <v>34</v>
      </c>
      <c r="E720" t="s">
        <v>35</v>
      </c>
      <c r="F720" t="s">
        <v>36</v>
      </c>
      <c r="G720" t="s">
        <v>37</v>
      </c>
      <c r="H720">
        <v>68</v>
      </c>
      <c r="I720">
        <v>0</v>
      </c>
      <c r="J720">
        <v>2.62</v>
      </c>
      <c r="K720">
        <v>0</v>
      </c>
      <c r="L720">
        <v>83</v>
      </c>
      <c r="M720">
        <v>0</v>
      </c>
      <c r="N720">
        <v>2.57</v>
      </c>
      <c r="O720">
        <v>0</v>
      </c>
      <c r="P720">
        <v>100</v>
      </c>
      <c r="Q720">
        <v>0</v>
      </c>
      <c r="R720">
        <v>2</v>
      </c>
      <c r="S720">
        <v>0</v>
      </c>
      <c r="T720">
        <v>2.94</v>
      </c>
      <c r="U720">
        <v>0</v>
      </c>
      <c r="V720" t="s">
        <v>135</v>
      </c>
      <c r="W720" t="s">
        <v>33</v>
      </c>
      <c r="X720">
        <v>2</v>
      </c>
      <c r="Y720">
        <v>0</v>
      </c>
    </row>
    <row r="721" spans="1:25" x14ac:dyDescent="0.25">
      <c r="A721">
        <f>_xlfn.XLOOKUP(C721,[1]Sheet1!$K:$K,[1]Sheet1!$D:$D,0)</f>
        <v>44935</v>
      </c>
      <c r="B721" t="str">
        <f t="shared" si="11"/>
        <v>2023_Week02</v>
      </c>
      <c r="C721" t="s">
        <v>422</v>
      </c>
      <c r="D721" t="s">
        <v>162</v>
      </c>
      <c r="E721" t="s">
        <v>342</v>
      </c>
      <c r="F721" t="s">
        <v>343</v>
      </c>
      <c r="G721" t="s">
        <v>344</v>
      </c>
      <c r="H721">
        <v>76</v>
      </c>
      <c r="I721">
        <v>2</v>
      </c>
      <c r="J721">
        <v>2.92</v>
      </c>
      <c r="K721">
        <v>5.13</v>
      </c>
      <c r="L721">
        <v>88</v>
      </c>
      <c r="M721">
        <v>3</v>
      </c>
      <c r="N721">
        <v>2.72</v>
      </c>
      <c r="O721">
        <v>6.82</v>
      </c>
      <c r="P721">
        <v>96.59</v>
      </c>
      <c r="Q721">
        <v>33.33</v>
      </c>
      <c r="R721">
        <v>2</v>
      </c>
      <c r="S721">
        <v>0</v>
      </c>
      <c r="T721">
        <v>2.63</v>
      </c>
      <c r="U721">
        <v>0</v>
      </c>
      <c r="V721" t="s">
        <v>257</v>
      </c>
      <c r="W721" t="s">
        <v>33</v>
      </c>
      <c r="X721">
        <v>2</v>
      </c>
      <c r="Y721">
        <v>0</v>
      </c>
    </row>
    <row r="722" spans="1:25" x14ac:dyDescent="0.25">
      <c r="A722">
        <f>_xlfn.XLOOKUP(C722,[1]Sheet1!$K:$K,[1]Sheet1!$D:$D,0)</f>
        <v>44935</v>
      </c>
      <c r="B722" t="str">
        <f t="shared" si="11"/>
        <v>2023_Week02</v>
      </c>
      <c r="C722" t="s">
        <v>422</v>
      </c>
      <c r="D722" t="s">
        <v>29</v>
      </c>
      <c r="E722" t="s">
        <v>29</v>
      </c>
      <c r="F722" t="s">
        <v>30</v>
      </c>
      <c r="G722" t="s">
        <v>31</v>
      </c>
      <c r="H722">
        <v>37</v>
      </c>
      <c r="I722">
        <v>0</v>
      </c>
      <c r="J722">
        <v>1.42</v>
      </c>
      <c r="K722">
        <v>0</v>
      </c>
      <c r="L722">
        <v>42</v>
      </c>
      <c r="M722">
        <v>0</v>
      </c>
      <c r="N722">
        <v>1.3</v>
      </c>
      <c r="O722">
        <v>0</v>
      </c>
      <c r="P722">
        <v>100</v>
      </c>
      <c r="Q722">
        <v>0</v>
      </c>
      <c r="R722">
        <v>2</v>
      </c>
      <c r="S722">
        <v>0</v>
      </c>
      <c r="T722">
        <v>5.41</v>
      </c>
      <c r="U722">
        <v>0</v>
      </c>
      <c r="V722" t="s">
        <v>426</v>
      </c>
      <c r="W722" t="s">
        <v>33</v>
      </c>
      <c r="X722">
        <v>2</v>
      </c>
      <c r="Y722">
        <v>0</v>
      </c>
    </row>
    <row r="723" spans="1:25" x14ac:dyDescent="0.25">
      <c r="A723">
        <f>_xlfn.XLOOKUP(C723,[1]Sheet1!$K:$K,[1]Sheet1!$D:$D,0)</f>
        <v>44935</v>
      </c>
      <c r="B723" t="str">
        <f t="shared" si="11"/>
        <v>2023_Week02</v>
      </c>
      <c r="C723" t="s">
        <v>422</v>
      </c>
      <c r="D723" t="s">
        <v>66</v>
      </c>
      <c r="E723" t="s">
        <v>84</v>
      </c>
      <c r="F723" t="s">
        <v>85</v>
      </c>
      <c r="G723" t="s">
        <v>86</v>
      </c>
      <c r="H723">
        <v>61</v>
      </c>
      <c r="I723">
        <v>1</v>
      </c>
      <c r="J723">
        <v>2.35</v>
      </c>
      <c r="K723">
        <v>2.56</v>
      </c>
      <c r="L723">
        <v>67</v>
      </c>
      <c r="M723">
        <v>1</v>
      </c>
      <c r="N723">
        <v>2.0699999999999998</v>
      </c>
      <c r="O723">
        <v>2.27</v>
      </c>
      <c r="P723">
        <v>100</v>
      </c>
      <c r="Q723">
        <v>100</v>
      </c>
      <c r="R723">
        <v>2</v>
      </c>
      <c r="S723">
        <v>0</v>
      </c>
      <c r="T723">
        <v>3.28</v>
      </c>
      <c r="U723">
        <v>0</v>
      </c>
      <c r="V723" t="s">
        <v>134</v>
      </c>
      <c r="W723" t="s">
        <v>33</v>
      </c>
      <c r="X723">
        <v>2</v>
      </c>
      <c r="Y723">
        <v>0</v>
      </c>
    </row>
    <row r="724" spans="1:25" x14ac:dyDescent="0.25">
      <c r="A724">
        <f>_xlfn.XLOOKUP(C724,[1]Sheet1!$K:$K,[1]Sheet1!$D:$D,0)</f>
        <v>44935</v>
      </c>
      <c r="B724" t="str">
        <f t="shared" si="11"/>
        <v>2023_Week02</v>
      </c>
      <c r="C724" t="s">
        <v>422</v>
      </c>
      <c r="D724" t="s">
        <v>66</v>
      </c>
      <c r="E724" t="s">
        <v>54</v>
      </c>
      <c r="F724" t="s">
        <v>30</v>
      </c>
      <c r="G724" t="s">
        <v>55</v>
      </c>
      <c r="H724">
        <v>150</v>
      </c>
      <c r="I724">
        <v>2</v>
      </c>
      <c r="J724">
        <v>5.77</v>
      </c>
      <c r="K724">
        <v>5.13</v>
      </c>
      <c r="L724">
        <v>201</v>
      </c>
      <c r="M724">
        <v>3</v>
      </c>
      <c r="N724">
        <v>6.21</v>
      </c>
      <c r="O724">
        <v>6.82</v>
      </c>
      <c r="P724">
        <v>95.02</v>
      </c>
      <c r="Q724">
        <v>100</v>
      </c>
      <c r="R724">
        <v>2</v>
      </c>
      <c r="S724">
        <v>0</v>
      </c>
      <c r="T724">
        <v>1.33</v>
      </c>
      <c r="U724">
        <v>0</v>
      </c>
      <c r="V724" t="s">
        <v>370</v>
      </c>
      <c r="W724" t="s">
        <v>33</v>
      </c>
      <c r="X724">
        <v>2</v>
      </c>
      <c r="Y724">
        <v>0</v>
      </c>
    </row>
    <row r="725" spans="1:25" x14ac:dyDescent="0.25">
      <c r="A725">
        <f>_xlfn.XLOOKUP(C725,[1]Sheet1!$K:$K,[1]Sheet1!$D:$D,0)</f>
        <v>44935</v>
      </c>
      <c r="B725" t="str">
        <f t="shared" si="11"/>
        <v>2023_Week02</v>
      </c>
      <c r="C725" t="s">
        <v>422</v>
      </c>
      <c r="D725" t="s">
        <v>66</v>
      </c>
      <c r="E725" t="s">
        <v>76</v>
      </c>
      <c r="F725" t="s">
        <v>77</v>
      </c>
      <c r="G725" t="s">
        <v>78</v>
      </c>
      <c r="H725">
        <v>104</v>
      </c>
      <c r="I725">
        <v>6</v>
      </c>
      <c r="J725">
        <v>4</v>
      </c>
      <c r="K725">
        <v>15.38</v>
      </c>
      <c r="L725">
        <v>118</v>
      </c>
      <c r="M725">
        <v>7</v>
      </c>
      <c r="N725">
        <v>3.65</v>
      </c>
      <c r="O725">
        <v>15.91</v>
      </c>
      <c r="P725">
        <v>100</v>
      </c>
      <c r="Q725">
        <v>100</v>
      </c>
      <c r="R725">
        <v>2</v>
      </c>
      <c r="S725">
        <v>0</v>
      </c>
      <c r="T725">
        <v>1.92</v>
      </c>
      <c r="U725">
        <v>0</v>
      </c>
      <c r="V725" t="s">
        <v>300</v>
      </c>
      <c r="W725" t="s">
        <v>33</v>
      </c>
      <c r="X725">
        <v>2</v>
      </c>
      <c r="Y725">
        <v>0</v>
      </c>
    </row>
    <row r="726" spans="1:25" x14ac:dyDescent="0.25">
      <c r="A726">
        <f>_xlfn.XLOOKUP(C726,[1]Sheet1!$K:$K,[1]Sheet1!$D:$D,0)</f>
        <v>44935</v>
      </c>
      <c r="B726" t="str">
        <f t="shared" si="11"/>
        <v>2023_Week02</v>
      </c>
      <c r="C726" t="s">
        <v>422</v>
      </c>
      <c r="D726" t="s">
        <v>40</v>
      </c>
      <c r="E726" t="s">
        <v>88</v>
      </c>
      <c r="F726" t="s">
        <v>89</v>
      </c>
      <c r="G726" t="s">
        <v>90</v>
      </c>
      <c r="H726">
        <v>50</v>
      </c>
      <c r="I726">
        <v>0</v>
      </c>
      <c r="J726">
        <v>1.92</v>
      </c>
      <c r="K726">
        <v>0</v>
      </c>
      <c r="L726">
        <v>54</v>
      </c>
      <c r="M726">
        <v>0</v>
      </c>
      <c r="N726">
        <v>1.67</v>
      </c>
      <c r="O726">
        <v>0</v>
      </c>
      <c r="P726">
        <v>100</v>
      </c>
      <c r="Q726">
        <v>0</v>
      </c>
      <c r="R726">
        <v>1</v>
      </c>
      <c r="S726">
        <v>0</v>
      </c>
      <c r="T726">
        <v>2</v>
      </c>
      <c r="U726">
        <v>0</v>
      </c>
      <c r="V726" t="s">
        <v>139</v>
      </c>
      <c r="W726" t="s">
        <v>33</v>
      </c>
      <c r="X726">
        <v>1</v>
      </c>
      <c r="Y726">
        <v>0</v>
      </c>
    </row>
    <row r="727" spans="1:25" x14ac:dyDescent="0.25">
      <c r="A727">
        <f>_xlfn.XLOOKUP(C727,[1]Sheet1!$K:$K,[1]Sheet1!$D:$D,0)</f>
        <v>44935</v>
      </c>
      <c r="B727" t="str">
        <f t="shared" si="11"/>
        <v>2023_Week02</v>
      </c>
      <c r="C727" t="s">
        <v>422</v>
      </c>
      <c r="D727" t="s">
        <v>34</v>
      </c>
      <c r="E727" t="s">
        <v>222</v>
      </c>
      <c r="F727" t="s">
        <v>158</v>
      </c>
      <c r="G727" t="s">
        <v>223</v>
      </c>
      <c r="H727">
        <v>47</v>
      </c>
      <c r="I727">
        <v>2</v>
      </c>
      <c r="J727">
        <v>1.81</v>
      </c>
      <c r="K727">
        <v>5.13</v>
      </c>
      <c r="L727">
        <v>50</v>
      </c>
      <c r="M727">
        <v>2</v>
      </c>
      <c r="N727">
        <v>1.55</v>
      </c>
      <c r="O727">
        <v>4.55</v>
      </c>
      <c r="P727">
        <v>86</v>
      </c>
      <c r="Q727">
        <v>0</v>
      </c>
      <c r="R727">
        <v>1</v>
      </c>
      <c r="S727">
        <v>0</v>
      </c>
      <c r="T727">
        <v>2.13</v>
      </c>
      <c r="U727">
        <v>0</v>
      </c>
      <c r="V727" t="s">
        <v>160</v>
      </c>
      <c r="W727" t="s">
        <v>33</v>
      </c>
      <c r="X727">
        <v>1</v>
      </c>
      <c r="Y727">
        <v>0</v>
      </c>
    </row>
    <row r="728" spans="1:25" x14ac:dyDescent="0.25">
      <c r="A728">
        <f>_xlfn.XLOOKUP(C728,[1]Sheet1!$K:$K,[1]Sheet1!$D:$D,0)</f>
        <v>44935</v>
      </c>
      <c r="B728" t="str">
        <f t="shared" si="11"/>
        <v>2023_Week02</v>
      </c>
      <c r="C728" t="s">
        <v>422</v>
      </c>
      <c r="D728" t="s">
        <v>34</v>
      </c>
      <c r="E728" t="s">
        <v>224</v>
      </c>
      <c r="F728" t="s">
        <v>158</v>
      </c>
      <c r="G728" t="s">
        <v>225</v>
      </c>
      <c r="H728">
        <v>66</v>
      </c>
      <c r="I728">
        <v>0</v>
      </c>
      <c r="J728">
        <v>2.54</v>
      </c>
      <c r="K728">
        <v>0</v>
      </c>
      <c r="L728">
        <v>85</v>
      </c>
      <c r="M728">
        <v>0</v>
      </c>
      <c r="N728">
        <v>2.63</v>
      </c>
      <c r="O728">
        <v>0</v>
      </c>
      <c r="P728">
        <v>100</v>
      </c>
      <c r="Q728">
        <v>0</v>
      </c>
      <c r="R728">
        <v>1</v>
      </c>
      <c r="S728">
        <v>0</v>
      </c>
      <c r="T728">
        <v>1.52</v>
      </c>
      <c r="U728">
        <v>0</v>
      </c>
      <c r="V728" t="s">
        <v>139</v>
      </c>
      <c r="W728" t="s">
        <v>33</v>
      </c>
      <c r="X728">
        <v>1</v>
      </c>
      <c r="Y728">
        <v>0</v>
      </c>
    </row>
    <row r="729" spans="1:25" x14ac:dyDescent="0.25">
      <c r="A729">
        <f>_xlfn.XLOOKUP(C729,[1]Sheet1!$K:$K,[1]Sheet1!$D:$D,0)</f>
        <v>44935</v>
      </c>
      <c r="B729" t="str">
        <f t="shared" si="11"/>
        <v>2023_Week02</v>
      </c>
      <c r="C729" t="s">
        <v>422</v>
      </c>
      <c r="D729" t="s">
        <v>66</v>
      </c>
      <c r="E729" t="s">
        <v>120</v>
      </c>
      <c r="F729" t="s">
        <v>121</v>
      </c>
      <c r="G729" t="s">
        <v>122</v>
      </c>
      <c r="H729">
        <v>44</v>
      </c>
      <c r="I729">
        <v>3</v>
      </c>
      <c r="J729">
        <v>1.69</v>
      </c>
      <c r="K729">
        <v>7.69</v>
      </c>
      <c r="L729">
        <v>51</v>
      </c>
      <c r="M729">
        <v>3</v>
      </c>
      <c r="N729">
        <v>1.58</v>
      </c>
      <c r="O729">
        <v>6.82</v>
      </c>
      <c r="P729">
        <v>100</v>
      </c>
      <c r="Q729">
        <v>100</v>
      </c>
      <c r="R729">
        <v>1</v>
      </c>
      <c r="S729">
        <v>0</v>
      </c>
      <c r="T729">
        <v>2.27</v>
      </c>
      <c r="U729">
        <v>0</v>
      </c>
      <c r="V729" t="s">
        <v>369</v>
      </c>
      <c r="W729" t="s">
        <v>33</v>
      </c>
      <c r="X729">
        <v>1</v>
      </c>
      <c r="Y729">
        <v>0</v>
      </c>
    </row>
    <row r="730" spans="1:25" x14ac:dyDescent="0.25">
      <c r="A730">
        <f>_xlfn.XLOOKUP(C730,[1]Sheet1!$K:$K,[1]Sheet1!$D:$D,0)</f>
        <v>44935</v>
      </c>
      <c r="B730" t="str">
        <f t="shared" si="11"/>
        <v>2023_Week02</v>
      </c>
      <c r="C730" t="s">
        <v>422</v>
      </c>
      <c r="D730" t="s">
        <v>54</v>
      </c>
      <c r="E730" t="s">
        <v>54</v>
      </c>
      <c r="F730" t="s">
        <v>30</v>
      </c>
      <c r="G730" t="s">
        <v>55</v>
      </c>
      <c r="H730">
        <v>20</v>
      </c>
      <c r="I730">
        <v>0</v>
      </c>
      <c r="J730">
        <v>0.77</v>
      </c>
      <c r="K730">
        <v>0</v>
      </c>
      <c r="L730">
        <v>24</v>
      </c>
      <c r="M730">
        <v>0</v>
      </c>
      <c r="N730">
        <v>0.74</v>
      </c>
      <c r="O730">
        <v>0</v>
      </c>
      <c r="P730">
        <v>100</v>
      </c>
      <c r="Q730">
        <v>0</v>
      </c>
      <c r="R730">
        <v>1</v>
      </c>
      <c r="S730">
        <v>0</v>
      </c>
      <c r="T730">
        <v>5</v>
      </c>
      <c r="U730">
        <v>0</v>
      </c>
      <c r="V730" t="s">
        <v>349</v>
      </c>
      <c r="W730" t="s">
        <v>33</v>
      </c>
      <c r="X730">
        <v>1</v>
      </c>
      <c r="Y730">
        <v>0</v>
      </c>
    </row>
    <row r="731" spans="1:25" x14ac:dyDescent="0.25">
      <c r="A731">
        <f>_xlfn.XLOOKUP(C731,[1]Sheet1!$K:$K,[1]Sheet1!$D:$D,0)</f>
        <v>44935</v>
      </c>
      <c r="B731" t="str">
        <f t="shared" si="11"/>
        <v>2023_Week02</v>
      </c>
      <c r="C731" t="s">
        <v>422</v>
      </c>
      <c r="D731" t="s">
        <v>92</v>
      </c>
      <c r="E731" t="s">
        <v>111</v>
      </c>
      <c r="F731" t="s">
        <v>112</v>
      </c>
      <c r="G731" t="s">
        <v>113</v>
      </c>
      <c r="H731">
        <v>61</v>
      </c>
      <c r="I731">
        <v>0</v>
      </c>
      <c r="J731">
        <v>2.35</v>
      </c>
      <c r="K731">
        <v>0</v>
      </c>
      <c r="L731">
        <v>74</v>
      </c>
      <c r="M731">
        <v>0</v>
      </c>
      <c r="N731">
        <v>2.29</v>
      </c>
      <c r="O731">
        <v>0</v>
      </c>
      <c r="P731">
        <v>90.54</v>
      </c>
      <c r="Q731">
        <v>0</v>
      </c>
      <c r="R731">
        <v>1</v>
      </c>
      <c r="S731">
        <v>0</v>
      </c>
      <c r="T731">
        <v>1.64</v>
      </c>
      <c r="U731">
        <v>0</v>
      </c>
      <c r="V731" t="s">
        <v>178</v>
      </c>
      <c r="W731" t="s">
        <v>33</v>
      </c>
      <c r="X731">
        <v>1</v>
      </c>
      <c r="Y731">
        <v>0</v>
      </c>
    </row>
    <row r="732" spans="1:25" x14ac:dyDescent="0.25">
      <c r="A732">
        <f>_xlfn.XLOOKUP(C732,[1]Sheet1!$K:$K,[1]Sheet1!$D:$D,0)</f>
        <v>44935</v>
      </c>
      <c r="B732" t="str">
        <f t="shared" si="11"/>
        <v>2023_Week02</v>
      </c>
      <c r="C732" t="s">
        <v>422</v>
      </c>
      <c r="D732" t="s">
        <v>92</v>
      </c>
      <c r="E732" t="s">
        <v>93</v>
      </c>
      <c r="F732" t="s">
        <v>94</v>
      </c>
      <c r="G732" t="s">
        <v>95</v>
      </c>
      <c r="H732">
        <v>34</v>
      </c>
      <c r="I732">
        <v>0</v>
      </c>
      <c r="J732">
        <v>1.31</v>
      </c>
      <c r="K732">
        <v>0</v>
      </c>
      <c r="L732">
        <v>39</v>
      </c>
      <c r="M732">
        <v>0</v>
      </c>
      <c r="N732">
        <v>1.21</v>
      </c>
      <c r="O732">
        <v>0</v>
      </c>
      <c r="P732">
        <v>100</v>
      </c>
      <c r="Q732">
        <v>0</v>
      </c>
      <c r="R732">
        <v>1</v>
      </c>
      <c r="S732">
        <v>0</v>
      </c>
      <c r="T732">
        <v>2.94</v>
      </c>
      <c r="U732">
        <v>0</v>
      </c>
      <c r="V732" t="s">
        <v>178</v>
      </c>
      <c r="W732" t="s">
        <v>33</v>
      </c>
      <c r="X732">
        <v>1</v>
      </c>
      <c r="Y732">
        <v>0</v>
      </c>
    </row>
    <row r="733" spans="1:25" x14ac:dyDescent="0.25">
      <c r="A733">
        <f>_xlfn.XLOOKUP(C733,[1]Sheet1!$K:$K,[1]Sheet1!$D:$D,0)</f>
        <v>44935</v>
      </c>
      <c r="B733" t="str">
        <f t="shared" si="11"/>
        <v>2023_Week02</v>
      </c>
      <c r="C733" t="s">
        <v>422</v>
      </c>
      <c r="D733" t="s">
        <v>66</v>
      </c>
      <c r="E733" t="s">
        <v>67</v>
      </c>
      <c r="F733" t="s">
        <v>68</v>
      </c>
      <c r="G733" t="s">
        <v>69</v>
      </c>
      <c r="H733">
        <v>44</v>
      </c>
      <c r="I733">
        <v>0</v>
      </c>
      <c r="J733">
        <v>1.69</v>
      </c>
      <c r="K733">
        <v>0</v>
      </c>
      <c r="L733">
        <v>44</v>
      </c>
      <c r="M733">
        <v>0</v>
      </c>
      <c r="N733">
        <v>1.36</v>
      </c>
      <c r="O733">
        <v>0</v>
      </c>
      <c r="P733">
        <v>100</v>
      </c>
      <c r="Q733">
        <v>0</v>
      </c>
      <c r="R733">
        <v>1</v>
      </c>
      <c r="S733">
        <v>0</v>
      </c>
      <c r="T733">
        <v>2.27</v>
      </c>
      <c r="U733">
        <v>0</v>
      </c>
      <c r="V733" t="s">
        <v>357</v>
      </c>
      <c r="W733" t="s">
        <v>33</v>
      </c>
      <c r="X733">
        <v>1</v>
      </c>
      <c r="Y733">
        <v>0</v>
      </c>
    </row>
    <row r="734" spans="1:25" x14ac:dyDescent="0.25">
      <c r="A734">
        <f>_xlfn.XLOOKUP(C734,[1]Sheet1!$K:$K,[1]Sheet1!$D:$D,0)</f>
        <v>44928</v>
      </c>
      <c r="B734" t="str">
        <f t="shared" si="11"/>
        <v>2023_Week01</v>
      </c>
      <c r="C734" t="s">
        <v>427</v>
      </c>
      <c r="D734" t="s">
        <v>66</v>
      </c>
      <c r="E734" t="s">
        <v>29</v>
      </c>
      <c r="F734" t="s">
        <v>30</v>
      </c>
      <c r="G734" t="s">
        <v>31</v>
      </c>
      <c r="H734">
        <v>275</v>
      </c>
      <c r="I734">
        <v>1</v>
      </c>
      <c r="J734">
        <v>9.52</v>
      </c>
      <c r="K734">
        <v>3.85</v>
      </c>
      <c r="L734">
        <v>351</v>
      </c>
      <c r="M734">
        <v>1</v>
      </c>
      <c r="N734">
        <v>9.85</v>
      </c>
      <c r="O734">
        <v>3.03</v>
      </c>
      <c r="P734">
        <v>93.16</v>
      </c>
      <c r="Q734">
        <v>100</v>
      </c>
      <c r="R734">
        <v>19</v>
      </c>
      <c r="S734">
        <v>0</v>
      </c>
      <c r="T734">
        <v>6.91</v>
      </c>
      <c r="U734">
        <v>0</v>
      </c>
      <c r="V734" t="s">
        <v>428</v>
      </c>
      <c r="W734" t="s">
        <v>33</v>
      </c>
      <c r="X734">
        <v>19</v>
      </c>
      <c r="Y734">
        <v>0</v>
      </c>
    </row>
    <row r="735" spans="1:25" x14ac:dyDescent="0.25">
      <c r="A735">
        <f>_xlfn.XLOOKUP(C735,[1]Sheet1!$K:$K,[1]Sheet1!$D:$D,0)</f>
        <v>44928</v>
      </c>
      <c r="B735" t="str">
        <f t="shared" si="11"/>
        <v>2023_Week01</v>
      </c>
      <c r="C735" t="s">
        <v>427</v>
      </c>
      <c r="D735" t="s">
        <v>162</v>
      </c>
      <c r="E735" t="s">
        <v>163</v>
      </c>
      <c r="F735" t="s">
        <v>164</v>
      </c>
      <c r="G735" t="s">
        <v>165</v>
      </c>
      <c r="H735">
        <v>229</v>
      </c>
      <c r="I735">
        <v>2</v>
      </c>
      <c r="J735">
        <v>7.93</v>
      </c>
      <c r="K735">
        <v>7.69</v>
      </c>
      <c r="L735">
        <v>304</v>
      </c>
      <c r="M735">
        <v>3</v>
      </c>
      <c r="N735">
        <v>8.5299999999999994</v>
      </c>
      <c r="O735">
        <v>9.09</v>
      </c>
      <c r="P735">
        <v>100</v>
      </c>
      <c r="Q735">
        <v>66.67</v>
      </c>
      <c r="R735">
        <v>15</v>
      </c>
      <c r="S735">
        <v>2</v>
      </c>
      <c r="T735">
        <v>6.55</v>
      </c>
      <c r="U735">
        <v>100</v>
      </c>
      <c r="V735" t="s">
        <v>429</v>
      </c>
      <c r="W735" t="s">
        <v>257</v>
      </c>
      <c r="X735">
        <v>15</v>
      </c>
      <c r="Y735">
        <v>2</v>
      </c>
    </row>
    <row r="736" spans="1:25" x14ac:dyDescent="0.25">
      <c r="A736">
        <f>_xlfn.XLOOKUP(C736,[1]Sheet1!$K:$K,[1]Sheet1!$D:$D,0)</f>
        <v>44928</v>
      </c>
      <c r="B736" t="str">
        <f t="shared" si="11"/>
        <v>2023_Week01</v>
      </c>
      <c r="C736" t="s">
        <v>427</v>
      </c>
      <c r="D736" t="s">
        <v>115</v>
      </c>
      <c r="E736" t="s">
        <v>116</v>
      </c>
      <c r="F736" t="s">
        <v>117</v>
      </c>
      <c r="G736" t="s">
        <v>118</v>
      </c>
      <c r="H736">
        <v>131</v>
      </c>
      <c r="I736">
        <v>4</v>
      </c>
      <c r="J736">
        <v>4.53</v>
      </c>
      <c r="K736">
        <v>15.38</v>
      </c>
      <c r="L736">
        <v>166</v>
      </c>
      <c r="M736">
        <v>5</v>
      </c>
      <c r="N736">
        <v>4.66</v>
      </c>
      <c r="O736">
        <v>15.15</v>
      </c>
      <c r="P736">
        <v>98.8</v>
      </c>
      <c r="Q736">
        <v>100</v>
      </c>
      <c r="R736">
        <v>12</v>
      </c>
      <c r="S736">
        <v>0</v>
      </c>
      <c r="T736">
        <v>9.16</v>
      </c>
      <c r="U736">
        <v>0</v>
      </c>
      <c r="V736" t="s">
        <v>106</v>
      </c>
      <c r="W736" t="s">
        <v>33</v>
      </c>
      <c r="X736">
        <v>12</v>
      </c>
      <c r="Y736">
        <v>0</v>
      </c>
    </row>
    <row r="737" spans="1:25" x14ac:dyDescent="0.25">
      <c r="A737">
        <f>_xlfn.XLOOKUP(C737,[1]Sheet1!$K:$K,[1]Sheet1!$D:$D,0)</f>
        <v>44928</v>
      </c>
      <c r="B737" t="str">
        <f t="shared" si="11"/>
        <v>2023_Week01</v>
      </c>
      <c r="C737" t="s">
        <v>427</v>
      </c>
      <c r="D737" t="s">
        <v>34</v>
      </c>
      <c r="E737" t="s">
        <v>50</v>
      </c>
      <c r="F737" t="s">
        <v>51</v>
      </c>
      <c r="G737" t="s">
        <v>52</v>
      </c>
      <c r="H737">
        <v>89</v>
      </c>
      <c r="I737">
        <v>0</v>
      </c>
      <c r="J737">
        <v>3.08</v>
      </c>
      <c r="K737">
        <v>0</v>
      </c>
      <c r="L737">
        <v>107</v>
      </c>
      <c r="M737">
        <v>0</v>
      </c>
      <c r="N737">
        <v>3</v>
      </c>
      <c r="O737">
        <v>0</v>
      </c>
      <c r="P737">
        <v>100</v>
      </c>
      <c r="Q737">
        <v>0</v>
      </c>
      <c r="R737">
        <v>11</v>
      </c>
      <c r="S737">
        <v>0</v>
      </c>
      <c r="T737">
        <v>12.36</v>
      </c>
      <c r="U737">
        <v>0</v>
      </c>
      <c r="V737" t="s">
        <v>353</v>
      </c>
      <c r="W737" t="s">
        <v>33</v>
      </c>
      <c r="X737">
        <v>11</v>
      </c>
      <c r="Y737">
        <v>0</v>
      </c>
    </row>
    <row r="738" spans="1:25" x14ac:dyDescent="0.25">
      <c r="A738">
        <f>_xlfn.XLOOKUP(C738,[1]Sheet1!$K:$K,[1]Sheet1!$D:$D,0)</f>
        <v>44928</v>
      </c>
      <c r="B738" t="str">
        <f t="shared" si="11"/>
        <v>2023_Week01</v>
      </c>
      <c r="C738" t="s">
        <v>427</v>
      </c>
      <c r="D738" t="s">
        <v>40</v>
      </c>
      <c r="E738" t="s">
        <v>58</v>
      </c>
      <c r="F738" t="s">
        <v>59</v>
      </c>
      <c r="G738" t="s">
        <v>60</v>
      </c>
      <c r="H738">
        <v>249</v>
      </c>
      <c r="I738">
        <v>2</v>
      </c>
      <c r="J738">
        <v>8.6199999999999992</v>
      </c>
      <c r="K738">
        <v>7.69</v>
      </c>
      <c r="L738">
        <v>341</v>
      </c>
      <c r="M738">
        <v>2</v>
      </c>
      <c r="N738">
        <v>9.57</v>
      </c>
      <c r="O738">
        <v>6.06</v>
      </c>
      <c r="P738">
        <v>98.53</v>
      </c>
      <c r="Q738">
        <v>100</v>
      </c>
      <c r="R738">
        <v>10</v>
      </c>
      <c r="S738">
        <v>0</v>
      </c>
      <c r="T738">
        <v>4.0199999999999996</v>
      </c>
      <c r="U738">
        <v>0</v>
      </c>
      <c r="V738" t="s">
        <v>327</v>
      </c>
      <c r="W738" t="s">
        <v>33</v>
      </c>
      <c r="X738">
        <v>9</v>
      </c>
      <c r="Y738">
        <v>0</v>
      </c>
    </row>
    <row r="739" spans="1:25" x14ac:dyDescent="0.25">
      <c r="A739">
        <f>_xlfn.XLOOKUP(C739,[1]Sheet1!$K:$K,[1]Sheet1!$D:$D,0)</f>
        <v>44928</v>
      </c>
      <c r="B739" t="str">
        <f t="shared" si="11"/>
        <v>2023_Week01</v>
      </c>
      <c r="C739" t="s">
        <v>427</v>
      </c>
      <c r="D739" t="s">
        <v>34</v>
      </c>
      <c r="E739" t="s">
        <v>157</v>
      </c>
      <c r="F739" t="s">
        <v>158</v>
      </c>
      <c r="G739" t="s">
        <v>159</v>
      </c>
      <c r="H739">
        <v>60</v>
      </c>
      <c r="I739">
        <v>1</v>
      </c>
      <c r="J739">
        <v>2.08</v>
      </c>
      <c r="K739">
        <v>3.85</v>
      </c>
      <c r="L739">
        <v>76</v>
      </c>
      <c r="M739">
        <v>1</v>
      </c>
      <c r="N739">
        <v>2.13</v>
      </c>
      <c r="O739">
        <v>3.03</v>
      </c>
      <c r="P739">
        <v>93.42</v>
      </c>
      <c r="Q739">
        <v>100</v>
      </c>
      <c r="R739">
        <v>7</v>
      </c>
      <c r="S739">
        <v>0</v>
      </c>
      <c r="T739">
        <v>11.67</v>
      </c>
      <c r="U739">
        <v>0</v>
      </c>
      <c r="V739" t="s">
        <v>348</v>
      </c>
      <c r="W739" t="s">
        <v>33</v>
      </c>
      <c r="X739">
        <v>7</v>
      </c>
      <c r="Y739">
        <v>0</v>
      </c>
    </row>
    <row r="740" spans="1:25" x14ac:dyDescent="0.25">
      <c r="A740">
        <f>_xlfn.XLOOKUP(C740,[1]Sheet1!$K:$K,[1]Sheet1!$D:$D,0)</f>
        <v>44928</v>
      </c>
      <c r="B740" t="str">
        <f t="shared" si="11"/>
        <v>2023_Week01</v>
      </c>
      <c r="C740" t="s">
        <v>427</v>
      </c>
      <c r="D740" t="s">
        <v>66</v>
      </c>
      <c r="E740" t="s">
        <v>72</v>
      </c>
      <c r="F740" t="s">
        <v>73</v>
      </c>
      <c r="G740" t="s">
        <v>74</v>
      </c>
      <c r="H740">
        <v>109</v>
      </c>
      <c r="I740">
        <v>0</v>
      </c>
      <c r="J740">
        <v>3.77</v>
      </c>
      <c r="K740">
        <v>0</v>
      </c>
      <c r="L740">
        <v>131</v>
      </c>
      <c r="M740">
        <v>0</v>
      </c>
      <c r="N740">
        <v>3.68</v>
      </c>
      <c r="O740">
        <v>0</v>
      </c>
      <c r="P740">
        <v>100</v>
      </c>
      <c r="Q740">
        <v>0</v>
      </c>
      <c r="R740">
        <v>6</v>
      </c>
      <c r="S740">
        <v>0</v>
      </c>
      <c r="T740">
        <v>5.5</v>
      </c>
      <c r="U740">
        <v>0</v>
      </c>
      <c r="V740" t="s">
        <v>316</v>
      </c>
      <c r="W740" t="s">
        <v>33</v>
      </c>
      <c r="X740">
        <v>6</v>
      </c>
      <c r="Y740">
        <v>0</v>
      </c>
    </row>
    <row r="741" spans="1:25" x14ac:dyDescent="0.25">
      <c r="A741">
        <f>_xlfn.XLOOKUP(C741,[1]Sheet1!$K:$K,[1]Sheet1!$D:$D,0)</f>
        <v>44928</v>
      </c>
      <c r="B741" t="str">
        <f t="shared" si="11"/>
        <v>2023_Week01</v>
      </c>
      <c r="C741" t="s">
        <v>427</v>
      </c>
      <c r="D741" t="s">
        <v>29</v>
      </c>
      <c r="E741" t="s">
        <v>29</v>
      </c>
      <c r="F741" t="s">
        <v>30</v>
      </c>
      <c r="G741" t="s">
        <v>31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5</v>
      </c>
      <c r="S741">
        <v>0</v>
      </c>
      <c r="T741">
        <v>0</v>
      </c>
      <c r="U741">
        <v>0</v>
      </c>
      <c r="V741" t="s">
        <v>366</v>
      </c>
      <c r="W741" t="s">
        <v>33</v>
      </c>
      <c r="X741">
        <v>5</v>
      </c>
      <c r="Y741">
        <v>0</v>
      </c>
    </row>
    <row r="742" spans="1:25" x14ac:dyDescent="0.25">
      <c r="A742">
        <f>_xlfn.XLOOKUP(C742,[1]Sheet1!$K:$K,[1]Sheet1!$D:$D,0)</f>
        <v>44928</v>
      </c>
      <c r="B742" t="str">
        <f t="shared" si="11"/>
        <v>2023_Week01</v>
      </c>
      <c r="C742" t="s">
        <v>427</v>
      </c>
      <c r="D742" t="s">
        <v>66</v>
      </c>
      <c r="E742" t="s">
        <v>76</v>
      </c>
      <c r="F742" t="s">
        <v>77</v>
      </c>
      <c r="G742" t="s">
        <v>78</v>
      </c>
      <c r="H742">
        <v>112</v>
      </c>
      <c r="I742">
        <v>3</v>
      </c>
      <c r="J742">
        <v>3.88</v>
      </c>
      <c r="K742">
        <v>11.54</v>
      </c>
      <c r="L742">
        <v>154</v>
      </c>
      <c r="M742">
        <v>4</v>
      </c>
      <c r="N742">
        <v>4.32</v>
      </c>
      <c r="O742">
        <v>12.12</v>
      </c>
      <c r="P742">
        <v>100</v>
      </c>
      <c r="Q742">
        <v>100</v>
      </c>
      <c r="R742">
        <v>5</v>
      </c>
      <c r="S742">
        <v>0</v>
      </c>
      <c r="T742">
        <v>4.46</v>
      </c>
      <c r="U742">
        <v>0</v>
      </c>
      <c r="V742" t="s">
        <v>329</v>
      </c>
      <c r="W742" t="s">
        <v>33</v>
      </c>
      <c r="X742">
        <v>5</v>
      </c>
      <c r="Y742">
        <v>0</v>
      </c>
    </row>
    <row r="743" spans="1:25" x14ac:dyDescent="0.25">
      <c r="A743">
        <f>_xlfn.XLOOKUP(C743,[1]Sheet1!$K:$K,[1]Sheet1!$D:$D,0)</f>
        <v>44928</v>
      </c>
      <c r="B743" t="str">
        <f t="shared" si="11"/>
        <v>2023_Week01</v>
      </c>
      <c r="C743" t="s">
        <v>427</v>
      </c>
      <c r="D743" t="s">
        <v>92</v>
      </c>
      <c r="E743" t="s">
        <v>102</v>
      </c>
      <c r="F743" t="s">
        <v>103</v>
      </c>
      <c r="G743" t="s">
        <v>104</v>
      </c>
      <c r="H743">
        <v>176</v>
      </c>
      <c r="I743">
        <v>0</v>
      </c>
      <c r="J743">
        <v>6.09</v>
      </c>
      <c r="K743">
        <v>0</v>
      </c>
      <c r="L743">
        <v>205</v>
      </c>
      <c r="M743">
        <v>0</v>
      </c>
      <c r="N743">
        <v>5.76</v>
      </c>
      <c r="O743">
        <v>0</v>
      </c>
      <c r="P743">
        <v>100</v>
      </c>
      <c r="Q743">
        <v>0</v>
      </c>
      <c r="R743">
        <v>5</v>
      </c>
      <c r="S743">
        <v>0</v>
      </c>
      <c r="T743">
        <v>2.84</v>
      </c>
      <c r="U743">
        <v>0</v>
      </c>
      <c r="V743" t="s">
        <v>338</v>
      </c>
      <c r="W743" t="s">
        <v>33</v>
      </c>
      <c r="X743">
        <v>5</v>
      </c>
      <c r="Y743">
        <v>0</v>
      </c>
    </row>
    <row r="744" spans="1:25" x14ac:dyDescent="0.25">
      <c r="A744">
        <f>_xlfn.XLOOKUP(C744,[1]Sheet1!$K:$K,[1]Sheet1!$D:$D,0)</f>
        <v>44928</v>
      </c>
      <c r="B744" t="str">
        <f t="shared" si="11"/>
        <v>2023_Week01</v>
      </c>
      <c r="C744" t="s">
        <v>427</v>
      </c>
      <c r="D744" t="s">
        <v>115</v>
      </c>
      <c r="E744" t="s">
        <v>231</v>
      </c>
      <c r="F744" t="s">
        <v>232</v>
      </c>
      <c r="G744" t="s">
        <v>233</v>
      </c>
      <c r="H744">
        <v>88</v>
      </c>
      <c r="I744">
        <v>0</v>
      </c>
      <c r="J744">
        <v>3.05</v>
      </c>
      <c r="K744">
        <v>0</v>
      </c>
      <c r="L744">
        <v>98</v>
      </c>
      <c r="M744">
        <v>0</v>
      </c>
      <c r="N744">
        <v>2.75</v>
      </c>
      <c r="O744">
        <v>0</v>
      </c>
      <c r="P744">
        <v>100</v>
      </c>
      <c r="Q744">
        <v>0</v>
      </c>
      <c r="R744">
        <v>4</v>
      </c>
      <c r="S744">
        <v>0</v>
      </c>
      <c r="T744">
        <v>4.55</v>
      </c>
      <c r="U744">
        <v>0</v>
      </c>
      <c r="V744" t="s">
        <v>131</v>
      </c>
      <c r="W744" t="s">
        <v>33</v>
      </c>
      <c r="X744">
        <v>4</v>
      </c>
      <c r="Y744">
        <v>0</v>
      </c>
    </row>
    <row r="745" spans="1:25" x14ac:dyDescent="0.25">
      <c r="A745">
        <f>_xlfn.XLOOKUP(C745,[1]Sheet1!$K:$K,[1]Sheet1!$D:$D,0)</f>
        <v>44928</v>
      </c>
      <c r="B745" t="str">
        <f t="shared" si="11"/>
        <v>2023_Week01</v>
      </c>
      <c r="C745" t="s">
        <v>427</v>
      </c>
      <c r="D745" t="s">
        <v>34</v>
      </c>
      <c r="E745" t="s">
        <v>224</v>
      </c>
      <c r="F745" t="s">
        <v>158</v>
      </c>
      <c r="G745" t="s">
        <v>225</v>
      </c>
      <c r="H745">
        <v>77</v>
      </c>
      <c r="I745">
        <v>1</v>
      </c>
      <c r="J745">
        <v>2.67</v>
      </c>
      <c r="K745">
        <v>3.85</v>
      </c>
      <c r="L745">
        <v>91</v>
      </c>
      <c r="M745">
        <v>2</v>
      </c>
      <c r="N745">
        <v>2.5499999999999998</v>
      </c>
      <c r="O745">
        <v>6.06</v>
      </c>
      <c r="P745">
        <v>100</v>
      </c>
      <c r="Q745">
        <v>100</v>
      </c>
      <c r="R745">
        <v>4</v>
      </c>
      <c r="S745">
        <v>0</v>
      </c>
      <c r="T745">
        <v>5.19</v>
      </c>
      <c r="U745">
        <v>0</v>
      </c>
      <c r="V745" t="s">
        <v>247</v>
      </c>
      <c r="W745" t="s">
        <v>33</v>
      </c>
      <c r="X745">
        <v>4</v>
      </c>
      <c r="Y745">
        <v>0</v>
      </c>
    </row>
    <row r="746" spans="1:25" x14ac:dyDescent="0.25">
      <c r="A746">
        <f>_xlfn.XLOOKUP(C746,[1]Sheet1!$K:$K,[1]Sheet1!$D:$D,0)</f>
        <v>44928</v>
      </c>
      <c r="B746" t="str">
        <f t="shared" si="11"/>
        <v>2023_Week01</v>
      </c>
      <c r="C746" t="s">
        <v>427</v>
      </c>
      <c r="D746" t="s">
        <v>34</v>
      </c>
      <c r="E746" t="s">
        <v>35</v>
      </c>
      <c r="F746" t="s">
        <v>36</v>
      </c>
      <c r="G746" t="s">
        <v>37</v>
      </c>
      <c r="H746">
        <v>107</v>
      </c>
      <c r="I746">
        <v>0</v>
      </c>
      <c r="J746">
        <v>3.7</v>
      </c>
      <c r="K746">
        <v>0</v>
      </c>
      <c r="L746">
        <v>128</v>
      </c>
      <c r="M746">
        <v>0</v>
      </c>
      <c r="N746">
        <v>3.59</v>
      </c>
      <c r="O746">
        <v>0</v>
      </c>
      <c r="P746">
        <v>100</v>
      </c>
      <c r="Q746">
        <v>0</v>
      </c>
      <c r="R746">
        <v>4</v>
      </c>
      <c r="S746">
        <v>0</v>
      </c>
      <c r="T746">
        <v>3.74</v>
      </c>
      <c r="U746">
        <v>0</v>
      </c>
      <c r="V746" t="s">
        <v>247</v>
      </c>
      <c r="W746" t="s">
        <v>33</v>
      </c>
      <c r="X746">
        <v>4</v>
      </c>
      <c r="Y746">
        <v>0</v>
      </c>
    </row>
    <row r="747" spans="1:25" x14ac:dyDescent="0.25">
      <c r="A747">
        <f>_xlfn.XLOOKUP(C747,[1]Sheet1!$K:$K,[1]Sheet1!$D:$D,0)</f>
        <v>44928</v>
      </c>
      <c r="B747" t="str">
        <f t="shared" si="11"/>
        <v>2023_Week01</v>
      </c>
      <c r="C747" t="s">
        <v>427</v>
      </c>
      <c r="D747" t="s">
        <v>66</v>
      </c>
      <c r="E747" t="s">
        <v>120</v>
      </c>
      <c r="F747" t="s">
        <v>121</v>
      </c>
      <c r="G747" t="s">
        <v>122</v>
      </c>
      <c r="H747">
        <v>54</v>
      </c>
      <c r="I747">
        <v>3</v>
      </c>
      <c r="J747">
        <v>1.87</v>
      </c>
      <c r="K747">
        <v>11.54</v>
      </c>
      <c r="L747">
        <v>72</v>
      </c>
      <c r="M747">
        <v>4</v>
      </c>
      <c r="N747">
        <v>2.02</v>
      </c>
      <c r="O747">
        <v>12.12</v>
      </c>
      <c r="P747">
        <v>100</v>
      </c>
      <c r="Q747">
        <v>100</v>
      </c>
      <c r="R747">
        <v>4</v>
      </c>
      <c r="S747">
        <v>0</v>
      </c>
      <c r="T747">
        <v>7.41</v>
      </c>
      <c r="U747">
        <v>0</v>
      </c>
      <c r="V747" t="s">
        <v>355</v>
      </c>
      <c r="W747" t="s">
        <v>33</v>
      </c>
      <c r="X747">
        <v>4</v>
      </c>
      <c r="Y747">
        <v>0</v>
      </c>
    </row>
    <row r="748" spans="1:25" x14ac:dyDescent="0.25">
      <c r="A748">
        <f>_xlfn.XLOOKUP(C748,[1]Sheet1!$K:$K,[1]Sheet1!$D:$D,0)</f>
        <v>44928</v>
      </c>
      <c r="B748" t="str">
        <f t="shared" si="11"/>
        <v>2023_Week01</v>
      </c>
      <c r="C748" t="s">
        <v>427</v>
      </c>
      <c r="D748" t="s">
        <v>66</v>
      </c>
      <c r="E748" t="s">
        <v>84</v>
      </c>
      <c r="F748" t="s">
        <v>85</v>
      </c>
      <c r="G748" t="s">
        <v>86</v>
      </c>
      <c r="H748">
        <v>102</v>
      </c>
      <c r="I748">
        <v>1</v>
      </c>
      <c r="J748">
        <v>3.53</v>
      </c>
      <c r="K748">
        <v>3.85</v>
      </c>
      <c r="L748">
        <v>114</v>
      </c>
      <c r="M748">
        <v>1</v>
      </c>
      <c r="N748">
        <v>3.2</v>
      </c>
      <c r="O748">
        <v>3.03</v>
      </c>
      <c r="P748">
        <v>99.12</v>
      </c>
      <c r="Q748">
        <v>100</v>
      </c>
      <c r="R748">
        <v>4</v>
      </c>
      <c r="S748">
        <v>0</v>
      </c>
      <c r="T748">
        <v>3.92</v>
      </c>
      <c r="U748">
        <v>0</v>
      </c>
      <c r="V748" t="s">
        <v>421</v>
      </c>
      <c r="W748" t="s">
        <v>33</v>
      </c>
      <c r="X748">
        <v>4</v>
      </c>
      <c r="Y748">
        <v>0</v>
      </c>
    </row>
    <row r="749" spans="1:25" x14ac:dyDescent="0.25">
      <c r="A749">
        <f>_xlfn.XLOOKUP(C749,[1]Sheet1!$K:$K,[1]Sheet1!$D:$D,0)</f>
        <v>44928</v>
      </c>
      <c r="B749" t="str">
        <f t="shared" si="11"/>
        <v>2023_Week01</v>
      </c>
      <c r="C749" t="s">
        <v>427</v>
      </c>
      <c r="D749" t="s">
        <v>66</v>
      </c>
      <c r="E749" t="s">
        <v>54</v>
      </c>
      <c r="F749" t="s">
        <v>30</v>
      </c>
      <c r="G749" t="s">
        <v>55</v>
      </c>
      <c r="H749">
        <v>140</v>
      </c>
      <c r="I749">
        <v>2</v>
      </c>
      <c r="J749">
        <v>4.8499999999999996</v>
      </c>
      <c r="K749">
        <v>7.69</v>
      </c>
      <c r="L749">
        <v>174</v>
      </c>
      <c r="M749">
        <v>2</v>
      </c>
      <c r="N749">
        <v>4.88</v>
      </c>
      <c r="O749">
        <v>6.06</v>
      </c>
      <c r="P749">
        <v>100</v>
      </c>
      <c r="Q749">
        <v>100</v>
      </c>
      <c r="R749">
        <v>4</v>
      </c>
      <c r="S749">
        <v>0</v>
      </c>
      <c r="T749">
        <v>2.86</v>
      </c>
      <c r="U749">
        <v>0</v>
      </c>
      <c r="V749" t="s">
        <v>392</v>
      </c>
      <c r="W749" t="s">
        <v>33</v>
      </c>
      <c r="X749">
        <v>4</v>
      </c>
      <c r="Y749">
        <v>0</v>
      </c>
    </row>
    <row r="750" spans="1:25" x14ac:dyDescent="0.25">
      <c r="A750">
        <f>_xlfn.XLOOKUP(C750,[1]Sheet1!$K:$K,[1]Sheet1!$D:$D,0)</f>
        <v>44928</v>
      </c>
      <c r="B750" t="str">
        <f t="shared" si="11"/>
        <v>2023_Week01</v>
      </c>
      <c r="C750" t="s">
        <v>427</v>
      </c>
      <c r="D750" t="s">
        <v>92</v>
      </c>
      <c r="E750" t="s">
        <v>97</v>
      </c>
      <c r="F750" t="s">
        <v>98</v>
      </c>
      <c r="G750" t="s">
        <v>99</v>
      </c>
      <c r="H750">
        <v>60</v>
      </c>
      <c r="I750">
        <v>1</v>
      </c>
      <c r="J750">
        <v>2.08</v>
      </c>
      <c r="K750">
        <v>3.85</v>
      </c>
      <c r="L750">
        <v>83</v>
      </c>
      <c r="M750">
        <v>1</v>
      </c>
      <c r="N750">
        <v>2.33</v>
      </c>
      <c r="O750">
        <v>3.03</v>
      </c>
      <c r="P750">
        <v>100</v>
      </c>
      <c r="Q750">
        <v>100</v>
      </c>
      <c r="R750">
        <v>4</v>
      </c>
      <c r="S750">
        <v>0</v>
      </c>
      <c r="T750">
        <v>6.67</v>
      </c>
      <c r="U750">
        <v>0</v>
      </c>
      <c r="V750" t="s">
        <v>338</v>
      </c>
      <c r="W750" t="s">
        <v>33</v>
      </c>
      <c r="X750">
        <v>4</v>
      </c>
      <c r="Y750">
        <v>0</v>
      </c>
    </row>
    <row r="751" spans="1:25" x14ac:dyDescent="0.25">
      <c r="A751">
        <f>_xlfn.XLOOKUP(C751,[1]Sheet1!$K:$K,[1]Sheet1!$D:$D,0)</f>
        <v>44928</v>
      </c>
      <c r="B751" t="str">
        <f t="shared" si="11"/>
        <v>2023_Week01</v>
      </c>
      <c r="C751" t="s">
        <v>427</v>
      </c>
      <c r="D751" t="s">
        <v>34</v>
      </c>
      <c r="E751" t="s">
        <v>107</v>
      </c>
      <c r="F751" t="s">
        <v>108</v>
      </c>
      <c r="G751" t="s">
        <v>109</v>
      </c>
      <c r="H751">
        <v>99</v>
      </c>
      <c r="I751">
        <v>0</v>
      </c>
      <c r="J751">
        <v>3.43</v>
      </c>
      <c r="K751">
        <v>0</v>
      </c>
      <c r="L751">
        <v>108</v>
      </c>
      <c r="M751">
        <v>0</v>
      </c>
      <c r="N751">
        <v>3.03</v>
      </c>
      <c r="O751">
        <v>0</v>
      </c>
      <c r="P751">
        <v>95.37</v>
      </c>
      <c r="Q751">
        <v>0</v>
      </c>
      <c r="R751">
        <v>4</v>
      </c>
      <c r="S751">
        <v>0</v>
      </c>
      <c r="T751">
        <v>4.04</v>
      </c>
      <c r="U751">
        <v>0</v>
      </c>
      <c r="V751" t="s">
        <v>185</v>
      </c>
      <c r="W751" t="s">
        <v>33</v>
      </c>
      <c r="X751">
        <v>3</v>
      </c>
      <c r="Y751">
        <v>0</v>
      </c>
    </row>
    <row r="752" spans="1:25" x14ac:dyDescent="0.25">
      <c r="A752">
        <f>_xlfn.XLOOKUP(C752,[1]Sheet1!$K:$K,[1]Sheet1!$D:$D,0)</f>
        <v>44928</v>
      </c>
      <c r="B752" t="str">
        <f t="shared" si="11"/>
        <v>2023_Week01</v>
      </c>
      <c r="C752" t="s">
        <v>427</v>
      </c>
      <c r="D752" t="s">
        <v>24</v>
      </c>
      <c r="E752" t="s">
        <v>24</v>
      </c>
      <c r="F752" t="s">
        <v>25</v>
      </c>
      <c r="G752" t="s">
        <v>26</v>
      </c>
      <c r="H752">
        <v>72</v>
      </c>
      <c r="I752">
        <v>0</v>
      </c>
      <c r="J752">
        <v>2.4900000000000002</v>
      </c>
      <c r="K752">
        <v>0</v>
      </c>
      <c r="L752">
        <v>84</v>
      </c>
      <c r="M752">
        <v>0</v>
      </c>
      <c r="N752">
        <v>2.36</v>
      </c>
      <c r="O752">
        <v>0</v>
      </c>
      <c r="P752">
        <v>100</v>
      </c>
      <c r="Q752">
        <v>0</v>
      </c>
      <c r="R752">
        <v>3</v>
      </c>
      <c r="S752">
        <v>0</v>
      </c>
      <c r="T752">
        <v>4.17</v>
      </c>
      <c r="U752">
        <v>0</v>
      </c>
      <c r="V752" t="s">
        <v>430</v>
      </c>
      <c r="W752" t="s">
        <v>33</v>
      </c>
      <c r="X752">
        <v>3</v>
      </c>
      <c r="Y752">
        <v>0</v>
      </c>
    </row>
    <row r="753" spans="1:25" x14ac:dyDescent="0.25">
      <c r="A753">
        <f>_xlfn.XLOOKUP(C753,[1]Sheet1!$K:$K,[1]Sheet1!$D:$D,0)</f>
        <v>44928</v>
      </c>
      <c r="B753" t="str">
        <f t="shared" si="11"/>
        <v>2023_Week01</v>
      </c>
      <c r="C753" t="s">
        <v>427</v>
      </c>
      <c r="D753" t="s">
        <v>40</v>
      </c>
      <c r="E753" t="s">
        <v>88</v>
      </c>
      <c r="F753" t="s">
        <v>89</v>
      </c>
      <c r="G753" t="s">
        <v>90</v>
      </c>
      <c r="H753">
        <v>74</v>
      </c>
      <c r="I753">
        <v>0</v>
      </c>
      <c r="J753">
        <v>2.56</v>
      </c>
      <c r="K753">
        <v>0</v>
      </c>
      <c r="L753">
        <v>84</v>
      </c>
      <c r="M753">
        <v>0</v>
      </c>
      <c r="N753">
        <v>2.36</v>
      </c>
      <c r="O753">
        <v>0</v>
      </c>
      <c r="P753">
        <v>97.62</v>
      </c>
      <c r="Q753">
        <v>0</v>
      </c>
      <c r="R753">
        <v>2</v>
      </c>
      <c r="S753">
        <v>0</v>
      </c>
      <c r="T753">
        <v>2.7</v>
      </c>
      <c r="U753">
        <v>0</v>
      </c>
      <c r="V753" t="s">
        <v>135</v>
      </c>
      <c r="W753" t="s">
        <v>33</v>
      </c>
      <c r="X753">
        <v>2</v>
      </c>
      <c r="Y753">
        <v>0</v>
      </c>
    </row>
    <row r="754" spans="1:25" x14ac:dyDescent="0.25">
      <c r="A754">
        <f>_xlfn.XLOOKUP(C754,[1]Sheet1!$K:$K,[1]Sheet1!$D:$D,0)</f>
        <v>44928</v>
      </c>
      <c r="B754" t="str">
        <f t="shared" si="11"/>
        <v>2023_Week01</v>
      </c>
      <c r="C754" t="s">
        <v>427</v>
      </c>
      <c r="D754" t="s">
        <v>34</v>
      </c>
      <c r="E754" t="s">
        <v>62</v>
      </c>
      <c r="F754" t="s">
        <v>63</v>
      </c>
      <c r="G754" t="s">
        <v>64</v>
      </c>
      <c r="H754">
        <v>42</v>
      </c>
      <c r="I754">
        <v>1</v>
      </c>
      <c r="J754">
        <v>1.45</v>
      </c>
      <c r="K754">
        <v>3.85</v>
      </c>
      <c r="L754">
        <v>47</v>
      </c>
      <c r="M754">
        <v>1</v>
      </c>
      <c r="N754">
        <v>1.32</v>
      </c>
      <c r="O754">
        <v>3.03</v>
      </c>
      <c r="P754">
        <v>100</v>
      </c>
      <c r="Q754">
        <v>100</v>
      </c>
      <c r="R754">
        <v>2</v>
      </c>
      <c r="S754">
        <v>0</v>
      </c>
      <c r="T754">
        <v>4.76</v>
      </c>
      <c r="U754">
        <v>0</v>
      </c>
      <c r="V754" t="s">
        <v>135</v>
      </c>
      <c r="W754" t="s">
        <v>33</v>
      </c>
      <c r="X754">
        <v>2</v>
      </c>
      <c r="Y754">
        <v>0</v>
      </c>
    </row>
    <row r="755" spans="1:25" x14ac:dyDescent="0.25">
      <c r="A755">
        <f>_xlfn.XLOOKUP(C755,[1]Sheet1!$K:$K,[1]Sheet1!$D:$D,0)</f>
        <v>44928</v>
      </c>
      <c r="B755" t="str">
        <f t="shared" si="11"/>
        <v>2023_Week01</v>
      </c>
      <c r="C755" t="s">
        <v>427</v>
      </c>
      <c r="D755" t="s">
        <v>40</v>
      </c>
      <c r="E755" t="s">
        <v>41</v>
      </c>
      <c r="F755" t="s">
        <v>42</v>
      </c>
      <c r="G755" t="s">
        <v>43</v>
      </c>
      <c r="H755">
        <v>71</v>
      </c>
      <c r="I755">
        <v>1</v>
      </c>
      <c r="J755">
        <v>2.46</v>
      </c>
      <c r="K755">
        <v>3.85</v>
      </c>
      <c r="L755">
        <v>85</v>
      </c>
      <c r="M755">
        <v>1</v>
      </c>
      <c r="N755">
        <v>2.39</v>
      </c>
      <c r="O755">
        <v>3.03</v>
      </c>
      <c r="P755">
        <v>98.82</v>
      </c>
      <c r="Q755">
        <v>100</v>
      </c>
      <c r="R755">
        <v>2</v>
      </c>
      <c r="S755">
        <v>0</v>
      </c>
      <c r="T755">
        <v>2.82</v>
      </c>
      <c r="U755">
        <v>0</v>
      </c>
      <c r="V755" t="s">
        <v>135</v>
      </c>
      <c r="W755" t="s">
        <v>33</v>
      </c>
      <c r="X755">
        <v>2</v>
      </c>
      <c r="Y755">
        <v>0</v>
      </c>
    </row>
    <row r="756" spans="1:25" x14ac:dyDescent="0.25">
      <c r="A756">
        <f>_xlfn.XLOOKUP(C756,[1]Sheet1!$K:$K,[1]Sheet1!$D:$D,0)</f>
        <v>44928</v>
      </c>
      <c r="B756" t="str">
        <f t="shared" si="11"/>
        <v>2023_Week01</v>
      </c>
      <c r="C756" t="s">
        <v>427</v>
      </c>
      <c r="D756" t="s">
        <v>66</v>
      </c>
      <c r="E756" t="s">
        <v>80</v>
      </c>
      <c r="F756" t="s">
        <v>81</v>
      </c>
      <c r="G756" t="s">
        <v>82</v>
      </c>
      <c r="H756">
        <v>66</v>
      </c>
      <c r="I756">
        <v>0</v>
      </c>
      <c r="J756">
        <v>2.2799999999999998</v>
      </c>
      <c r="K756">
        <v>0</v>
      </c>
      <c r="L756">
        <v>87</v>
      </c>
      <c r="M756">
        <v>0</v>
      </c>
      <c r="N756">
        <v>2.44</v>
      </c>
      <c r="O756">
        <v>0</v>
      </c>
      <c r="P756">
        <v>100</v>
      </c>
      <c r="Q756">
        <v>0</v>
      </c>
      <c r="R756">
        <v>2</v>
      </c>
      <c r="S756">
        <v>0</v>
      </c>
      <c r="T756">
        <v>3.03</v>
      </c>
      <c r="U756">
        <v>0</v>
      </c>
      <c r="V756" t="s">
        <v>134</v>
      </c>
      <c r="W756" t="s">
        <v>33</v>
      </c>
      <c r="X756">
        <v>2</v>
      </c>
      <c r="Y756">
        <v>0</v>
      </c>
    </row>
    <row r="757" spans="1:25" x14ac:dyDescent="0.25">
      <c r="A757">
        <f>_xlfn.XLOOKUP(C757,[1]Sheet1!$K:$K,[1]Sheet1!$D:$D,0)</f>
        <v>44928</v>
      </c>
      <c r="B757" t="str">
        <f t="shared" si="11"/>
        <v>2023_Week01</v>
      </c>
      <c r="C757" t="s">
        <v>427</v>
      </c>
      <c r="D757" t="s">
        <v>66</v>
      </c>
      <c r="E757" t="s">
        <v>67</v>
      </c>
      <c r="F757" t="s">
        <v>68</v>
      </c>
      <c r="G757" t="s">
        <v>69</v>
      </c>
      <c r="H757">
        <v>48</v>
      </c>
      <c r="I757">
        <v>0</v>
      </c>
      <c r="J757">
        <v>1.66</v>
      </c>
      <c r="K757">
        <v>0</v>
      </c>
      <c r="L757">
        <v>51</v>
      </c>
      <c r="M757">
        <v>0</v>
      </c>
      <c r="N757">
        <v>1.43</v>
      </c>
      <c r="O757">
        <v>0</v>
      </c>
      <c r="P757">
        <v>100</v>
      </c>
      <c r="Q757">
        <v>0</v>
      </c>
      <c r="R757">
        <v>2</v>
      </c>
      <c r="S757">
        <v>0</v>
      </c>
      <c r="T757">
        <v>4.17</v>
      </c>
      <c r="U757">
        <v>0</v>
      </c>
      <c r="V757" t="s">
        <v>356</v>
      </c>
      <c r="W757" t="s">
        <v>33</v>
      </c>
      <c r="X757">
        <v>2</v>
      </c>
      <c r="Y757">
        <v>0</v>
      </c>
    </row>
    <row r="758" spans="1:25" x14ac:dyDescent="0.25">
      <c r="A758">
        <f>_xlfn.XLOOKUP(C758,[1]Sheet1!$K:$K,[1]Sheet1!$D:$D,0)</f>
        <v>44928</v>
      </c>
      <c r="B758" t="str">
        <f t="shared" si="11"/>
        <v>2023_Week01</v>
      </c>
      <c r="C758" t="s">
        <v>427</v>
      </c>
      <c r="D758" t="s">
        <v>34</v>
      </c>
      <c r="E758" t="s">
        <v>222</v>
      </c>
      <c r="F758" t="s">
        <v>158</v>
      </c>
      <c r="G758" t="s">
        <v>223</v>
      </c>
      <c r="H758">
        <v>63</v>
      </c>
      <c r="I758">
        <v>0</v>
      </c>
      <c r="J758">
        <v>2.1800000000000002</v>
      </c>
      <c r="K758">
        <v>0</v>
      </c>
      <c r="L758">
        <v>75</v>
      </c>
      <c r="M758">
        <v>0</v>
      </c>
      <c r="N758">
        <v>2.11</v>
      </c>
      <c r="O758">
        <v>0</v>
      </c>
      <c r="P758">
        <v>94.67</v>
      </c>
      <c r="Q758">
        <v>0</v>
      </c>
      <c r="R758">
        <v>1</v>
      </c>
      <c r="S758">
        <v>0</v>
      </c>
      <c r="T758">
        <v>1.59</v>
      </c>
      <c r="U758">
        <v>0</v>
      </c>
      <c r="V758" t="s">
        <v>160</v>
      </c>
      <c r="W758" t="s">
        <v>33</v>
      </c>
      <c r="X758">
        <v>1</v>
      </c>
      <c r="Y758">
        <v>0</v>
      </c>
    </row>
    <row r="759" spans="1:25" x14ac:dyDescent="0.25">
      <c r="A759">
        <f>_xlfn.XLOOKUP(C759,[1]Sheet1!$K:$K,[1]Sheet1!$D:$D,0)</f>
        <v>44928</v>
      </c>
      <c r="B759" t="str">
        <f t="shared" si="11"/>
        <v>2023_Week01</v>
      </c>
      <c r="C759" t="s">
        <v>427</v>
      </c>
      <c r="D759" t="s">
        <v>34</v>
      </c>
      <c r="E759" t="s">
        <v>45</v>
      </c>
      <c r="F759" t="s">
        <v>46</v>
      </c>
      <c r="G759" t="s">
        <v>47</v>
      </c>
      <c r="H759">
        <v>45</v>
      </c>
      <c r="I759">
        <v>0</v>
      </c>
      <c r="J759">
        <v>1.56</v>
      </c>
      <c r="K759">
        <v>0</v>
      </c>
      <c r="L759">
        <v>50</v>
      </c>
      <c r="M759">
        <v>0</v>
      </c>
      <c r="N759">
        <v>1.4</v>
      </c>
      <c r="O759">
        <v>0</v>
      </c>
      <c r="P759">
        <v>100</v>
      </c>
      <c r="Q759">
        <v>0</v>
      </c>
      <c r="R759">
        <v>1</v>
      </c>
      <c r="S759">
        <v>0</v>
      </c>
      <c r="T759">
        <v>2.2200000000000002</v>
      </c>
      <c r="U759">
        <v>0</v>
      </c>
      <c r="V759" t="s">
        <v>139</v>
      </c>
      <c r="W759" t="s">
        <v>33</v>
      </c>
      <c r="X759">
        <v>1</v>
      </c>
      <c r="Y759">
        <v>0</v>
      </c>
    </row>
    <row r="760" spans="1:25" x14ac:dyDescent="0.25">
      <c r="A760">
        <f>_xlfn.XLOOKUP(C760,[1]Sheet1!$K:$K,[1]Sheet1!$D:$D,0)</f>
        <v>44928</v>
      </c>
      <c r="B760" t="str">
        <f t="shared" si="11"/>
        <v>2023_Week01</v>
      </c>
      <c r="C760" t="s">
        <v>427</v>
      </c>
      <c r="D760" t="s">
        <v>162</v>
      </c>
      <c r="E760" t="s">
        <v>342</v>
      </c>
      <c r="F760" t="s">
        <v>343</v>
      </c>
      <c r="G760" t="s">
        <v>344</v>
      </c>
      <c r="H760">
        <v>61</v>
      </c>
      <c r="I760">
        <v>2</v>
      </c>
      <c r="J760">
        <v>2.11</v>
      </c>
      <c r="K760">
        <v>7.69</v>
      </c>
      <c r="L760">
        <v>68</v>
      </c>
      <c r="M760">
        <v>2</v>
      </c>
      <c r="N760">
        <v>1.91</v>
      </c>
      <c r="O760">
        <v>6.06</v>
      </c>
      <c r="P760">
        <v>100</v>
      </c>
      <c r="Q760">
        <v>100</v>
      </c>
      <c r="R760">
        <v>1</v>
      </c>
      <c r="S760">
        <v>0</v>
      </c>
      <c r="T760">
        <v>1.64</v>
      </c>
      <c r="U760">
        <v>0</v>
      </c>
      <c r="V760" t="s">
        <v>166</v>
      </c>
      <c r="W760" t="s">
        <v>33</v>
      </c>
      <c r="X760">
        <v>1</v>
      </c>
      <c r="Y760">
        <v>0</v>
      </c>
    </row>
    <row r="761" spans="1:25" x14ac:dyDescent="0.25">
      <c r="A761">
        <f>_xlfn.XLOOKUP(C761,[1]Sheet1!$K:$K,[1]Sheet1!$D:$D,0)</f>
        <v>44928</v>
      </c>
      <c r="B761" t="str">
        <f t="shared" si="11"/>
        <v>2023_Week01</v>
      </c>
      <c r="C761" t="s">
        <v>427</v>
      </c>
      <c r="D761" t="s">
        <v>162</v>
      </c>
      <c r="E761" t="s">
        <v>371</v>
      </c>
      <c r="F761" t="s">
        <v>343</v>
      </c>
      <c r="G761" t="s">
        <v>372</v>
      </c>
      <c r="H761">
        <v>76</v>
      </c>
      <c r="I761">
        <v>1</v>
      </c>
      <c r="J761">
        <v>2.63</v>
      </c>
      <c r="K761">
        <v>3.85</v>
      </c>
      <c r="L761">
        <v>93</v>
      </c>
      <c r="M761">
        <v>3</v>
      </c>
      <c r="N761">
        <v>2.61</v>
      </c>
      <c r="O761">
        <v>9.09</v>
      </c>
      <c r="P761">
        <v>94.62</v>
      </c>
      <c r="Q761">
        <v>100</v>
      </c>
      <c r="R761">
        <v>1</v>
      </c>
      <c r="S761">
        <v>0</v>
      </c>
      <c r="T761">
        <v>1.32</v>
      </c>
      <c r="U761">
        <v>0</v>
      </c>
      <c r="V761" t="s">
        <v>166</v>
      </c>
      <c r="W761" t="s">
        <v>33</v>
      </c>
      <c r="X761">
        <v>1</v>
      </c>
      <c r="Y761">
        <v>0</v>
      </c>
    </row>
    <row r="762" spans="1:25" x14ac:dyDescent="0.25">
      <c r="A762">
        <f>_xlfn.XLOOKUP(C762,[1]Sheet1!$K:$K,[1]Sheet1!$D:$D,0)</f>
        <v>44928</v>
      </c>
      <c r="B762" t="str">
        <f t="shared" si="11"/>
        <v>2023_Week01</v>
      </c>
      <c r="C762" t="s">
        <v>427</v>
      </c>
      <c r="D762" t="s">
        <v>120</v>
      </c>
      <c r="E762" t="s">
        <v>120</v>
      </c>
      <c r="F762" t="s">
        <v>121</v>
      </c>
      <c r="G762" t="s">
        <v>122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1</v>
      </c>
      <c r="S762">
        <v>0</v>
      </c>
      <c r="T762">
        <v>0</v>
      </c>
      <c r="U762">
        <v>0</v>
      </c>
      <c r="V762" t="s">
        <v>369</v>
      </c>
      <c r="W762" t="s">
        <v>33</v>
      </c>
      <c r="X762">
        <v>1</v>
      </c>
      <c r="Y762">
        <v>0</v>
      </c>
    </row>
    <row r="763" spans="1:25" x14ac:dyDescent="0.25">
      <c r="A763">
        <f>_xlfn.XLOOKUP(C763,[1]Sheet1!$K:$K,[1]Sheet1!$D:$D,0)</f>
        <v>44928</v>
      </c>
      <c r="B763" t="str">
        <f t="shared" si="11"/>
        <v>2023_Week01</v>
      </c>
      <c r="C763" t="s">
        <v>427</v>
      </c>
      <c r="D763" t="s">
        <v>54</v>
      </c>
      <c r="E763" t="s">
        <v>54</v>
      </c>
      <c r="F763" t="s">
        <v>30</v>
      </c>
      <c r="G763" t="s">
        <v>55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1</v>
      </c>
      <c r="S763">
        <v>0</v>
      </c>
      <c r="T763">
        <v>0</v>
      </c>
      <c r="U763">
        <v>0</v>
      </c>
      <c r="V763" t="s">
        <v>349</v>
      </c>
      <c r="W763" t="s">
        <v>33</v>
      </c>
      <c r="X763">
        <v>1</v>
      </c>
      <c r="Y763">
        <v>0</v>
      </c>
    </row>
    <row r="764" spans="1:25" x14ac:dyDescent="0.25">
      <c r="A764">
        <f>_xlfn.XLOOKUP(C764,[1]Sheet1!$K:$K,[1]Sheet1!$D:$D,0)</f>
        <v>44928</v>
      </c>
      <c r="B764" t="str">
        <f t="shared" si="11"/>
        <v>2023_Week01</v>
      </c>
      <c r="C764" t="s">
        <v>427</v>
      </c>
      <c r="D764" t="s">
        <v>92</v>
      </c>
      <c r="E764" t="s">
        <v>111</v>
      </c>
      <c r="F764" t="s">
        <v>112</v>
      </c>
      <c r="G764" t="s">
        <v>113</v>
      </c>
      <c r="H764">
        <v>73</v>
      </c>
      <c r="I764">
        <v>0</v>
      </c>
      <c r="J764">
        <v>2.5299999999999998</v>
      </c>
      <c r="K764">
        <v>0</v>
      </c>
      <c r="L764">
        <v>85</v>
      </c>
      <c r="M764">
        <v>0</v>
      </c>
      <c r="N764">
        <v>2.39</v>
      </c>
      <c r="O764">
        <v>0</v>
      </c>
      <c r="P764">
        <v>92.94</v>
      </c>
      <c r="Q764">
        <v>0</v>
      </c>
      <c r="R764">
        <v>1</v>
      </c>
      <c r="S764">
        <v>0</v>
      </c>
      <c r="T764">
        <v>1.37</v>
      </c>
      <c r="U764">
        <v>0</v>
      </c>
      <c r="V764" t="s">
        <v>178</v>
      </c>
      <c r="W764" t="s">
        <v>33</v>
      </c>
      <c r="X764">
        <v>1</v>
      </c>
      <c r="Y764">
        <v>0</v>
      </c>
    </row>
    <row r="765" spans="1:25" x14ac:dyDescent="0.25">
      <c r="A765">
        <f>_xlfn.XLOOKUP(C765,[1]Sheet1!$K:$K,[1]Sheet1!$D:$D,0)</f>
        <v>44928</v>
      </c>
      <c r="B765" t="str">
        <f t="shared" si="11"/>
        <v>2023_Week01</v>
      </c>
      <c r="C765" t="s">
        <v>427</v>
      </c>
      <c r="D765" t="s">
        <v>92</v>
      </c>
      <c r="E765" t="s">
        <v>93</v>
      </c>
      <c r="F765" t="s">
        <v>94</v>
      </c>
      <c r="G765" t="s">
        <v>95</v>
      </c>
      <c r="H765">
        <v>41</v>
      </c>
      <c r="I765">
        <v>0</v>
      </c>
      <c r="J765">
        <v>1.42</v>
      </c>
      <c r="K765">
        <v>0</v>
      </c>
      <c r="L765">
        <v>50</v>
      </c>
      <c r="M765">
        <v>0</v>
      </c>
      <c r="N765">
        <v>1.4</v>
      </c>
      <c r="O765">
        <v>0</v>
      </c>
      <c r="P765">
        <v>100</v>
      </c>
      <c r="Q765">
        <v>0</v>
      </c>
      <c r="R765">
        <v>1</v>
      </c>
      <c r="S765">
        <v>0</v>
      </c>
      <c r="T765">
        <v>2.44</v>
      </c>
      <c r="U765">
        <v>0</v>
      </c>
      <c r="V765" t="s">
        <v>178</v>
      </c>
      <c r="W765" t="s">
        <v>33</v>
      </c>
      <c r="X765">
        <v>1</v>
      </c>
      <c r="Y765">
        <v>0</v>
      </c>
    </row>
    <row r="766" spans="1:25" x14ac:dyDescent="0.25">
      <c r="A766">
        <f>_xlfn.XLOOKUP(C766,[1]Sheet1!$K:$K,[1]Sheet1!$D:$D,0)</f>
        <v>45236</v>
      </c>
      <c r="B766" t="str">
        <f t="shared" si="11"/>
        <v>2023_Week45</v>
      </c>
      <c r="C766" t="s">
        <v>431</v>
      </c>
      <c r="D766" t="s">
        <v>54</v>
      </c>
      <c r="E766" t="s">
        <v>54</v>
      </c>
      <c r="F766" t="s">
        <v>30</v>
      </c>
      <c r="G766" t="s">
        <v>55</v>
      </c>
      <c r="H766">
        <v>408</v>
      </c>
      <c r="I766">
        <v>3</v>
      </c>
      <c r="J766">
        <v>8.93</v>
      </c>
      <c r="K766">
        <v>6.82</v>
      </c>
      <c r="L766">
        <v>551</v>
      </c>
      <c r="M766">
        <v>3</v>
      </c>
      <c r="N766">
        <v>9.1999999999999993</v>
      </c>
      <c r="O766">
        <v>5.45</v>
      </c>
      <c r="P766">
        <v>100</v>
      </c>
      <c r="Q766">
        <v>100</v>
      </c>
      <c r="R766">
        <v>28</v>
      </c>
      <c r="S766">
        <v>0</v>
      </c>
      <c r="T766">
        <v>6.86</v>
      </c>
      <c r="U766">
        <v>0</v>
      </c>
      <c r="V766" t="s">
        <v>432</v>
      </c>
      <c r="W766" t="s">
        <v>33</v>
      </c>
      <c r="X766">
        <v>28</v>
      </c>
      <c r="Y766">
        <v>0</v>
      </c>
    </row>
    <row r="767" spans="1:25" x14ac:dyDescent="0.25">
      <c r="A767">
        <f>_xlfn.XLOOKUP(C767,[1]Sheet1!$K:$K,[1]Sheet1!$D:$D,0)</f>
        <v>45236</v>
      </c>
      <c r="B767" t="str">
        <f t="shared" si="11"/>
        <v>2023_Week45</v>
      </c>
      <c r="C767" t="s">
        <v>431</v>
      </c>
      <c r="D767" t="s">
        <v>76</v>
      </c>
      <c r="E767" t="s">
        <v>76</v>
      </c>
      <c r="F767" t="s">
        <v>77</v>
      </c>
      <c r="G767" t="s">
        <v>78</v>
      </c>
      <c r="H767">
        <v>276</v>
      </c>
      <c r="I767">
        <v>8</v>
      </c>
      <c r="J767">
        <v>6.04</v>
      </c>
      <c r="K767">
        <v>18.18</v>
      </c>
      <c r="L767">
        <v>387</v>
      </c>
      <c r="M767">
        <v>13</v>
      </c>
      <c r="N767">
        <v>6.46</v>
      </c>
      <c r="O767">
        <v>23.64</v>
      </c>
      <c r="P767">
        <v>100</v>
      </c>
      <c r="Q767">
        <v>84.62</v>
      </c>
      <c r="R767">
        <v>23</v>
      </c>
      <c r="S767">
        <v>1</v>
      </c>
      <c r="T767">
        <v>8.33</v>
      </c>
      <c r="U767">
        <v>12.5</v>
      </c>
      <c r="V767" t="s">
        <v>433</v>
      </c>
      <c r="W767" t="s">
        <v>388</v>
      </c>
      <c r="X767">
        <v>23</v>
      </c>
      <c r="Y767">
        <v>1</v>
      </c>
    </row>
    <row r="768" spans="1:25" x14ac:dyDescent="0.25">
      <c r="A768">
        <f>_xlfn.XLOOKUP(C768,[1]Sheet1!$K:$K,[1]Sheet1!$D:$D,0)</f>
        <v>45236</v>
      </c>
      <c r="B768" t="str">
        <f t="shared" si="11"/>
        <v>2023_Week45</v>
      </c>
      <c r="C768" t="s">
        <v>431</v>
      </c>
      <c r="D768" t="s">
        <v>92</v>
      </c>
      <c r="E768" t="s">
        <v>97</v>
      </c>
      <c r="F768" t="s">
        <v>98</v>
      </c>
      <c r="G768" t="s">
        <v>99</v>
      </c>
      <c r="H768">
        <v>319</v>
      </c>
      <c r="I768">
        <v>3</v>
      </c>
      <c r="J768">
        <v>6.98</v>
      </c>
      <c r="K768">
        <v>6.82</v>
      </c>
      <c r="L768">
        <v>441</v>
      </c>
      <c r="M768">
        <v>3</v>
      </c>
      <c r="N768">
        <v>7.36</v>
      </c>
      <c r="O768">
        <v>5.45</v>
      </c>
      <c r="P768">
        <v>100</v>
      </c>
      <c r="Q768">
        <v>100</v>
      </c>
      <c r="R768">
        <v>23</v>
      </c>
      <c r="S768">
        <v>0</v>
      </c>
      <c r="T768">
        <v>7.21</v>
      </c>
      <c r="U768">
        <v>0</v>
      </c>
      <c r="V768" t="s">
        <v>433</v>
      </c>
      <c r="W768" t="s">
        <v>33</v>
      </c>
      <c r="X768">
        <v>22</v>
      </c>
      <c r="Y768">
        <v>0</v>
      </c>
    </row>
    <row r="769" spans="1:25" x14ac:dyDescent="0.25">
      <c r="A769">
        <f>_xlfn.XLOOKUP(C769,[1]Sheet1!$K:$K,[1]Sheet1!$D:$D,0)</f>
        <v>45236</v>
      </c>
      <c r="B769" t="str">
        <f t="shared" si="11"/>
        <v>2023_Week45</v>
      </c>
      <c r="C769" t="s">
        <v>431</v>
      </c>
      <c r="D769" t="s">
        <v>29</v>
      </c>
      <c r="E769" t="s">
        <v>29</v>
      </c>
      <c r="F769" t="s">
        <v>30</v>
      </c>
      <c r="G769" t="s">
        <v>31</v>
      </c>
      <c r="H769">
        <v>297</v>
      </c>
      <c r="I769">
        <v>3</v>
      </c>
      <c r="J769">
        <v>6.5</v>
      </c>
      <c r="K769">
        <v>6.82</v>
      </c>
      <c r="L769">
        <v>386</v>
      </c>
      <c r="M769">
        <v>4</v>
      </c>
      <c r="N769">
        <v>6.44</v>
      </c>
      <c r="O769">
        <v>7.27</v>
      </c>
      <c r="P769">
        <v>99.74</v>
      </c>
      <c r="Q769">
        <v>100</v>
      </c>
      <c r="R769">
        <v>21</v>
      </c>
      <c r="S769">
        <v>0</v>
      </c>
      <c r="T769">
        <v>7.07</v>
      </c>
      <c r="U769">
        <v>0</v>
      </c>
      <c r="V769" t="s">
        <v>434</v>
      </c>
      <c r="W769" t="s">
        <v>33</v>
      </c>
      <c r="X769">
        <v>21</v>
      </c>
      <c r="Y769">
        <v>0</v>
      </c>
    </row>
    <row r="770" spans="1:25" x14ac:dyDescent="0.25">
      <c r="A770">
        <f>_xlfn.XLOOKUP(C770,[1]Sheet1!$K:$K,[1]Sheet1!$D:$D,0)</f>
        <v>45236</v>
      </c>
      <c r="B770" t="str">
        <f t="shared" si="11"/>
        <v>2023_Week45</v>
      </c>
      <c r="C770" t="s">
        <v>431</v>
      </c>
      <c r="D770" t="s">
        <v>71</v>
      </c>
      <c r="E770" t="s">
        <v>80</v>
      </c>
      <c r="F770" t="s">
        <v>81</v>
      </c>
      <c r="G770" t="s">
        <v>82</v>
      </c>
      <c r="H770">
        <v>234</v>
      </c>
      <c r="I770">
        <v>1</v>
      </c>
      <c r="J770">
        <v>5.12</v>
      </c>
      <c r="K770">
        <v>2.27</v>
      </c>
      <c r="L770">
        <v>290</v>
      </c>
      <c r="M770">
        <v>2</v>
      </c>
      <c r="N770">
        <v>4.84</v>
      </c>
      <c r="O770">
        <v>3.64</v>
      </c>
      <c r="P770">
        <v>100</v>
      </c>
      <c r="Q770">
        <v>100</v>
      </c>
      <c r="R770">
        <v>19</v>
      </c>
      <c r="S770">
        <v>0</v>
      </c>
      <c r="T770">
        <v>8.1199999999999992</v>
      </c>
      <c r="U770">
        <v>0</v>
      </c>
      <c r="V770" t="s">
        <v>435</v>
      </c>
      <c r="W770" t="s">
        <v>33</v>
      </c>
      <c r="X770">
        <v>18</v>
      </c>
      <c r="Y770">
        <v>0</v>
      </c>
    </row>
    <row r="771" spans="1:25" x14ac:dyDescent="0.25">
      <c r="A771">
        <f>_xlfn.XLOOKUP(C771,[1]Sheet1!$K:$K,[1]Sheet1!$D:$D,0)</f>
        <v>45236</v>
      </c>
      <c r="B771" t="str">
        <f t="shared" ref="B771:B834" si="12">IF(WEEKNUM(A771)&gt;9,YEAR(A771)&amp;"_Week"&amp;WEEKNUM(A771),YEAR(A771)&amp;"_Week0"&amp;WEEKNUM(A771))</f>
        <v>2023_Week45</v>
      </c>
      <c r="C771" t="s">
        <v>431</v>
      </c>
      <c r="D771" t="s">
        <v>71</v>
      </c>
      <c r="E771" t="s">
        <v>72</v>
      </c>
      <c r="F771" t="s">
        <v>73</v>
      </c>
      <c r="G771" t="s">
        <v>74</v>
      </c>
      <c r="H771">
        <v>587</v>
      </c>
      <c r="I771">
        <v>10</v>
      </c>
      <c r="J771">
        <v>12.84</v>
      </c>
      <c r="K771">
        <v>22.73</v>
      </c>
      <c r="L771">
        <v>797</v>
      </c>
      <c r="M771">
        <v>13</v>
      </c>
      <c r="N771">
        <v>13.31</v>
      </c>
      <c r="O771">
        <v>23.64</v>
      </c>
      <c r="P771">
        <v>100</v>
      </c>
      <c r="Q771">
        <v>100</v>
      </c>
      <c r="R771">
        <v>18</v>
      </c>
      <c r="S771">
        <v>0</v>
      </c>
      <c r="T771">
        <v>3.07</v>
      </c>
      <c r="U771">
        <v>0</v>
      </c>
      <c r="V771" t="s">
        <v>436</v>
      </c>
      <c r="W771" t="s">
        <v>33</v>
      </c>
      <c r="X771">
        <v>17</v>
      </c>
      <c r="Y771">
        <v>0</v>
      </c>
    </row>
    <row r="772" spans="1:25" x14ac:dyDescent="0.25">
      <c r="A772">
        <f>_xlfn.XLOOKUP(C772,[1]Sheet1!$K:$K,[1]Sheet1!$D:$D,0)</f>
        <v>45236</v>
      </c>
      <c r="B772" t="str">
        <f t="shared" si="12"/>
        <v>2023_Week45</v>
      </c>
      <c r="C772" t="s">
        <v>431</v>
      </c>
      <c r="D772" t="s">
        <v>92</v>
      </c>
      <c r="E772" t="s">
        <v>102</v>
      </c>
      <c r="F772" t="s">
        <v>103</v>
      </c>
      <c r="G772" t="s">
        <v>104</v>
      </c>
      <c r="H772">
        <v>398</v>
      </c>
      <c r="I772">
        <v>5</v>
      </c>
      <c r="J772">
        <v>8.7100000000000009</v>
      </c>
      <c r="K772">
        <v>11.36</v>
      </c>
      <c r="L772">
        <v>564</v>
      </c>
      <c r="M772">
        <v>5</v>
      </c>
      <c r="N772">
        <v>9.42</v>
      </c>
      <c r="O772">
        <v>9.09</v>
      </c>
      <c r="P772">
        <v>99.82</v>
      </c>
      <c r="Q772">
        <v>100</v>
      </c>
      <c r="R772">
        <v>17</v>
      </c>
      <c r="S772">
        <v>0</v>
      </c>
      <c r="T772">
        <v>4.2699999999999996</v>
      </c>
      <c r="U772">
        <v>0</v>
      </c>
      <c r="V772" t="s">
        <v>437</v>
      </c>
      <c r="W772" t="s">
        <v>33</v>
      </c>
      <c r="X772">
        <v>17</v>
      </c>
      <c r="Y772">
        <v>0</v>
      </c>
    </row>
    <row r="773" spans="1:25" x14ac:dyDescent="0.25">
      <c r="A773">
        <f>_xlfn.XLOOKUP(C773,[1]Sheet1!$K:$K,[1]Sheet1!$D:$D,0)</f>
        <v>45236</v>
      </c>
      <c r="B773" t="str">
        <f t="shared" si="12"/>
        <v>2023_Week45</v>
      </c>
      <c r="C773" t="s">
        <v>431</v>
      </c>
      <c r="D773" t="s">
        <v>40</v>
      </c>
      <c r="E773" t="s">
        <v>58</v>
      </c>
      <c r="F773" t="s">
        <v>59</v>
      </c>
      <c r="G773" t="s">
        <v>60</v>
      </c>
      <c r="H773">
        <v>276</v>
      </c>
      <c r="I773">
        <v>2</v>
      </c>
      <c r="J773">
        <v>6.04</v>
      </c>
      <c r="K773">
        <v>4.55</v>
      </c>
      <c r="L773">
        <v>359</v>
      </c>
      <c r="M773">
        <v>2</v>
      </c>
      <c r="N773">
        <v>5.99</v>
      </c>
      <c r="O773">
        <v>3.64</v>
      </c>
      <c r="P773">
        <v>99.71</v>
      </c>
      <c r="Q773">
        <v>100</v>
      </c>
      <c r="R773">
        <v>16</v>
      </c>
      <c r="S773">
        <v>0</v>
      </c>
      <c r="T773">
        <v>5.8</v>
      </c>
      <c r="U773">
        <v>0</v>
      </c>
      <c r="V773" t="s">
        <v>438</v>
      </c>
      <c r="W773" t="s">
        <v>33</v>
      </c>
      <c r="X773">
        <v>16</v>
      </c>
      <c r="Y773">
        <v>0</v>
      </c>
    </row>
    <row r="774" spans="1:25" x14ac:dyDescent="0.25">
      <c r="A774">
        <f>_xlfn.XLOOKUP(C774,[1]Sheet1!$K:$K,[1]Sheet1!$D:$D,0)</f>
        <v>45236</v>
      </c>
      <c r="B774" t="str">
        <f t="shared" si="12"/>
        <v>2023_Week45</v>
      </c>
      <c r="C774" t="s">
        <v>431</v>
      </c>
      <c r="D774" t="s">
        <v>40</v>
      </c>
      <c r="E774" t="s">
        <v>88</v>
      </c>
      <c r="F774" t="s">
        <v>89</v>
      </c>
      <c r="G774" t="s">
        <v>90</v>
      </c>
      <c r="H774">
        <v>225</v>
      </c>
      <c r="I774">
        <v>1</v>
      </c>
      <c r="J774">
        <v>4.92</v>
      </c>
      <c r="K774">
        <v>2.27</v>
      </c>
      <c r="L774">
        <v>276</v>
      </c>
      <c r="M774">
        <v>1</v>
      </c>
      <c r="N774">
        <v>4.6100000000000003</v>
      </c>
      <c r="O774">
        <v>1.82</v>
      </c>
      <c r="P774">
        <v>100</v>
      </c>
      <c r="Q774">
        <v>0</v>
      </c>
      <c r="R774">
        <v>15</v>
      </c>
      <c r="S774">
        <v>0</v>
      </c>
      <c r="T774">
        <v>6.67</v>
      </c>
      <c r="U774">
        <v>0</v>
      </c>
      <c r="V774" t="s">
        <v>439</v>
      </c>
      <c r="W774" t="s">
        <v>33</v>
      </c>
      <c r="X774">
        <v>15</v>
      </c>
      <c r="Y774">
        <v>0</v>
      </c>
    </row>
    <row r="775" spans="1:25" x14ac:dyDescent="0.25">
      <c r="A775">
        <f>_xlfn.XLOOKUP(C775,[1]Sheet1!$K:$K,[1]Sheet1!$D:$D,0)</f>
        <v>45236</v>
      </c>
      <c r="B775" t="str">
        <f t="shared" si="12"/>
        <v>2023_Week45</v>
      </c>
      <c r="C775" t="s">
        <v>431</v>
      </c>
      <c r="D775" t="s">
        <v>92</v>
      </c>
      <c r="E775" t="s">
        <v>93</v>
      </c>
      <c r="F775" t="s">
        <v>94</v>
      </c>
      <c r="G775" t="s">
        <v>95</v>
      </c>
      <c r="H775">
        <v>179</v>
      </c>
      <c r="I775">
        <v>0</v>
      </c>
      <c r="J775">
        <v>3.92</v>
      </c>
      <c r="K775">
        <v>0</v>
      </c>
      <c r="L775">
        <v>229</v>
      </c>
      <c r="M775">
        <v>0</v>
      </c>
      <c r="N775">
        <v>3.82</v>
      </c>
      <c r="O775">
        <v>0</v>
      </c>
      <c r="P775">
        <v>100</v>
      </c>
      <c r="Q775">
        <v>0</v>
      </c>
      <c r="R775">
        <v>12</v>
      </c>
      <c r="S775">
        <v>0</v>
      </c>
      <c r="T775">
        <v>6.7</v>
      </c>
      <c r="U775">
        <v>0</v>
      </c>
      <c r="V775" t="s">
        <v>440</v>
      </c>
      <c r="W775" t="s">
        <v>33</v>
      </c>
      <c r="X775">
        <v>10</v>
      </c>
      <c r="Y775">
        <v>0</v>
      </c>
    </row>
    <row r="776" spans="1:25" x14ac:dyDescent="0.25">
      <c r="A776">
        <f>_xlfn.XLOOKUP(C776,[1]Sheet1!$K:$K,[1]Sheet1!$D:$D,0)</f>
        <v>45236</v>
      </c>
      <c r="B776" t="str">
        <f t="shared" si="12"/>
        <v>2023_Week45</v>
      </c>
      <c r="C776" t="s">
        <v>431</v>
      </c>
      <c r="D776" t="s">
        <v>66</v>
      </c>
      <c r="E776" t="s">
        <v>67</v>
      </c>
      <c r="F776" t="s">
        <v>68</v>
      </c>
      <c r="G776" t="s">
        <v>69</v>
      </c>
      <c r="H776">
        <v>205</v>
      </c>
      <c r="I776">
        <v>0</v>
      </c>
      <c r="J776">
        <v>4.4800000000000004</v>
      </c>
      <c r="K776">
        <v>0</v>
      </c>
      <c r="L776">
        <v>258</v>
      </c>
      <c r="M776">
        <v>0</v>
      </c>
      <c r="N776">
        <v>4.3099999999999996</v>
      </c>
      <c r="O776">
        <v>0</v>
      </c>
      <c r="P776">
        <v>100</v>
      </c>
      <c r="Q776">
        <v>0</v>
      </c>
      <c r="R776">
        <v>10</v>
      </c>
      <c r="S776">
        <v>0</v>
      </c>
      <c r="T776">
        <v>4.88</v>
      </c>
      <c r="U776">
        <v>0</v>
      </c>
      <c r="V776" t="s">
        <v>256</v>
      </c>
      <c r="W776" t="s">
        <v>33</v>
      </c>
      <c r="X776">
        <v>10</v>
      </c>
      <c r="Y776">
        <v>0</v>
      </c>
    </row>
    <row r="777" spans="1:25" x14ac:dyDescent="0.25">
      <c r="A777">
        <f>_xlfn.XLOOKUP(C777,[1]Sheet1!$K:$K,[1]Sheet1!$D:$D,0)</f>
        <v>45236</v>
      </c>
      <c r="B777" t="str">
        <f t="shared" si="12"/>
        <v>2023_Week45</v>
      </c>
      <c r="C777" t="s">
        <v>431</v>
      </c>
      <c r="D777" t="s">
        <v>34</v>
      </c>
      <c r="E777" t="s">
        <v>50</v>
      </c>
      <c r="F777" t="s">
        <v>51</v>
      </c>
      <c r="G777" t="s">
        <v>52</v>
      </c>
      <c r="H777">
        <v>104</v>
      </c>
      <c r="I777">
        <v>1</v>
      </c>
      <c r="J777">
        <v>2.2799999999999998</v>
      </c>
      <c r="K777">
        <v>2.27</v>
      </c>
      <c r="L777">
        <v>137</v>
      </c>
      <c r="M777">
        <v>1</v>
      </c>
      <c r="N777">
        <v>2.29</v>
      </c>
      <c r="O777">
        <v>1.82</v>
      </c>
      <c r="P777">
        <v>99.25</v>
      </c>
      <c r="Q777">
        <v>0</v>
      </c>
      <c r="R777">
        <v>9</v>
      </c>
      <c r="S777">
        <v>0</v>
      </c>
      <c r="T777">
        <v>8.65</v>
      </c>
      <c r="U777">
        <v>0</v>
      </c>
      <c r="V777" t="s">
        <v>441</v>
      </c>
      <c r="W777" t="s">
        <v>33</v>
      </c>
      <c r="X777">
        <v>9</v>
      </c>
      <c r="Y777">
        <v>0</v>
      </c>
    </row>
    <row r="778" spans="1:25" x14ac:dyDescent="0.25">
      <c r="A778">
        <f>_xlfn.XLOOKUP(C778,[1]Sheet1!$K:$K,[1]Sheet1!$D:$D,0)</f>
        <v>45236</v>
      </c>
      <c r="B778" t="str">
        <f t="shared" si="12"/>
        <v>2023_Week45</v>
      </c>
      <c r="C778" t="s">
        <v>431</v>
      </c>
      <c r="D778" t="s">
        <v>34</v>
      </c>
      <c r="E778" t="s">
        <v>45</v>
      </c>
      <c r="F778" t="s">
        <v>46</v>
      </c>
      <c r="G778" t="s">
        <v>47</v>
      </c>
      <c r="H778">
        <v>141</v>
      </c>
      <c r="I778">
        <v>4</v>
      </c>
      <c r="J778">
        <v>3.08</v>
      </c>
      <c r="K778">
        <v>9.09</v>
      </c>
      <c r="L778">
        <v>178</v>
      </c>
      <c r="M778">
        <v>5</v>
      </c>
      <c r="N778">
        <v>2.97</v>
      </c>
      <c r="O778">
        <v>9.09</v>
      </c>
      <c r="P778">
        <v>99.43</v>
      </c>
      <c r="Q778">
        <v>100</v>
      </c>
      <c r="R778">
        <v>9</v>
      </c>
      <c r="S778">
        <v>0</v>
      </c>
      <c r="T778">
        <v>6.38</v>
      </c>
      <c r="U778">
        <v>0</v>
      </c>
      <c r="V778" t="s">
        <v>386</v>
      </c>
      <c r="W778" t="s">
        <v>33</v>
      </c>
      <c r="X778">
        <v>9</v>
      </c>
      <c r="Y778">
        <v>0</v>
      </c>
    </row>
    <row r="779" spans="1:25" x14ac:dyDescent="0.25">
      <c r="A779">
        <f>_xlfn.XLOOKUP(C779,[1]Sheet1!$K:$K,[1]Sheet1!$D:$D,0)</f>
        <v>45236</v>
      </c>
      <c r="B779" t="str">
        <f t="shared" si="12"/>
        <v>2023_Week45</v>
      </c>
      <c r="C779" t="s">
        <v>431</v>
      </c>
      <c r="D779" t="s">
        <v>34</v>
      </c>
      <c r="E779" t="s">
        <v>62</v>
      </c>
      <c r="F779" t="s">
        <v>63</v>
      </c>
      <c r="G779" t="s">
        <v>64</v>
      </c>
      <c r="H779">
        <v>105</v>
      </c>
      <c r="I779">
        <v>1</v>
      </c>
      <c r="J779">
        <v>2.2999999999999998</v>
      </c>
      <c r="K779">
        <v>2.27</v>
      </c>
      <c r="L779">
        <v>144</v>
      </c>
      <c r="M779">
        <v>1</v>
      </c>
      <c r="N779">
        <v>2.4</v>
      </c>
      <c r="O779">
        <v>1.82</v>
      </c>
      <c r="P779">
        <v>100</v>
      </c>
      <c r="Q779">
        <v>100</v>
      </c>
      <c r="R779">
        <v>7</v>
      </c>
      <c r="S779">
        <v>1</v>
      </c>
      <c r="T779">
        <v>6.67</v>
      </c>
      <c r="U779">
        <v>100</v>
      </c>
      <c r="V779" t="s">
        <v>385</v>
      </c>
      <c r="W779" t="s">
        <v>442</v>
      </c>
      <c r="X779">
        <v>7</v>
      </c>
      <c r="Y779">
        <v>1</v>
      </c>
    </row>
    <row r="780" spans="1:25" x14ac:dyDescent="0.25">
      <c r="A780">
        <f>_xlfn.XLOOKUP(C780,[1]Sheet1!$K:$K,[1]Sheet1!$D:$D,0)</f>
        <v>45236</v>
      </c>
      <c r="B780" t="str">
        <f t="shared" si="12"/>
        <v>2023_Week45</v>
      </c>
      <c r="C780" t="s">
        <v>431</v>
      </c>
      <c r="D780" t="s">
        <v>40</v>
      </c>
      <c r="E780" t="s">
        <v>41</v>
      </c>
      <c r="F780" t="s">
        <v>42</v>
      </c>
      <c r="G780" t="s">
        <v>43</v>
      </c>
      <c r="H780">
        <v>152</v>
      </c>
      <c r="I780">
        <v>1</v>
      </c>
      <c r="J780">
        <v>3.33</v>
      </c>
      <c r="K780">
        <v>2.27</v>
      </c>
      <c r="L780">
        <v>197</v>
      </c>
      <c r="M780">
        <v>1</v>
      </c>
      <c r="N780">
        <v>3.29</v>
      </c>
      <c r="O780">
        <v>1.82</v>
      </c>
      <c r="P780">
        <v>100</v>
      </c>
      <c r="Q780">
        <v>0</v>
      </c>
      <c r="R780">
        <v>7</v>
      </c>
      <c r="S780">
        <v>0</v>
      </c>
      <c r="T780">
        <v>4.6100000000000003</v>
      </c>
      <c r="U780">
        <v>0</v>
      </c>
      <c r="V780" t="s">
        <v>385</v>
      </c>
      <c r="W780" t="s">
        <v>33</v>
      </c>
      <c r="X780">
        <v>7</v>
      </c>
      <c r="Y780">
        <v>0</v>
      </c>
    </row>
    <row r="781" spans="1:25" x14ac:dyDescent="0.25">
      <c r="A781">
        <f>_xlfn.XLOOKUP(C781,[1]Sheet1!$K:$K,[1]Sheet1!$D:$D,0)</f>
        <v>45236</v>
      </c>
      <c r="B781" t="str">
        <f t="shared" si="12"/>
        <v>2023_Week45</v>
      </c>
      <c r="C781" t="s">
        <v>431</v>
      </c>
      <c r="D781" t="s">
        <v>34</v>
      </c>
      <c r="E781" t="s">
        <v>35</v>
      </c>
      <c r="F781" t="s">
        <v>36</v>
      </c>
      <c r="G781" t="s">
        <v>37</v>
      </c>
      <c r="H781">
        <v>183</v>
      </c>
      <c r="I781">
        <v>1</v>
      </c>
      <c r="J781">
        <v>4</v>
      </c>
      <c r="K781">
        <v>2.27</v>
      </c>
      <c r="L781">
        <v>230</v>
      </c>
      <c r="M781">
        <v>1</v>
      </c>
      <c r="N781">
        <v>3.84</v>
      </c>
      <c r="O781">
        <v>1.82</v>
      </c>
      <c r="P781">
        <v>100</v>
      </c>
      <c r="Q781">
        <v>100</v>
      </c>
      <c r="R781">
        <v>7</v>
      </c>
      <c r="S781">
        <v>0</v>
      </c>
      <c r="T781">
        <v>3.83</v>
      </c>
      <c r="U781">
        <v>0</v>
      </c>
      <c r="V781" t="s">
        <v>385</v>
      </c>
      <c r="W781" t="s">
        <v>33</v>
      </c>
      <c r="X781">
        <v>7</v>
      </c>
      <c r="Y781">
        <v>0</v>
      </c>
    </row>
    <row r="782" spans="1:25" x14ac:dyDescent="0.25">
      <c r="A782">
        <f>_xlfn.XLOOKUP(C782,[1]Sheet1!$K:$K,[1]Sheet1!$D:$D,0)</f>
        <v>45236</v>
      </c>
      <c r="B782" t="str">
        <f t="shared" si="12"/>
        <v>2023_Week45</v>
      </c>
      <c r="C782" t="s">
        <v>431</v>
      </c>
      <c r="D782" t="s">
        <v>66</v>
      </c>
      <c r="E782" t="s">
        <v>84</v>
      </c>
      <c r="F782" t="s">
        <v>85</v>
      </c>
      <c r="G782" t="s">
        <v>86</v>
      </c>
      <c r="H782">
        <v>110</v>
      </c>
      <c r="I782">
        <v>0</v>
      </c>
      <c r="J782">
        <v>2.41</v>
      </c>
      <c r="K782">
        <v>0</v>
      </c>
      <c r="L782">
        <v>125</v>
      </c>
      <c r="M782">
        <v>0</v>
      </c>
      <c r="N782">
        <v>2.09</v>
      </c>
      <c r="O782">
        <v>0</v>
      </c>
      <c r="P782">
        <v>100</v>
      </c>
      <c r="Q782">
        <v>0</v>
      </c>
      <c r="R782">
        <v>7</v>
      </c>
      <c r="S782">
        <v>0</v>
      </c>
      <c r="T782">
        <v>6.36</v>
      </c>
      <c r="U782">
        <v>0</v>
      </c>
      <c r="V782" t="s">
        <v>243</v>
      </c>
      <c r="W782" t="s">
        <v>33</v>
      </c>
      <c r="X782">
        <v>7</v>
      </c>
      <c r="Y782">
        <v>0</v>
      </c>
    </row>
    <row r="783" spans="1:25" x14ac:dyDescent="0.25">
      <c r="A783">
        <f>_xlfn.XLOOKUP(C783,[1]Sheet1!$K:$K,[1]Sheet1!$D:$D,0)</f>
        <v>45236</v>
      </c>
      <c r="B783" t="str">
        <f t="shared" si="12"/>
        <v>2023_Week45</v>
      </c>
      <c r="C783" t="s">
        <v>431</v>
      </c>
      <c r="D783" t="s">
        <v>92</v>
      </c>
      <c r="E783" t="s">
        <v>111</v>
      </c>
      <c r="F783" t="s">
        <v>112</v>
      </c>
      <c r="G783" t="s">
        <v>113</v>
      </c>
      <c r="H783">
        <v>198</v>
      </c>
      <c r="I783">
        <v>0</v>
      </c>
      <c r="J783">
        <v>4.33</v>
      </c>
      <c r="K783">
        <v>0</v>
      </c>
      <c r="L783">
        <v>228</v>
      </c>
      <c r="M783">
        <v>0</v>
      </c>
      <c r="N783">
        <v>3.81</v>
      </c>
      <c r="O783">
        <v>0</v>
      </c>
      <c r="P783">
        <v>99.44</v>
      </c>
      <c r="Q783">
        <v>0</v>
      </c>
      <c r="R783">
        <v>6</v>
      </c>
      <c r="S783">
        <v>0</v>
      </c>
      <c r="T783">
        <v>3.03</v>
      </c>
      <c r="U783">
        <v>0</v>
      </c>
      <c r="V783" t="s">
        <v>443</v>
      </c>
      <c r="W783" t="s">
        <v>33</v>
      </c>
      <c r="X783">
        <v>6</v>
      </c>
      <c r="Y783">
        <v>0</v>
      </c>
    </row>
    <row r="784" spans="1:25" x14ac:dyDescent="0.25">
      <c r="A784">
        <f>_xlfn.XLOOKUP(C784,[1]Sheet1!$K:$K,[1]Sheet1!$D:$D,0)</f>
        <v>45236</v>
      </c>
      <c r="B784" t="str">
        <f t="shared" si="12"/>
        <v>2023_Week45</v>
      </c>
      <c r="C784" t="s">
        <v>431</v>
      </c>
      <c r="D784" t="s">
        <v>24</v>
      </c>
      <c r="E784" t="s">
        <v>24</v>
      </c>
      <c r="F784" t="s">
        <v>25</v>
      </c>
      <c r="G784" t="s">
        <v>26</v>
      </c>
      <c r="H784">
        <v>48</v>
      </c>
      <c r="I784">
        <v>0</v>
      </c>
      <c r="J784">
        <v>1.05</v>
      </c>
      <c r="K784">
        <v>0</v>
      </c>
      <c r="L784">
        <v>54</v>
      </c>
      <c r="M784">
        <v>0</v>
      </c>
      <c r="N784">
        <v>0.9</v>
      </c>
      <c r="O784">
        <v>0</v>
      </c>
      <c r="P784">
        <v>100</v>
      </c>
      <c r="Q784">
        <v>0</v>
      </c>
      <c r="R784">
        <v>4</v>
      </c>
      <c r="S784">
        <v>0</v>
      </c>
      <c r="T784">
        <v>8.33</v>
      </c>
      <c r="U784">
        <v>0</v>
      </c>
      <c r="V784" t="s">
        <v>131</v>
      </c>
      <c r="W784" t="s">
        <v>33</v>
      </c>
      <c r="X784">
        <v>4</v>
      </c>
      <c r="Y784">
        <v>0</v>
      </c>
    </row>
    <row r="785" spans="1:25" x14ac:dyDescent="0.25">
      <c r="A785">
        <f>_xlfn.XLOOKUP(C785,[1]Sheet1!$K:$K,[1]Sheet1!$D:$D,0)</f>
        <v>45236</v>
      </c>
      <c r="B785" t="str">
        <f t="shared" si="12"/>
        <v>2023_Week45</v>
      </c>
      <c r="C785" t="s">
        <v>431</v>
      </c>
      <c r="D785" t="s">
        <v>120</v>
      </c>
      <c r="E785" t="s">
        <v>120</v>
      </c>
      <c r="F785" t="s">
        <v>121</v>
      </c>
      <c r="G785" t="s">
        <v>122</v>
      </c>
      <c r="H785">
        <v>34</v>
      </c>
      <c r="I785">
        <v>0</v>
      </c>
      <c r="J785">
        <v>0.74</v>
      </c>
      <c r="K785">
        <v>0</v>
      </c>
      <c r="L785">
        <v>46</v>
      </c>
      <c r="M785">
        <v>0</v>
      </c>
      <c r="N785">
        <v>0.77</v>
      </c>
      <c r="O785">
        <v>0</v>
      </c>
      <c r="P785">
        <v>100</v>
      </c>
      <c r="Q785">
        <v>0</v>
      </c>
      <c r="R785">
        <v>4</v>
      </c>
      <c r="S785">
        <v>0</v>
      </c>
      <c r="T785">
        <v>11.76</v>
      </c>
      <c r="U785">
        <v>0</v>
      </c>
      <c r="V785" t="s">
        <v>213</v>
      </c>
      <c r="W785" t="s">
        <v>33</v>
      </c>
      <c r="X785">
        <v>4</v>
      </c>
      <c r="Y785">
        <v>0</v>
      </c>
    </row>
    <row r="786" spans="1:25" x14ac:dyDescent="0.25">
      <c r="A786">
        <f>_xlfn.XLOOKUP(C786,[1]Sheet1!$K:$K,[1]Sheet1!$D:$D,0)</f>
        <v>45236</v>
      </c>
      <c r="B786" t="str">
        <f t="shared" si="12"/>
        <v>2023_Week45</v>
      </c>
      <c r="C786" t="s">
        <v>431</v>
      </c>
      <c r="D786" t="s">
        <v>115</v>
      </c>
      <c r="E786" t="s">
        <v>116</v>
      </c>
      <c r="F786" t="s">
        <v>117</v>
      </c>
      <c r="G786" t="s">
        <v>118</v>
      </c>
      <c r="H786">
        <v>27</v>
      </c>
      <c r="I786">
        <v>0</v>
      </c>
      <c r="J786">
        <v>0.59</v>
      </c>
      <c r="K786">
        <v>0</v>
      </c>
      <c r="L786">
        <v>33</v>
      </c>
      <c r="M786">
        <v>0</v>
      </c>
      <c r="N786">
        <v>0.55000000000000004</v>
      </c>
      <c r="O786">
        <v>0</v>
      </c>
      <c r="P786">
        <v>100</v>
      </c>
      <c r="Q786">
        <v>0</v>
      </c>
      <c r="R786">
        <v>3</v>
      </c>
      <c r="S786">
        <v>0</v>
      </c>
      <c r="T786">
        <v>11.11</v>
      </c>
      <c r="U786">
        <v>0</v>
      </c>
      <c r="V786" t="s">
        <v>171</v>
      </c>
      <c r="W786" t="s">
        <v>33</v>
      </c>
      <c r="X786">
        <v>3</v>
      </c>
      <c r="Y786">
        <v>0</v>
      </c>
    </row>
    <row r="787" spans="1:25" x14ac:dyDescent="0.25">
      <c r="A787">
        <f>_xlfn.XLOOKUP(C787,[1]Sheet1!$K:$K,[1]Sheet1!$D:$D,0)</f>
        <v>45236</v>
      </c>
      <c r="B787" t="str">
        <f t="shared" si="12"/>
        <v>2023_Week45</v>
      </c>
      <c r="C787" t="s">
        <v>431</v>
      </c>
      <c r="D787" t="s">
        <v>34</v>
      </c>
      <c r="E787" t="s">
        <v>157</v>
      </c>
      <c r="F787" t="s">
        <v>158</v>
      </c>
      <c r="G787" t="s">
        <v>159</v>
      </c>
      <c r="H787">
        <v>34</v>
      </c>
      <c r="I787">
        <v>0</v>
      </c>
      <c r="J787">
        <v>0.74</v>
      </c>
      <c r="K787">
        <v>0</v>
      </c>
      <c r="L787">
        <v>42</v>
      </c>
      <c r="M787">
        <v>0</v>
      </c>
      <c r="N787">
        <v>0.7</v>
      </c>
      <c r="O787">
        <v>0</v>
      </c>
      <c r="P787">
        <v>100</v>
      </c>
      <c r="Q787">
        <v>0</v>
      </c>
      <c r="R787">
        <v>2</v>
      </c>
      <c r="S787">
        <v>0</v>
      </c>
      <c r="T787">
        <v>5.88</v>
      </c>
      <c r="U787">
        <v>0</v>
      </c>
      <c r="V787" t="s">
        <v>135</v>
      </c>
      <c r="W787" t="s">
        <v>33</v>
      </c>
      <c r="X787">
        <v>2</v>
      </c>
      <c r="Y787">
        <v>0</v>
      </c>
    </row>
    <row r="788" spans="1:25" x14ac:dyDescent="0.25">
      <c r="A788">
        <f>_xlfn.XLOOKUP(C788,[1]Sheet1!$K:$K,[1]Sheet1!$D:$D,0)</f>
        <v>45236</v>
      </c>
      <c r="B788" t="str">
        <f t="shared" si="12"/>
        <v>2023_Week45</v>
      </c>
      <c r="C788" t="s">
        <v>431</v>
      </c>
      <c r="D788" t="s">
        <v>34</v>
      </c>
      <c r="E788" t="s">
        <v>224</v>
      </c>
      <c r="F788" t="s">
        <v>158</v>
      </c>
      <c r="G788" t="s">
        <v>225</v>
      </c>
      <c r="H788">
        <v>31</v>
      </c>
      <c r="I788">
        <v>0</v>
      </c>
      <c r="J788">
        <v>0.68</v>
      </c>
      <c r="K788">
        <v>0</v>
      </c>
      <c r="L788">
        <v>38</v>
      </c>
      <c r="M788">
        <v>0</v>
      </c>
      <c r="N788">
        <v>0.63</v>
      </c>
      <c r="O788">
        <v>0</v>
      </c>
      <c r="P788">
        <v>100</v>
      </c>
      <c r="Q788">
        <v>0</v>
      </c>
      <c r="R788">
        <v>1</v>
      </c>
      <c r="S788">
        <v>0</v>
      </c>
      <c r="T788">
        <v>3.23</v>
      </c>
      <c r="U788">
        <v>0</v>
      </c>
      <c r="V788" t="s">
        <v>139</v>
      </c>
      <c r="W788" t="s">
        <v>33</v>
      </c>
      <c r="X788">
        <v>1</v>
      </c>
      <c r="Y788">
        <v>0</v>
      </c>
    </row>
    <row r="789" spans="1:25" x14ac:dyDescent="0.25">
      <c r="A789">
        <f>_xlfn.XLOOKUP(C789,[1]Sheet1!$K:$K,[1]Sheet1!$D:$D,0)</f>
        <v>44921</v>
      </c>
      <c r="B789" t="str">
        <f t="shared" si="12"/>
        <v>2022_Week53</v>
      </c>
      <c r="C789" t="s">
        <v>444</v>
      </c>
      <c r="D789" t="s">
        <v>66</v>
      </c>
      <c r="E789" t="s">
        <v>29</v>
      </c>
      <c r="F789" t="s">
        <v>30</v>
      </c>
      <c r="G789" t="s">
        <v>31</v>
      </c>
      <c r="H789">
        <v>305</v>
      </c>
      <c r="I789">
        <v>4</v>
      </c>
      <c r="J789">
        <v>8.41</v>
      </c>
      <c r="K789">
        <v>9.52</v>
      </c>
      <c r="L789">
        <v>396</v>
      </c>
      <c r="M789">
        <v>7</v>
      </c>
      <c r="N789">
        <v>8.91</v>
      </c>
      <c r="O789">
        <v>14.58</v>
      </c>
      <c r="P789">
        <v>97.22</v>
      </c>
      <c r="Q789">
        <v>85.71</v>
      </c>
      <c r="R789">
        <v>29</v>
      </c>
      <c r="S789">
        <v>2</v>
      </c>
      <c r="T789">
        <v>9.51</v>
      </c>
      <c r="U789">
        <v>50</v>
      </c>
      <c r="V789" t="s">
        <v>445</v>
      </c>
      <c r="W789" t="s">
        <v>426</v>
      </c>
      <c r="X789">
        <v>29</v>
      </c>
      <c r="Y789">
        <v>2</v>
      </c>
    </row>
    <row r="790" spans="1:25" x14ac:dyDescent="0.25">
      <c r="A790">
        <f>_xlfn.XLOOKUP(C790,[1]Sheet1!$K:$K,[1]Sheet1!$D:$D,0)</f>
        <v>44921</v>
      </c>
      <c r="B790" t="str">
        <f t="shared" si="12"/>
        <v>2022_Week53</v>
      </c>
      <c r="C790" t="s">
        <v>444</v>
      </c>
      <c r="D790" t="s">
        <v>40</v>
      </c>
      <c r="E790" t="s">
        <v>58</v>
      </c>
      <c r="F790" t="s">
        <v>59</v>
      </c>
      <c r="G790" t="s">
        <v>60</v>
      </c>
      <c r="H790">
        <v>305</v>
      </c>
      <c r="I790">
        <v>1</v>
      </c>
      <c r="J790">
        <v>8.41</v>
      </c>
      <c r="K790">
        <v>2.38</v>
      </c>
      <c r="L790">
        <v>386</v>
      </c>
      <c r="M790">
        <v>1</v>
      </c>
      <c r="N790">
        <v>8.69</v>
      </c>
      <c r="O790">
        <v>2.08</v>
      </c>
      <c r="P790">
        <v>99.48</v>
      </c>
      <c r="Q790">
        <v>100</v>
      </c>
      <c r="R790">
        <v>23</v>
      </c>
      <c r="S790">
        <v>0</v>
      </c>
      <c r="T790">
        <v>7.54</v>
      </c>
      <c r="U790">
        <v>0</v>
      </c>
      <c r="V790" t="s">
        <v>446</v>
      </c>
      <c r="W790" t="s">
        <v>33</v>
      </c>
      <c r="X790">
        <v>23</v>
      </c>
      <c r="Y790">
        <v>0</v>
      </c>
    </row>
    <row r="791" spans="1:25" x14ac:dyDescent="0.25">
      <c r="A791">
        <f>_xlfn.XLOOKUP(C791,[1]Sheet1!$K:$K,[1]Sheet1!$D:$D,0)</f>
        <v>44921</v>
      </c>
      <c r="B791" t="str">
        <f t="shared" si="12"/>
        <v>2022_Week53</v>
      </c>
      <c r="C791" t="s">
        <v>444</v>
      </c>
      <c r="D791" t="s">
        <v>115</v>
      </c>
      <c r="E791" t="s">
        <v>116</v>
      </c>
      <c r="F791" t="s">
        <v>117</v>
      </c>
      <c r="G791" t="s">
        <v>118</v>
      </c>
      <c r="H791">
        <v>103</v>
      </c>
      <c r="I791">
        <v>1</v>
      </c>
      <c r="J791">
        <v>2.84</v>
      </c>
      <c r="K791">
        <v>2.38</v>
      </c>
      <c r="L791">
        <v>144</v>
      </c>
      <c r="M791">
        <v>1</v>
      </c>
      <c r="N791">
        <v>3.24</v>
      </c>
      <c r="O791">
        <v>2.08</v>
      </c>
      <c r="P791">
        <v>100</v>
      </c>
      <c r="Q791">
        <v>100</v>
      </c>
      <c r="R791">
        <v>13</v>
      </c>
      <c r="S791">
        <v>0</v>
      </c>
      <c r="T791">
        <v>12.62</v>
      </c>
      <c r="U791">
        <v>0</v>
      </c>
      <c r="V791" t="s">
        <v>255</v>
      </c>
      <c r="W791" t="s">
        <v>33</v>
      </c>
      <c r="X791">
        <v>13</v>
      </c>
      <c r="Y791">
        <v>0</v>
      </c>
    </row>
    <row r="792" spans="1:25" x14ac:dyDescent="0.25">
      <c r="A792">
        <f>_xlfn.XLOOKUP(C792,[1]Sheet1!$K:$K,[1]Sheet1!$D:$D,0)</f>
        <v>44921</v>
      </c>
      <c r="B792" t="str">
        <f t="shared" si="12"/>
        <v>2022_Week53</v>
      </c>
      <c r="C792" t="s">
        <v>444</v>
      </c>
      <c r="D792" t="s">
        <v>66</v>
      </c>
      <c r="E792" t="s">
        <v>54</v>
      </c>
      <c r="F792" t="s">
        <v>30</v>
      </c>
      <c r="G792" t="s">
        <v>55</v>
      </c>
      <c r="H792">
        <v>159</v>
      </c>
      <c r="I792">
        <v>1</v>
      </c>
      <c r="J792">
        <v>4.3899999999999997</v>
      </c>
      <c r="K792">
        <v>2.38</v>
      </c>
      <c r="L792">
        <v>192</v>
      </c>
      <c r="M792">
        <v>1</v>
      </c>
      <c r="N792">
        <v>4.32</v>
      </c>
      <c r="O792">
        <v>2.08</v>
      </c>
      <c r="P792">
        <v>100</v>
      </c>
      <c r="Q792">
        <v>100</v>
      </c>
      <c r="R792">
        <v>13</v>
      </c>
      <c r="S792">
        <v>0</v>
      </c>
      <c r="T792">
        <v>8.18</v>
      </c>
      <c r="U792">
        <v>0</v>
      </c>
      <c r="V792" t="s">
        <v>447</v>
      </c>
      <c r="W792" t="s">
        <v>33</v>
      </c>
      <c r="X792">
        <v>13</v>
      </c>
      <c r="Y792">
        <v>0</v>
      </c>
    </row>
    <row r="793" spans="1:25" x14ac:dyDescent="0.25">
      <c r="A793">
        <f>_xlfn.XLOOKUP(C793,[1]Sheet1!$K:$K,[1]Sheet1!$D:$D,0)</f>
        <v>44921</v>
      </c>
      <c r="B793" t="str">
        <f t="shared" si="12"/>
        <v>2022_Week53</v>
      </c>
      <c r="C793" t="s">
        <v>444</v>
      </c>
      <c r="D793" t="s">
        <v>34</v>
      </c>
      <c r="E793" t="s">
        <v>224</v>
      </c>
      <c r="F793" t="s">
        <v>158</v>
      </c>
      <c r="G793" t="s">
        <v>225</v>
      </c>
      <c r="H793">
        <v>136</v>
      </c>
      <c r="I793">
        <v>2</v>
      </c>
      <c r="J793">
        <v>3.75</v>
      </c>
      <c r="K793">
        <v>4.76</v>
      </c>
      <c r="L793">
        <v>161</v>
      </c>
      <c r="M793">
        <v>2</v>
      </c>
      <c r="N793">
        <v>3.62</v>
      </c>
      <c r="O793">
        <v>4.17</v>
      </c>
      <c r="P793">
        <v>100</v>
      </c>
      <c r="Q793">
        <v>100</v>
      </c>
      <c r="R793">
        <v>12</v>
      </c>
      <c r="S793">
        <v>0</v>
      </c>
      <c r="T793">
        <v>8.82</v>
      </c>
      <c r="U793">
        <v>0</v>
      </c>
      <c r="V793" t="s">
        <v>448</v>
      </c>
      <c r="W793" t="s">
        <v>33</v>
      </c>
      <c r="X793">
        <v>12</v>
      </c>
      <c r="Y793">
        <v>0</v>
      </c>
    </row>
    <row r="794" spans="1:25" x14ac:dyDescent="0.25">
      <c r="A794">
        <f>_xlfn.XLOOKUP(C794,[1]Sheet1!$K:$K,[1]Sheet1!$D:$D,0)</f>
        <v>44921</v>
      </c>
      <c r="B794" t="str">
        <f t="shared" si="12"/>
        <v>2022_Week53</v>
      </c>
      <c r="C794" t="s">
        <v>444</v>
      </c>
      <c r="D794" t="s">
        <v>92</v>
      </c>
      <c r="E794" t="s">
        <v>102</v>
      </c>
      <c r="F794" t="s">
        <v>103</v>
      </c>
      <c r="G794" t="s">
        <v>104</v>
      </c>
      <c r="H794">
        <v>309</v>
      </c>
      <c r="I794">
        <v>6</v>
      </c>
      <c r="J794">
        <v>8.52</v>
      </c>
      <c r="K794">
        <v>14.29</v>
      </c>
      <c r="L794">
        <v>396</v>
      </c>
      <c r="M794">
        <v>6</v>
      </c>
      <c r="N794">
        <v>8.91</v>
      </c>
      <c r="O794">
        <v>12.5</v>
      </c>
      <c r="P794">
        <v>98.74</v>
      </c>
      <c r="Q794">
        <v>100</v>
      </c>
      <c r="R794">
        <v>12</v>
      </c>
      <c r="S794">
        <v>0</v>
      </c>
      <c r="T794">
        <v>3.88</v>
      </c>
      <c r="U794">
        <v>0</v>
      </c>
      <c r="V794" t="s">
        <v>419</v>
      </c>
      <c r="W794" t="s">
        <v>33</v>
      </c>
      <c r="X794">
        <v>12</v>
      </c>
      <c r="Y794">
        <v>0</v>
      </c>
    </row>
    <row r="795" spans="1:25" x14ac:dyDescent="0.25">
      <c r="A795">
        <f>_xlfn.XLOOKUP(C795,[1]Sheet1!$K:$K,[1]Sheet1!$D:$D,0)</f>
        <v>44921</v>
      </c>
      <c r="B795" t="str">
        <f t="shared" si="12"/>
        <v>2022_Week53</v>
      </c>
      <c r="C795" t="s">
        <v>444</v>
      </c>
      <c r="D795" t="s">
        <v>92</v>
      </c>
      <c r="E795" t="s">
        <v>97</v>
      </c>
      <c r="F795" t="s">
        <v>98</v>
      </c>
      <c r="G795" t="s">
        <v>99</v>
      </c>
      <c r="H795">
        <v>119</v>
      </c>
      <c r="I795">
        <v>0</v>
      </c>
      <c r="J795">
        <v>3.28</v>
      </c>
      <c r="K795">
        <v>0</v>
      </c>
      <c r="L795">
        <v>167</v>
      </c>
      <c r="M795">
        <v>0</v>
      </c>
      <c r="N795">
        <v>3.76</v>
      </c>
      <c r="O795">
        <v>0</v>
      </c>
      <c r="P795">
        <v>99.4</v>
      </c>
      <c r="Q795">
        <v>0</v>
      </c>
      <c r="R795">
        <v>10</v>
      </c>
      <c r="S795">
        <v>0</v>
      </c>
      <c r="T795">
        <v>8.4</v>
      </c>
      <c r="U795">
        <v>0</v>
      </c>
      <c r="V795" t="s">
        <v>326</v>
      </c>
      <c r="W795" t="s">
        <v>33</v>
      </c>
      <c r="X795">
        <v>10</v>
      </c>
      <c r="Y795">
        <v>0</v>
      </c>
    </row>
    <row r="796" spans="1:25" x14ac:dyDescent="0.25">
      <c r="A796">
        <f>_xlfn.XLOOKUP(C796,[1]Sheet1!$K:$K,[1]Sheet1!$D:$D,0)</f>
        <v>44921</v>
      </c>
      <c r="B796" t="str">
        <f t="shared" si="12"/>
        <v>2022_Week53</v>
      </c>
      <c r="C796" t="s">
        <v>444</v>
      </c>
      <c r="D796" t="s">
        <v>66</v>
      </c>
      <c r="E796" t="s">
        <v>84</v>
      </c>
      <c r="F796" t="s">
        <v>85</v>
      </c>
      <c r="G796" t="s">
        <v>86</v>
      </c>
      <c r="H796">
        <v>192</v>
      </c>
      <c r="I796">
        <v>2</v>
      </c>
      <c r="J796">
        <v>5.3</v>
      </c>
      <c r="K796">
        <v>4.76</v>
      </c>
      <c r="L796">
        <v>232</v>
      </c>
      <c r="M796">
        <v>2</v>
      </c>
      <c r="N796">
        <v>5.22</v>
      </c>
      <c r="O796">
        <v>4.17</v>
      </c>
      <c r="P796">
        <v>99.14</v>
      </c>
      <c r="Q796">
        <v>100</v>
      </c>
      <c r="R796">
        <v>8</v>
      </c>
      <c r="S796">
        <v>0</v>
      </c>
      <c r="T796">
        <v>4.17</v>
      </c>
      <c r="U796">
        <v>0</v>
      </c>
      <c r="V796" t="s">
        <v>449</v>
      </c>
      <c r="W796" t="s">
        <v>33</v>
      </c>
      <c r="X796">
        <v>8</v>
      </c>
      <c r="Y796">
        <v>0</v>
      </c>
    </row>
    <row r="797" spans="1:25" x14ac:dyDescent="0.25">
      <c r="A797">
        <f>_xlfn.XLOOKUP(C797,[1]Sheet1!$K:$K,[1]Sheet1!$D:$D,0)</f>
        <v>44921</v>
      </c>
      <c r="B797" t="str">
        <f t="shared" si="12"/>
        <v>2022_Week53</v>
      </c>
      <c r="C797" t="s">
        <v>444</v>
      </c>
      <c r="D797" t="s">
        <v>115</v>
      </c>
      <c r="E797" t="s">
        <v>231</v>
      </c>
      <c r="F797" t="s">
        <v>232</v>
      </c>
      <c r="G797" t="s">
        <v>233</v>
      </c>
      <c r="H797">
        <v>109</v>
      </c>
      <c r="I797">
        <v>1</v>
      </c>
      <c r="J797">
        <v>3.01</v>
      </c>
      <c r="K797">
        <v>2.38</v>
      </c>
      <c r="L797">
        <v>133</v>
      </c>
      <c r="M797">
        <v>1</v>
      </c>
      <c r="N797">
        <v>2.99</v>
      </c>
      <c r="O797">
        <v>2.08</v>
      </c>
      <c r="P797">
        <v>99.25</v>
      </c>
      <c r="Q797">
        <v>100</v>
      </c>
      <c r="R797">
        <v>7</v>
      </c>
      <c r="S797">
        <v>0</v>
      </c>
      <c r="T797">
        <v>6.42</v>
      </c>
      <c r="U797">
        <v>0</v>
      </c>
      <c r="V797" t="s">
        <v>176</v>
      </c>
      <c r="W797" t="s">
        <v>33</v>
      </c>
      <c r="X797">
        <v>7</v>
      </c>
      <c r="Y797">
        <v>0</v>
      </c>
    </row>
    <row r="798" spans="1:25" x14ac:dyDescent="0.25">
      <c r="A798">
        <f>_xlfn.XLOOKUP(C798,[1]Sheet1!$K:$K,[1]Sheet1!$D:$D,0)</f>
        <v>44921</v>
      </c>
      <c r="B798" t="str">
        <f t="shared" si="12"/>
        <v>2022_Week53</v>
      </c>
      <c r="C798" t="s">
        <v>444</v>
      </c>
      <c r="D798" t="s">
        <v>34</v>
      </c>
      <c r="E798" t="s">
        <v>50</v>
      </c>
      <c r="F798" t="s">
        <v>51</v>
      </c>
      <c r="G798" t="s">
        <v>52</v>
      </c>
      <c r="H798">
        <v>95</v>
      </c>
      <c r="I798">
        <v>1</v>
      </c>
      <c r="J798">
        <v>2.62</v>
      </c>
      <c r="K798">
        <v>2.38</v>
      </c>
      <c r="L798">
        <v>108</v>
      </c>
      <c r="M798">
        <v>1</v>
      </c>
      <c r="N798">
        <v>2.4300000000000002</v>
      </c>
      <c r="O798">
        <v>2.08</v>
      </c>
      <c r="P798">
        <v>98.15</v>
      </c>
      <c r="Q798">
        <v>100</v>
      </c>
      <c r="R798">
        <v>7</v>
      </c>
      <c r="S798">
        <v>0</v>
      </c>
      <c r="T798">
        <v>7.37</v>
      </c>
      <c r="U798">
        <v>0</v>
      </c>
      <c r="V798" t="s">
        <v>348</v>
      </c>
      <c r="W798" t="s">
        <v>33</v>
      </c>
      <c r="X798">
        <v>7</v>
      </c>
      <c r="Y798">
        <v>0</v>
      </c>
    </row>
    <row r="799" spans="1:25" x14ac:dyDescent="0.25">
      <c r="A799">
        <f>_xlfn.XLOOKUP(C799,[1]Sheet1!$K:$K,[1]Sheet1!$D:$D,0)</f>
        <v>44921</v>
      </c>
      <c r="B799" t="str">
        <f t="shared" si="12"/>
        <v>2022_Week53</v>
      </c>
      <c r="C799" t="s">
        <v>444</v>
      </c>
      <c r="D799" t="s">
        <v>34</v>
      </c>
      <c r="E799" t="s">
        <v>62</v>
      </c>
      <c r="F799" t="s">
        <v>63</v>
      </c>
      <c r="G799" t="s">
        <v>64</v>
      </c>
      <c r="H799">
        <v>77</v>
      </c>
      <c r="I799">
        <v>1</v>
      </c>
      <c r="J799">
        <v>2.12</v>
      </c>
      <c r="K799">
        <v>2.38</v>
      </c>
      <c r="L799">
        <v>89</v>
      </c>
      <c r="M799">
        <v>1</v>
      </c>
      <c r="N799">
        <v>2</v>
      </c>
      <c r="O799">
        <v>2.08</v>
      </c>
      <c r="P799">
        <v>100</v>
      </c>
      <c r="Q799">
        <v>100</v>
      </c>
      <c r="R799">
        <v>6</v>
      </c>
      <c r="S799">
        <v>0</v>
      </c>
      <c r="T799">
        <v>7.79</v>
      </c>
      <c r="U799">
        <v>0</v>
      </c>
      <c r="V799" t="s">
        <v>177</v>
      </c>
      <c r="W799" t="s">
        <v>33</v>
      </c>
      <c r="X799">
        <v>6</v>
      </c>
      <c r="Y799">
        <v>0</v>
      </c>
    </row>
    <row r="800" spans="1:25" x14ac:dyDescent="0.25">
      <c r="A800">
        <f>_xlfn.XLOOKUP(C800,[1]Sheet1!$K:$K,[1]Sheet1!$D:$D,0)</f>
        <v>44921</v>
      </c>
      <c r="B800" t="str">
        <f t="shared" si="12"/>
        <v>2022_Week53</v>
      </c>
      <c r="C800" t="s">
        <v>444</v>
      </c>
      <c r="D800" t="s">
        <v>34</v>
      </c>
      <c r="E800" t="s">
        <v>45</v>
      </c>
      <c r="F800" t="s">
        <v>46</v>
      </c>
      <c r="G800" t="s">
        <v>47</v>
      </c>
      <c r="H800">
        <v>100</v>
      </c>
      <c r="I800">
        <v>2</v>
      </c>
      <c r="J800">
        <v>2.76</v>
      </c>
      <c r="K800">
        <v>4.76</v>
      </c>
      <c r="L800">
        <v>115</v>
      </c>
      <c r="M800">
        <v>2</v>
      </c>
      <c r="N800">
        <v>2.59</v>
      </c>
      <c r="O800">
        <v>4.17</v>
      </c>
      <c r="P800">
        <v>100</v>
      </c>
      <c r="Q800">
        <v>100</v>
      </c>
      <c r="R800">
        <v>6</v>
      </c>
      <c r="S800">
        <v>0</v>
      </c>
      <c r="T800">
        <v>6</v>
      </c>
      <c r="U800">
        <v>0</v>
      </c>
      <c r="V800" t="s">
        <v>177</v>
      </c>
      <c r="W800" t="s">
        <v>33</v>
      </c>
      <c r="X800">
        <v>6</v>
      </c>
      <c r="Y800">
        <v>0</v>
      </c>
    </row>
    <row r="801" spans="1:25" x14ac:dyDescent="0.25">
      <c r="A801">
        <f>_xlfn.XLOOKUP(C801,[1]Sheet1!$K:$K,[1]Sheet1!$D:$D,0)</f>
        <v>44921</v>
      </c>
      <c r="B801" t="str">
        <f t="shared" si="12"/>
        <v>2022_Week53</v>
      </c>
      <c r="C801" t="s">
        <v>444</v>
      </c>
      <c r="D801" t="s">
        <v>24</v>
      </c>
      <c r="E801" t="s">
        <v>24</v>
      </c>
      <c r="F801" t="s">
        <v>25</v>
      </c>
      <c r="G801" t="s">
        <v>26</v>
      </c>
      <c r="H801">
        <v>51</v>
      </c>
      <c r="I801">
        <v>1</v>
      </c>
      <c r="J801">
        <v>1.41</v>
      </c>
      <c r="K801">
        <v>2.38</v>
      </c>
      <c r="L801">
        <v>59</v>
      </c>
      <c r="M801">
        <v>1</v>
      </c>
      <c r="N801">
        <v>1.33</v>
      </c>
      <c r="O801">
        <v>2.08</v>
      </c>
      <c r="P801">
        <v>100</v>
      </c>
      <c r="Q801">
        <v>100</v>
      </c>
      <c r="R801">
        <v>6</v>
      </c>
      <c r="S801">
        <v>0</v>
      </c>
      <c r="T801">
        <v>11.76</v>
      </c>
      <c r="U801">
        <v>0</v>
      </c>
      <c r="V801" t="s">
        <v>177</v>
      </c>
      <c r="W801" t="s">
        <v>33</v>
      </c>
      <c r="X801">
        <v>6</v>
      </c>
      <c r="Y801">
        <v>0</v>
      </c>
    </row>
    <row r="802" spans="1:25" x14ac:dyDescent="0.25">
      <c r="A802">
        <f>_xlfn.XLOOKUP(C802,[1]Sheet1!$K:$K,[1]Sheet1!$D:$D,0)</f>
        <v>44921</v>
      </c>
      <c r="B802" t="str">
        <f t="shared" si="12"/>
        <v>2022_Week53</v>
      </c>
      <c r="C802" t="s">
        <v>444</v>
      </c>
      <c r="D802" t="s">
        <v>66</v>
      </c>
      <c r="E802" t="s">
        <v>72</v>
      </c>
      <c r="F802" t="s">
        <v>73</v>
      </c>
      <c r="G802" t="s">
        <v>74</v>
      </c>
      <c r="H802">
        <v>105</v>
      </c>
      <c r="I802">
        <v>3</v>
      </c>
      <c r="J802">
        <v>2.9</v>
      </c>
      <c r="K802">
        <v>7.14</v>
      </c>
      <c r="L802">
        <v>143</v>
      </c>
      <c r="M802">
        <v>3</v>
      </c>
      <c r="N802">
        <v>3.22</v>
      </c>
      <c r="O802">
        <v>6.25</v>
      </c>
      <c r="P802">
        <v>100</v>
      </c>
      <c r="Q802">
        <v>100</v>
      </c>
      <c r="R802">
        <v>6</v>
      </c>
      <c r="S802">
        <v>0</v>
      </c>
      <c r="T802">
        <v>5.71</v>
      </c>
      <c r="U802">
        <v>0</v>
      </c>
      <c r="V802" t="s">
        <v>316</v>
      </c>
      <c r="W802" t="s">
        <v>33</v>
      </c>
      <c r="X802">
        <v>6</v>
      </c>
      <c r="Y802">
        <v>0</v>
      </c>
    </row>
    <row r="803" spans="1:25" x14ac:dyDescent="0.25">
      <c r="A803">
        <f>_xlfn.XLOOKUP(C803,[1]Sheet1!$K:$K,[1]Sheet1!$D:$D,0)</f>
        <v>44921</v>
      </c>
      <c r="B803" t="str">
        <f t="shared" si="12"/>
        <v>2022_Week53</v>
      </c>
      <c r="C803" t="s">
        <v>444</v>
      </c>
      <c r="D803" t="s">
        <v>34</v>
      </c>
      <c r="E803" t="s">
        <v>222</v>
      </c>
      <c r="F803" t="s">
        <v>158</v>
      </c>
      <c r="G803" t="s">
        <v>223</v>
      </c>
      <c r="H803">
        <v>126</v>
      </c>
      <c r="I803">
        <v>1</v>
      </c>
      <c r="J803">
        <v>3.48</v>
      </c>
      <c r="K803">
        <v>2.38</v>
      </c>
      <c r="L803">
        <v>144</v>
      </c>
      <c r="M803">
        <v>1</v>
      </c>
      <c r="N803">
        <v>3.24</v>
      </c>
      <c r="O803">
        <v>2.08</v>
      </c>
      <c r="P803">
        <v>95.83</v>
      </c>
      <c r="Q803">
        <v>100</v>
      </c>
      <c r="R803">
        <v>5</v>
      </c>
      <c r="S803">
        <v>0</v>
      </c>
      <c r="T803">
        <v>3.97</v>
      </c>
      <c r="U803">
        <v>0</v>
      </c>
      <c r="V803" t="s">
        <v>450</v>
      </c>
      <c r="W803" t="s">
        <v>33</v>
      </c>
      <c r="X803">
        <v>5</v>
      </c>
      <c r="Y803">
        <v>0</v>
      </c>
    </row>
    <row r="804" spans="1:25" x14ac:dyDescent="0.25">
      <c r="A804">
        <f>_xlfn.XLOOKUP(C804,[1]Sheet1!$K:$K,[1]Sheet1!$D:$D,0)</f>
        <v>44921</v>
      </c>
      <c r="B804" t="str">
        <f t="shared" si="12"/>
        <v>2022_Week53</v>
      </c>
      <c r="C804" t="s">
        <v>444</v>
      </c>
      <c r="D804" t="s">
        <v>34</v>
      </c>
      <c r="E804" t="s">
        <v>157</v>
      </c>
      <c r="F804" t="s">
        <v>158</v>
      </c>
      <c r="G804" t="s">
        <v>159</v>
      </c>
      <c r="H804">
        <v>90</v>
      </c>
      <c r="I804">
        <v>1</v>
      </c>
      <c r="J804">
        <v>2.48</v>
      </c>
      <c r="K804">
        <v>2.38</v>
      </c>
      <c r="L804">
        <v>108</v>
      </c>
      <c r="M804">
        <v>1</v>
      </c>
      <c r="N804">
        <v>2.4300000000000002</v>
      </c>
      <c r="O804">
        <v>2.08</v>
      </c>
      <c r="P804">
        <v>97.22</v>
      </c>
      <c r="Q804">
        <v>100</v>
      </c>
      <c r="R804">
        <v>4</v>
      </c>
      <c r="S804">
        <v>0</v>
      </c>
      <c r="T804">
        <v>4.4400000000000004</v>
      </c>
      <c r="U804">
        <v>0</v>
      </c>
      <c r="V804" t="s">
        <v>451</v>
      </c>
      <c r="W804" t="s">
        <v>33</v>
      </c>
      <c r="X804">
        <v>4</v>
      </c>
      <c r="Y804">
        <v>0</v>
      </c>
    </row>
    <row r="805" spans="1:25" x14ac:dyDescent="0.25">
      <c r="A805">
        <f>_xlfn.XLOOKUP(C805,[1]Sheet1!$K:$K,[1]Sheet1!$D:$D,0)</f>
        <v>44921</v>
      </c>
      <c r="B805" t="str">
        <f t="shared" si="12"/>
        <v>2022_Week53</v>
      </c>
      <c r="C805" t="s">
        <v>444</v>
      </c>
      <c r="D805" t="s">
        <v>34</v>
      </c>
      <c r="E805" t="s">
        <v>107</v>
      </c>
      <c r="F805" t="s">
        <v>108</v>
      </c>
      <c r="G805" t="s">
        <v>109</v>
      </c>
      <c r="H805">
        <v>143</v>
      </c>
      <c r="I805">
        <v>1</v>
      </c>
      <c r="J805">
        <v>3.94</v>
      </c>
      <c r="K805">
        <v>2.38</v>
      </c>
      <c r="L805">
        <v>163</v>
      </c>
      <c r="M805">
        <v>1</v>
      </c>
      <c r="N805">
        <v>3.67</v>
      </c>
      <c r="O805">
        <v>2.08</v>
      </c>
      <c r="P805">
        <v>96.93</v>
      </c>
      <c r="Q805">
        <v>100</v>
      </c>
      <c r="R805">
        <v>4</v>
      </c>
      <c r="S805">
        <v>0</v>
      </c>
      <c r="T805">
        <v>2.8</v>
      </c>
      <c r="U805">
        <v>0</v>
      </c>
      <c r="V805" t="s">
        <v>171</v>
      </c>
      <c r="W805" t="s">
        <v>33</v>
      </c>
      <c r="X805">
        <v>4</v>
      </c>
      <c r="Y805">
        <v>0</v>
      </c>
    </row>
    <row r="806" spans="1:25" x14ac:dyDescent="0.25">
      <c r="A806">
        <f>_xlfn.XLOOKUP(C806,[1]Sheet1!$K:$K,[1]Sheet1!$D:$D,0)</f>
        <v>44921</v>
      </c>
      <c r="B806" t="str">
        <f t="shared" si="12"/>
        <v>2022_Week53</v>
      </c>
      <c r="C806" t="s">
        <v>444</v>
      </c>
      <c r="D806" t="s">
        <v>92</v>
      </c>
      <c r="E806" t="s">
        <v>111</v>
      </c>
      <c r="F806" t="s">
        <v>112</v>
      </c>
      <c r="G806" t="s">
        <v>113</v>
      </c>
      <c r="H806">
        <v>133</v>
      </c>
      <c r="I806">
        <v>0</v>
      </c>
      <c r="J806">
        <v>3.67</v>
      </c>
      <c r="K806">
        <v>0</v>
      </c>
      <c r="L806">
        <v>147</v>
      </c>
      <c r="M806">
        <v>0</v>
      </c>
      <c r="N806">
        <v>3.31</v>
      </c>
      <c r="O806">
        <v>0</v>
      </c>
      <c r="P806">
        <v>91.84</v>
      </c>
      <c r="Q806">
        <v>0</v>
      </c>
      <c r="R806">
        <v>4</v>
      </c>
      <c r="S806">
        <v>0</v>
      </c>
      <c r="T806">
        <v>3.01</v>
      </c>
      <c r="U806">
        <v>0</v>
      </c>
      <c r="V806" t="s">
        <v>338</v>
      </c>
      <c r="W806" t="s">
        <v>33</v>
      </c>
      <c r="X806">
        <v>4</v>
      </c>
      <c r="Y806">
        <v>0</v>
      </c>
    </row>
    <row r="807" spans="1:25" x14ac:dyDescent="0.25">
      <c r="A807">
        <f>_xlfn.XLOOKUP(C807,[1]Sheet1!$K:$K,[1]Sheet1!$D:$D,0)</f>
        <v>44921</v>
      </c>
      <c r="B807" t="str">
        <f t="shared" si="12"/>
        <v>2022_Week53</v>
      </c>
      <c r="C807" t="s">
        <v>444</v>
      </c>
      <c r="D807" t="s">
        <v>34</v>
      </c>
      <c r="E807" t="s">
        <v>35</v>
      </c>
      <c r="F807" t="s">
        <v>36</v>
      </c>
      <c r="G807" t="s">
        <v>37</v>
      </c>
      <c r="H807">
        <v>156</v>
      </c>
      <c r="I807">
        <v>3</v>
      </c>
      <c r="J807">
        <v>4.3</v>
      </c>
      <c r="K807">
        <v>7.14</v>
      </c>
      <c r="L807">
        <v>190</v>
      </c>
      <c r="M807">
        <v>4</v>
      </c>
      <c r="N807">
        <v>4.28</v>
      </c>
      <c r="O807">
        <v>8.33</v>
      </c>
      <c r="P807">
        <v>100</v>
      </c>
      <c r="Q807">
        <v>100</v>
      </c>
      <c r="R807">
        <v>3</v>
      </c>
      <c r="S807">
        <v>0</v>
      </c>
      <c r="T807">
        <v>1.92</v>
      </c>
      <c r="U807">
        <v>0</v>
      </c>
      <c r="V807" t="s">
        <v>135</v>
      </c>
      <c r="W807" t="s">
        <v>33</v>
      </c>
      <c r="X807">
        <v>3</v>
      </c>
      <c r="Y807">
        <v>0</v>
      </c>
    </row>
    <row r="808" spans="1:25" x14ac:dyDescent="0.25">
      <c r="A808">
        <f>_xlfn.XLOOKUP(C808,[1]Sheet1!$K:$K,[1]Sheet1!$D:$D,0)</f>
        <v>44921</v>
      </c>
      <c r="B808" t="str">
        <f t="shared" si="12"/>
        <v>2022_Week53</v>
      </c>
      <c r="C808" t="s">
        <v>444</v>
      </c>
      <c r="D808" t="s">
        <v>162</v>
      </c>
      <c r="E808" t="s">
        <v>371</v>
      </c>
      <c r="F808" t="s">
        <v>343</v>
      </c>
      <c r="G808" t="s">
        <v>372</v>
      </c>
      <c r="H808">
        <v>56</v>
      </c>
      <c r="I808">
        <v>0</v>
      </c>
      <c r="J808">
        <v>1.54</v>
      </c>
      <c r="K808">
        <v>0</v>
      </c>
      <c r="L808">
        <v>68</v>
      </c>
      <c r="M808">
        <v>0</v>
      </c>
      <c r="N808">
        <v>1.53</v>
      </c>
      <c r="O808">
        <v>0</v>
      </c>
      <c r="P808">
        <v>100</v>
      </c>
      <c r="Q808">
        <v>0</v>
      </c>
      <c r="R808">
        <v>3</v>
      </c>
      <c r="S808">
        <v>0</v>
      </c>
      <c r="T808">
        <v>5.36</v>
      </c>
      <c r="U808">
        <v>0</v>
      </c>
      <c r="V808" t="s">
        <v>318</v>
      </c>
      <c r="W808" t="s">
        <v>33</v>
      </c>
      <c r="X808">
        <v>3</v>
      </c>
      <c r="Y808">
        <v>0</v>
      </c>
    </row>
    <row r="809" spans="1:25" x14ac:dyDescent="0.25">
      <c r="A809">
        <f>_xlfn.XLOOKUP(C809,[1]Sheet1!$K:$K,[1]Sheet1!$D:$D,0)</f>
        <v>44921</v>
      </c>
      <c r="B809" t="str">
        <f t="shared" si="12"/>
        <v>2022_Week53</v>
      </c>
      <c r="C809" t="s">
        <v>444</v>
      </c>
      <c r="D809" t="s">
        <v>162</v>
      </c>
      <c r="E809" t="s">
        <v>163</v>
      </c>
      <c r="F809" t="s">
        <v>164</v>
      </c>
      <c r="G809" t="s">
        <v>165</v>
      </c>
      <c r="H809">
        <v>132</v>
      </c>
      <c r="I809">
        <v>4</v>
      </c>
      <c r="J809">
        <v>3.64</v>
      </c>
      <c r="K809">
        <v>9.52</v>
      </c>
      <c r="L809">
        <v>164</v>
      </c>
      <c r="M809">
        <v>5</v>
      </c>
      <c r="N809">
        <v>3.69</v>
      </c>
      <c r="O809">
        <v>10.42</v>
      </c>
      <c r="P809">
        <v>99.39</v>
      </c>
      <c r="Q809">
        <v>100</v>
      </c>
      <c r="R809">
        <v>3</v>
      </c>
      <c r="S809">
        <v>0</v>
      </c>
      <c r="T809">
        <v>2.27</v>
      </c>
      <c r="U809">
        <v>0</v>
      </c>
      <c r="V809" t="s">
        <v>318</v>
      </c>
      <c r="W809" t="s">
        <v>33</v>
      </c>
      <c r="X809">
        <v>3</v>
      </c>
      <c r="Y809">
        <v>0</v>
      </c>
    </row>
    <row r="810" spans="1:25" x14ac:dyDescent="0.25">
      <c r="A810">
        <f>_xlfn.XLOOKUP(C810,[1]Sheet1!$K:$K,[1]Sheet1!$D:$D,0)</f>
        <v>44921</v>
      </c>
      <c r="B810" t="str">
        <f t="shared" si="12"/>
        <v>2022_Week53</v>
      </c>
      <c r="C810" t="s">
        <v>444</v>
      </c>
      <c r="D810" t="s">
        <v>66</v>
      </c>
      <c r="E810" t="s">
        <v>80</v>
      </c>
      <c r="F810" t="s">
        <v>81</v>
      </c>
      <c r="G810" t="s">
        <v>82</v>
      </c>
      <c r="H810">
        <v>63</v>
      </c>
      <c r="I810">
        <v>2</v>
      </c>
      <c r="J810">
        <v>1.74</v>
      </c>
      <c r="K810">
        <v>4.76</v>
      </c>
      <c r="L810">
        <v>85</v>
      </c>
      <c r="M810">
        <v>2</v>
      </c>
      <c r="N810">
        <v>1.91</v>
      </c>
      <c r="O810">
        <v>4.17</v>
      </c>
      <c r="P810">
        <v>100</v>
      </c>
      <c r="Q810">
        <v>100</v>
      </c>
      <c r="R810">
        <v>3</v>
      </c>
      <c r="S810">
        <v>0</v>
      </c>
      <c r="T810">
        <v>4.76</v>
      </c>
      <c r="U810">
        <v>0</v>
      </c>
      <c r="V810" t="s">
        <v>452</v>
      </c>
      <c r="W810" t="s">
        <v>33</v>
      </c>
      <c r="X810">
        <v>3</v>
      </c>
      <c r="Y810">
        <v>0</v>
      </c>
    </row>
    <row r="811" spans="1:25" x14ac:dyDescent="0.25">
      <c r="A811">
        <f>_xlfn.XLOOKUP(C811,[1]Sheet1!$K:$K,[1]Sheet1!$D:$D,0)</f>
        <v>44921</v>
      </c>
      <c r="B811" t="str">
        <f t="shared" si="12"/>
        <v>2022_Week53</v>
      </c>
      <c r="C811" t="s">
        <v>444</v>
      </c>
      <c r="D811" t="s">
        <v>66</v>
      </c>
      <c r="E811" t="s">
        <v>67</v>
      </c>
      <c r="F811" t="s">
        <v>68</v>
      </c>
      <c r="G811" t="s">
        <v>69</v>
      </c>
      <c r="H811">
        <v>99</v>
      </c>
      <c r="I811">
        <v>0</v>
      </c>
      <c r="J811">
        <v>2.73</v>
      </c>
      <c r="K811">
        <v>0</v>
      </c>
      <c r="L811">
        <v>110</v>
      </c>
      <c r="M811">
        <v>0</v>
      </c>
      <c r="N811">
        <v>2.48</v>
      </c>
      <c r="O811">
        <v>0</v>
      </c>
      <c r="P811">
        <v>99.09</v>
      </c>
      <c r="Q811">
        <v>0</v>
      </c>
      <c r="R811">
        <v>3</v>
      </c>
      <c r="S811">
        <v>0</v>
      </c>
      <c r="T811">
        <v>3.03</v>
      </c>
      <c r="U811">
        <v>0</v>
      </c>
      <c r="V811" t="s">
        <v>453</v>
      </c>
      <c r="W811" t="s">
        <v>33</v>
      </c>
      <c r="X811">
        <v>3</v>
      </c>
      <c r="Y811">
        <v>0</v>
      </c>
    </row>
    <row r="812" spans="1:25" x14ac:dyDescent="0.25">
      <c r="A812">
        <f>_xlfn.XLOOKUP(C812,[1]Sheet1!$K:$K,[1]Sheet1!$D:$D,0)</f>
        <v>44921</v>
      </c>
      <c r="B812" t="str">
        <f t="shared" si="12"/>
        <v>2022_Week53</v>
      </c>
      <c r="C812" t="s">
        <v>444</v>
      </c>
      <c r="D812" t="s">
        <v>40</v>
      </c>
      <c r="E812" t="s">
        <v>41</v>
      </c>
      <c r="F812" t="s">
        <v>42</v>
      </c>
      <c r="G812" t="s">
        <v>43</v>
      </c>
      <c r="H812">
        <v>93</v>
      </c>
      <c r="I812">
        <v>0</v>
      </c>
      <c r="J812">
        <v>2.57</v>
      </c>
      <c r="K812">
        <v>0</v>
      </c>
      <c r="L812">
        <v>105</v>
      </c>
      <c r="M812">
        <v>0</v>
      </c>
      <c r="N812">
        <v>2.36</v>
      </c>
      <c r="O812">
        <v>0</v>
      </c>
      <c r="P812">
        <v>99.05</v>
      </c>
      <c r="Q812">
        <v>0</v>
      </c>
      <c r="R812">
        <v>2</v>
      </c>
      <c r="S812">
        <v>0</v>
      </c>
      <c r="T812">
        <v>2.15</v>
      </c>
      <c r="U812">
        <v>0</v>
      </c>
      <c r="V812" t="s">
        <v>135</v>
      </c>
      <c r="W812" t="s">
        <v>33</v>
      </c>
      <c r="X812">
        <v>2</v>
      </c>
      <c r="Y812">
        <v>0</v>
      </c>
    </row>
    <row r="813" spans="1:25" x14ac:dyDescent="0.25">
      <c r="A813">
        <f>_xlfn.XLOOKUP(C813,[1]Sheet1!$K:$K,[1]Sheet1!$D:$D,0)</f>
        <v>44921</v>
      </c>
      <c r="B813" t="str">
        <f t="shared" si="12"/>
        <v>2022_Week53</v>
      </c>
      <c r="C813" t="s">
        <v>444</v>
      </c>
      <c r="D813" t="s">
        <v>66</v>
      </c>
      <c r="E813" t="s">
        <v>120</v>
      </c>
      <c r="F813" t="s">
        <v>121</v>
      </c>
      <c r="G813" t="s">
        <v>122</v>
      </c>
      <c r="H813">
        <v>42</v>
      </c>
      <c r="I813">
        <v>1</v>
      </c>
      <c r="J813">
        <v>1.1599999999999999</v>
      </c>
      <c r="K813">
        <v>2.38</v>
      </c>
      <c r="L813">
        <v>52</v>
      </c>
      <c r="M813">
        <v>2</v>
      </c>
      <c r="N813">
        <v>1.17</v>
      </c>
      <c r="O813">
        <v>4.17</v>
      </c>
      <c r="P813">
        <v>100</v>
      </c>
      <c r="Q813">
        <v>100</v>
      </c>
      <c r="R813">
        <v>2</v>
      </c>
      <c r="S813">
        <v>1</v>
      </c>
      <c r="T813">
        <v>4.76</v>
      </c>
      <c r="U813">
        <v>100</v>
      </c>
      <c r="V813" t="s">
        <v>368</v>
      </c>
      <c r="W813" t="s">
        <v>369</v>
      </c>
      <c r="X813">
        <v>2</v>
      </c>
      <c r="Y813">
        <v>1</v>
      </c>
    </row>
    <row r="814" spans="1:25" x14ac:dyDescent="0.25">
      <c r="A814">
        <f>_xlfn.XLOOKUP(C814,[1]Sheet1!$K:$K,[1]Sheet1!$D:$D,0)</f>
        <v>44921</v>
      </c>
      <c r="B814" t="str">
        <f t="shared" si="12"/>
        <v>2022_Week53</v>
      </c>
      <c r="C814" t="s">
        <v>444</v>
      </c>
      <c r="D814" t="s">
        <v>66</v>
      </c>
      <c r="E814" t="s">
        <v>76</v>
      </c>
      <c r="F814" t="s">
        <v>77</v>
      </c>
      <c r="G814" t="s">
        <v>78</v>
      </c>
      <c r="H814">
        <v>91</v>
      </c>
      <c r="I814">
        <v>2</v>
      </c>
      <c r="J814">
        <v>2.5099999999999998</v>
      </c>
      <c r="K814">
        <v>4.76</v>
      </c>
      <c r="L814">
        <v>122</v>
      </c>
      <c r="M814">
        <v>2</v>
      </c>
      <c r="N814">
        <v>2.75</v>
      </c>
      <c r="O814">
        <v>4.17</v>
      </c>
      <c r="P814">
        <v>98.36</v>
      </c>
      <c r="Q814">
        <v>100</v>
      </c>
      <c r="R814">
        <v>2</v>
      </c>
      <c r="S814">
        <v>0</v>
      </c>
      <c r="T814">
        <v>2.2000000000000002</v>
      </c>
      <c r="U814">
        <v>0</v>
      </c>
      <c r="V814" t="s">
        <v>300</v>
      </c>
      <c r="W814" t="s">
        <v>33</v>
      </c>
      <c r="X814">
        <v>2</v>
      </c>
      <c r="Y814">
        <v>0</v>
      </c>
    </row>
    <row r="815" spans="1:25" x14ac:dyDescent="0.25">
      <c r="A815">
        <f>_xlfn.XLOOKUP(C815,[1]Sheet1!$K:$K,[1]Sheet1!$D:$D,0)</f>
        <v>44921</v>
      </c>
      <c r="B815" t="str">
        <f t="shared" si="12"/>
        <v>2022_Week53</v>
      </c>
      <c r="C815" t="s">
        <v>444</v>
      </c>
      <c r="D815" t="s">
        <v>40</v>
      </c>
      <c r="E815" t="s">
        <v>88</v>
      </c>
      <c r="F815" t="s">
        <v>89</v>
      </c>
      <c r="G815" t="s">
        <v>90</v>
      </c>
      <c r="H815">
        <v>95</v>
      </c>
      <c r="I815">
        <v>0</v>
      </c>
      <c r="J815">
        <v>2.62</v>
      </c>
      <c r="K815">
        <v>0</v>
      </c>
      <c r="L815">
        <v>102</v>
      </c>
      <c r="M815">
        <v>0</v>
      </c>
      <c r="N815">
        <v>2.2999999999999998</v>
      </c>
      <c r="O815">
        <v>0</v>
      </c>
      <c r="P815">
        <v>100</v>
      </c>
      <c r="Q815">
        <v>0</v>
      </c>
      <c r="R815">
        <v>1</v>
      </c>
      <c r="S815">
        <v>0</v>
      </c>
      <c r="T815">
        <v>1.05</v>
      </c>
      <c r="U815">
        <v>0</v>
      </c>
      <c r="V815" t="s">
        <v>139</v>
      </c>
      <c r="W815" t="s">
        <v>33</v>
      </c>
      <c r="X815">
        <v>1</v>
      </c>
      <c r="Y815">
        <v>0</v>
      </c>
    </row>
    <row r="816" spans="1:25" x14ac:dyDescent="0.25">
      <c r="A816">
        <f>_xlfn.XLOOKUP(C816,[1]Sheet1!$K:$K,[1]Sheet1!$D:$D,0)</f>
        <v>44921</v>
      </c>
      <c r="B816" t="str">
        <f t="shared" si="12"/>
        <v>2022_Week53</v>
      </c>
      <c r="C816" t="s">
        <v>444</v>
      </c>
      <c r="D816" t="s">
        <v>34</v>
      </c>
      <c r="E816" t="s">
        <v>397</v>
      </c>
      <c r="F816" t="s">
        <v>398</v>
      </c>
      <c r="G816" t="s">
        <v>399</v>
      </c>
      <c r="H816">
        <v>48</v>
      </c>
      <c r="I816">
        <v>1</v>
      </c>
      <c r="J816">
        <v>1.32</v>
      </c>
      <c r="K816">
        <v>2.38</v>
      </c>
      <c r="L816">
        <v>51</v>
      </c>
      <c r="M816">
        <v>1</v>
      </c>
      <c r="N816">
        <v>1.1499999999999999</v>
      </c>
      <c r="O816">
        <v>2.08</v>
      </c>
      <c r="P816">
        <v>100</v>
      </c>
      <c r="Q816">
        <v>100</v>
      </c>
      <c r="R816">
        <v>1</v>
      </c>
      <c r="S816">
        <v>0</v>
      </c>
      <c r="T816">
        <v>2.08</v>
      </c>
      <c r="U816">
        <v>0</v>
      </c>
      <c r="V816" t="s">
        <v>166</v>
      </c>
      <c r="W816" t="s">
        <v>33</v>
      </c>
      <c r="X816">
        <v>1</v>
      </c>
      <c r="Y816">
        <v>0</v>
      </c>
    </row>
    <row r="817" spans="1:25" x14ac:dyDescent="0.25">
      <c r="A817">
        <f>_xlfn.XLOOKUP(C817,[1]Sheet1!$K:$K,[1]Sheet1!$D:$D,0)</f>
        <v>44921</v>
      </c>
      <c r="B817" t="str">
        <f t="shared" si="12"/>
        <v>2022_Week53</v>
      </c>
      <c r="C817" t="s">
        <v>444</v>
      </c>
      <c r="D817" t="s">
        <v>92</v>
      </c>
      <c r="E817" t="s">
        <v>93</v>
      </c>
      <c r="F817" t="s">
        <v>94</v>
      </c>
      <c r="G817" t="s">
        <v>95</v>
      </c>
      <c r="H817">
        <v>93</v>
      </c>
      <c r="I817">
        <v>0</v>
      </c>
      <c r="J817">
        <v>2.57</v>
      </c>
      <c r="K817">
        <v>0</v>
      </c>
      <c r="L817">
        <v>110</v>
      </c>
      <c r="M817">
        <v>0</v>
      </c>
      <c r="N817">
        <v>2.48</v>
      </c>
      <c r="O817">
        <v>0</v>
      </c>
      <c r="P817">
        <v>99.09</v>
      </c>
      <c r="Q817">
        <v>0</v>
      </c>
      <c r="R817">
        <v>1</v>
      </c>
      <c r="S817">
        <v>0</v>
      </c>
      <c r="T817">
        <v>1.08</v>
      </c>
      <c r="U817">
        <v>0</v>
      </c>
      <c r="V817" t="s">
        <v>178</v>
      </c>
      <c r="W817" t="s">
        <v>33</v>
      </c>
      <c r="X817">
        <v>1</v>
      </c>
      <c r="Y817">
        <v>0</v>
      </c>
    </row>
    <row r="818" spans="1:25" x14ac:dyDescent="0.25">
      <c r="A818">
        <f>_xlfn.XLOOKUP(C818,[1]Sheet1!$K:$K,[1]Sheet1!$D:$D,0)</f>
        <v>44914</v>
      </c>
      <c r="B818" t="str">
        <f t="shared" si="12"/>
        <v>2022_Week52</v>
      </c>
      <c r="C818" t="s">
        <v>454</v>
      </c>
      <c r="D818" t="s">
        <v>66</v>
      </c>
      <c r="E818" t="s">
        <v>29</v>
      </c>
      <c r="F818" t="s">
        <v>30</v>
      </c>
      <c r="G818" t="s">
        <v>31</v>
      </c>
      <c r="H818">
        <v>2.4260000000000002</v>
      </c>
      <c r="I818">
        <v>41</v>
      </c>
      <c r="J818">
        <v>12.41</v>
      </c>
      <c r="K818">
        <v>13.9</v>
      </c>
      <c r="L818">
        <v>3.5070000000000001</v>
      </c>
      <c r="M818">
        <v>57</v>
      </c>
      <c r="N818">
        <v>13.76</v>
      </c>
      <c r="O818">
        <v>14.47</v>
      </c>
      <c r="P818">
        <v>97.43</v>
      </c>
      <c r="Q818">
        <v>98.25</v>
      </c>
      <c r="R818">
        <v>357</v>
      </c>
      <c r="S818">
        <v>4</v>
      </c>
      <c r="T818">
        <v>14.72</v>
      </c>
      <c r="U818">
        <v>9.76</v>
      </c>
      <c r="V818" t="s">
        <v>455</v>
      </c>
      <c r="W818" t="s">
        <v>456</v>
      </c>
      <c r="X818">
        <v>358</v>
      </c>
      <c r="Y818">
        <v>4</v>
      </c>
    </row>
    <row r="819" spans="1:25" x14ac:dyDescent="0.25">
      <c r="A819">
        <f>_xlfn.XLOOKUP(C819,[1]Sheet1!$K:$K,[1]Sheet1!$D:$D,0)</f>
        <v>44914</v>
      </c>
      <c r="B819" t="str">
        <f t="shared" si="12"/>
        <v>2022_Week52</v>
      </c>
      <c r="C819" t="s">
        <v>454</v>
      </c>
      <c r="D819" t="s">
        <v>66</v>
      </c>
      <c r="E819" t="s">
        <v>84</v>
      </c>
      <c r="F819" t="s">
        <v>85</v>
      </c>
      <c r="G819" t="s">
        <v>86</v>
      </c>
      <c r="H819">
        <v>2.4870000000000001</v>
      </c>
      <c r="I819">
        <v>30</v>
      </c>
      <c r="J819">
        <v>12.72</v>
      </c>
      <c r="K819">
        <v>10.17</v>
      </c>
      <c r="L819">
        <v>3.3439999999999999</v>
      </c>
      <c r="M819">
        <v>34</v>
      </c>
      <c r="N819">
        <v>13.12</v>
      </c>
      <c r="O819">
        <v>8.6300000000000008</v>
      </c>
      <c r="P819">
        <v>99.91</v>
      </c>
      <c r="Q819">
        <v>100</v>
      </c>
      <c r="R819">
        <v>306</v>
      </c>
      <c r="S819">
        <v>1</v>
      </c>
      <c r="T819">
        <v>12.3</v>
      </c>
      <c r="U819">
        <v>3.33</v>
      </c>
      <c r="V819" t="s">
        <v>457</v>
      </c>
      <c r="W819" t="s">
        <v>349</v>
      </c>
      <c r="X819">
        <v>296</v>
      </c>
      <c r="Y819">
        <v>1</v>
      </c>
    </row>
    <row r="820" spans="1:25" x14ac:dyDescent="0.25">
      <c r="A820">
        <f>_xlfn.XLOOKUP(C820,[1]Sheet1!$K:$K,[1]Sheet1!$D:$D,0)</f>
        <v>44914</v>
      </c>
      <c r="B820" t="str">
        <f t="shared" si="12"/>
        <v>2022_Week52</v>
      </c>
      <c r="C820" t="s">
        <v>454</v>
      </c>
      <c r="D820" t="s">
        <v>66</v>
      </c>
      <c r="E820" t="s">
        <v>72</v>
      </c>
      <c r="F820" t="s">
        <v>73</v>
      </c>
      <c r="G820" t="s">
        <v>74</v>
      </c>
      <c r="H820">
        <v>1.19</v>
      </c>
      <c r="I820">
        <v>24</v>
      </c>
      <c r="J820">
        <v>6.09</v>
      </c>
      <c r="K820">
        <v>8.14</v>
      </c>
      <c r="L820">
        <v>1.65</v>
      </c>
      <c r="M820">
        <v>41</v>
      </c>
      <c r="N820">
        <v>6.47</v>
      </c>
      <c r="O820">
        <v>10.41</v>
      </c>
      <c r="P820">
        <v>99.82</v>
      </c>
      <c r="Q820">
        <v>100</v>
      </c>
      <c r="R820">
        <v>125</v>
      </c>
      <c r="S820">
        <v>4</v>
      </c>
      <c r="T820">
        <v>10.5</v>
      </c>
      <c r="U820">
        <v>16.670000000000002</v>
      </c>
      <c r="V820" t="s">
        <v>458</v>
      </c>
      <c r="W820" t="s">
        <v>459</v>
      </c>
      <c r="X820">
        <v>123</v>
      </c>
      <c r="Y820">
        <v>4</v>
      </c>
    </row>
    <row r="821" spans="1:25" x14ac:dyDescent="0.25">
      <c r="A821">
        <f>_xlfn.XLOOKUP(C821,[1]Sheet1!$K:$K,[1]Sheet1!$D:$D,0)</f>
        <v>44914</v>
      </c>
      <c r="B821" t="str">
        <f t="shared" si="12"/>
        <v>2022_Week52</v>
      </c>
      <c r="C821" t="s">
        <v>454</v>
      </c>
      <c r="D821" t="s">
        <v>66</v>
      </c>
      <c r="E821" t="s">
        <v>54</v>
      </c>
      <c r="F821" t="s">
        <v>30</v>
      </c>
      <c r="G821" t="s">
        <v>55</v>
      </c>
      <c r="H821">
        <v>1.93</v>
      </c>
      <c r="I821">
        <v>42</v>
      </c>
      <c r="J821">
        <v>9.8699999999999992</v>
      </c>
      <c r="K821">
        <v>14.24</v>
      </c>
      <c r="L821">
        <v>2.5150000000000001</v>
      </c>
      <c r="M821">
        <v>61</v>
      </c>
      <c r="N821">
        <v>9.8699999999999992</v>
      </c>
      <c r="O821">
        <v>15.48</v>
      </c>
      <c r="P821">
        <v>99.84</v>
      </c>
      <c r="Q821">
        <v>100</v>
      </c>
      <c r="R821">
        <v>121</v>
      </c>
      <c r="S821">
        <v>3</v>
      </c>
      <c r="T821">
        <v>6.27</v>
      </c>
      <c r="U821">
        <v>7.14</v>
      </c>
      <c r="V821" t="s">
        <v>460</v>
      </c>
      <c r="W821" t="s">
        <v>340</v>
      </c>
      <c r="X821">
        <v>120</v>
      </c>
      <c r="Y821">
        <v>3</v>
      </c>
    </row>
    <row r="822" spans="1:25" x14ac:dyDescent="0.25">
      <c r="A822">
        <f>_xlfn.XLOOKUP(C822,[1]Sheet1!$K:$K,[1]Sheet1!$D:$D,0)</f>
        <v>44914</v>
      </c>
      <c r="B822" t="str">
        <f t="shared" si="12"/>
        <v>2022_Week52</v>
      </c>
      <c r="C822" t="s">
        <v>454</v>
      </c>
      <c r="D822" t="s">
        <v>92</v>
      </c>
      <c r="E822" t="s">
        <v>102</v>
      </c>
      <c r="F822" t="s">
        <v>103</v>
      </c>
      <c r="G822" t="s">
        <v>104</v>
      </c>
      <c r="H822">
        <v>1.57</v>
      </c>
      <c r="I822">
        <v>30</v>
      </c>
      <c r="J822">
        <v>8.0299999999999994</v>
      </c>
      <c r="K822">
        <v>10.17</v>
      </c>
      <c r="L822">
        <v>2.0939999999999999</v>
      </c>
      <c r="M822">
        <v>47</v>
      </c>
      <c r="N822">
        <v>8.2100000000000009</v>
      </c>
      <c r="O822">
        <v>11.93</v>
      </c>
      <c r="P822">
        <v>99.81</v>
      </c>
      <c r="Q822">
        <v>100</v>
      </c>
      <c r="R822">
        <v>99</v>
      </c>
      <c r="S822">
        <v>3</v>
      </c>
      <c r="T822">
        <v>6.31</v>
      </c>
      <c r="U822">
        <v>10</v>
      </c>
      <c r="V822" t="s">
        <v>461</v>
      </c>
      <c r="W822" t="s">
        <v>462</v>
      </c>
      <c r="X822">
        <v>97</v>
      </c>
      <c r="Y822">
        <v>3</v>
      </c>
    </row>
    <row r="823" spans="1:25" x14ac:dyDescent="0.25">
      <c r="A823">
        <f>_xlfn.XLOOKUP(C823,[1]Sheet1!$K:$K,[1]Sheet1!$D:$D,0)</f>
        <v>44914</v>
      </c>
      <c r="B823" t="str">
        <f t="shared" si="12"/>
        <v>2022_Week52</v>
      </c>
      <c r="C823" t="s">
        <v>454</v>
      </c>
      <c r="D823" t="s">
        <v>66</v>
      </c>
      <c r="E823" t="s">
        <v>67</v>
      </c>
      <c r="F823" t="s">
        <v>68</v>
      </c>
      <c r="G823" t="s">
        <v>69</v>
      </c>
      <c r="H823">
        <v>1.0669999999999999</v>
      </c>
      <c r="I823">
        <v>22</v>
      </c>
      <c r="J823">
        <v>5.46</v>
      </c>
      <c r="K823">
        <v>7.46</v>
      </c>
      <c r="L823">
        <v>1.3</v>
      </c>
      <c r="M823">
        <v>28</v>
      </c>
      <c r="N823">
        <v>5.0999999999999996</v>
      </c>
      <c r="O823">
        <v>7.11</v>
      </c>
      <c r="P823">
        <v>99.77</v>
      </c>
      <c r="Q823">
        <v>100</v>
      </c>
      <c r="R823">
        <v>77</v>
      </c>
      <c r="S823">
        <v>1</v>
      </c>
      <c r="T823">
        <v>7.22</v>
      </c>
      <c r="U823">
        <v>4.55</v>
      </c>
      <c r="V823" t="s">
        <v>463</v>
      </c>
      <c r="W823" t="s">
        <v>464</v>
      </c>
      <c r="X823">
        <v>76</v>
      </c>
      <c r="Y823">
        <v>1</v>
      </c>
    </row>
    <row r="824" spans="1:25" x14ac:dyDescent="0.25">
      <c r="A824">
        <f>_xlfn.XLOOKUP(C824,[1]Sheet1!$K:$K,[1]Sheet1!$D:$D,0)</f>
        <v>44914</v>
      </c>
      <c r="B824" t="str">
        <f t="shared" si="12"/>
        <v>2022_Week52</v>
      </c>
      <c r="C824" t="s">
        <v>454</v>
      </c>
      <c r="D824" t="s">
        <v>92</v>
      </c>
      <c r="E824" t="s">
        <v>111</v>
      </c>
      <c r="F824" t="s">
        <v>112</v>
      </c>
      <c r="G824" t="s">
        <v>113</v>
      </c>
      <c r="H824">
        <v>851</v>
      </c>
      <c r="I824">
        <v>13</v>
      </c>
      <c r="J824">
        <v>4.3499999999999996</v>
      </c>
      <c r="K824">
        <v>4.41</v>
      </c>
      <c r="L824">
        <v>1.0580000000000001</v>
      </c>
      <c r="M824">
        <v>18</v>
      </c>
      <c r="N824">
        <v>4.1500000000000004</v>
      </c>
      <c r="O824">
        <v>4.57</v>
      </c>
      <c r="P824">
        <v>96.31</v>
      </c>
      <c r="Q824">
        <v>100</v>
      </c>
      <c r="R824">
        <v>75</v>
      </c>
      <c r="S824">
        <v>0</v>
      </c>
      <c r="T824">
        <v>8.81</v>
      </c>
      <c r="U824">
        <v>0</v>
      </c>
      <c r="V824" t="s">
        <v>465</v>
      </c>
      <c r="W824" t="s">
        <v>33</v>
      </c>
      <c r="X824">
        <v>74</v>
      </c>
      <c r="Y824">
        <v>0</v>
      </c>
    </row>
    <row r="825" spans="1:25" x14ac:dyDescent="0.25">
      <c r="A825">
        <f>_xlfn.XLOOKUP(C825,[1]Sheet1!$K:$K,[1]Sheet1!$D:$D,0)</f>
        <v>44914</v>
      </c>
      <c r="B825" t="str">
        <f t="shared" si="12"/>
        <v>2022_Week52</v>
      </c>
      <c r="C825" t="s">
        <v>454</v>
      </c>
      <c r="D825" t="s">
        <v>40</v>
      </c>
      <c r="E825" t="s">
        <v>58</v>
      </c>
      <c r="F825" t="s">
        <v>59</v>
      </c>
      <c r="G825" t="s">
        <v>60</v>
      </c>
      <c r="H825">
        <v>662</v>
      </c>
      <c r="I825">
        <v>9</v>
      </c>
      <c r="J825">
        <v>3.39</v>
      </c>
      <c r="K825">
        <v>3.05</v>
      </c>
      <c r="L825">
        <v>875</v>
      </c>
      <c r="M825">
        <v>9</v>
      </c>
      <c r="N825">
        <v>3.43</v>
      </c>
      <c r="O825">
        <v>2.2799999999999998</v>
      </c>
      <c r="P825">
        <v>99.54</v>
      </c>
      <c r="Q825">
        <v>100</v>
      </c>
      <c r="R825">
        <v>73</v>
      </c>
      <c r="S825">
        <v>0</v>
      </c>
      <c r="T825">
        <v>11.03</v>
      </c>
      <c r="U825">
        <v>0</v>
      </c>
      <c r="V825" t="s">
        <v>466</v>
      </c>
      <c r="W825" t="s">
        <v>33</v>
      </c>
      <c r="X825">
        <v>70</v>
      </c>
      <c r="Y825">
        <v>0</v>
      </c>
    </row>
    <row r="826" spans="1:25" x14ac:dyDescent="0.25">
      <c r="A826">
        <f>_xlfn.XLOOKUP(C826,[1]Sheet1!$K:$K,[1]Sheet1!$D:$D,0)</f>
        <v>44914</v>
      </c>
      <c r="B826" t="str">
        <f t="shared" si="12"/>
        <v>2022_Week52</v>
      </c>
      <c r="C826" t="s">
        <v>454</v>
      </c>
      <c r="D826" t="s">
        <v>66</v>
      </c>
      <c r="E826" t="s">
        <v>76</v>
      </c>
      <c r="F826" t="s">
        <v>77</v>
      </c>
      <c r="G826" t="s">
        <v>78</v>
      </c>
      <c r="H826">
        <v>757</v>
      </c>
      <c r="I826">
        <v>15</v>
      </c>
      <c r="J826">
        <v>3.87</v>
      </c>
      <c r="K826">
        <v>5.08</v>
      </c>
      <c r="L826">
        <v>960</v>
      </c>
      <c r="M826">
        <v>16</v>
      </c>
      <c r="N826">
        <v>3.77</v>
      </c>
      <c r="O826">
        <v>4.0599999999999996</v>
      </c>
      <c r="P826">
        <v>99.9</v>
      </c>
      <c r="Q826">
        <v>100</v>
      </c>
      <c r="R826">
        <v>70</v>
      </c>
      <c r="S826">
        <v>0</v>
      </c>
      <c r="T826">
        <v>9.25</v>
      </c>
      <c r="U826">
        <v>0</v>
      </c>
      <c r="V826" t="s">
        <v>467</v>
      </c>
      <c r="W826" t="s">
        <v>33</v>
      </c>
      <c r="X826">
        <v>70</v>
      </c>
      <c r="Y826">
        <v>0</v>
      </c>
    </row>
    <row r="827" spans="1:25" x14ac:dyDescent="0.25">
      <c r="A827">
        <f>_xlfn.XLOOKUP(C827,[1]Sheet1!$K:$K,[1]Sheet1!$D:$D,0)</f>
        <v>44914</v>
      </c>
      <c r="B827" t="str">
        <f t="shared" si="12"/>
        <v>2022_Week52</v>
      </c>
      <c r="C827" t="s">
        <v>454</v>
      </c>
      <c r="D827" t="s">
        <v>92</v>
      </c>
      <c r="E827" t="s">
        <v>97</v>
      </c>
      <c r="F827" t="s">
        <v>98</v>
      </c>
      <c r="G827" t="s">
        <v>99</v>
      </c>
      <c r="H827">
        <v>575</v>
      </c>
      <c r="I827">
        <v>5</v>
      </c>
      <c r="J827">
        <v>2.94</v>
      </c>
      <c r="K827">
        <v>1.69</v>
      </c>
      <c r="L827">
        <v>766</v>
      </c>
      <c r="M827">
        <v>6</v>
      </c>
      <c r="N827">
        <v>3</v>
      </c>
      <c r="O827">
        <v>1.52</v>
      </c>
      <c r="P827">
        <v>99.61</v>
      </c>
      <c r="Q827">
        <v>100</v>
      </c>
      <c r="R827">
        <v>69</v>
      </c>
      <c r="S827">
        <v>0</v>
      </c>
      <c r="T827">
        <v>12</v>
      </c>
      <c r="U827">
        <v>0</v>
      </c>
      <c r="V827" t="s">
        <v>468</v>
      </c>
      <c r="W827" t="s">
        <v>33</v>
      </c>
      <c r="X827">
        <v>69</v>
      </c>
      <c r="Y827">
        <v>0</v>
      </c>
    </row>
    <row r="828" spans="1:25" x14ac:dyDescent="0.25">
      <c r="A828">
        <f>_xlfn.XLOOKUP(C828,[1]Sheet1!$K:$K,[1]Sheet1!$D:$D,0)</f>
        <v>44914</v>
      </c>
      <c r="B828" t="str">
        <f t="shared" si="12"/>
        <v>2022_Week52</v>
      </c>
      <c r="C828" t="s">
        <v>454</v>
      </c>
      <c r="D828" t="s">
        <v>34</v>
      </c>
      <c r="E828" t="s">
        <v>62</v>
      </c>
      <c r="F828" t="s">
        <v>63</v>
      </c>
      <c r="G828" t="s">
        <v>64</v>
      </c>
      <c r="H828">
        <v>343</v>
      </c>
      <c r="I828">
        <v>2</v>
      </c>
      <c r="J828">
        <v>1.75</v>
      </c>
      <c r="K828">
        <v>0.68</v>
      </c>
      <c r="L828">
        <v>423</v>
      </c>
      <c r="M828">
        <v>2</v>
      </c>
      <c r="N828">
        <v>1.66</v>
      </c>
      <c r="O828">
        <v>0.51</v>
      </c>
      <c r="P828">
        <v>100</v>
      </c>
      <c r="Q828">
        <v>100</v>
      </c>
      <c r="R828">
        <v>39</v>
      </c>
      <c r="S828">
        <v>0</v>
      </c>
      <c r="T828">
        <v>11.37</v>
      </c>
      <c r="U828">
        <v>0</v>
      </c>
      <c r="V828" t="s">
        <v>469</v>
      </c>
      <c r="W828" t="s">
        <v>33</v>
      </c>
      <c r="X828">
        <v>39</v>
      </c>
      <c r="Y828">
        <v>0</v>
      </c>
    </row>
    <row r="829" spans="1:25" x14ac:dyDescent="0.25">
      <c r="A829">
        <f>_xlfn.XLOOKUP(C829,[1]Sheet1!$K:$K,[1]Sheet1!$D:$D,0)</f>
        <v>44914</v>
      </c>
      <c r="B829" t="str">
        <f t="shared" si="12"/>
        <v>2022_Week52</v>
      </c>
      <c r="C829" t="s">
        <v>454</v>
      </c>
      <c r="D829" t="s">
        <v>92</v>
      </c>
      <c r="E829" t="s">
        <v>93</v>
      </c>
      <c r="F829" t="s">
        <v>94</v>
      </c>
      <c r="G829" t="s">
        <v>95</v>
      </c>
      <c r="H829">
        <v>559</v>
      </c>
      <c r="I829">
        <v>9</v>
      </c>
      <c r="J829">
        <v>2.86</v>
      </c>
      <c r="K829">
        <v>3.05</v>
      </c>
      <c r="L829">
        <v>685</v>
      </c>
      <c r="M829">
        <v>11</v>
      </c>
      <c r="N829">
        <v>2.69</v>
      </c>
      <c r="O829">
        <v>2.79</v>
      </c>
      <c r="P829">
        <v>99.85</v>
      </c>
      <c r="Q829">
        <v>100</v>
      </c>
      <c r="R829">
        <v>38</v>
      </c>
      <c r="S829">
        <v>0</v>
      </c>
      <c r="T829">
        <v>6.8</v>
      </c>
      <c r="U829">
        <v>0</v>
      </c>
      <c r="V829" t="s">
        <v>470</v>
      </c>
      <c r="W829" t="s">
        <v>33</v>
      </c>
      <c r="X829">
        <v>38</v>
      </c>
      <c r="Y829">
        <v>0</v>
      </c>
    </row>
    <row r="830" spans="1:25" x14ac:dyDescent="0.25">
      <c r="A830">
        <f>_xlfn.XLOOKUP(C830,[1]Sheet1!$K:$K,[1]Sheet1!$D:$D,0)</f>
        <v>44914</v>
      </c>
      <c r="B830" t="str">
        <f t="shared" si="12"/>
        <v>2022_Week52</v>
      </c>
      <c r="C830" t="s">
        <v>454</v>
      </c>
      <c r="D830" t="s">
        <v>66</v>
      </c>
      <c r="E830" t="s">
        <v>80</v>
      </c>
      <c r="F830" t="s">
        <v>81</v>
      </c>
      <c r="G830" t="s">
        <v>82</v>
      </c>
      <c r="H830">
        <v>473</v>
      </c>
      <c r="I830">
        <v>10</v>
      </c>
      <c r="J830">
        <v>2.42</v>
      </c>
      <c r="K830">
        <v>3.39</v>
      </c>
      <c r="L830">
        <v>596</v>
      </c>
      <c r="M830">
        <v>15</v>
      </c>
      <c r="N830">
        <v>2.34</v>
      </c>
      <c r="O830">
        <v>3.81</v>
      </c>
      <c r="P830">
        <v>99.66</v>
      </c>
      <c r="Q830">
        <v>100</v>
      </c>
      <c r="R830">
        <v>38</v>
      </c>
      <c r="S830">
        <v>3</v>
      </c>
      <c r="T830">
        <v>8.0299999999999994</v>
      </c>
      <c r="U830">
        <v>30</v>
      </c>
      <c r="V830" t="s">
        <v>471</v>
      </c>
      <c r="W830" t="s">
        <v>340</v>
      </c>
      <c r="X830">
        <v>37</v>
      </c>
      <c r="Y830">
        <v>3</v>
      </c>
    </row>
    <row r="831" spans="1:25" x14ac:dyDescent="0.25">
      <c r="A831">
        <f>_xlfn.XLOOKUP(C831,[1]Sheet1!$K:$K,[1]Sheet1!$D:$D,0)</f>
        <v>44914</v>
      </c>
      <c r="B831" t="str">
        <f t="shared" si="12"/>
        <v>2022_Week52</v>
      </c>
      <c r="C831" t="s">
        <v>454</v>
      </c>
      <c r="D831" t="s">
        <v>34</v>
      </c>
      <c r="E831" t="s">
        <v>45</v>
      </c>
      <c r="F831" t="s">
        <v>46</v>
      </c>
      <c r="G831" t="s">
        <v>47</v>
      </c>
      <c r="H831">
        <v>411</v>
      </c>
      <c r="I831">
        <v>6</v>
      </c>
      <c r="J831">
        <v>2.1</v>
      </c>
      <c r="K831">
        <v>2.0299999999999998</v>
      </c>
      <c r="L831">
        <v>543</v>
      </c>
      <c r="M831">
        <v>8</v>
      </c>
      <c r="N831">
        <v>2.13</v>
      </c>
      <c r="O831">
        <v>2.0299999999999998</v>
      </c>
      <c r="P831">
        <v>99.82</v>
      </c>
      <c r="Q831">
        <v>100</v>
      </c>
      <c r="R831">
        <v>36</v>
      </c>
      <c r="S831">
        <v>0</v>
      </c>
      <c r="T831">
        <v>8.76</v>
      </c>
      <c r="U831">
        <v>0</v>
      </c>
      <c r="V831" t="s">
        <v>472</v>
      </c>
      <c r="W831" t="s">
        <v>33</v>
      </c>
      <c r="X831">
        <v>36</v>
      </c>
      <c r="Y831">
        <v>0</v>
      </c>
    </row>
    <row r="832" spans="1:25" x14ac:dyDescent="0.25">
      <c r="A832">
        <f>_xlfn.XLOOKUP(C832,[1]Sheet1!$K:$K,[1]Sheet1!$D:$D,0)</f>
        <v>44914</v>
      </c>
      <c r="B832" t="str">
        <f t="shared" si="12"/>
        <v>2022_Week52</v>
      </c>
      <c r="C832" t="s">
        <v>454</v>
      </c>
      <c r="D832" t="s">
        <v>34</v>
      </c>
      <c r="E832" t="s">
        <v>50</v>
      </c>
      <c r="F832" t="s">
        <v>51</v>
      </c>
      <c r="G832" t="s">
        <v>52</v>
      </c>
      <c r="H832">
        <v>352</v>
      </c>
      <c r="I832">
        <v>5</v>
      </c>
      <c r="J832">
        <v>1.8</v>
      </c>
      <c r="K832">
        <v>1.69</v>
      </c>
      <c r="L832">
        <v>457</v>
      </c>
      <c r="M832">
        <v>5</v>
      </c>
      <c r="N832">
        <v>1.79</v>
      </c>
      <c r="O832">
        <v>1.27</v>
      </c>
      <c r="P832">
        <v>99.12</v>
      </c>
      <c r="Q832">
        <v>80</v>
      </c>
      <c r="R832">
        <v>36</v>
      </c>
      <c r="S832">
        <v>0</v>
      </c>
      <c r="T832">
        <v>10.23</v>
      </c>
      <c r="U832">
        <v>0</v>
      </c>
      <c r="V832" t="s">
        <v>473</v>
      </c>
      <c r="W832" t="s">
        <v>33</v>
      </c>
      <c r="X832">
        <v>35</v>
      </c>
      <c r="Y832">
        <v>0</v>
      </c>
    </row>
    <row r="833" spans="1:25" x14ac:dyDescent="0.25">
      <c r="A833">
        <f>_xlfn.XLOOKUP(C833,[1]Sheet1!$K:$K,[1]Sheet1!$D:$D,0)</f>
        <v>44914</v>
      </c>
      <c r="B833" t="str">
        <f t="shared" si="12"/>
        <v>2022_Week52</v>
      </c>
      <c r="C833" t="s">
        <v>454</v>
      </c>
      <c r="D833" t="s">
        <v>115</v>
      </c>
      <c r="E833" t="s">
        <v>116</v>
      </c>
      <c r="F833" t="s">
        <v>117</v>
      </c>
      <c r="G833" t="s">
        <v>118</v>
      </c>
      <c r="H833">
        <v>175</v>
      </c>
      <c r="I833">
        <v>2</v>
      </c>
      <c r="J833">
        <v>0.9</v>
      </c>
      <c r="K833">
        <v>0.68</v>
      </c>
      <c r="L833">
        <v>235</v>
      </c>
      <c r="M833">
        <v>2</v>
      </c>
      <c r="N833">
        <v>0.92</v>
      </c>
      <c r="O833">
        <v>0.51</v>
      </c>
      <c r="P833">
        <v>99.15</v>
      </c>
      <c r="Q833">
        <v>100</v>
      </c>
      <c r="R833">
        <v>31</v>
      </c>
      <c r="S833">
        <v>0</v>
      </c>
      <c r="T833">
        <v>17.71</v>
      </c>
      <c r="U833">
        <v>0</v>
      </c>
      <c r="V833" t="s">
        <v>310</v>
      </c>
      <c r="W833" t="s">
        <v>33</v>
      </c>
      <c r="X833">
        <v>31</v>
      </c>
      <c r="Y833">
        <v>0</v>
      </c>
    </row>
    <row r="834" spans="1:25" x14ac:dyDescent="0.25">
      <c r="A834">
        <f>_xlfn.XLOOKUP(C834,[1]Sheet1!$K:$K,[1]Sheet1!$D:$D,0)</f>
        <v>44914</v>
      </c>
      <c r="B834" t="str">
        <f t="shared" si="12"/>
        <v>2022_Week52</v>
      </c>
      <c r="C834" t="s">
        <v>454</v>
      </c>
      <c r="D834" t="s">
        <v>34</v>
      </c>
      <c r="E834" t="s">
        <v>107</v>
      </c>
      <c r="F834" t="s">
        <v>108</v>
      </c>
      <c r="G834" t="s">
        <v>109</v>
      </c>
      <c r="H834">
        <v>614</v>
      </c>
      <c r="I834">
        <v>5</v>
      </c>
      <c r="J834">
        <v>3.14</v>
      </c>
      <c r="K834">
        <v>1.69</v>
      </c>
      <c r="L834">
        <v>737</v>
      </c>
      <c r="M834">
        <v>5</v>
      </c>
      <c r="N834">
        <v>2.89</v>
      </c>
      <c r="O834">
        <v>1.27</v>
      </c>
      <c r="P834">
        <v>97.56</v>
      </c>
      <c r="Q834">
        <v>100</v>
      </c>
      <c r="R834">
        <v>32</v>
      </c>
      <c r="S834">
        <v>0</v>
      </c>
      <c r="T834">
        <v>5.21</v>
      </c>
      <c r="U834">
        <v>0</v>
      </c>
      <c r="V834" t="s">
        <v>474</v>
      </c>
      <c r="W834" t="s">
        <v>33</v>
      </c>
      <c r="X834">
        <v>30</v>
      </c>
      <c r="Y834">
        <v>0</v>
      </c>
    </row>
    <row r="835" spans="1:25" x14ac:dyDescent="0.25">
      <c r="A835">
        <f>_xlfn.XLOOKUP(C835,[1]Sheet1!$K:$K,[1]Sheet1!$D:$D,0)</f>
        <v>44914</v>
      </c>
      <c r="B835" t="str">
        <f t="shared" ref="B835:B898" si="13">IF(WEEKNUM(A835)&gt;9,YEAR(A835)&amp;"_Week"&amp;WEEKNUM(A835),YEAR(A835)&amp;"_Week0"&amp;WEEKNUM(A835))</f>
        <v>2022_Week52</v>
      </c>
      <c r="C835" t="s">
        <v>454</v>
      </c>
      <c r="D835" t="s">
        <v>34</v>
      </c>
      <c r="E835" t="s">
        <v>35</v>
      </c>
      <c r="F835" t="s">
        <v>36</v>
      </c>
      <c r="G835" t="s">
        <v>37</v>
      </c>
      <c r="H835">
        <v>451</v>
      </c>
      <c r="I835">
        <v>3</v>
      </c>
      <c r="J835">
        <v>2.31</v>
      </c>
      <c r="K835">
        <v>1.02</v>
      </c>
      <c r="L835">
        <v>551</v>
      </c>
      <c r="M835">
        <v>4</v>
      </c>
      <c r="N835">
        <v>2.16</v>
      </c>
      <c r="O835">
        <v>1.02</v>
      </c>
      <c r="P835">
        <v>100</v>
      </c>
      <c r="Q835">
        <v>100</v>
      </c>
      <c r="R835">
        <v>26</v>
      </c>
      <c r="S835">
        <v>1</v>
      </c>
      <c r="T835">
        <v>5.76</v>
      </c>
      <c r="U835">
        <v>33.33</v>
      </c>
      <c r="V835" t="s">
        <v>475</v>
      </c>
      <c r="W835" t="s">
        <v>161</v>
      </c>
      <c r="X835">
        <v>25</v>
      </c>
      <c r="Y835">
        <v>1</v>
      </c>
    </row>
    <row r="836" spans="1:25" x14ac:dyDescent="0.25">
      <c r="A836">
        <f>_xlfn.XLOOKUP(C836,[1]Sheet1!$K:$K,[1]Sheet1!$D:$D,0)</f>
        <v>44914</v>
      </c>
      <c r="B836" t="str">
        <f t="shared" si="13"/>
        <v>2022_Week52</v>
      </c>
      <c r="C836" t="s">
        <v>454</v>
      </c>
      <c r="D836" t="s">
        <v>115</v>
      </c>
      <c r="E836" t="s">
        <v>231</v>
      </c>
      <c r="F836" t="s">
        <v>232</v>
      </c>
      <c r="G836" t="s">
        <v>233</v>
      </c>
      <c r="H836">
        <v>154</v>
      </c>
      <c r="I836">
        <v>1</v>
      </c>
      <c r="J836">
        <v>0.79</v>
      </c>
      <c r="K836">
        <v>0.34</v>
      </c>
      <c r="L836">
        <v>184</v>
      </c>
      <c r="M836">
        <v>2</v>
      </c>
      <c r="N836">
        <v>0.72</v>
      </c>
      <c r="O836">
        <v>0.51</v>
      </c>
      <c r="P836">
        <v>99.46</v>
      </c>
      <c r="Q836">
        <v>100</v>
      </c>
      <c r="R836">
        <v>20</v>
      </c>
      <c r="S836">
        <v>1</v>
      </c>
      <c r="T836">
        <v>12.99</v>
      </c>
      <c r="U836">
        <v>100</v>
      </c>
      <c r="V836" t="s">
        <v>476</v>
      </c>
      <c r="W836" t="s">
        <v>166</v>
      </c>
      <c r="X836">
        <v>20</v>
      </c>
      <c r="Y836">
        <v>1</v>
      </c>
    </row>
    <row r="837" spans="1:25" x14ac:dyDescent="0.25">
      <c r="A837">
        <f>_xlfn.XLOOKUP(C837,[1]Sheet1!$K:$K,[1]Sheet1!$D:$D,0)</f>
        <v>44914</v>
      </c>
      <c r="B837" t="str">
        <f t="shared" si="13"/>
        <v>2022_Week52</v>
      </c>
      <c r="C837" t="s">
        <v>454</v>
      </c>
      <c r="D837" t="s">
        <v>34</v>
      </c>
      <c r="E837" t="s">
        <v>397</v>
      </c>
      <c r="F837" t="s">
        <v>398</v>
      </c>
      <c r="G837" t="s">
        <v>399</v>
      </c>
      <c r="H837">
        <v>188</v>
      </c>
      <c r="I837">
        <v>0</v>
      </c>
      <c r="J837">
        <v>0.96</v>
      </c>
      <c r="K837">
        <v>0</v>
      </c>
      <c r="L837">
        <v>228</v>
      </c>
      <c r="M837">
        <v>0</v>
      </c>
      <c r="N837">
        <v>0.89</v>
      </c>
      <c r="O837">
        <v>0</v>
      </c>
      <c r="P837">
        <v>100</v>
      </c>
      <c r="Q837">
        <v>0</v>
      </c>
      <c r="R837">
        <v>20</v>
      </c>
      <c r="S837">
        <v>0</v>
      </c>
      <c r="T837">
        <v>10.64</v>
      </c>
      <c r="U837">
        <v>0</v>
      </c>
      <c r="V837" t="s">
        <v>168</v>
      </c>
      <c r="W837" t="s">
        <v>33</v>
      </c>
      <c r="X837">
        <v>20</v>
      </c>
      <c r="Y837">
        <v>0</v>
      </c>
    </row>
    <row r="838" spans="1:25" x14ac:dyDescent="0.25">
      <c r="A838">
        <f>_xlfn.XLOOKUP(C838,[1]Sheet1!$K:$K,[1]Sheet1!$D:$D,0)</f>
        <v>44914</v>
      </c>
      <c r="B838" t="str">
        <f t="shared" si="13"/>
        <v>2022_Week52</v>
      </c>
      <c r="C838" t="s">
        <v>454</v>
      </c>
      <c r="D838" t="s">
        <v>66</v>
      </c>
      <c r="E838" t="s">
        <v>120</v>
      </c>
      <c r="F838" t="s">
        <v>121</v>
      </c>
      <c r="G838" t="s">
        <v>122</v>
      </c>
      <c r="H838">
        <v>362</v>
      </c>
      <c r="I838">
        <v>8</v>
      </c>
      <c r="J838">
        <v>1.85</v>
      </c>
      <c r="K838">
        <v>2.71</v>
      </c>
      <c r="L838">
        <v>444</v>
      </c>
      <c r="M838">
        <v>8</v>
      </c>
      <c r="N838">
        <v>1.74</v>
      </c>
      <c r="O838">
        <v>2.0299999999999998</v>
      </c>
      <c r="P838">
        <v>99.55</v>
      </c>
      <c r="Q838">
        <v>100</v>
      </c>
      <c r="R838">
        <v>20</v>
      </c>
      <c r="S838">
        <v>0</v>
      </c>
      <c r="T838">
        <v>5.52</v>
      </c>
      <c r="U838">
        <v>0</v>
      </c>
      <c r="V838" t="s">
        <v>477</v>
      </c>
      <c r="W838" t="s">
        <v>33</v>
      </c>
      <c r="X838">
        <v>20</v>
      </c>
      <c r="Y838">
        <v>0</v>
      </c>
    </row>
    <row r="839" spans="1:25" x14ac:dyDescent="0.25">
      <c r="A839">
        <f>_xlfn.XLOOKUP(C839,[1]Sheet1!$K:$K,[1]Sheet1!$D:$D,0)</f>
        <v>44914</v>
      </c>
      <c r="B839" t="str">
        <f t="shared" si="13"/>
        <v>2022_Week52</v>
      </c>
      <c r="C839" t="s">
        <v>454</v>
      </c>
      <c r="D839" t="s">
        <v>34</v>
      </c>
      <c r="E839" t="s">
        <v>157</v>
      </c>
      <c r="F839" t="s">
        <v>158</v>
      </c>
      <c r="G839" t="s">
        <v>159</v>
      </c>
      <c r="H839">
        <v>238</v>
      </c>
      <c r="I839">
        <v>0</v>
      </c>
      <c r="J839">
        <v>1.22</v>
      </c>
      <c r="K839">
        <v>0</v>
      </c>
      <c r="L839">
        <v>304</v>
      </c>
      <c r="M839">
        <v>0</v>
      </c>
      <c r="N839">
        <v>1.19</v>
      </c>
      <c r="O839">
        <v>0</v>
      </c>
      <c r="P839">
        <v>100</v>
      </c>
      <c r="Q839">
        <v>0</v>
      </c>
      <c r="R839">
        <v>19</v>
      </c>
      <c r="S839">
        <v>0</v>
      </c>
      <c r="T839">
        <v>7.98</v>
      </c>
      <c r="U839">
        <v>0</v>
      </c>
      <c r="V839" t="s">
        <v>478</v>
      </c>
      <c r="W839" t="s">
        <v>33</v>
      </c>
      <c r="X839">
        <v>18</v>
      </c>
      <c r="Y839">
        <v>0</v>
      </c>
    </row>
    <row r="840" spans="1:25" x14ac:dyDescent="0.25">
      <c r="A840">
        <f>_xlfn.XLOOKUP(C840,[1]Sheet1!$K:$K,[1]Sheet1!$D:$D,0)</f>
        <v>44914</v>
      </c>
      <c r="B840" t="str">
        <f t="shared" si="13"/>
        <v>2022_Week52</v>
      </c>
      <c r="C840" t="s">
        <v>454</v>
      </c>
      <c r="D840" t="s">
        <v>34</v>
      </c>
      <c r="E840" t="s">
        <v>224</v>
      </c>
      <c r="F840" t="s">
        <v>158</v>
      </c>
      <c r="G840" t="s">
        <v>225</v>
      </c>
      <c r="H840">
        <v>379</v>
      </c>
      <c r="I840">
        <v>0</v>
      </c>
      <c r="J840">
        <v>1.94</v>
      </c>
      <c r="K840">
        <v>0</v>
      </c>
      <c r="L840">
        <v>433</v>
      </c>
      <c r="M840">
        <v>0</v>
      </c>
      <c r="N840">
        <v>1.7</v>
      </c>
      <c r="O840">
        <v>0</v>
      </c>
      <c r="P840">
        <v>100</v>
      </c>
      <c r="Q840">
        <v>0</v>
      </c>
      <c r="R840">
        <v>18</v>
      </c>
      <c r="S840">
        <v>0</v>
      </c>
      <c r="T840">
        <v>4.75</v>
      </c>
      <c r="U840">
        <v>0</v>
      </c>
      <c r="V840" t="s">
        <v>478</v>
      </c>
      <c r="W840" t="s">
        <v>33</v>
      </c>
      <c r="X840">
        <v>18</v>
      </c>
      <c r="Y840">
        <v>0</v>
      </c>
    </row>
    <row r="841" spans="1:25" x14ac:dyDescent="0.25">
      <c r="A841">
        <f>_xlfn.XLOOKUP(C841,[1]Sheet1!$K:$K,[1]Sheet1!$D:$D,0)</f>
        <v>44914</v>
      </c>
      <c r="B841" t="str">
        <f t="shared" si="13"/>
        <v>2022_Week52</v>
      </c>
      <c r="C841" t="s">
        <v>454</v>
      </c>
      <c r="D841" t="s">
        <v>24</v>
      </c>
      <c r="E841" t="s">
        <v>24</v>
      </c>
      <c r="F841" t="s">
        <v>25</v>
      </c>
      <c r="G841" t="s">
        <v>26</v>
      </c>
      <c r="H841">
        <v>164</v>
      </c>
      <c r="I841">
        <v>3</v>
      </c>
      <c r="J841">
        <v>0.84</v>
      </c>
      <c r="K841">
        <v>1.02</v>
      </c>
      <c r="L841">
        <v>211</v>
      </c>
      <c r="M841">
        <v>3</v>
      </c>
      <c r="N841">
        <v>0.83</v>
      </c>
      <c r="O841">
        <v>0.76</v>
      </c>
      <c r="P841">
        <v>99.53</v>
      </c>
      <c r="Q841">
        <v>100</v>
      </c>
      <c r="R841">
        <v>16</v>
      </c>
      <c r="S841">
        <v>0</v>
      </c>
      <c r="T841">
        <v>9.76</v>
      </c>
      <c r="U841">
        <v>0</v>
      </c>
      <c r="V841" t="s">
        <v>479</v>
      </c>
      <c r="W841" t="s">
        <v>33</v>
      </c>
      <c r="X841">
        <v>16</v>
      </c>
      <c r="Y841">
        <v>0</v>
      </c>
    </row>
    <row r="842" spans="1:25" x14ac:dyDescent="0.25">
      <c r="A842">
        <f>_xlfn.XLOOKUP(C842,[1]Sheet1!$K:$K,[1]Sheet1!$D:$D,0)</f>
        <v>44914</v>
      </c>
      <c r="B842" t="str">
        <f t="shared" si="13"/>
        <v>2022_Week52</v>
      </c>
      <c r="C842" t="s">
        <v>454</v>
      </c>
      <c r="D842" t="s">
        <v>34</v>
      </c>
      <c r="E842" t="s">
        <v>222</v>
      </c>
      <c r="F842" t="s">
        <v>158</v>
      </c>
      <c r="G842" t="s">
        <v>223</v>
      </c>
      <c r="H842">
        <v>323</v>
      </c>
      <c r="I842">
        <v>1</v>
      </c>
      <c r="J842">
        <v>1.65</v>
      </c>
      <c r="K842">
        <v>0.34</v>
      </c>
      <c r="L842">
        <v>380</v>
      </c>
      <c r="M842">
        <v>1</v>
      </c>
      <c r="N842">
        <v>1.49</v>
      </c>
      <c r="O842">
        <v>0.25</v>
      </c>
      <c r="P842">
        <v>94.21</v>
      </c>
      <c r="Q842">
        <v>100</v>
      </c>
      <c r="R842">
        <v>14</v>
      </c>
      <c r="S842">
        <v>0</v>
      </c>
      <c r="T842">
        <v>4.33</v>
      </c>
      <c r="U842">
        <v>0</v>
      </c>
      <c r="V842" t="s">
        <v>228</v>
      </c>
      <c r="W842" t="s">
        <v>33</v>
      </c>
      <c r="X842">
        <v>11</v>
      </c>
      <c r="Y842">
        <v>0</v>
      </c>
    </row>
    <row r="843" spans="1:25" x14ac:dyDescent="0.25">
      <c r="A843">
        <f>_xlfn.XLOOKUP(C843,[1]Sheet1!$K:$K,[1]Sheet1!$D:$D,0)</f>
        <v>44914</v>
      </c>
      <c r="B843" t="str">
        <f t="shared" si="13"/>
        <v>2022_Week52</v>
      </c>
      <c r="C843" t="s">
        <v>454</v>
      </c>
      <c r="D843" t="s">
        <v>40</v>
      </c>
      <c r="E843" t="s">
        <v>41</v>
      </c>
      <c r="F843" t="s">
        <v>42</v>
      </c>
      <c r="G843" t="s">
        <v>43</v>
      </c>
      <c r="H843">
        <v>172</v>
      </c>
      <c r="I843">
        <v>2</v>
      </c>
      <c r="J843">
        <v>0.88</v>
      </c>
      <c r="K843">
        <v>0.68</v>
      </c>
      <c r="L843">
        <v>195</v>
      </c>
      <c r="M843">
        <v>3</v>
      </c>
      <c r="N843">
        <v>0.76</v>
      </c>
      <c r="O843">
        <v>0.76</v>
      </c>
      <c r="P843">
        <v>98.97</v>
      </c>
      <c r="Q843">
        <v>100</v>
      </c>
      <c r="R843">
        <v>9</v>
      </c>
      <c r="S843">
        <v>0</v>
      </c>
      <c r="T843">
        <v>5.23</v>
      </c>
      <c r="U843">
        <v>0</v>
      </c>
      <c r="V843" t="s">
        <v>480</v>
      </c>
      <c r="W843" t="s">
        <v>33</v>
      </c>
      <c r="X843">
        <v>9</v>
      </c>
      <c r="Y843">
        <v>0</v>
      </c>
    </row>
    <row r="844" spans="1:25" x14ac:dyDescent="0.25">
      <c r="A844">
        <f>_xlfn.XLOOKUP(C844,[1]Sheet1!$K:$K,[1]Sheet1!$D:$D,0)</f>
        <v>44914</v>
      </c>
      <c r="B844" t="str">
        <f t="shared" si="13"/>
        <v>2022_Week52</v>
      </c>
      <c r="C844" t="s">
        <v>454</v>
      </c>
      <c r="D844" t="s">
        <v>162</v>
      </c>
      <c r="E844" t="s">
        <v>163</v>
      </c>
      <c r="F844" t="s">
        <v>164</v>
      </c>
      <c r="G844" t="s">
        <v>165</v>
      </c>
      <c r="H844">
        <v>197</v>
      </c>
      <c r="I844">
        <v>2</v>
      </c>
      <c r="J844">
        <v>1.01</v>
      </c>
      <c r="K844">
        <v>0.68</v>
      </c>
      <c r="L844">
        <v>259</v>
      </c>
      <c r="M844">
        <v>3</v>
      </c>
      <c r="N844">
        <v>1.02</v>
      </c>
      <c r="O844">
        <v>0.76</v>
      </c>
      <c r="P844">
        <v>100</v>
      </c>
      <c r="Q844">
        <v>100</v>
      </c>
      <c r="R844">
        <v>7</v>
      </c>
      <c r="S844">
        <v>0</v>
      </c>
      <c r="T844">
        <v>3.55</v>
      </c>
      <c r="U844">
        <v>0</v>
      </c>
      <c r="V844" t="s">
        <v>407</v>
      </c>
      <c r="W844" t="s">
        <v>33</v>
      </c>
      <c r="X844">
        <v>7</v>
      </c>
      <c r="Y844">
        <v>0</v>
      </c>
    </row>
    <row r="845" spans="1:25" x14ac:dyDescent="0.25">
      <c r="A845">
        <f>_xlfn.XLOOKUP(C845,[1]Sheet1!$K:$K,[1]Sheet1!$D:$D,0)</f>
        <v>44914</v>
      </c>
      <c r="B845" t="str">
        <f t="shared" si="13"/>
        <v>2022_Week52</v>
      </c>
      <c r="C845" t="s">
        <v>454</v>
      </c>
      <c r="D845" t="s">
        <v>40</v>
      </c>
      <c r="E845" t="s">
        <v>88</v>
      </c>
      <c r="F845" t="s">
        <v>89</v>
      </c>
      <c r="G845" t="s">
        <v>90</v>
      </c>
      <c r="H845">
        <v>164</v>
      </c>
      <c r="I845">
        <v>2</v>
      </c>
      <c r="J845">
        <v>0.84</v>
      </c>
      <c r="K845">
        <v>0.68</v>
      </c>
      <c r="L845">
        <v>187</v>
      </c>
      <c r="M845">
        <v>2</v>
      </c>
      <c r="N845">
        <v>0.73</v>
      </c>
      <c r="O845">
        <v>0.51</v>
      </c>
      <c r="P845">
        <v>100</v>
      </c>
      <c r="Q845">
        <v>100</v>
      </c>
      <c r="R845">
        <v>8</v>
      </c>
      <c r="S845">
        <v>0</v>
      </c>
      <c r="T845">
        <v>4.88</v>
      </c>
      <c r="U845">
        <v>0</v>
      </c>
      <c r="V845" t="s">
        <v>481</v>
      </c>
      <c r="W845" t="s">
        <v>33</v>
      </c>
      <c r="X845">
        <v>6</v>
      </c>
      <c r="Y845">
        <v>0</v>
      </c>
    </row>
    <row r="846" spans="1:25" x14ac:dyDescent="0.25">
      <c r="A846">
        <f>_xlfn.XLOOKUP(C846,[1]Sheet1!$K:$K,[1]Sheet1!$D:$D,0)</f>
        <v>44914</v>
      </c>
      <c r="B846" t="str">
        <f t="shared" si="13"/>
        <v>2022_Week52</v>
      </c>
      <c r="C846" t="s">
        <v>454</v>
      </c>
      <c r="D846" t="s">
        <v>162</v>
      </c>
      <c r="E846" t="s">
        <v>342</v>
      </c>
      <c r="F846" t="s">
        <v>343</v>
      </c>
      <c r="G846" t="s">
        <v>344</v>
      </c>
      <c r="H846">
        <v>58</v>
      </c>
      <c r="I846">
        <v>0</v>
      </c>
      <c r="J846">
        <v>0.3</v>
      </c>
      <c r="K846">
        <v>0</v>
      </c>
      <c r="L846">
        <v>68</v>
      </c>
      <c r="M846">
        <v>0</v>
      </c>
      <c r="N846">
        <v>0.27</v>
      </c>
      <c r="O846">
        <v>0</v>
      </c>
      <c r="P846">
        <v>100</v>
      </c>
      <c r="Q846">
        <v>0</v>
      </c>
      <c r="R846">
        <v>3</v>
      </c>
      <c r="S846">
        <v>0</v>
      </c>
      <c r="T846">
        <v>5.17</v>
      </c>
      <c r="U846">
        <v>0</v>
      </c>
      <c r="V846" t="s">
        <v>318</v>
      </c>
      <c r="W846" t="s">
        <v>33</v>
      </c>
      <c r="X846">
        <v>3</v>
      </c>
      <c r="Y846">
        <v>0</v>
      </c>
    </row>
    <row r="847" spans="1:25" x14ac:dyDescent="0.25">
      <c r="A847">
        <f>_xlfn.XLOOKUP(C847,[1]Sheet1!$K:$K,[1]Sheet1!$D:$D,0)</f>
        <v>44914</v>
      </c>
      <c r="B847" t="str">
        <f t="shared" si="13"/>
        <v>2022_Week52</v>
      </c>
      <c r="C847" t="s">
        <v>454</v>
      </c>
      <c r="D847" t="s">
        <v>34</v>
      </c>
      <c r="E847" t="s">
        <v>186</v>
      </c>
      <c r="F847" t="s">
        <v>187</v>
      </c>
      <c r="G847" t="s">
        <v>188</v>
      </c>
      <c r="H847">
        <v>165</v>
      </c>
      <c r="I847">
        <v>1</v>
      </c>
      <c r="J847">
        <v>0.84</v>
      </c>
      <c r="K847">
        <v>0.34</v>
      </c>
      <c r="L847">
        <v>188</v>
      </c>
      <c r="M847">
        <v>1</v>
      </c>
      <c r="N847">
        <v>0.74</v>
      </c>
      <c r="O847">
        <v>0.25</v>
      </c>
      <c r="P847">
        <v>100</v>
      </c>
      <c r="Q847">
        <v>100</v>
      </c>
      <c r="R847">
        <v>1</v>
      </c>
      <c r="S847">
        <v>0</v>
      </c>
      <c r="T847">
        <v>0.61</v>
      </c>
      <c r="U847">
        <v>0</v>
      </c>
      <c r="V847" t="s">
        <v>442</v>
      </c>
      <c r="W847" t="s">
        <v>33</v>
      </c>
      <c r="X847">
        <v>1</v>
      </c>
      <c r="Y847">
        <v>0</v>
      </c>
    </row>
    <row r="848" spans="1:25" x14ac:dyDescent="0.25">
      <c r="A848">
        <f>_xlfn.XLOOKUP(C848,[1]Sheet1!$K:$K,[1]Sheet1!$D:$D,0)</f>
        <v>44914</v>
      </c>
      <c r="B848" t="str">
        <f t="shared" si="13"/>
        <v>2022_Week52</v>
      </c>
      <c r="C848" t="s">
        <v>454</v>
      </c>
      <c r="D848" t="s">
        <v>162</v>
      </c>
      <c r="E848" t="s">
        <v>371</v>
      </c>
      <c r="F848" t="s">
        <v>343</v>
      </c>
      <c r="G848" t="s">
        <v>372</v>
      </c>
      <c r="H848">
        <v>93</v>
      </c>
      <c r="I848">
        <v>2</v>
      </c>
      <c r="J848">
        <v>0.48</v>
      </c>
      <c r="K848">
        <v>0.68</v>
      </c>
      <c r="L848">
        <v>116</v>
      </c>
      <c r="M848">
        <v>2</v>
      </c>
      <c r="N848">
        <v>0.46</v>
      </c>
      <c r="O848">
        <v>0.51</v>
      </c>
      <c r="P848">
        <v>100</v>
      </c>
      <c r="Q848">
        <v>100</v>
      </c>
      <c r="R848">
        <v>1</v>
      </c>
      <c r="S848">
        <v>0</v>
      </c>
      <c r="T848">
        <v>1.08</v>
      </c>
      <c r="U848">
        <v>0</v>
      </c>
      <c r="V848" t="s">
        <v>166</v>
      </c>
      <c r="W848" t="s">
        <v>33</v>
      </c>
      <c r="X848">
        <v>1</v>
      </c>
      <c r="Y848">
        <v>0</v>
      </c>
    </row>
    <row r="849" spans="1:25" x14ac:dyDescent="0.25">
      <c r="A849">
        <f>_xlfn.XLOOKUP(C849,[1]Sheet1!$K:$K,[1]Sheet1!$D:$D,0)</f>
        <v>44907</v>
      </c>
      <c r="B849" t="str">
        <f t="shared" si="13"/>
        <v>2022_Week51</v>
      </c>
      <c r="C849" t="s">
        <v>482</v>
      </c>
      <c r="D849" t="s">
        <v>66</v>
      </c>
      <c r="E849" t="s">
        <v>67</v>
      </c>
      <c r="F849" t="s">
        <v>68</v>
      </c>
      <c r="G849" t="s">
        <v>69</v>
      </c>
      <c r="H849">
        <v>2.3290000000000002</v>
      </c>
      <c r="I849">
        <v>33</v>
      </c>
      <c r="J849">
        <v>9.44</v>
      </c>
      <c r="K849">
        <v>9.5399999999999991</v>
      </c>
      <c r="L849">
        <v>2.952</v>
      </c>
      <c r="M849">
        <v>47</v>
      </c>
      <c r="N849">
        <v>9.49</v>
      </c>
      <c r="O849">
        <v>10.68</v>
      </c>
      <c r="P849">
        <v>99.97</v>
      </c>
      <c r="Q849">
        <v>95.74</v>
      </c>
      <c r="R849">
        <v>204</v>
      </c>
      <c r="S849">
        <v>1</v>
      </c>
      <c r="T849">
        <v>8.76</v>
      </c>
      <c r="U849">
        <v>3.03</v>
      </c>
      <c r="V849" t="s">
        <v>483</v>
      </c>
      <c r="W849" t="s">
        <v>484</v>
      </c>
      <c r="X849">
        <v>199</v>
      </c>
      <c r="Y849">
        <v>1</v>
      </c>
    </row>
    <row r="850" spans="1:25" x14ac:dyDescent="0.25">
      <c r="A850">
        <f>_xlfn.XLOOKUP(C850,[1]Sheet1!$K:$K,[1]Sheet1!$D:$D,0)</f>
        <v>44907</v>
      </c>
      <c r="B850" t="str">
        <f t="shared" si="13"/>
        <v>2022_Week51</v>
      </c>
      <c r="C850" t="s">
        <v>482</v>
      </c>
      <c r="D850" t="s">
        <v>92</v>
      </c>
      <c r="E850" t="s">
        <v>102</v>
      </c>
      <c r="F850" t="s">
        <v>103</v>
      </c>
      <c r="G850" t="s">
        <v>104</v>
      </c>
      <c r="H850">
        <v>2.36</v>
      </c>
      <c r="I850">
        <v>33</v>
      </c>
      <c r="J850">
        <v>9.56</v>
      </c>
      <c r="K850">
        <v>9.5399999999999991</v>
      </c>
      <c r="L850">
        <v>3.165</v>
      </c>
      <c r="M850">
        <v>39</v>
      </c>
      <c r="N850">
        <v>10.18</v>
      </c>
      <c r="O850">
        <v>8.86</v>
      </c>
      <c r="P850">
        <v>99.87</v>
      </c>
      <c r="Q850">
        <v>100</v>
      </c>
      <c r="R850">
        <v>197</v>
      </c>
      <c r="S850">
        <v>3</v>
      </c>
      <c r="T850">
        <v>8.35</v>
      </c>
      <c r="U850">
        <v>9.09</v>
      </c>
      <c r="V850" t="s">
        <v>485</v>
      </c>
      <c r="W850" t="s">
        <v>486</v>
      </c>
      <c r="X850">
        <v>189</v>
      </c>
      <c r="Y850">
        <v>3</v>
      </c>
    </row>
    <row r="851" spans="1:25" x14ac:dyDescent="0.25">
      <c r="A851">
        <f>_xlfn.XLOOKUP(C851,[1]Sheet1!$K:$K,[1]Sheet1!$D:$D,0)</f>
        <v>44907</v>
      </c>
      <c r="B851" t="str">
        <f t="shared" si="13"/>
        <v>2022_Week51</v>
      </c>
      <c r="C851" t="s">
        <v>482</v>
      </c>
      <c r="D851" t="s">
        <v>66</v>
      </c>
      <c r="E851" t="s">
        <v>84</v>
      </c>
      <c r="F851" t="s">
        <v>85</v>
      </c>
      <c r="G851" t="s">
        <v>86</v>
      </c>
      <c r="H851">
        <v>1.2110000000000001</v>
      </c>
      <c r="I851">
        <v>19</v>
      </c>
      <c r="J851">
        <v>4.91</v>
      </c>
      <c r="K851">
        <v>5.49</v>
      </c>
      <c r="L851">
        <v>1.532</v>
      </c>
      <c r="M851">
        <v>22</v>
      </c>
      <c r="N851">
        <v>4.93</v>
      </c>
      <c r="O851">
        <v>5</v>
      </c>
      <c r="P851">
        <v>99.67</v>
      </c>
      <c r="Q851">
        <v>95.45</v>
      </c>
      <c r="R851">
        <v>159</v>
      </c>
      <c r="S851">
        <v>3</v>
      </c>
      <c r="T851">
        <v>13.13</v>
      </c>
      <c r="U851">
        <v>15.79</v>
      </c>
      <c r="V851" t="s">
        <v>487</v>
      </c>
      <c r="W851" t="s">
        <v>488</v>
      </c>
      <c r="X851">
        <v>155</v>
      </c>
      <c r="Y851">
        <v>3</v>
      </c>
    </row>
    <row r="852" spans="1:25" x14ac:dyDescent="0.25">
      <c r="A852">
        <f>_xlfn.XLOOKUP(C852,[1]Sheet1!$K:$K,[1]Sheet1!$D:$D,0)</f>
        <v>44907</v>
      </c>
      <c r="B852" t="str">
        <f t="shared" si="13"/>
        <v>2022_Week51</v>
      </c>
      <c r="C852" t="s">
        <v>482</v>
      </c>
      <c r="D852" t="s">
        <v>66</v>
      </c>
      <c r="E852" t="s">
        <v>29</v>
      </c>
      <c r="F852" t="s">
        <v>30</v>
      </c>
      <c r="G852" t="s">
        <v>31</v>
      </c>
      <c r="H852">
        <v>1.1779999999999999</v>
      </c>
      <c r="I852">
        <v>15</v>
      </c>
      <c r="J852">
        <v>4.7699999999999996</v>
      </c>
      <c r="K852">
        <v>4.34</v>
      </c>
      <c r="L852">
        <v>1.579</v>
      </c>
      <c r="M852">
        <v>19</v>
      </c>
      <c r="N852">
        <v>5.08</v>
      </c>
      <c r="O852">
        <v>4.32</v>
      </c>
      <c r="P852">
        <v>95.88</v>
      </c>
      <c r="Q852">
        <v>89.47</v>
      </c>
      <c r="R852">
        <v>137</v>
      </c>
      <c r="S852">
        <v>1</v>
      </c>
      <c r="T852">
        <v>11.63</v>
      </c>
      <c r="U852">
        <v>6.67</v>
      </c>
      <c r="V852" t="s">
        <v>489</v>
      </c>
      <c r="W852" t="s">
        <v>178</v>
      </c>
      <c r="X852">
        <v>136</v>
      </c>
      <c r="Y852">
        <v>1</v>
      </c>
    </row>
    <row r="853" spans="1:25" x14ac:dyDescent="0.25">
      <c r="A853">
        <f>_xlfn.XLOOKUP(C853,[1]Sheet1!$K:$K,[1]Sheet1!$D:$D,0)</f>
        <v>44907</v>
      </c>
      <c r="B853" t="str">
        <f t="shared" si="13"/>
        <v>2022_Week51</v>
      </c>
      <c r="C853" t="s">
        <v>482</v>
      </c>
      <c r="D853" t="s">
        <v>40</v>
      </c>
      <c r="E853" t="s">
        <v>58</v>
      </c>
      <c r="F853" t="s">
        <v>59</v>
      </c>
      <c r="G853" t="s">
        <v>60</v>
      </c>
      <c r="H853">
        <v>1.0649999999999999</v>
      </c>
      <c r="I853">
        <v>19</v>
      </c>
      <c r="J853">
        <v>4.32</v>
      </c>
      <c r="K853">
        <v>5.49</v>
      </c>
      <c r="L853">
        <v>1.3859999999999999</v>
      </c>
      <c r="M853">
        <v>27</v>
      </c>
      <c r="N853">
        <v>4.46</v>
      </c>
      <c r="O853">
        <v>6.14</v>
      </c>
      <c r="P853">
        <v>98.34</v>
      </c>
      <c r="Q853">
        <v>96.3</v>
      </c>
      <c r="R853">
        <v>126</v>
      </c>
      <c r="S853">
        <v>0</v>
      </c>
      <c r="T853">
        <v>11.83</v>
      </c>
      <c r="U853">
        <v>0</v>
      </c>
      <c r="V853" t="s">
        <v>490</v>
      </c>
      <c r="W853" t="s">
        <v>33</v>
      </c>
      <c r="X853">
        <v>114</v>
      </c>
      <c r="Y853">
        <v>0</v>
      </c>
    </row>
    <row r="854" spans="1:25" x14ac:dyDescent="0.25">
      <c r="A854">
        <f>_xlfn.XLOOKUP(C854,[1]Sheet1!$K:$K,[1]Sheet1!$D:$D,0)</f>
        <v>44907</v>
      </c>
      <c r="B854" t="str">
        <f t="shared" si="13"/>
        <v>2022_Week51</v>
      </c>
      <c r="C854" t="s">
        <v>482</v>
      </c>
      <c r="D854" t="s">
        <v>34</v>
      </c>
      <c r="E854" t="s">
        <v>50</v>
      </c>
      <c r="F854" t="s">
        <v>51</v>
      </c>
      <c r="G854" t="s">
        <v>52</v>
      </c>
      <c r="H854">
        <v>854</v>
      </c>
      <c r="I854">
        <v>12</v>
      </c>
      <c r="J854">
        <v>3.46</v>
      </c>
      <c r="K854">
        <v>3.47</v>
      </c>
      <c r="L854">
        <v>1.1379999999999999</v>
      </c>
      <c r="M854">
        <v>18</v>
      </c>
      <c r="N854">
        <v>3.66</v>
      </c>
      <c r="O854">
        <v>4.09</v>
      </c>
      <c r="P854">
        <v>99.56</v>
      </c>
      <c r="Q854">
        <v>100</v>
      </c>
      <c r="R854">
        <v>118</v>
      </c>
      <c r="S854">
        <v>1</v>
      </c>
      <c r="T854">
        <v>13.82</v>
      </c>
      <c r="U854">
        <v>8.33</v>
      </c>
      <c r="V854" t="s">
        <v>491</v>
      </c>
      <c r="W854" t="s">
        <v>492</v>
      </c>
      <c r="X854">
        <v>103</v>
      </c>
      <c r="Y854">
        <v>1</v>
      </c>
    </row>
    <row r="855" spans="1:25" x14ac:dyDescent="0.25">
      <c r="A855">
        <f>_xlfn.XLOOKUP(C855,[1]Sheet1!$K:$K,[1]Sheet1!$D:$D,0)</f>
        <v>44907</v>
      </c>
      <c r="B855" t="str">
        <f t="shared" si="13"/>
        <v>2022_Week51</v>
      </c>
      <c r="C855" t="s">
        <v>482</v>
      </c>
      <c r="D855" t="s">
        <v>34</v>
      </c>
      <c r="E855" t="s">
        <v>35</v>
      </c>
      <c r="F855" t="s">
        <v>36</v>
      </c>
      <c r="G855" t="s">
        <v>37</v>
      </c>
      <c r="H855">
        <v>1.2989999999999999</v>
      </c>
      <c r="I855">
        <v>16</v>
      </c>
      <c r="J855">
        <v>5.26</v>
      </c>
      <c r="K855">
        <v>4.62</v>
      </c>
      <c r="L855">
        <v>1.5980000000000001</v>
      </c>
      <c r="M855">
        <v>16</v>
      </c>
      <c r="N855">
        <v>5.14</v>
      </c>
      <c r="O855">
        <v>3.64</v>
      </c>
      <c r="P855">
        <v>99.94</v>
      </c>
      <c r="Q855">
        <v>100</v>
      </c>
      <c r="R855">
        <v>108</v>
      </c>
      <c r="S855">
        <v>0</v>
      </c>
      <c r="T855">
        <v>8.31</v>
      </c>
      <c r="U855">
        <v>0</v>
      </c>
      <c r="V855" t="s">
        <v>493</v>
      </c>
      <c r="W855" t="s">
        <v>33</v>
      </c>
      <c r="X855">
        <v>103</v>
      </c>
      <c r="Y855">
        <v>0</v>
      </c>
    </row>
    <row r="856" spans="1:25" x14ac:dyDescent="0.25">
      <c r="A856">
        <f>_xlfn.XLOOKUP(C856,[1]Sheet1!$K:$K,[1]Sheet1!$D:$D,0)</f>
        <v>44907</v>
      </c>
      <c r="B856" t="str">
        <f t="shared" si="13"/>
        <v>2022_Week51</v>
      </c>
      <c r="C856" t="s">
        <v>482</v>
      </c>
      <c r="D856" t="s">
        <v>66</v>
      </c>
      <c r="E856" t="s">
        <v>54</v>
      </c>
      <c r="F856" t="s">
        <v>30</v>
      </c>
      <c r="G856" t="s">
        <v>55</v>
      </c>
      <c r="H856">
        <v>1.4079999999999999</v>
      </c>
      <c r="I856">
        <v>26</v>
      </c>
      <c r="J856">
        <v>5.71</v>
      </c>
      <c r="K856">
        <v>7.51</v>
      </c>
      <c r="L856">
        <v>1.8320000000000001</v>
      </c>
      <c r="M856">
        <v>33</v>
      </c>
      <c r="N856">
        <v>5.89</v>
      </c>
      <c r="O856">
        <v>7.5</v>
      </c>
      <c r="P856">
        <v>99.67</v>
      </c>
      <c r="Q856">
        <v>100</v>
      </c>
      <c r="R856">
        <v>104</v>
      </c>
      <c r="S856">
        <v>2</v>
      </c>
      <c r="T856">
        <v>7.39</v>
      </c>
      <c r="U856">
        <v>7.69</v>
      </c>
      <c r="V856" t="s">
        <v>494</v>
      </c>
      <c r="W856" t="s">
        <v>368</v>
      </c>
      <c r="X856">
        <v>103</v>
      </c>
      <c r="Y856">
        <v>2</v>
      </c>
    </row>
    <row r="857" spans="1:25" x14ac:dyDescent="0.25">
      <c r="A857">
        <f>_xlfn.XLOOKUP(C857,[1]Sheet1!$K:$K,[1]Sheet1!$D:$D,0)</f>
        <v>44907</v>
      </c>
      <c r="B857" t="str">
        <f t="shared" si="13"/>
        <v>2022_Week51</v>
      </c>
      <c r="C857" t="s">
        <v>482</v>
      </c>
      <c r="D857" t="s">
        <v>34</v>
      </c>
      <c r="E857" t="s">
        <v>45</v>
      </c>
      <c r="F857" t="s">
        <v>46</v>
      </c>
      <c r="G857" t="s">
        <v>47</v>
      </c>
      <c r="H857">
        <v>732</v>
      </c>
      <c r="I857">
        <v>9</v>
      </c>
      <c r="J857">
        <v>2.97</v>
      </c>
      <c r="K857">
        <v>2.6</v>
      </c>
      <c r="L857">
        <v>923</v>
      </c>
      <c r="M857">
        <v>18</v>
      </c>
      <c r="N857">
        <v>2.97</v>
      </c>
      <c r="O857">
        <v>4.09</v>
      </c>
      <c r="P857">
        <v>99.78</v>
      </c>
      <c r="Q857">
        <v>100</v>
      </c>
      <c r="R857">
        <v>101</v>
      </c>
      <c r="S857">
        <v>0</v>
      </c>
      <c r="T857">
        <v>13.8</v>
      </c>
      <c r="U857">
        <v>0</v>
      </c>
      <c r="V857" t="s">
        <v>495</v>
      </c>
      <c r="W857" t="s">
        <v>33</v>
      </c>
      <c r="X857">
        <v>99</v>
      </c>
      <c r="Y857">
        <v>0</v>
      </c>
    </row>
    <row r="858" spans="1:25" x14ac:dyDescent="0.25">
      <c r="A858">
        <f>_xlfn.XLOOKUP(C858,[1]Sheet1!$K:$K,[1]Sheet1!$D:$D,0)</f>
        <v>44907</v>
      </c>
      <c r="B858" t="str">
        <f t="shared" si="13"/>
        <v>2022_Week51</v>
      </c>
      <c r="C858" t="s">
        <v>482</v>
      </c>
      <c r="D858" t="s">
        <v>92</v>
      </c>
      <c r="E858" t="s">
        <v>97</v>
      </c>
      <c r="F858" t="s">
        <v>98</v>
      </c>
      <c r="G858" t="s">
        <v>99</v>
      </c>
      <c r="H858">
        <v>744</v>
      </c>
      <c r="I858">
        <v>5</v>
      </c>
      <c r="J858">
        <v>3.02</v>
      </c>
      <c r="K858">
        <v>1.45</v>
      </c>
      <c r="L858">
        <v>949</v>
      </c>
      <c r="M858">
        <v>7</v>
      </c>
      <c r="N858">
        <v>3.05</v>
      </c>
      <c r="O858">
        <v>1.59</v>
      </c>
      <c r="P858">
        <v>99.68</v>
      </c>
      <c r="Q858">
        <v>100</v>
      </c>
      <c r="R858">
        <v>88</v>
      </c>
      <c r="S858">
        <v>1</v>
      </c>
      <c r="T858">
        <v>11.83</v>
      </c>
      <c r="U858">
        <v>20</v>
      </c>
      <c r="V858" t="s">
        <v>496</v>
      </c>
      <c r="W858" t="s">
        <v>497</v>
      </c>
      <c r="X858">
        <v>83</v>
      </c>
      <c r="Y858">
        <v>1</v>
      </c>
    </row>
    <row r="859" spans="1:25" x14ac:dyDescent="0.25">
      <c r="A859">
        <f>_xlfn.XLOOKUP(C859,[1]Sheet1!$K:$K,[1]Sheet1!$D:$D,0)</f>
        <v>44907</v>
      </c>
      <c r="B859" t="str">
        <f t="shared" si="13"/>
        <v>2022_Week51</v>
      </c>
      <c r="C859" t="s">
        <v>482</v>
      </c>
      <c r="D859" t="s">
        <v>34</v>
      </c>
      <c r="E859" t="s">
        <v>62</v>
      </c>
      <c r="F859" t="s">
        <v>63</v>
      </c>
      <c r="G859" t="s">
        <v>64</v>
      </c>
      <c r="H859">
        <v>617</v>
      </c>
      <c r="I859">
        <v>8</v>
      </c>
      <c r="J859">
        <v>2.5</v>
      </c>
      <c r="K859">
        <v>2.31</v>
      </c>
      <c r="L859">
        <v>757</v>
      </c>
      <c r="M859">
        <v>9</v>
      </c>
      <c r="N859">
        <v>2.4300000000000002</v>
      </c>
      <c r="O859">
        <v>2.0499999999999998</v>
      </c>
      <c r="P859">
        <v>100</v>
      </c>
      <c r="Q859">
        <v>100</v>
      </c>
      <c r="R859">
        <v>80</v>
      </c>
      <c r="S859">
        <v>0</v>
      </c>
      <c r="T859">
        <v>12.97</v>
      </c>
      <c r="U859">
        <v>0</v>
      </c>
      <c r="V859" t="s">
        <v>498</v>
      </c>
      <c r="W859" t="s">
        <v>33</v>
      </c>
      <c r="X859">
        <v>77</v>
      </c>
      <c r="Y859">
        <v>0</v>
      </c>
    </row>
    <row r="860" spans="1:25" x14ac:dyDescent="0.25">
      <c r="A860">
        <f>_xlfn.XLOOKUP(C860,[1]Sheet1!$K:$K,[1]Sheet1!$D:$D,0)</f>
        <v>44907</v>
      </c>
      <c r="B860" t="str">
        <f t="shared" si="13"/>
        <v>2022_Week51</v>
      </c>
      <c r="C860" t="s">
        <v>482</v>
      </c>
      <c r="D860" t="s">
        <v>92</v>
      </c>
      <c r="E860" t="s">
        <v>111</v>
      </c>
      <c r="F860" t="s">
        <v>112</v>
      </c>
      <c r="G860" t="s">
        <v>113</v>
      </c>
      <c r="H860">
        <v>1.0389999999999999</v>
      </c>
      <c r="I860">
        <v>11</v>
      </c>
      <c r="J860">
        <v>4.21</v>
      </c>
      <c r="K860">
        <v>3.18</v>
      </c>
      <c r="L860">
        <v>1.26</v>
      </c>
      <c r="M860">
        <v>11</v>
      </c>
      <c r="N860">
        <v>4.05</v>
      </c>
      <c r="O860">
        <v>2.5</v>
      </c>
      <c r="P860">
        <v>98.02</v>
      </c>
      <c r="Q860">
        <v>100</v>
      </c>
      <c r="R860">
        <v>75</v>
      </c>
      <c r="S860">
        <v>0</v>
      </c>
      <c r="T860">
        <v>7.22</v>
      </c>
      <c r="U860">
        <v>0</v>
      </c>
      <c r="V860" t="s">
        <v>499</v>
      </c>
      <c r="W860" t="s">
        <v>33</v>
      </c>
      <c r="X860">
        <v>74</v>
      </c>
      <c r="Y860">
        <v>0</v>
      </c>
    </row>
    <row r="861" spans="1:25" x14ac:dyDescent="0.25">
      <c r="A861">
        <f>_xlfn.XLOOKUP(C861,[1]Sheet1!$K:$K,[1]Sheet1!$D:$D,0)</f>
        <v>44907</v>
      </c>
      <c r="B861" t="str">
        <f t="shared" si="13"/>
        <v>2022_Week51</v>
      </c>
      <c r="C861" t="s">
        <v>482</v>
      </c>
      <c r="D861" t="s">
        <v>66</v>
      </c>
      <c r="E861" t="s">
        <v>76</v>
      </c>
      <c r="F861" t="s">
        <v>77</v>
      </c>
      <c r="G861" t="s">
        <v>78</v>
      </c>
      <c r="H861">
        <v>947</v>
      </c>
      <c r="I861">
        <v>15</v>
      </c>
      <c r="J861">
        <v>3.84</v>
      </c>
      <c r="K861">
        <v>4.34</v>
      </c>
      <c r="L861">
        <v>1.2470000000000001</v>
      </c>
      <c r="M861">
        <v>18</v>
      </c>
      <c r="N861">
        <v>4.01</v>
      </c>
      <c r="O861">
        <v>4.09</v>
      </c>
      <c r="P861">
        <v>99.76</v>
      </c>
      <c r="Q861">
        <v>100</v>
      </c>
      <c r="R861">
        <v>71</v>
      </c>
      <c r="S861">
        <v>0</v>
      </c>
      <c r="T861">
        <v>7.5</v>
      </c>
      <c r="U861">
        <v>0</v>
      </c>
      <c r="V861" t="s">
        <v>500</v>
      </c>
      <c r="W861" t="s">
        <v>33</v>
      </c>
      <c r="X861">
        <v>71</v>
      </c>
      <c r="Y861">
        <v>0</v>
      </c>
    </row>
    <row r="862" spans="1:25" x14ac:dyDescent="0.25">
      <c r="A862">
        <f>_xlfn.XLOOKUP(C862,[1]Sheet1!$K:$K,[1]Sheet1!$D:$D,0)</f>
        <v>44907</v>
      </c>
      <c r="B862" t="str">
        <f t="shared" si="13"/>
        <v>2022_Week51</v>
      </c>
      <c r="C862" t="s">
        <v>482</v>
      </c>
      <c r="D862" t="s">
        <v>40</v>
      </c>
      <c r="E862" t="s">
        <v>41</v>
      </c>
      <c r="F862" t="s">
        <v>42</v>
      </c>
      <c r="G862" t="s">
        <v>43</v>
      </c>
      <c r="H862">
        <v>540</v>
      </c>
      <c r="I862">
        <v>9</v>
      </c>
      <c r="J862">
        <v>2.19</v>
      </c>
      <c r="K862">
        <v>2.6</v>
      </c>
      <c r="L862">
        <v>669</v>
      </c>
      <c r="M862">
        <v>16</v>
      </c>
      <c r="N862">
        <v>2.15</v>
      </c>
      <c r="O862">
        <v>3.64</v>
      </c>
      <c r="P862">
        <v>99.7</v>
      </c>
      <c r="Q862">
        <v>100</v>
      </c>
      <c r="R862">
        <v>62</v>
      </c>
      <c r="S862">
        <v>1</v>
      </c>
      <c r="T862">
        <v>11.48</v>
      </c>
      <c r="U862">
        <v>11.11</v>
      </c>
      <c r="V862" t="s">
        <v>501</v>
      </c>
      <c r="W862" t="s">
        <v>161</v>
      </c>
      <c r="X862">
        <v>56</v>
      </c>
      <c r="Y862">
        <v>1</v>
      </c>
    </row>
    <row r="863" spans="1:25" x14ac:dyDescent="0.25">
      <c r="A863">
        <f>_xlfn.XLOOKUP(C863,[1]Sheet1!$K:$K,[1]Sheet1!$D:$D,0)</f>
        <v>44907</v>
      </c>
      <c r="B863" t="str">
        <f t="shared" si="13"/>
        <v>2022_Week51</v>
      </c>
      <c r="C863" t="s">
        <v>482</v>
      </c>
      <c r="D863" t="s">
        <v>92</v>
      </c>
      <c r="E863" t="s">
        <v>93</v>
      </c>
      <c r="F863" t="s">
        <v>94</v>
      </c>
      <c r="G863" t="s">
        <v>95</v>
      </c>
      <c r="H863">
        <v>630</v>
      </c>
      <c r="I863">
        <v>5</v>
      </c>
      <c r="J863">
        <v>2.5499999999999998</v>
      </c>
      <c r="K863">
        <v>1.45</v>
      </c>
      <c r="L863">
        <v>768</v>
      </c>
      <c r="M863">
        <v>7</v>
      </c>
      <c r="N863">
        <v>2.4700000000000002</v>
      </c>
      <c r="O863">
        <v>1.59</v>
      </c>
      <c r="P863">
        <v>99.87</v>
      </c>
      <c r="Q863">
        <v>57.14</v>
      </c>
      <c r="R863">
        <v>59</v>
      </c>
      <c r="S863">
        <v>0</v>
      </c>
      <c r="T863">
        <v>9.3699999999999992</v>
      </c>
      <c r="U863">
        <v>0</v>
      </c>
      <c r="V863" t="s">
        <v>502</v>
      </c>
      <c r="W863" t="s">
        <v>33</v>
      </c>
      <c r="X863">
        <v>56</v>
      </c>
      <c r="Y863">
        <v>0</v>
      </c>
    </row>
    <row r="864" spans="1:25" x14ac:dyDescent="0.25">
      <c r="A864">
        <f>_xlfn.XLOOKUP(C864,[1]Sheet1!$K:$K,[1]Sheet1!$D:$D,0)</f>
        <v>44907</v>
      </c>
      <c r="B864" t="str">
        <f t="shared" si="13"/>
        <v>2022_Week51</v>
      </c>
      <c r="C864" t="s">
        <v>482</v>
      </c>
      <c r="D864" t="s">
        <v>66</v>
      </c>
      <c r="E864" t="s">
        <v>80</v>
      </c>
      <c r="F864" t="s">
        <v>81</v>
      </c>
      <c r="G864" t="s">
        <v>82</v>
      </c>
      <c r="H864">
        <v>773</v>
      </c>
      <c r="I864">
        <v>8</v>
      </c>
      <c r="J864">
        <v>3.13</v>
      </c>
      <c r="K864">
        <v>2.31</v>
      </c>
      <c r="L864">
        <v>953</v>
      </c>
      <c r="M864">
        <v>10</v>
      </c>
      <c r="N864">
        <v>3.06</v>
      </c>
      <c r="O864">
        <v>2.27</v>
      </c>
      <c r="P864">
        <v>100</v>
      </c>
      <c r="Q864">
        <v>100</v>
      </c>
      <c r="R864">
        <v>54</v>
      </c>
      <c r="S864">
        <v>0</v>
      </c>
      <c r="T864">
        <v>6.99</v>
      </c>
      <c r="U864">
        <v>0</v>
      </c>
      <c r="V864" t="s">
        <v>503</v>
      </c>
      <c r="W864" t="s">
        <v>33</v>
      </c>
      <c r="X864">
        <v>53</v>
      </c>
      <c r="Y864">
        <v>0</v>
      </c>
    </row>
    <row r="865" spans="1:25" x14ac:dyDescent="0.25">
      <c r="A865">
        <f>_xlfn.XLOOKUP(C865,[1]Sheet1!$K:$K,[1]Sheet1!$D:$D,0)</f>
        <v>44907</v>
      </c>
      <c r="B865" t="str">
        <f t="shared" si="13"/>
        <v>2022_Week51</v>
      </c>
      <c r="C865" t="s">
        <v>482</v>
      </c>
      <c r="D865" t="s">
        <v>66</v>
      </c>
      <c r="E865" t="s">
        <v>72</v>
      </c>
      <c r="F865" t="s">
        <v>73</v>
      </c>
      <c r="G865" t="s">
        <v>74</v>
      </c>
      <c r="H865">
        <v>600</v>
      </c>
      <c r="I865">
        <v>4</v>
      </c>
      <c r="J865">
        <v>2.4300000000000002</v>
      </c>
      <c r="K865">
        <v>1.1599999999999999</v>
      </c>
      <c r="L865">
        <v>796</v>
      </c>
      <c r="M865">
        <v>4</v>
      </c>
      <c r="N865">
        <v>2.56</v>
      </c>
      <c r="O865">
        <v>0.91</v>
      </c>
      <c r="P865">
        <v>99.87</v>
      </c>
      <c r="Q865">
        <v>100</v>
      </c>
      <c r="R865">
        <v>49</v>
      </c>
      <c r="S865">
        <v>0</v>
      </c>
      <c r="T865">
        <v>8.17</v>
      </c>
      <c r="U865">
        <v>0</v>
      </c>
      <c r="V865" t="s">
        <v>504</v>
      </c>
      <c r="W865" t="s">
        <v>33</v>
      </c>
      <c r="X865">
        <v>48</v>
      </c>
      <c r="Y865">
        <v>0</v>
      </c>
    </row>
    <row r="866" spans="1:25" x14ac:dyDescent="0.25">
      <c r="A866">
        <f>_xlfn.XLOOKUP(C866,[1]Sheet1!$K:$K,[1]Sheet1!$D:$D,0)</f>
        <v>44907</v>
      </c>
      <c r="B866" t="str">
        <f t="shared" si="13"/>
        <v>2022_Week51</v>
      </c>
      <c r="C866" t="s">
        <v>482</v>
      </c>
      <c r="D866" t="s">
        <v>40</v>
      </c>
      <c r="E866" t="s">
        <v>88</v>
      </c>
      <c r="F866" t="s">
        <v>89</v>
      </c>
      <c r="G866" t="s">
        <v>90</v>
      </c>
      <c r="H866">
        <v>477</v>
      </c>
      <c r="I866">
        <v>5</v>
      </c>
      <c r="J866">
        <v>1.93</v>
      </c>
      <c r="K866">
        <v>1.45</v>
      </c>
      <c r="L866">
        <v>562</v>
      </c>
      <c r="M866">
        <v>5</v>
      </c>
      <c r="N866">
        <v>1.81</v>
      </c>
      <c r="O866">
        <v>1.1399999999999999</v>
      </c>
      <c r="P866">
        <v>99.82</v>
      </c>
      <c r="Q866">
        <v>100</v>
      </c>
      <c r="R866">
        <v>49</v>
      </c>
      <c r="S866">
        <v>0</v>
      </c>
      <c r="T866">
        <v>10.27</v>
      </c>
      <c r="U866">
        <v>0</v>
      </c>
      <c r="V866" t="s">
        <v>505</v>
      </c>
      <c r="W866" t="s">
        <v>33</v>
      </c>
      <c r="X866">
        <v>46</v>
      </c>
      <c r="Y866">
        <v>0</v>
      </c>
    </row>
    <row r="867" spans="1:25" x14ac:dyDescent="0.25">
      <c r="A867">
        <f>_xlfn.XLOOKUP(C867,[1]Sheet1!$K:$K,[1]Sheet1!$D:$D,0)</f>
        <v>44907</v>
      </c>
      <c r="B867" t="str">
        <f t="shared" si="13"/>
        <v>2022_Week51</v>
      </c>
      <c r="C867" t="s">
        <v>482</v>
      </c>
      <c r="D867" t="s">
        <v>115</v>
      </c>
      <c r="E867" t="s">
        <v>116</v>
      </c>
      <c r="F867" t="s">
        <v>117</v>
      </c>
      <c r="G867" t="s">
        <v>118</v>
      </c>
      <c r="H867">
        <v>274</v>
      </c>
      <c r="I867">
        <v>10</v>
      </c>
      <c r="J867">
        <v>1.1100000000000001</v>
      </c>
      <c r="K867">
        <v>2.89</v>
      </c>
      <c r="L867">
        <v>370</v>
      </c>
      <c r="M867">
        <v>10</v>
      </c>
      <c r="N867">
        <v>1.19</v>
      </c>
      <c r="O867">
        <v>2.27</v>
      </c>
      <c r="P867">
        <v>98.65</v>
      </c>
      <c r="Q867">
        <v>100</v>
      </c>
      <c r="R867">
        <v>41</v>
      </c>
      <c r="S867">
        <v>1</v>
      </c>
      <c r="T867">
        <v>14.96</v>
      </c>
      <c r="U867">
        <v>10</v>
      </c>
      <c r="V867" t="s">
        <v>506</v>
      </c>
      <c r="W867" t="s">
        <v>166</v>
      </c>
      <c r="X867">
        <v>39</v>
      </c>
      <c r="Y867">
        <v>1</v>
      </c>
    </row>
    <row r="868" spans="1:25" x14ac:dyDescent="0.25">
      <c r="A868">
        <f>_xlfn.XLOOKUP(C868,[1]Sheet1!$K:$K,[1]Sheet1!$D:$D,0)</f>
        <v>44907</v>
      </c>
      <c r="B868" t="str">
        <f t="shared" si="13"/>
        <v>2022_Week51</v>
      </c>
      <c r="C868" t="s">
        <v>482</v>
      </c>
      <c r="D868" t="s">
        <v>34</v>
      </c>
      <c r="E868" t="s">
        <v>107</v>
      </c>
      <c r="F868" t="s">
        <v>108</v>
      </c>
      <c r="G868" t="s">
        <v>109</v>
      </c>
      <c r="H868">
        <v>1.1180000000000001</v>
      </c>
      <c r="I868">
        <v>15</v>
      </c>
      <c r="J868">
        <v>4.53</v>
      </c>
      <c r="K868">
        <v>4.34</v>
      </c>
      <c r="L868">
        <v>1.3420000000000001</v>
      </c>
      <c r="M868">
        <v>17</v>
      </c>
      <c r="N868">
        <v>4.32</v>
      </c>
      <c r="O868">
        <v>3.86</v>
      </c>
      <c r="P868">
        <v>96.8</v>
      </c>
      <c r="Q868">
        <v>94.12</v>
      </c>
      <c r="R868">
        <v>42</v>
      </c>
      <c r="S868">
        <v>0</v>
      </c>
      <c r="T868">
        <v>3.76</v>
      </c>
      <c r="U868">
        <v>0</v>
      </c>
      <c r="V868" t="s">
        <v>507</v>
      </c>
      <c r="W868" t="s">
        <v>33</v>
      </c>
      <c r="X868">
        <v>37</v>
      </c>
      <c r="Y868">
        <v>0</v>
      </c>
    </row>
    <row r="869" spans="1:25" x14ac:dyDescent="0.25">
      <c r="A869">
        <f>_xlfn.XLOOKUP(C869,[1]Sheet1!$K:$K,[1]Sheet1!$D:$D,0)</f>
        <v>44907</v>
      </c>
      <c r="B869" t="str">
        <f t="shared" si="13"/>
        <v>2022_Week51</v>
      </c>
      <c r="C869" t="s">
        <v>482</v>
      </c>
      <c r="D869" t="s">
        <v>24</v>
      </c>
      <c r="E869" t="s">
        <v>24</v>
      </c>
      <c r="F869" t="s">
        <v>25</v>
      </c>
      <c r="G869" t="s">
        <v>26</v>
      </c>
      <c r="H869">
        <v>305</v>
      </c>
      <c r="I869">
        <v>3</v>
      </c>
      <c r="J869">
        <v>1.24</v>
      </c>
      <c r="K869">
        <v>0.87</v>
      </c>
      <c r="L869">
        <v>381</v>
      </c>
      <c r="M869">
        <v>4</v>
      </c>
      <c r="N869">
        <v>1.23</v>
      </c>
      <c r="O869">
        <v>0.91</v>
      </c>
      <c r="P869">
        <v>99.74</v>
      </c>
      <c r="Q869">
        <v>100</v>
      </c>
      <c r="R869">
        <v>36</v>
      </c>
      <c r="S869">
        <v>0</v>
      </c>
      <c r="T869">
        <v>11.8</v>
      </c>
      <c r="U869">
        <v>0</v>
      </c>
      <c r="V869" t="s">
        <v>508</v>
      </c>
      <c r="W869" t="s">
        <v>33</v>
      </c>
      <c r="X869">
        <v>36</v>
      </c>
      <c r="Y869">
        <v>0</v>
      </c>
    </row>
    <row r="870" spans="1:25" x14ac:dyDescent="0.25">
      <c r="A870">
        <f>_xlfn.XLOOKUP(C870,[1]Sheet1!$K:$K,[1]Sheet1!$D:$D,0)</f>
        <v>44907</v>
      </c>
      <c r="B870" t="str">
        <f t="shared" si="13"/>
        <v>2022_Week51</v>
      </c>
      <c r="C870" t="s">
        <v>482</v>
      </c>
      <c r="D870" t="s">
        <v>34</v>
      </c>
      <c r="E870" t="s">
        <v>397</v>
      </c>
      <c r="F870" t="s">
        <v>398</v>
      </c>
      <c r="G870" t="s">
        <v>399</v>
      </c>
      <c r="H870">
        <v>365</v>
      </c>
      <c r="I870">
        <v>2</v>
      </c>
      <c r="J870">
        <v>1.48</v>
      </c>
      <c r="K870">
        <v>0.57999999999999996</v>
      </c>
      <c r="L870">
        <v>408</v>
      </c>
      <c r="M870">
        <v>2</v>
      </c>
      <c r="N870">
        <v>1.31</v>
      </c>
      <c r="O870">
        <v>0.45</v>
      </c>
      <c r="P870">
        <v>100</v>
      </c>
      <c r="Q870">
        <v>100</v>
      </c>
      <c r="R870">
        <v>30</v>
      </c>
      <c r="S870">
        <v>0</v>
      </c>
      <c r="T870">
        <v>8.2200000000000006</v>
      </c>
      <c r="U870">
        <v>0</v>
      </c>
      <c r="V870" t="s">
        <v>509</v>
      </c>
      <c r="W870" t="s">
        <v>33</v>
      </c>
      <c r="X870">
        <v>30</v>
      </c>
      <c r="Y870">
        <v>0</v>
      </c>
    </row>
    <row r="871" spans="1:25" x14ac:dyDescent="0.25">
      <c r="A871">
        <f>_xlfn.XLOOKUP(C871,[1]Sheet1!$K:$K,[1]Sheet1!$D:$D,0)</f>
        <v>44907</v>
      </c>
      <c r="B871" t="str">
        <f t="shared" si="13"/>
        <v>2022_Week51</v>
      </c>
      <c r="C871" t="s">
        <v>482</v>
      </c>
      <c r="D871" t="s">
        <v>66</v>
      </c>
      <c r="E871" t="s">
        <v>120</v>
      </c>
      <c r="F871" t="s">
        <v>121</v>
      </c>
      <c r="G871" t="s">
        <v>122</v>
      </c>
      <c r="H871">
        <v>322</v>
      </c>
      <c r="I871">
        <v>4</v>
      </c>
      <c r="J871">
        <v>1.3</v>
      </c>
      <c r="K871">
        <v>1.1599999999999999</v>
      </c>
      <c r="L871">
        <v>386</v>
      </c>
      <c r="M871">
        <v>6</v>
      </c>
      <c r="N871">
        <v>1.24</v>
      </c>
      <c r="O871">
        <v>1.36</v>
      </c>
      <c r="P871">
        <v>100</v>
      </c>
      <c r="Q871">
        <v>100</v>
      </c>
      <c r="R871">
        <v>24</v>
      </c>
      <c r="S871">
        <v>0</v>
      </c>
      <c r="T871">
        <v>7.45</v>
      </c>
      <c r="U871">
        <v>0</v>
      </c>
      <c r="V871" t="s">
        <v>510</v>
      </c>
      <c r="W871" t="s">
        <v>33</v>
      </c>
      <c r="X871">
        <v>24</v>
      </c>
      <c r="Y871">
        <v>0</v>
      </c>
    </row>
    <row r="872" spans="1:25" x14ac:dyDescent="0.25">
      <c r="A872">
        <f>_xlfn.XLOOKUP(C872,[1]Sheet1!$K:$K,[1]Sheet1!$D:$D,0)</f>
        <v>44907</v>
      </c>
      <c r="B872" t="str">
        <f t="shared" si="13"/>
        <v>2022_Week51</v>
      </c>
      <c r="C872" t="s">
        <v>482</v>
      </c>
      <c r="D872" t="s">
        <v>115</v>
      </c>
      <c r="E872" t="s">
        <v>231</v>
      </c>
      <c r="F872" t="s">
        <v>232</v>
      </c>
      <c r="G872" t="s">
        <v>233</v>
      </c>
      <c r="H872">
        <v>247</v>
      </c>
      <c r="I872">
        <v>3</v>
      </c>
      <c r="J872">
        <v>1</v>
      </c>
      <c r="K872">
        <v>0.87</v>
      </c>
      <c r="L872">
        <v>303</v>
      </c>
      <c r="M872">
        <v>4</v>
      </c>
      <c r="N872">
        <v>0.97</v>
      </c>
      <c r="O872">
        <v>0.91</v>
      </c>
      <c r="P872">
        <v>99.67</v>
      </c>
      <c r="Q872">
        <v>100</v>
      </c>
      <c r="R872">
        <v>23</v>
      </c>
      <c r="S872">
        <v>0</v>
      </c>
      <c r="T872">
        <v>9.31</v>
      </c>
      <c r="U872">
        <v>0</v>
      </c>
      <c r="V872" t="s">
        <v>205</v>
      </c>
      <c r="W872" t="s">
        <v>33</v>
      </c>
      <c r="X872">
        <v>23</v>
      </c>
      <c r="Y872">
        <v>0</v>
      </c>
    </row>
    <row r="873" spans="1:25" x14ac:dyDescent="0.25">
      <c r="A873">
        <f>_xlfn.XLOOKUP(C873,[1]Sheet1!$K:$K,[1]Sheet1!$D:$D,0)</f>
        <v>44907</v>
      </c>
      <c r="B873" t="str">
        <f t="shared" si="13"/>
        <v>2022_Week51</v>
      </c>
      <c r="C873" t="s">
        <v>482</v>
      </c>
      <c r="D873" t="s">
        <v>34</v>
      </c>
      <c r="E873" t="s">
        <v>224</v>
      </c>
      <c r="F873" t="s">
        <v>158</v>
      </c>
      <c r="G873" t="s">
        <v>225</v>
      </c>
      <c r="H873">
        <v>624</v>
      </c>
      <c r="I873">
        <v>8</v>
      </c>
      <c r="J873">
        <v>2.5299999999999998</v>
      </c>
      <c r="K873">
        <v>2.31</v>
      </c>
      <c r="L873">
        <v>714</v>
      </c>
      <c r="M873">
        <v>9</v>
      </c>
      <c r="N873">
        <v>2.2999999999999998</v>
      </c>
      <c r="O873">
        <v>2.0499999999999998</v>
      </c>
      <c r="P873">
        <v>100</v>
      </c>
      <c r="Q873">
        <v>100</v>
      </c>
      <c r="R873">
        <v>21</v>
      </c>
      <c r="S873">
        <v>1</v>
      </c>
      <c r="T873">
        <v>3.37</v>
      </c>
      <c r="U873">
        <v>12.5</v>
      </c>
      <c r="V873" t="s">
        <v>141</v>
      </c>
      <c r="W873" t="s">
        <v>236</v>
      </c>
      <c r="X873">
        <v>21</v>
      </c>
      <c r="Y873">
        <v>1</v>
      </c>
    </row>
    <row r="874" spans="1:25" x14ac:dyDescent="0.25">
      <c r="A874">
        <f>_xlfn.XLOOKUP(C874,[1]Sheet1!$K:$K,[1]Sheet1!$D:$D,0)</f>
        <v>44907</v>
      </c>
      <c r="B874" t="str">
        <f t="shared" si="13"/>
        <v>2022_Week51</v>
      </c>
      <c r="C874" t="s">
        <v>482</v>
      </c>
      <c r="D874" t="s">
        <v>34</v>
      </c>
      <c r="E874" t="s">
        <v>157</v>
      </c>
      <c r="F874" t="s">
        <v>158</v>
      </c>
      <c r="G874" t="s">
        <v>159</v>
      </c>
      <c r="H874">
        <v>390</v>
      </c>
      <c r="I874">
        <v>7</v>
      </c>
      <c r="J874">
        <v>1.58</v>
      </c>
      <c r="K874">
        <v>2.02</v>
      </c>
      <c r="L874">
        <v>445</v>
      </c>
      <c r="M874">
        <v>8</v>
      </c>
      <c r="N874">
        <v>1.43</v>
      </c>
      <c r="O874">
        <v>1.82</v>
      </c>
      <c r="P874">
        <v>99.55</v>
      </c>
      <c r="Q874">
        <v>100</v>
      </c>
      <c r="R874">
        <v>21</v>
      </c>
      <c r="S874">
        <v>0</v>
      </c>
      <c r="T874">
        <v>5.38</v>
      </c>
      <c r="U874">
        <v>0</v>
      </c>
      <c r="V874" t="s">
        <v>511</v>
      </c>
      <c r="W874" t="s">
        <v>33</v>
      </c>
      <c r="X874">
        <v>18</v>
      </c>
      <c r="Y874">
        <v>0</v>
      </c>
    </row>
    <row r="875" spans="1:25" x14ac:dyDescent="0.25">
      <c r="A875">
        <f>_xlfn.XLOOKUP(C875,[1]Sheet1!$K:$K,[1]Sheet1!$D:$D,0)</f>
        <v>44907</v>
      </c>
      <c r="B875" t="str">
        <f t="shared" si="13"/>
        <v>2022_Week51</v>
      </c>
      <c r="C875" t="s">
        <v>482</v>
      </c>
      <c r="D875" t="s">
        <v>512</v>
      </c>
      <c r="E875" t="s">
        <v>67</v>
      </c>
      <c r="F875" t="s">
        <v>68</v>
      </c>
      <c r="G875" t="s">
        <v>69</v>
      </c>
      <c r="H875">
        <v>197</v>
      </c>
      <c r="I875">
        <v>4</v>
      </c>
      <c r="J875">
        <v>0.8</v>
      </c>
      <c r="K875">
        <v>1.1599999999999999</v>
      </c>
      <c r="L875">
        <v>251</v>
      </c>
      <c r="M875">
        <v>5</v>
      </c>
      <c r="N875">
        <v>0.81</v>
      </c>
      <c r="O875">
        <v>1.1399999999999999</v>
      </c>
      <c r="P875">
        <v>100</v>
      </c>
      <c r="Q875">
        <v>100</v>
      </c>
      <c r="R875">
        <v>18</v>
      </c>
      <c r="S875">
        <v>0</v>
      </c>
      <c r="T875">
        <v>9.14</v>
      </c>
      <c r="U875">
        <v>0</v>
      </c>
      <c r="V875" t="s">
        <v>513</v>
      </c>
      <c r="W875" t="s">
        <v>33</v>
      </c>
      <c r="X875">
        <v>18</v>
      </c>
      <c r="Y875">
        <v>0</v>
      </c>
    </row>
    <row r="876" spans="1:25" x14ac:dyDescent="0.25">
      <c r="A876">
        <f>_xlfn.XLOOKUP(C876,[1]Sheet1!$K:$K,[1]Sheet1!$D:$D,0)</f>
        <v>44907</v>
      </c>
      <c r="B876" t="str">
        <f t="shared" si="13"/>
        <v>2022_Week51</v>
      </c>
      <c r="C876" t="s">
        <v>482</v>
      </c>
      <c r="D876" t="s">
        <v>34</v>
      </c>
      <c r="E876" t="s">
        <v>186</v>
      </c>
      <c r="F876" t="s">
        <v>187</v>
      </c>
      <c r="G876" t="s">
        <v>188</v>
      </c>
      <c r="H876">
        <v>432</v>
      </c>
      <c r="I876">
        <v>8</v>
      </c>
      <c r="J876">
        <v>1.75</v>
      </c>
      <c r="K876">
        <v>2.31</v>
      </c>
      <c r="L876">
        <v>472</v>
      </c>
      <c r="M876">
        <v>8</v>
      </c>
      <c r="N876">
        <v>1.52</v>
      </c>
      <c r="O876">
        <v>1.82</v>
      </c>
      <c r="P876">
        <v>100</v>
      </c>
      <c r="Q876">
        <v>87.5</v>
      </c>
      <c r="R876">
        <v>17</v>
      </c>
      <c r="S876">
        <v>0</v>
      </c>
      <c r="T876">
        <v>3.94</v>
      </c>
      <c r="U876">
        <v>0</v>
      </c>
      <c r="V876" t="s">
        <v>514</v>
      </c>
      <c r="W876" t="s">
        <v>33</v>
      </c>
      <c r="X876">
        <v>17</v>
      </c>
      <c r="Y876">
        <v>0</v>
      </c>
    </row>
    <row r="877" spans="1:25" x14ac:dyDescent="0.25">
      <c r="A877">
        <f>_xlfn.XLOOKUP(C877,[1]Sheet1!$K:$K,[1]Sheet1!$D:$D,0)</f>
        <v>44907</v>
      </c>
      <c r="B877" t="str">
        <f t="shared" si="13"/>
        <v>2022_Week51</v>
      </c>
      <c r="C877" t="s">
        <v>482</v>
      </c>
      <c r="D877" t="s">
        <v>162</v>
      </c>
      <c r="E877" t="s">
        <v>163</v>
      </c>
      <c r="F877" t="s">
        <v>164</v>
      </c>
      <c r="G877" t="s">
        <v>165</v>
      </c>
      <c r="H877">
        <v>298</v>
      </c>
      <c r="I877">
        <v>6</v>
      </c>
      <c r="J877">
        <v>1.21</v>
      </c>
      <c r="K877">
        <v>1.73</v>
      </c>
      <c r="L877">
        <v>395</v>
      </c>
      <c r="M877">
        <v>7</v>
      </c>
      <c r="N877">
        <v>1.27</v>
      </c>
      <c r="O877">
        <v>1.59</v>
      </c>
      <c r="P877">
        <v>100</v>
      </c>
      <c r="Q877">
        <v>100</v>
      </c>
      <c r="R877">
        <v>16</v>
      </c>
      <c r="S877">
        <v>2</v>
      </c>
      <c r="T877">
        <v>5.37</v>
      </c>
      <c r="U877">
        <v>33.33</v>
      </c>
      <c r="V877" t="s">
        <v>438</v>
      </c>
      <c r="W877" t="s">
        <v>257</v>
      </c>
      <c r="X877">
        <v>15</v>
      </c>
      <c r="Y877">
        <v>2</v>
      </c>
    </row>
    <row r="878" spans="1:25" x14ac:dyDescent="0.25">
      <c r="A878">
        <f>_xlfn.XLOOKUP(C878,[1]Sheet1!$K:$K,[1]Sheet1!$D:$D,0)</f>
        <v>44907</v>
      </c>
      <c r="B878" t="str">
        <f t="shared" si="13"/>
        <v>2022_Week51</v>
      </c>
      <c r="C878" t="s">
        <v>482</v>
      </c>
      <c r="D878" t="s">
        <v>34</v>
      </c>
      <c r="E878" t="s">
        <v>222</v>
      </c>
      <c r="F878" t="s">
        <v>158</v>
      </c>
      <c r="G878" t="s">
        <v>223</v>
      </c>
      <c r="H878">
        <v>534</v>
      </c>
      <c r="I878">
        <v>6</v>
      </c>
      <c r="J878">
        <v>2.16</v>
      </c>
      <c r="K878">
        <v>1.73</v>
      </c>
      <c r="L878">
        <v>606</v>
      </c>
      <c r="M878">
        <v>6</v>
      </c>
      <c r="N878">
        <v>1.95</v>
      </c>
      <c r="O878">
        <v>1.36</v>
      </c>
      <c r="P878">
        <v>91.91</v>
      </c>
      <c r="Q878">
        <v>83.33</v>
      </c>
      <c r="R878">
        <v>13</v>
      </c>
      <c r="S878">
        <v>0</v>
      </c>
      <c r="T878">
        <v>2.4300000000000002</v>
      </c>
      <c r="U878">
        <v>0</v>
      </c>
      <c r="V878" t="s">
        <v>515</v>
      </c>
      <c r="W878" t="s">
        <v>33</v>
      </c>
      <c r="X878">
        <v>13</v>
      </c>
      <c r="Y878">
        <v>0</v>
      </c>
    </row>
    <row r="879" spans="1:25" x14ac:dyDescent="0.25">
      <c r="A879">
        <f>_xlfn.XLOOKUP(C879,[1]Sheet1!$K:$K,[1]Sheet1!$D:$D,0)</f>
        <v>44907</v>
      </c>
      <c r="B879" t="str">
        <f t="shared" si="13"/>
        <v>2022_Week51</v>
      </c>
      <c r="C879" t="s">
        <v>482</v>
      </c>
      <c r="D879" t="s">
        <v>512</v>
      </c>
      <c r="E879" t="s">
        <v>29</v>
      </c>
      <c r="F879" t="s">
        <v>30</v>
      </c>
      <c r="G879" t="s">
        <v>31</v>
      </c>
      <c r="H879">
        <v>87</v>
      </c>
      <c r="I879">
        <v>1</v>
      </c>
      <c r="J879">
        <v>0.35</v>
      </c>
      <c r="K879">
        <v>0.28999999999999998</v>
      </c>
      <c r="L879">
        <v>122</v>
      </c>
      <c r="M879">
        <v>2</v>
      </c>
      <c r="N879">
        <v>0.39</v>
      </c>
      <c r="O879">
        <v>0.45</v>
      </c>
      <c r="P879">
        <v>99.18</v>
      </c>
      <c r="Q879">
        <v>100</v>
      </c>
      <c r="R879">
        <v>12</v>
      </c>
      <c r="S879">
        <v>0</v>
      </c>
      <c r="T879">
        <v>13.79</v>
      </c>
      <c r="U879">
        <v>0</v>
      </c>
      <c r="V879" t="s">
        <v>516</v>
      </c>
      <c r="W879" t="s">
        <v>33</v>
      </c>
      <c r="X879">
        <v>11</v>
      </c>
      <c r="Y879">
        <v>0</v>
      </c>
    </row>
    <row r="880" spans="1:25" x14ac:dyDescent="0.25">
      <c r="A880">
        <f>_xlfn.XLOOKUP(C880,[1]Sheet1!$K:$K,[1]Sheet1!$D:$D,0)</f>
        <v>44907</v>
      </c>
      <c r="B880" t="str">
        <f t="shared" si="13"/>
        <v>2022_Week51</v>
      </c>
      <c r="C880" t="s">
        <v>482</v>
      </c>
      <c r="D880" t="s">
        <v>512</v>
      </c>
      <c r="E880" t="s">
        <v>54</v>
      </c>
      <c r="F880" t="s">
        <v>30</v>
      </c>
      <c r="G880" t="s">
        <v>55</v>
      </c>
      <c r="H880">
        <v>178</v>
      </c>
      <c r="I880">
        <v>1</v>
      </c>
      <c r="J880">
        <v>0.72</v>
      </c>
      <c r="K880">
        <v>0.28999999999999998</v>
      </c>
      <c r="L880">
        <v>214</v>
      </c>
      <c r="M880">
        <v>1</v>
      </c>
      <c r="N880">
        <v>0.69</v>
      </c>
      <c r="O880">
        <v>0.23</v>
      </c>
      <c r="P880">
        <v>95.33</v>
      </c>
      <c r="Q880">
        <v>100</v>
      </c>
      <c r="R880">
        <v>7</v>
      </c>
      <c r="S880">
        <v>0</v>
      </c>
      <c r="T880">
        <v>3.93</v>
      </c>
      <c r="U880">
        <v>0</v>
      </c>
      <c r="V880" t="s">
        <v>517</v>
      </c>
      <c r="W880" t="s">
        <v>33</v>
      </c>
      <c r="X880">
        <v>7</v>
      </c>
      <c r="Y880">
        <v>0</v>
      </c>
    </row>
    <row r="881" spans="1:25" x14ac:dyDescent="0.25">
      <c r="A881">
        <f>_xlfn.XLOOKUP(C881,[1]Sheet1!$K:$K,[1]Sheet1!$D:$D,0)</f>
        <v>44907</v>
      </c>
      <c r="B881" t="str">
        <f t="shared" si="13"/>
        <v>2022_Week51</v>
      </c>
      <c r="C881" t="s">
        <v>482</v>
      </c>
      <c r="D881" t="s">
        <v>512</v>
      </c>
      <c r="E881" t="s">
        <v>76</v>
      </c>
      <c r="F881" t="s">
        <v>77</v>
      </c>
      <c r="G881" t="s">
        <v>78</v>
      </c>
      <c r="H881">
        <v>83</v>
      </c>
      <c r="I881">
        <v>4</v>
      </c>
      <c r="J881">
        <v>0.34</v>
      </c>
      <c r="K881">
        <v>1.1599999999999999</v>
      </c>
      <c r="L881">
        <v>97</v>
      </c>
      <c r="M881">
        <v>6</v>
      </c>
      <c r="N881">
        <v>0.31</v>
      </c>
      <c r="O881">
        <v>1.36</v>
      </c>
      <c r="P881">
        <v>100</v>
      </c>
      <c r="Q881">
        <v>100</v>
      </c>
      <c r="R881">
        <v>6</v>
      </c>
      <c r="S881">
        <v>0</v>
      </c>
      <c r="T881">
        <v>7.23</v>
      </c>
      <c r="U881">
        <v>0</v>
      </c>
      <c r="V881" t="s">
        <v>518</v>
      </c>
      <c r="W881" t="s">
        <v>33</v>
      </c>
      <c r="X881">
        <v>6</v>
      </c>
      <c r="Y881">
        <v>0</v>
      </c>
    </row>
    <row r="882" spans="1:25" x14ac:dyDescent="0.25">
      <c r="A882">
        <f>_xlfn.XLOOKUP(C882,[1]Sheet1!$K:$K,[1]Sheet1!$D:$D,0)</f>
        <v>44907</v>
      </c>
      <c r="B882" t="str">
        <f t="shared" si="13"/>
        <v>2022_Week51</v>
      </c>
      <c r="C882" t="s">
        <v>482</v>
      </c>
      <c r="D882" t="s">
        <v>162</v>
      </c>
      <c r="E882" t="s">
        <v>371</v>
      </c>
      <c r="F882" t="s">
        <v>343</v>
      </c>
      <c r="G882" t="s">
        <v>372</v>
      </c>
      <c r="H882">
        <v>112</v>
      </c>
      <c r="I882">
        <v>1</v>
      </c>
      <c r="J882">
        <v>0.45</v>
      </c>
      <c r="K882">
        <v>0.28999999999999998</v>
      </c>
      <c r="L882">
        <v>153</v>
      </c>
      <c r="M882">
        <v>1</v>
      </c>
      <c r="N882">
        <v>0.49</v>
      </c>
      <c r="O882">
        <v>0.23</v>
      </c>
      <c r="P882">
        <v>98.04</v>
      </c>
      <c r="Q882">
        <v>0</v>
      </c>
      <c r="R882">
        <v>5</v>
      </c>
      <c r="S882">
        <v>0</v>
      </c>
      <c r="T882">
        <v>4.46</v>
      </c>
      <c r="U882">
        <v>0</v>
      </c>
      <c r="V882" t="s">
        <v>376</v>
      </c>
      <c r="W882" t="s">
        <v>33</v>
      </c>
      <c r="X882">
        <v>5</v>
      </c>
      <c r="Y882">
        <v>0</v>
      </c>
    </row>
    <row r="883" spans="1:25" x14ac:dyDescent="0.25">
      <c r="A883">
        <f>_xlfn.XLOOKUP(C883,[1]Sheet1!$K:$K,[1]Sheet1!$D:$D,0)</f>
        <v>44907</v>
      </c>
      <c r="B883" t="str">
        <f t="shared" si="13"/>
        <v>2022_Week51</v>
      </c>
      <c r="C883" t="s">
        <v>482</v>
      </c>
      <c r="D883" t="s">
        <v>162</v>
      </c>
      <c r="E883" t="s">
        <v>342</v>
      </c>
      <c r="F883" t="s">
        <v>343</v>
      </c>
      <c r="G883" t="s">
        <v>344</v>
      </c>
      <c r="H883">
        <v>84</v>
      </c>
      <c r="I883">
        <v>3</v>
      </c>
      <c r="J883">
        <v>0.34</v>
      </c>
      <c r="K883">
        <v>0.87</v>
      </c>
      <c r="L883">
        <v>100</v>
      </c>
      <c r="M883">
        <v>8</v>
      </c>
      <c r="N883">
        <v>0.32</v>
      </c>
      <c r="O883">
        <v>1.82</v>
      </c>
      <c r="P883">
        <v>100</v>
      </c>
      <c r="Q883">
        <v>100</v>
      </c>
      <c r="R883">
        <v>3</v>
      </c>
      <c r="S883">
        <v>1</v>
      </c>
      <c r="T883">
        <v>3.57</v>
      </c>
      <c r="U883">
        <v>33.33</v>
      </c>
      <c r="V883" t="s">
        <v>318</v>
      </c>
      <c r="W883" t="s">
        <v>166</v>
      </c>
      <c r="X883">
        <v>3</v>
      </c>
      <c r="Y883">
        <v>1</v>
      </c>
    </row>
    <row r="884" spans="1:25" x14ac:dyDescent="0.25">
      <c r="A884">
        <f>_xlfn.XLOOKUP(C884,[1]Sheet1!$K:$K,[1]Sheet1!$D:$D,0)</f>
        <v>44907</v>
      </c>
      <c r="B884" t="str">
        <f t="shared" si="13"/>
        <v>2022_Week51</v>
      </c>
      <c r="C884" t="s">
        <v>482</v>
      </c>
      <c r="D884" t="s">
        <v>512</v>
      </c>
      <c r="E884" t="s">
        <v>120</v>
      </c>
      <c r="F884" t="s">
        <v>121</v>
      </c>
      <c r="G884" t="s">
        <v>122</v>
      </c>
      <c r="H884">
        <v>23</v>
      </c>
      <c r="I884">
        <v>2</v>
      </c>
      <c r="J884">
        <v>0.09</v>
      </c>
      <c r="K884">
        <v>0.57999999999999996</v>
      </c>
      <c r="L884">
        <v>31</v>
      </c>
      <c r="M884">
        <v>3</v>
      </c>
      <c r="N884">
        <v>0.1</v>
      </c>
      <c r="O884">
        <v>0.68</v>
      </c>
      <c r="P884">
        <v>100</v>
      </c>
      <c r="Q884">
        <v>100</v>
      </c>
      <c r="R884">
        <v>2</v>
      </c>
      <c r="S884">
        <v>0</v>
      </c>
      <c r="T884">
        <v>8.6999999999999993</v>
      </c>
      <c r="U884">
        <v>0</v>
      </c>
      <c r="V884" t="s">
        <v>519</v>
      </c>
      <c r="W884" t="s">
        <v>33</v>
      </c>
      <c r="X884">
        <v>2</v>
      </c>
      <c r="Y884">
        <v>0</v>
      </c>
    </row>
    <row r="885" spans="1:25" x14ac:dyDescent="0.25">
      <c r="A885">
        <f>_xlfn.XLOOKUP(C885,[1]Sheet1!$K:$K,[1]Sheet1!$D:$D,0)</f>
        <v>44907</v>
      </c>
      <c r="B885" t="str">
        <f t="shared" si="13"/>
        <v>2022_Week51</v>
      </c>
      <c r="C885" t="s">
        <v>482</v>
      </c>
      <c r="D885" t="s">
        <v>512</v>
      </c>
      <c r="E885" t="s">
        <v>80</v>
      </c>
      <c r="F885" t="s">
        <v>81</v>
      </c>
      <c r="G885" t="s">
        <v>82</v>
      </c>
      <c r="H885">
        <v>87</v>
      </c>
      <c r="I885">
        <v>3</v>
      </c>
      <c r="J885">
        <v>0.35</v>
      </c>
      <c r="K885">
        <v>0.87</v>
      </c>
      <c r="L885">
        <v>103</v>
      </c>
      <c r="M885">
        <v>4</v>
      </c>
      <c r="N885">
        <v>0.33</v>
      </c>
      <c r="O885">
        <v>0.91</v>
      </c>
      <c r="P885">
        <v>100</v>
      </c>
      <c r="Q885">
        <v>100</v>
      </c>
      <c r="R885">
        <v>2</v>
      </c>
      <c r="S885">
        <v>0</v>
      </c>
      <c r="T885">
        <v>2.2999999999999998</v>
      </c>
      <c r="U885">
        <v>0</v>
      </c>
      <c r="V885" t="s">
        <v>370</v>
      </c>
      <c r="W885" t="s">
        <v>33</v>
      </c>
      <c r="X885">
        <v>2</v>
      </c>
      <c r="Y885">
        <v>0</v>
      </c>
    </row>
    <row r="886" spans="1:25" x14ac:dyDescent="0.25">
      <c r="A886">
        <f>_xlfn.XLOOKUP(C886,[1]Sheet1!$K:$K,[1]Sheet1!$D:$D,0)</f>
        <v>44907</v>
      </c>
      <c r="B886" t="str">
        <f t="shared" si="13"/>
        <v>2022_Week51</v>
      </c>
      <c r="C886" t="s">
        <v>482</v>
      </c>
      <c r="D886" t="s">
        <v>512</v>
      </c>
      <c r="E886" t="s">
        <v>72</v>
      </c>
      <c r="F886" t="s">
        <v>73</v>
      </c>
      <c r="G886" t="s">
        <v>74</v>
      </c>
      <c r="H886">
        <v>59</v>
      </c>
      <c r="I886">
        <v>3</v>
      </c>
      <c r="J886">
        <v>0.24</v>
      </c>
      <c r="K886">
        <v>0.87</v>
      </c>
      <c r="L886">
        <v>71</v>
      </c>
      <c r="M886">
        <v>3</v>
      </c>
      <c r="N886">
        <v>0.23</v>
      </c>
      <c r="O886">
        <v>0.68</v>
      </c>
      <c r="P886">
        <v>100</v>
      </c>
      <c r="Q886">
        <v>66.67</v>
      </c>
      <c r="R886">
        <v>2</v>
      </c>
      <c r="S886">
        <v>0</v>
      </c>
      <c r="T886">
        <v>3.39</v>
      </c>
      <c r="U886">
        <v>0</v>
      </c>
      <c r="V886" t="s">
        <v>368</v>
      </c>
      <c r="W886" t="s">
        <v>33</v>
      </c>
      <c r="X886">
        <v>2</v>
      </c>
      <c r="Y886">
        <v>0</v>
      </c>
    </row>
    <row r="887" spans="1:25" x14ac:dyDescent="0.25">
      <c r="A887">
        <f>_xlfn.XLOOKUP(C887,[1]Sheet1!$K:$K,[1]Sheet1!$D:$D,0)</f>
        <v>44907</v>
      </c>
      <c r="B887" t="str">
        <f t="shared" si="13"/>
        <v>2022_Week51</v>
      </c>
      <c r="C887" t="s">
        <v>482</v>
      </c>
      <c r="D887" t="s">
        <v>34</v>
      </c>
      <c r="E887" t="s">
        <v>301</v>
      </c>
      <c r="F887" t="s">
        <v>302</v>
      </c>
      <c r="G887" t="s">
        <v>303</v>
      </c>
      <c r="H887">
        <v>54</v>
      </c>
      <c r="I887">
        <v>0</v>
      </c>
      <c r="J887">
        <v>0.22</v>
      </c>
      <c r="K887">
        <v>0</v>
      </c>
      <c r="L887">
        <v>63</v>
      </c>
      <c r="M887">
        <v>0</v>
      </c>
      <c r="N887">
        <v>0.2</v>
      </c>
      <c r="O887">
        <v>0</v>
      </c>
      <c r="P887">
        <v>100</v>
      </c>
      <c r="Q887">
        <v>0</v>
      </c>
      <c r="R887">
        <v>1</v>
      </c>
      <c r="S887">
        <v>0</v>
      </c>
      <c r="T887">
        <v>1.85</v>
      </c>
      <c r="U887">
        <v>0</v>
      </c>
      <c r="V887" t="s">
        <v>166</v>
      </c>
      <c r="W887" t="s">
        <v>33</v>
      </c>
      <c r="X887">
        <v>1</v>
      </c>
      <c r="Y887">
        <v>0</v>
      </c>
    </row>
    <row r="888" spans="1:25" x14ac:dyDescent="0.25">
      <c r="A888">
        <f>_xlfn.XLOOKUP(C888,[1]Sheet1!$K:$K,[1]Sheet1!$D:$D,0)</f>
        <v>44900</v>
      </c>
      <c r="B888" t="str">
        <f t="shared" si="13"/>
        <v>2022_Week50</v>
      </c>
      <c r="C888" t="s">
        <v>520</v>
      </c>
      <c r="D888" t="s">
        <v>40</v>
      </c>
      <c r="E888" t="s">
        <v>58</v>
      </c>
      <c r="F888" t="s">
        <v>59</v>
      </c>
      <c r="G888" t="s">
        <v>60</v>
      </c>
      <c r="H888">
        <v>1.105</v>
      </c>
      <c r="I888">
        <v>6</v>
      </c>
      <c r="J888">
        <v>6.76</v>
      </c>
      <c r="K888">
        <v>3.28</v>
      </c>
      <c r="L888">
        <v>1.4610000000000001</v>
      </c>
      <c r="M888">
        <v>10</v>
      </c>
      <c r="N888">
        <v>7.18</v>
      </c>
      <c r="O888">
        <v>4.03</v>
      </c>
      <c r="P888">
        <v>97.81</v>
      </c>
      <c r="Q888">
        <v>100</v>
      </c>
      <c r="R888">
        <v>119</v>
      </c>
      <c r="S888">
        <v>1</v>
      </c>
      <c r="T888">
        <v>10.77</v>
      </c>
      <c r="U888">
        <v>16.670000000000002</v>
      </c>
      <c r="V888" t="s">
        <v>521</v>
      </c>
      <c r="W888" t="s">
        <v>166</v>
      </c>
      <c r="X888">
        <v>112</v>
      </c>
      <c r="Y888">
        <v>1</v>
      </c>
    </row>
    <row r="889" spans="1:25" x14ac:dyDescent="0.25">
      <c r="A889">
        <f>_xlfn.XLOOKUP(C889,[1]Sheet1!$K:$K,[1]Sheet1!$D:$D,0)</f>
        <v>44900</v>
      </c>
      <c r="B889" t="str">
        <f t="shared" si="13"/>
        <v>2022_Week50</v>
      </c>
      <c r="C889" t="s">
        <v>520</v>
      </c>
      <c r="D889" t="s">
        <v>512</v>
      </c>
      <c r="E889" t="s">
        <v>67</v>
      </c>
      <c r="F889" t="s">
        <v>68</v>
      </c>
      <c r="G889" t="s">
        <v>69</v>
      </c>
      <c r="H889">
        <v>1.3360000000000001</v>
      </c>
      <c r="I889">
        <v>16</v>
      </c>
      <c r="J889">
        <v>8.18</v>
      </c>
      <c r="K889">
        <v>8.74</v>
      </c>
      <c r="L889">
        <v>1.6970000000000001</v>
      </c>
      <c r="M889">
        <v>20</v>
      </c>
      <c r="N889">
        <v>8.34</v>
      </c>
      <c r="O889">
        <v>8.06</v>
      </c>
      <c r="P889">
        <v>99.88</v>
      </c>
      <c r="Q889">
        <v>100</v>
      </c>
      <c r="R889">
        <v>103</v>
      </c>
      <c r="S889">
        <v>1</v>
      </c>
      <c r="T889">
        <v>7.71</v>
      </c>
      <c r="U889">
        <v>6.25</v>
      </c>
      <c r="V889" t="s">
        <v>522</v>
      </c>
      <c r="W889" t="s">
        <v>523</v>
      </c>
      <c r="X889">
        <v>101</v>
      </c>
      <c r="Y889">
        <v>1</v>
      </c>
    </row>
    <row r="890" spans="1:25" x14ac:dyDescent="0.25">
      <c r="A890">
        <f>_xlfn.XLOOKUP(C890,[1]Sheet1!$K:$K,[1]Sheet1!$D:$D,0)</f>
        <v>44900</v>
      </c>
      <c r="B890" t="str">
        <f t="shared" si="13"/>
        <v>2022_Week50</v>
      </c>
      <c r="C890" t="s">
        <v>520</v>
      </c>
      <c r="D890" t="s">
        <v>34</v>
      </c>
      <c r="E890" t="s">
        <v>35</v>
      </c>
      <c r="F890" t="s">
        <v>36</v>
      </c>
      <c r="G890" t="s">
        <v>37</v>
      </c>
      <c r="H890">
        <v>1.046</v>
      </c>
      <c r="I890">
        <v>8</v>
      </c>
      <c r="J890">
        <v>6.4</v>
      </c>
      <c r="K890">
        <v>4.37</v>
      </c>
      <c r="L890">
        <v>1.3129999999999999</v>
      </c>
      <c r="M890">
        <v>11</v>
      </c>
      <c r="N890">
        <v>6.45</v>
      </c>
      <c r="O890">
        <v>4.4400000000000004</v>
      </c>
      <c r="P890">
        <v>99.85</v>
      </c>
      <c r="Q890">
        <v>100</v>
      </c>
      <c r="R890">
        <v>93</v>
      </c>
      <c r="S890">
        <v>0</v>
      </c>
      <c r="T890">
        <v>8.89</v>
      </c>
      <c r="U890">
        <v>0</v>
      </c>
      <c r="V890" t="s">
        <v>524</v>
      </c>
      <c r="W890" t="s">
        <v>33</v>
      </c>
      <c r="X890">
        <v>91</v>
      </c>
      <c r="Y890">
        <v>0</v>
      </c>
    </row>
    <row r="891" spans="1:25" x14ac:dyDescent="0.25">
      <c r="A891">
        <f>_xlfn.XLOOKUP(C891,[1]Sheet1!$K:$K,[1]Sheet1!$D:$D,0)</f>
        <v>44900</v>
      </c>
      <c r="B891" t="str">
        <f t="shared" si="13"/>
        <v>2022_Week50</v>
      </c>
      <c r="C891" t="s">
        <v>520</v>
      </c>
      <c r="D891" t="s">
        <v>34</v>
      </c>
      <c r="E891" t="s">
        <v>50</v>
      </c>
      <c r="F891" t="s">
        <v>51</v>
      </c>
      <c r="G891" t="s">
        <v>52</v>
      </c>
      <c r="H891">
        <v>685</v>
      </c>
      <c r="I891">
        <v>3</v>
      </c>
      <c r="J891">
        <v>4.1900000000000004</v>
      </c>
      <c r="K891">
        <v>1.64</v>
      </c>
      <c r="L891">
        <v>917</v>
      </c>
      <c r="M891">
        <v>3</v>
      </c>
      <c r="N891">
        <v>4.51</v>
      </c>
      <c r="O891">
        <v>1.21</v>
      </c>
      <c r="P891">
        <v>99.35</v>
      </c>
      <c r="Q891">
        <v>100</v>
      </c>
      <c r="R891">
        <v>105</v>
      </c>
      <c r="S891">
        <v>0</v>
      </c>
      <c r="T891">
        <v>15.33</v>
      </c>
      <c r="U891">
        <v>0</v>
      </c>
      <c r="V891" t="s">
        <v>525</v>
      </c>
      <c r="W891" t="s">
        <v>33</v>
      </c>
      <c r="X891">
        <v>76</v>
      </c>
      <c r="Y891">
        <v>0</v>
      </c>
    </row>
    <row r="892" spans="1:25" x14ac:dyDescent="0.25">
      <c r="A892">
        <f>_xlfn.XLOOKUP(C892,[1]Sheet1!$K:$K,[1]Sheet1!$D:$D,0)</f>
        <v>44900</v>
      </c>
      <c r="B892" t="str">
        <f t="shared" si="13"/>
        <v>2022_Week50</v>
      </c>
      <c r="C892" t="s">
        <v>520</v>
      </c>
      <c r="D892" t="s">
        <v>92</v>
      </c>
      <c r="E892" t="s">
        <v>102</v>
      </c>
      <c r="F892" t="s">
        <v>103</v>
      </c>
      <c r="G892" t="s">
        <v>104</v>
      </c>
      <c r="H892">
        <v>1.089</v>
      </c>
      <c r="I892">
        <v>19</v>
      </c>
      <c r="J892">
        <v>6.66</v>
      </c>
      <c r="K892">
        <v>10.38</v>
      </c>
      <c r="L892">
        <v>1.4990000000000001</v>
      </c>
      <c r="M892">
        <v>30</v>
      </c>
      <c r="N892">
        <v>7.37</v>
      </c>
      <c r="O892">
        <v>12.1</v>
      </c>
      <c r="P892">
        <v>100</v>
      </c>
      <c r="Q892">
        <v>100</v>
      </c>
      <c r="R892">
        <v>63</v>
      </c>
      <c r="S892">
        <v>1</v>
      </c>
      <c r="T892">
        <v>5.79</v>
      </c>
      <c r="U892">
        <v>5.26</v>
      </c>
      <c r="V892" t="s">
        <v>526</v>
      </c>
      <c r="W892" t="s">
        <v>497</v>
      </c>
      <c r="X892">
        <v>59</v>
      </c>
      <c r="Y892">
        <v>1</v>
      </c>
    </row>
    <row r="893" spans="1:25" x14ac:dyDescent="0.25">
      <c r="A893">
        <f>_xlfn.XLOOKUP(C893,[1]Sheet1!$K:$K,[1]Sheet1!$D:$D,0)</f>
        <v>44900</v>
      </c>
      <c r="B893" t="str">
        <f t="shared" si="13"/>
        <v>2022_Week50</v>
      </c>
      <c r="C893" t="s">
        <v>520</v>
      </c>
      <c r="D893" t="s">
        <v>512</v>
      </c>
      <c r="E893" t="s">
        <v>29</v>
      </c>
      <c r="F893" t="s">
        <v>30</v>
      </c>
      <c r="G893" t="s">
        <v>31</v>
      </c>
      <c r="H893">
        <v>387</v>
      </c>
      <c r="I893">
        <v>3</v>
      </c>
      <c r="J893">
        <v>2.37</v>
      </c>
      <c r="K893">
        <v>1.64</v>
      </c>
      <c r="L893">
        <v>559</v>
      </c>
      <c r="M893">
        <v>5</v>
      </c>
      <c r="N893">
        <v>2.75</v>
      </c>
      <c r="O893">
        <v>2.02</v>
      </c>
      <c r="P893">
        <v>99.82</v>
      </c>
      <c r="Q893">
        <v>100</v>
      </c>
      <c r="R893">
        <v>57</v>
      </c>
      <c r="S893">
        <v>0</v>
      </c>
      <c r="T893">
        <v>14.73</v>
      </c>
      <c r="U893">
        <v>0</v>
      </c>
      <c r="V893" t="s">
        <v>527</v>
      </c>
      <c r="W893" t="s">
        <v>33</v>
      </c>
      <c r="X893">
        <v>57</v>
      </c>
      <c r="Y893">
        <v>0</v>
      </c>
    </row>
    <row r="894" spans="1:25" x14ac:dyDescent="0.25">
      <c r="A894">
        <f>_xlfn.XLOOKUP(C894,[1]Sheet1!$K:$K,[1]Sheet1!$D:$D,0)</f>
        <v>44900</v>
      </c>
      <c r="B894" t="str">
        <f t="shared" si="13"/>
        <v>2022_Week50</v>
      </c>
      <c r="C894" t="s">
        <v>520</v>
      </c>
      <c r="D894" t="s">
        <v>34</v>
      </c>
      <c r="E894" t="s">
        <v>45</v>
      </c>
      <c r="F894" t="s">
        <v>46</v>
      </c>
      <c r="G894" t="s">
        <v>47</v>
      </c>
      <c r="H894">
        <v>576</v>
      </c>
      <c r="I894">
        <v>3</v>
      </c>
      <c r="J894">
        <v>3.52</v>
      </c>
      <c r="K894">
        <v>1.64</v>
      </c>
      <c r="L894">
        <v>699</v>
      </c>
      <c r="M894">
        <v>4</v>
      </c>
      <c r="N894">
        <v>3.44</v>
      </c>
      <c r="O894">
        <v>1.61</v>
      </c>
      <c r="P894">
        <v>100</v>
      </c>
      <c r="Q894">
        <v>100</v>
      </c>
      <c r="R894">
        <v>49</v>
      </c>
      <c r="S894">
        <v>0</v>
      </c>
      <c r="T894">
        <v>8.51</v>
      </c>
      <c r="U894">
        <v>0</v>
      </c>
      <c r="V894" t="s">
        <v>528</v>
      </c>
      <c r="W894" t="s">
        <v>33</v>
      </c>
      <c r="X894">
        <v>50</v>
      </c>
      <c r="Y894">
        <v>0</v>
      </c>
    </row>
    <row r="895" spans="1:25" x14ac:dyDescent="0.25">
      <c r="A895">
        <f>_xlfn.XLOOKUP(C895,[1]Sheet1!$K:$K,[1]Sheet1!$D:$D,0)</f>
        <v>44900</v>
      </c>
      <c r="B895" t="str">
        <f t="shared" si="13"/>
        <v>2022_Week50</v>
      </c>
      <c r="C895" t="s">
        <v>520</v>
      </c>
      <c r="D895" t="s">
        <v>40</v>
      </c>
      <c r="E895" t="s">
        <v>41</v>
      </c>
      <c r="F895" t="s">
        <v>42</v>
      </c>
      <c r="G895" t="s">
        <v>43</v>
      </c>
      <c r="H895">
        <v>643</v>
      </c>
      <c r="I895">
        <v>7</v>
      </c>
      <c r="J895">
        <v>3.93</v>
      </c>
      <c r="K895">
        <v>3.83</v>
      </c>
      <c r="L895">
        <v>783</v>
      </c>
      <c r="M895">
        <v>10</v>
      </c>
      <c r="N895">
        <v>3.85</v>
      </c>
      <c r="O895">
        <v>4.03</v>
      </c>
      <c r="P895">
        <v>100</v>
      </c>
      <c r="Q895">
        <v>100</v>
      </c>
      <c r="R895">
        <v>45</v>
      </c>
      <c r="S895">
        <v>1</v>
      </c>
      <c r="T895">
        <v>7</v>
      </c>
      <c r="U895">
        <v>14.29</v>
      </c>
      <c r="V895" t="s">
        <v>529</v>
      </c>
      <c r="W895" t="s">
        <v>160</v>
      </c>
      <c r="X895">
        <v>44</v>
      </c>
      <c r="Y895">
        <v>1</v>
      </c>
    </row>
    <row r="896" spans="1:25" x14ac:dyDescent="0.25">
      <c r="A896">
        <f>_xlfn.XLOOKUP(C896,[1]Sheet1!$K:$K,[1]Sheet1!$D:$D,0)</f>
        <v>44900</v>
      </c>
      <c r="B896" t="str">
        <f t="shared" si="13"/>
        <v>2022_Week50</v>
      </c>
      <c r="C896" t="s">
        <v>520</v>
      </c>
      <c r="D896" t="s">
        <v>40</v>
      </c>
      <c r="E896" t="s">
        <v>88</v>
      </c>
      <c r="F896" t="s">
        <v>89</v>
      </c>
      <c r="G896" t="s">
        <v>90</v>
      </c>
      <c r="H896">
        <v>553</v>
      </c>
      <c r="I896">
        <v>4</v>
      </c>
      <c r="J896">
        <v>3.38</v>
      </c>
      <c r="K896">
        <v>2.19</v>
      </c>
      <c r="L896">
        <v>666</v>
      </c>
      <c r="M896">
        <v>4</v>
      </c>
      <c r="N896">
        <v>3.27</v>
      </c>
      <c r="O896">
        <v>1.61</v>
      </c>
      <c r="P896">
        <v>100</v>
      </c>
      <c r="Q896">
        <v>100</v>
      </c>
      <c r="R896">
        <v>46</v>
      </c>
      <c r="S896">
        <v>0</v>
      </c>
      <c r="T896">
        <v>8.32</v>
      </c>
      <c r="U896">
        <v>0</v>
      </c>
      <c r="V896" t="s">
        <v>529</v>
      </c>
      <c r="W896" t="s">
        <v>33</v>
      </c>
      <c r="X896">
        <v>43</v>
      </c>
      <c r="Y896">
        <v>0</v>
      </c>
    </row>
    <row r="897" spans="1:25" x14ac:dyDescent="0.25">
      <c r="A897">
        <f>_xlfn.XLOOKUP(C897,[1]Sheet1!$K:$K,[1]Sheet1!$D:$D,0)</f>
        <v>44900</v>
      </c>
      <c r="B897" t="str">
        <f t="shared" si="13"/>
        <v>2022_Week50</v>
      </c>
      <c r="C897" t="s">
        <v>520</v>
      </c>
      <c r="D897" t="s">
        <v>34</v>
      </c>
      <c r="E897" t="s">
        <v>107</v>
      </c>
      <c r="F897" t="s">
        <v>108</v>
      </c>
      <c r="G897" t="s">
        <v>109</v>
      </c>
      <c r="H897">
        <v>1.2090000000000001</v>
      </c>
      <c r="I897">
        <v>9</v>
      </c>
      <c r="J897">
        <v>7.4</v>
      </c>
      <c r="K897">
        <v>4.92</v>
      </c>
      <c r="L897">
        <v>1.4179999999999999</v>
      </c>
      <c r="M897">
        <v>14</v>
      </c>
      <c r="N897">
        <v>6.97</v>
      </c>
      <c r="O897">
        <v>5.65</v>
      </c>
      <c r="P897">
        <v>97.88</v>
      </c>
      <c r="Q897">
        <v>100</v>
      </c>
      <c r="R897">
        <v>49</v>
      </c>
      <c r="S897">
        <v>1</v>
      </c>
      <c r="T897">
        <v>4.05</v>
      </c>
      <c r="U897">
        <v>11.11</v>
      </c>
      <c r="V897" t="s">
        <v>530</v>
      </c>
      <c r="W897" t="s">
        <v>166</v>
      </c>
      <c r="X897">
        <v>37</v>
      </c>
      <c r="Y897">
        <v>1</v>
      </c>
    </row>
    <row r="898" spans="1:25" x14ac:dyDescent="0.25">
      <c r="A898">
        <f>_xlfn.XLOOKUP(C898,[1]Sheet1!$K:$K,[1]Sheet1!$D:$D,0)</f>
        <v>44900</v>
      </c>
      <c r="B898" t="str">
        <f t="shared" si="13"/>
        <v>2022_Week50</v>
      </c>
      <c r="C898" t="s">
        <v>520</v>
      </c>
      <c r="D898" t="s">
        <v>92</v>
      </c>
      <c r="E898" t="s">
        <v>97</v>
      </c>
      <c r="F898" t="s">
        <v>98</v>
      </c>
      <c r="G898" t="s">
        <v>99</v>
      </c>
      <c r="H898">
        <v>382</v>
      </c>
      <c r="I898">
        <v>7</v>
      </c>
      <c r="J898">
        <v>2.34</v>
      </c>
      <c r="K898">
        <v>3.83</v>
      </c>
      <c r="L898">
        <v>492</v>
      </c>
      <c r="M898">
        <v>7</v>
      </c>
      <c r="N898">
        <v>2.42</v>
      </c>
      <c r="O898">
        <v>2.82</v>
      </c>
      <c r="P898">
        <v>99.8</v>
      </c>
      <c r="Q898">
        <v>100</v>
      </c>
      <c r="R898">
        <v>56</v>
      </c>
      <c r="S898">
        <v>3</v>
      </c>
      <c r="T898">
        <v>14.66</v>
      </c>
      <c r="U898">
        <v>42.86</v>
      </c>
      <c r="V898" t="s">
        <v>531</v>
      </c>
      <c r="W898" t="s">
        <v>532</v>
      </c>
      <c r="X898">
        <v>37</v>
      </c>
      <c r="Y898">
        <v>3</v>
      </c>
    </row>
    <row r="899" spans="1:25" x14ac:dyDescent="0.25">
      <c r="A899">
        <f>_xlfn.XLOOKUP(C899,[1]Sheet1!$K:$K,[1]Sheet1!$D:$D,0)</f>
        <v>44900</v>
      </c>
      <c r="B899" t="str">
        <f t="shared" ref="B899:B962" si="14">IF(WEEKNUM(A899)&gt;9,YEAR(A899)&amp;"_Week"&amp;WEEKNUM(A899),YEAR(A899)&amp;"_Week0"&amp;WEEKNUM(A899))</f>
        <v>2022_Week50</v>
      </c>
      <c r="C899" t="s">
        <v>520</v>
      </c>
      <c r="D899" t="s">
        <v>34</v>
      </c>
      <c r="E899" t="s">
        <v>62</v>
      </c>
      <c r="F899" t="s">
        <v>63</v>
      </c>
      <c r="G899" t="s">
        <v>64</v>
      </c>
      <c r="H899">
        <v>464</v>
      </c>
      <c r="I899">
        <v>2</v>
      </c>
      <c r="J899">
        <v>2.84</v>
      </c>
      <c r="K899">
        <v>1.0900000000000001</v>
      </c>
      <c r="L899">
        <v>523</v>
      </c>
      <c r="M899">
        <v>2</v>
      </c>
      <c r="N899">
        <v>2.57</v>
      </c>
      <c r="O899">
        <v>0.81</v>
      </c>
      <c r="P899">
        <v>99.62</v>
      </c>
      <c r="Q899">
        <v>100</v>
      </c>
      <c r="R899">
        <v>32</v>
      </c>
      <c r="S899">
        <v>0</v>
      </c>
      <c r="T899">
        <v>6.9</v>
      </c>
      <c r="U899">
        <v>0</v>
      </c>
      <c r="V899" t="s">
        <v>533</v>
      </c>
      <c r="W899" t="s">
        <v>33</v>
      </c>
      <c r="X899">
        <v>32</v>
      </c>
      <c r="Y899">
        <v>0</v>
      </c>
    </row>
    <row r="900" spans="1:25" x14ac:dyDescent="0.25">
      <c r="A900">
        <f>_xlfn.XLOOKUP(C900,[1]Sheet1!$K:$K,[1]Sheet1!$D:$D,0)</f>
        <v>44900</v>
      </c>
      <c r="B900" t="str">
        <f t="shared" si="14"/>
        <v>2022_Week50</v>
      </c>
      <c r="C900" t="s">
        <v>520</v>
      </c>
      <c r="D900" t="s">
        <v>512</v>
      </c>
      <c r="E900" t="s">
        <v>54</v>
      </c>
      <c r="F900" t="s">
        <v>30</v>
      </c>
      <c r="G900" t="s">
        <v>55</v>
      </c>
      <c r="H900">
        <v>613</v>
      </c>
      <c r="I900">
        <v>10</v>
      </c>
      <c r="J900">
        <v>3.75</v>
      </c>
      <c r="K900">
        <v>5.46</v>
      </c>
      <c r="L900">
        <v>761</v>
      </c>
      <c r="M900">
        <v>13</v>
      </c>
      <c r="N900">
        <v>3.74</v>
      </c>
      <c r="O900">
        <v>5.24</v>
      </c>
      <c r="P900">
        <v>98.03</v>
      </c>
      <c r="Q900">
        <v>100</v>
      </c>
      <c r="R900">
        <v>30</v>
      </c>
      <c r="S900">
        <v>0</v>
      </c>
      <c r="T900">
        <v>4.8899999999999997</v>
      </c>
      <c r="U900">
        <v>0</v>
      </c>
      <c r="V900" t="s">
        <v>534</v>
      </c>
      <c r="W900" t="s">
        <v>33</v>
      </c>
      <c r="X900">
        <v>30</v>
      </c>
      <c r="Y900">
        <v>0</v>
      </c>
    </row>
    <row r="901" spans="1:25" x14ac:dyDescent="0.25">
      <c r="A901">
        <f>_xlfn.XLOOKUP(C901,[1]Sheet1!$K:$K,[1]Sheet1!$D:$D,0)</f>
        <v>44900</v>
      </c>
      <c r="B901" t="str">
        <f t="shared" si="14"/>
        <v>2022_Week50</v>
      </c>
      <c r="C901" t="s">
        <v>520</v>
      </c>
      <c r="D901" t="s">
        <v>512</v>
      </c>
      <c r="E901" t="s">
        <v>80</v>
      </c>
      <c r="F901" t="s">
        <v>81</v>
      </c>
      <c r="G901" t="s">
        <v>82</v>
      </c>
      <c r="H901">
        <v>518</v>
      </c>
      <c r="I901">
        <v>8</v>
      </c>
      <c r="J901">
        <v>3.17</v>
      </c>
      <c r="K901">
        <v>4.37</v>
      </c>
      <c r="L901">
        <v>655</v>
      </c>
      <c r="M901">
        <v>9</v>
      </c>
      <c r="N901">
        <v>3.22</v>
      </c>
      <c r="O901">
        <v>3.63</v>
      </c>
      <c r="P901">
        <v>100</v>
      </c>
      <c r="Q901">
        <v>100</v>
      </c>
      <c r="R901">
        <v>33</v>
      </c>
      <c r="S901">
        <v>2</v>
      </c>
      <c r="T901">
        <v>6.37</v>
      </c>
      <c r="U901">
        <v>25</v>
      </c>
      <c r="V901" t="s">
        <v>535</v>
      </c>
      <c r="W901" t="s">
        <v>536</v>
      </c>
      <c r="X901">
        <v>30</v>
      </c>
      <c r="Y901">
        <v>2</v>
      </c>
    </row>
    <row r="902" spans="1:25" x14ac:dyDescent="0.25">
      <c r="A902">
        <f>_xlfn.XLOOKUP(C902,[1]Sheet1!$K:$K,[1]Sheet1!$D:$D,0)</f>
        <v>44900</v>
      </c>
      <c r="B902" t="str">
        <f t="shared" si="14"/>
        <v>2022_Week50</v>
      </c>
      <c r="C902" t="s">
        <v>520</v>
      </c>
      <c r="D902" t="s">
        <v>512</v>
      </c>
      <c r="E902" t="s">
        <v>76</v>
      </c>
      <c r="F902" t="s">
        <v>77</v>
      </c>
      <c r="G902" t="s">
        <v>78</v>
      </c>
      <c r="H902">
        <v>353</v>
      </c>
      <c r="I902">
        <v>6</v>
      </c>
      <c r="J902">
        <v>2.16</v>
      </c>
      <c r="K902">
        <v>3.28</v>
      </c>
      <c r="L902">
        <v>451</v>
      </c>
      <c r="M902">
        <v>12</v>
      </c>
      <c r="N902">
        <v>2.2200000000000002</v>
      </c>
      <c r="O902">
        <v>4.84</v>
      </c>
      <c r="P902">
        <v>100</v>
      </c>
      <c r="Q902">
        <v>100</v>
      </c>
      <c r="R902">
        <v>27</v>
      </c>
      <c r="S902">
        <v>0</v>
      </c>
      <c r="T902">
        <v>7.65</v>
      </c>
      <c r="U902">
        <v>0</v>
      </c>
      <c r="V902" t="s">
        <v>537</v>
      </c>
      <c r="W902" t="s">
        <v>33</v>
      </c>
      <c r="X902">
        <v>27</v>
      </c>
      <c r="Y902">
        <v>0</v>
      </c>
    </row>
    <row r="903" spans="1:25" x14ac:dyDescent="0.25">
      <c r="A903">
        <f>_xlfn.XLOOKUP(C903,[1]Sheet1!$K:$K,[1]Sheet1!$D:$D,0)</f>
        <v>44900</v>
      </c>
      <c r="B903" t="str">
        <f t="shared" si="14"/>
        <v>2022_Week50</v>
      </c>
      <c r="C903" t="s">
        <v>520</v>
      </c>
      <c r="D903" t="s">
        <v>115</v>
      </c>
      <c r="E903" t="s">
        <v>116</v>
      </c>
      <c r="F903" t="s">
        <v>117</v>
      </c>
      <c r="G903" t="s">
        <v>118</v>
      </c>
      <c r="H903">
        <v>213</v>
      </c>
      <c r="I903">
        <v>2</v>
      </c>
      <c r="J903">
        <v>1.3</v>
      </c>
      <c r="K903">
        <v>1.0900000000000001</v>
      </c>
      <c r="L903">
        <v>270</v>
      </c>
      <c r="M903">
        <v>2</v>
      </c>
      <c r="N903">
        <v>1.33</v>
      </c>
      <c r="O903">
        <v>0.81</v>
      </c>
      <c r="P903">
        <v>98.89</v>
      </c>
      <c r="Q903">
        <v>100</v>
      </c>
      <c r="R903">
        <v>27</v>
      </c>
      <c r="S903">
        <v>1</v>
      </c>
      <c r="T903">
        <v>12.68</v>
      </c>
      <c r="U903">
        <v>50</v>
      </c>
      <c r="V903" t="s">
        <v>538</v>
      </c>
      <c r="W903" t="s">
        <v>166</v>
      </c>
      <c r="X903">
        <v>26</v>
      </c>
      <c r="Y903">
        <v>1</v>
      </c>
    </row>
    <row r="904" spans="1:25" x14ac:dyDescent="0.25">
      <c r="A904">
        <f>_xlfn.XLOOKUP(C904,[1]Sheet1!$K:$K,[1]Sheet1!$D:$D,0)</f>
        <v>44900</v>
      </c>
      <c r="B904" t="str">
        <f t="shared" si="14"/>
        <v>2022_Week50</v>
      </c>
      <c r="C904" t="s">
        <v>520</v>
      </c>
      <c r="D904" t="s">
        <v>24</v>
      </c>
      <c r="E904" t="s">
        <v>24</v>
      </c>
      <c r="F904" t="s">
        <v>25</v>
      </c>
      <c r="G904" t="s">
        <v>26</v>
      </c>
      <c r="H904">
        <v>247</v>
      </c>
      <c r="I904">
        <v>5</v>
      </c>
      <c r="J904">
        <v>1.51</v>
      </c>
      <c r="K904">
        <v>2.73</v>
      </c>
      <c r="L904">
        <v>292</v>
      </c>
      <c r="M904">
        <v>5</v>
      </c>
      <c r="N904">
        <v>1.44</v>
      </c>
      <c r="O904">
        <v>2.02</v>
      </c>
      <c r="P904">
        <v>99.66</v>
      </c>
      <c r="Q904">
        <v>100</v>
      </c>
      <c r="R904">
        <v>26</v>
      </c>
      <c r="S904">
        <v>0</v>
      </c>
      <c r="T904">
        <v>10.53</v>
      </c>
      <c r="U904">
        <v>0</v>
      </c>
      <c r="V904" t="s">
        <v>538</v>
      </c>
      <c r="W904" t="s">
        <v>33</v>
      </c>
      <c r="X904">
        <v>26</v>
      </c>
      <c r="Y904">
        <v>0</v>
      </c>
    </row>
    <row r="905" spans="1:25" x14ac:dyDescent="0.25">
      <c r="A905">
        <f>_xlfn.XLOOKUP(C905,[1]Sheet1!$K:$K,[1]Sheet1!$D:$D,0)</f>
        <v>44900</v>
      </c>
      <c r="B905" t="str">
        <f t="shared" si="14"/>
        <v>2022_Week50</v>
      </c>
      <c r="C905" t="s">
        <v>520</v>
      </c>
      <c r="D905" t="s">
        <v>512</v>
      </c>
      <c r="E905" t="s">
        <v>72</v>
      </c>
      <c r="F905" t="s">
        <v>73</v>
      </c>
      <c r="G905" t="s">
        <v>74</v>
      </c>
      <c r="H905">
        <v>355</v>
      </c>
      <c r="I905">
        <v>4</v>
      </c>
      <c r="J905">
        <v>2.17</v>
      </c>
      <c r="K905">
        <v>2.19</v>
      </c>
      <c r="L905">
        <v>460</v>
      </c>
      <c r="M905">
        <v>7</v>
      </c>
      <c r="N905">
        <v>2.2599999999999998</v>
      </c>
      <c r="O905">
        <v>2.82</v>
      </c>
      <c r="P905">
        <v>98.48</v>
      </c>
      <c r="Q905">
        <v>100</v>
      </c>
      <c r="R905">
        <v>26</v>
      </c>
      <c r="S905">
        <v>0</v>
      </c>
      <c r="T905">
        <v>7.32</v>
      </c>
      <c r="U905">
        <v>0</v>
      </c>
      <c r="V905" t="s">
        <v>539</v>
      </c>
      <c r="W905" t="s">
        <v>33</v>
      </c>
      <c r="X905">
        <v>25</v>
      </c>
      <c r="Y905">
        <v>0</v>
      </c>
    </row>
    <row r="906" spans="1:25" x14ac:dyDescent="0.25">
      <c r="A906">
        <f>_xlfn.XLOOKUP(C906,[1]Sheet1!$K:$K,[1]Sheet1!$D:$D,0)</f>
        <v>44900</v>
      </c>
      <c r="B906" t="str">
        <f t="shared" si="14"/>
        <v>2022_Week50</v>
      </c>
      <c r="C906" t="s">
        <v>520</v>
      </c>
      <c r="D906" t="s">
        <v>512</v>
      </c>
      <c r="E906" t="s">
        <v>84</v>
      </c>
      <c r="F906" t="s">
        <v>85</v>
      </c>
      <c r="G906" t="s">
        <v>86</v>
      </c>
      <c r="H906">
        <v>462</v>
      </c>
      <c r="I906">
        <v>10</v>
      </c>
      <c r="J906">
        <v>2.83</v>
      </c>
      <c r="K906">
        <v>5.46</v>
      </c>
      <c r="L906">
        <v>557</v>
      </c>
      <c r="M906">
        <v>14</v>
      </c>
      <c r="N906">
        <v>2.74</v>
      </c>
      <c r="O906">
        <v>5.65</v>
      </c>
      <c r="P906">
        <v>98.38</v>
      </c>
      <c r="Q906">
        <v>92.86</v>
      </c>
      <c r="R906">
        <v>24</v>
      </c>
      <c r="S906">
        <v>0</v>
      </c>
      <c r="T906">
        <v>5.19</v>
      </c>
      <c r="U906">
        <v>0</v>
      </c>
      <c r="V906" t="s">
        <v>540</v>
      </c>
      <c r="W906" t="s">
        <v>33</v>
      </c>
      <c r="X906">
        <v>23</v>
      </c>
      <c r="Y906">
        <v>0</v>
      </c>
    </row>
    <row r="907" spans="1:25" x14ac:dyDescent="0.25">
      <c r="A907">
        <f>_xlfn.XLOOKUP(C907,[1]Sheet1!$K:$K,[1]Sheet1!$D:$D,0)</f>
        <v>44900</v>
      </c>
      <c r="B907" t="str">
        <f t="shared" si="14"/>
        <v>2022_Week50</v>
      </c>
      <c r="C907" t="s">
        <v>520</v>
      </c>
      <c r="D907" t="s">
        <v>92</v>
      </c>
      <c r="E907" t="s">
        <v>111</v>
      </c>
      <c r="F907" t="s">
        <v>112</v>
      </c>
      <c r="G907" t="s">
        <v>113</v>
      </c>
      <c r="H907">
        <v>401</v>
      </c>
      <c r="I907">
        <v>12</v>
      </c>
      <c r="J907">
        <v>2.4500000000000002</v>
      </c>
      <c r="K907">
        <v>6.56</v>
      </c>
      <c r="L907">
        <v>489</v>
      </c>
      <c r="M907">
        <v>19</v>
      </c>
      <c r="N907">
        <v>2.4</v>
      </c>
      <c r="O907">
        <v>7.66</v>
      </c>
      <c r="P907">
        <v>96.93</v>
      </c>
      <c r="Q907">
        <v>100</v>
      </c>
      <c r="R907">
        <v>21</v>
      </c>
      <c r="S907">
        <v>0</v>
      </c>
      <c r="T907">
        <v>5.24</v>
      </c>
      <c r="U907">
        <v>0</v>
      </c>
      <c r="V907" t="s">
        <v>541</v>
      </c>
      <c r="W907" t="s">
        <v>33</v>
      </c>
      <c r="X907">
        <v>21</v>
      </c>
      <c r="Y907">
        <v>0</v>
      </c>
    </row>
    <row r="908" spans="1:25" x14ac:dyDescent="0.25">
      <c r="A908">
        <f>_xlfn.XLOOKUP(C908,[1]Sheet1!$K:$K,[1]Sheet1!$D:$D,0)</f>
        <v>44900</v>
      </c>
      <c r="B908" t="str">
        <f t="shared" si="14"/>
        <v>2022_Week50</v>
      </c>
      <c r="C908" t="s">
        <v>520</v>
      </c>
      <c r="D908" t="s">
        <v>80</v>
      </c>
      <c r="E908" t="s">
        <v>80</v>
      </c>
      <c r="F908" t="s">
        <v>81</v>
      </c>
      <c r="G908" t="s">
        <v>82</v>
      </c>
      <c r="H908">
        <v>192</v>
      </c>
      <c r="I908">
        <v>3</v>
      </c>
      <c r="J908">
        <v>1.17</v>
      </c>
      <c r="K908">
        <v>1.64</v>
      </c>
      <c r="L908">
        <v>265</v>
      </c>
      <c r="M908">
        <v>3</v>
      </c>
      <c r="N908">
        <v>1.3</v>
      </c>
      <c r="O908">
        <v>1.21</v>
      </c>
      <c r="P908">
        <v>100</v>
      </c>
      <c r="Q908">
        <v>100</v>
      </c>
      <c r="R908">
        <v>19</v>
      </c>
      <c r="S908">
        <v>0</v>
      </c>
      <c r="T908">
        <v>9.9</v>
      </c>
      <c r="U908">
        <v>0</v>
      </c>
      <c r="V908" t="s">
        <v>542</v>
      </c>
      <c r="W908" t="s">
        <v>33</v>
      </c>
      <c r="X908">
        <v>19</v>
      </c>
      <c r="Y908">
        <v>0</v>
      </c>
    </row>
    <row r="909" spans="1:25" x14ac:dyDescent="0.25">
      <c r="A909">
        <f>_xlfn.XLOOKUP(C909,[1]Sheet1!$K:$K,[1]Sheet1!$D:$D,0)</f>
        <v>44900</v>
      </c>
      <c r="B909" t="str">
        <f t="shared" si="14"/>
        <v>2022_Week50</v>
      </c>
      <c r="C909" t="s">
        <v>520</v>
      </c>
      <c r="D909" t="s">
        <v>29</v>
      </c>
      <c r="E909" t="s">
        <v>29</v>
      </c>
      <c r="F909" t="s">
        <v>30</v>
      </c>
      <c r="G909" t="s">
        <v>31</v>
      </c>
      <c r="H909">
        <v>130</v>
      </c>
      <c r="I909">
        <v>2</v>
      </c>
      <c r="J909">
        <v>0.8</v>
      </c>
      <c r="K909">
        <v>1.0900000000000001</v>
      </c>
      <c r="L909">
        <v>183</v>
      </c>
      <c r="M909">
        <v>2</v>
      </c>
      <c r="N909">
        <v>0.9</v>
      </c>
      <c r="O909">
        <v>0.81</v>
      </c>
      <c r="P909">
        <v>100</v>
      </c>
      <c r="Q909">
        <v>100</v>
      </c>
      <c r="R909">
        <v>19</v>
      </c>
      <c r="S909">
        <v>0</v>
      </c>
      <c r="T909">
        <v>14.62</v>
      </c>
      <c r="U909">
        <v>0</v>
      </c>
      <c r="V909" t="s">
        <v>543</v>
      </c>
      <c r="W909" t="s">
        <v>33</v>
      </c>
      <c r="X909">
        <v>18</v>
      </c>
      <c r="Y909">
        <v>0</v>
      </c>
    </row>
    <row r="910" spans="1:25" x14ac:dyDescent="0.25">
      <c r="A910">
        <f>_xlfn.XLOOKUP(C910,[1]Sheet1!$K:$K,[1]Sheet1!$D:$D,0)</f>
        <v>44900</v>
      </c>
      <c r="B910" t="str">
        <f t="shared" si="14"/>
        <v>2022_Week50</v>
      </c>
      <c r="C910" t="s">
        <v>520</v>
      </c>
      <c r="D910" t="s">
        <v>34</v>
      </c>
      <c r="E910" t="s">
        <v>397</v>
      </c>
      <c r="F910" t="s">
        <v>398</v>
      </c>
      <c r="G910" t="s">
        <v>399</v>
      </c>
      <c r="H910">
        <v>275</v>
      </c>
      <c r="I910">
        <v>0</v>
      </c>
      <c r="J910">
        <v>1.68</v>
      </c>
      <c r="K910">
        <v>0</v>
      </c>
      <c r="L910">
        <v>315</v>
      </c>
      <c r="M910">
        <v>0</v>
      </c>
      <c r="N910">
        <v>1.55</v>
      </c>
      <c r="O910">
        <v>0</v>
      </c>
      <c r="P910">
        <v>100</v>
      </c>
      <c r="Q910">
        <v>0</v>
      </c>
      <c r="R910">
        <v>16</v>
      </c>
      <c r="S910">
        <v>0</v>
      </c>
      <c r="T910">
        <v>5.82</v>
      </c>
      <c r="U910">
        <v>0</v>
      </c>
      <c r="V910" t="s">
        <v>544</v>
      </c>
      <c r="W910" t="s">
        <v>33</v>
      </c>
      <c r="X910">
        <v>16</v>
      </c>
      <c r="Y910">
        <v>0</v>
      </c>
    </row>
    <row r="911" spans="1:25" x14ac:dyDescent="0.25">
      <c r="A911">
        <f>_xlfn.XLOOKUP(C911,[1]Sheet1!$K:$K,[1]Sheet1!$D:$D,0)</f>
        <v>44900</v>
      </c>
      <c r="B911" t="str">
        <f t="shared" si="14"/>
        <v>2022_Week50</v>
      </c>
      <c r="C911" t="s">
        <v>520</v>
      </c>
      <c r="D911" t="s">
        <v>34</v>
      </c>
      <c r="E911" t="s">
        <v>186</v>
      </c>
      <c r="F911" t="s">
        <v>187</v>
      </c>
      <c r="G911" t="s">
        <v>188</v>
      </c>
      <c r="H911">
        <v>321</v>
      </c>
      <c r="I911">
        <v>1</v>
      </c>
      <c r="J911">
        <v>1.96</v>
      </c>
      <c r="K911">
        <v>0.55000000000000004</v>
      </c>
      <c r="L911">
        <v>362</v>
      </c>
      <c r="M911">
        <v>1</v>
      </c>
      <c r="N911">
        <v>1.78</v>
      </c>
      <c r="O911">
        <v>0.4</v>
      </c>
      <c r="P911">
        <v>99.72</v>
      </c>
      <c r="Q911">
        <v>100</v>
      </c>
      <c r="R911">
        <v>14</v>
      </c>
      <c r="S911">
        <v>0</v>
      </c>
      <c r="T911">
        <v>4.3600000000000003</v>
      </c>
      <c r="U911">
        <v>0</v>
      </c>
      <c r="V911" t="s">
        <v>545</v>
      </c>
      <c r="W911" t="s">
        <v>33</v>
      </c>
      <c r="X911">
        <v>14</v>
      </c>
      <c r="Y911">
        <v>0</v>
      </c>
    </row>
    <row r="912" spans="1:25" x14ac:dyDescent="0.25">
      <c r="A912">
        <f>_xlfn.XLOOKUP(C912,[1]Sheet1!$K:$K,[1]Sheet1!$D:$D,0)</f>
        <v>44900</v>
      </c>
      <c r="B912" t="str">
        <f t="shared" si="14"/>
        <v>2022_Week50</v>
      </c>
      <c r="C912" t="s">
        <v>520</v>
      </c>
      <c r="D912" t="s">
        <v>54</v>
      </c>
      <c r="E912" t="s">
        <v>54</v>
      </c>
      <c r="F912" t="s">
        <v>30</v>
      </c>
      <c r="G912" t="s">
        <v>55</v>
      </c>
      <c r="H912">
        <v>204</v>
      </c>
      <c r="I912">
        <v>5</v>
      </c>
      <c r="J912">
        <v>1.25</v>
      </c>
      <c r="K912">
        <v>2.73</v>
      </c>
      <c r="L912">
        <v>268</v>
      </c>
      <c r="M912">
        <v>5</v>
      </c>
      <c r="N912">
        <v>1.32</v>
      </c>
      <c r="O912">
        <v>2.02</v>
      </c>
      <c r="P912">
        <v>95.52</v>
      </c>
      <c r="Q912">
        <v>100</v>
      </c>
      <c r="R912">
        <v>13</v>
      </c>
      <c r="S912">
        <v>0</v>
      </c>
      <c r="T912">
        <v>6.37</v>
      </c>
      <c r="U912">
        <v>0</v>
      </c>
      <c r="V912" t="s">
        <v>546</v>
      </c>
      <c r="W912" t="s">
        <v>33</v>
      </c>
      <c r="X912">
        <v>13</v>
      </c>
      <c r="Y912">
        <v>0</v>
      </c>
    </row>
    <row r="913" spans="1:25" x14ac:dyDescent="0.25">
      <c r="A913">
        <f>_xlfn.XLOOKUP(C913,[1]Sheet1!$K:$K,[1]Sheet1!$D:$D,0)</f>
        <v>44900</v>
      </c>
      <c r="B913" t="str">
        <f t="shared" si="14"/>
        <v>2022_Week50</v>
      </c>
      <c r="C913" t="s">
        <v>520</v>
      </c>
      <c r="D913" t="s">
        <v>76</v>
      </c>
      <c r="E913" t="s">
        <v>76</v>
      </c>
      <c r="F913" t="s">
        <v>77</v>
      </c>
      <c r="G913" t="s">
        <v>78</v>
      </c>
      <c r="H913">
        <v>141</v>
      </c>
      <c r="I913">
        <v>0</v>
      </c>
      <c r="J913">
        <v>0.86</v>
      </c>
      <c r="K913">
        <v>0</v>
      </c>
      <c r="L913">
        <v>186</v>
      </c>
      <c r="M913">
        <v>0</v>
      </c>
      <c r="N913">
        <v>0.91</v>
      </c>
      <c r="O913">
        <v>0</v>
      </c>
      <c r="P913">
        <v>99.46</v>
      </c>
      <c r="Q913">
        <v>0</v>
      </c>
      <c r="R913">
        <v>13</v>
      </c>
      <c r="S913">
        <v>0</v>
      </c>
      <c r="T913">
        <v>9.2200000000000006</v>
      </c>
      <c r="U913">
        <v>0</v>
      </c>
      <c r="V913" t="s">
        <v>547</v>
      </c>
      <c r="W913" t="s">
        <v>33</v>
      </c>
      <c r="X913">
        <v>13</v>
      </c>
      <c r="Y913">
        <v>0</v>
      </c>
    </row>
    <row r="914" spans="1:25" x14ac:dyDescent="0.25">
      <c r="A914">
        <f>_xlfn.XLOOKUP(C914,[1]Sheet1!$K:$K,[1]Sheet1!$D:$D,0)</f>
        <v>44900</v>
      </c>
      <c r="B914" t="str">
        <f t="shared" si="14"/>
        <v>2022_Week50</v>
      </c>
      <c r="C914" t="s">
        <v>520</v>
      </c>
      <c r="D914" t="s">
        <v>162</v>
      </c>
      <c r="E914" t="s">
        <v>163</v>
      </c>
      <c r="F914" t="s">
        <v>164</v>
      </c>
      <c r="G914" t="s">
        <v>165</v>
      </c>
      <c r="H914">
        <v>309</v>
      </c>
      <c r="I914">
        <v>4</v>
      </c>
      <c r="J914">
        <v>1.89</v>
      </c>
      <c r="K914">
        <v>2.19</v>
      </c>
      <c r="L914">
        <v>397</v>
      </c>
      <c r="M914">
        <v>6</v>
      </c>
      <c r="N914">
        <v>1.95</v>
      </c>
      <c r="O914">
        <v>2.42</v>
      </c>
      <c r="P914">
        <v>98.99</v>
      </c>
      <c r="Q914">
        <v>100</v>
      </c>
      <c r="R914">
        <v>13</v>
      </c>
      <c r="S914">
        <v>0</v>
      </c>
      <c r="T914">
        <v>4.21</v>
      </c>
      <c r="U914">
        <v>0</v>
      </c>
      <c r="V914" t="s">
        <v>420</v>
      </c>
      <c r="W914" t="s">
        <v>33</v>
      </c>
      <c r="X914">
        <v>11</v>
      </c>
      <c r="Y914">
        <v>0</v>
      </c>
    </row>
    <row r="915" spans="1:25" x14ac:dyDescent="0.25">
      <c r="A915">
        <f>_xlfn.XLOOKUP(C915,[1]Sheet1!$K:$K,[1]Sheet1!$D:$D,0)</f>
        <v>44900</v>
      </c>
      <c r="B915" t="str">
        <f t="shared" si="14"/>
        <v>2022_Week50</v>
      </c>
      <c r="C915" t="s">
        <v>520</v>
      </c>
      <c r="D915" t="s">
        <v>92</v>
      </c>
      <c r="E915" t="s">
        <v>93</v>
      </c>
      <c r="F915" t="s">
        <v>94</v>
      </c>
      <c r="G915" t="s">
        <v>95</v>
      </c>
      <c r="H915">
        <v>234</v>
      </c>
      <c r="I915">
        <v>4</v>
      </c>
      <c r="J915">
        <v>1.43</v>
      </c>
      <c r="K915">
        <v>2.19</v>
      </c>
      <c r="L915">
        <v>280</v>
      </c>
      <c r="M915">
        <v>9</v>
      </c>
      <c r="N915">
        <v>1.38</v>
      </c>
      <c r="O915">
        <v>3.63</v>
      </c>
      <c r="P915">
        <v>100</v>
      </c>
      <c r="Q915">
        <v>100</v>
      </c>
      <c r="R915">
        <v>11</v>
      </c>
      <c r="S915">
        <v>0</v>
      </c>
      <c r="T915">
        <v>4.7</v>
      </c>
      <c r="U915">
        <v>0</v>
      </c>
      <c r="V915" t="s">
        <v>548</v>
      </c>
      <c r="W915" t="s">
        <v>33</v>
      </c>
      <c r="X915">
        <v>11</v>
      </c>
      <c r="Y915">
        <v>0</v>
      </c>
    </row>
    <row r="916" spans="1:25" x14ac:dyDescent="0.25">
      <c r="A916">
        <f>_xlfn.XLOOKUP(C916,[1]Sheet1!$K:$K,[1]Sheet1!$D:$D,0)</f>
        <v>44900</v>
      </c>
      <c r="B916" t="str">
        <f t="shared" si="14"/>
        <v>2022_Week50</v>
      </c>
      <c r="C916" t="s">
        <v>520</v>
      </c>
      <c r="D916" t="s">
        <v>512</v>
      </c>
      <c r="E916" t="s">
        <v>120</v>
      </c>
      <c r="F916" t="s">
        <v>121</v>
      </c>
      <c r="G916" t="s">
        <v>122</v>
      </c>
      <c r="H916">
        <v>88</v>
      </c>
      <c r="I916">
        <v>3</v>
      </c>
      <c r="J916">
        <v>0.54</v>
      </c>
      <c r="K916">
        <v>1.64</v>
      </c>
      <c r="L916">
        <v>120</v>
      </c>
      <c r="M916">
        <v>4</v>
      </c>
      <c r="N916">
        <v>0.59</v>
      </c>
      <c r="O916">
        <v>1.61</v>
      </c>
      <c r="P916">
        <v>100</v>
      </c>
      <c r="Q916">
        <v>100</v>
      </c>
      <c r="R916">
        <v>9</v>
      </c>
      <c r="S916">
        <v>0</v>
      </c>
      <c r="T916">
        <v>10.23</v>
      </c>
      <c r="U916">
        <v>0</v>
      </c>
      <c r="V916" t="s">
        <v>549</v>
      </c>
      <c r="W916" t="s">
        <v>33</v>
      </c>
      <c r="X916">
        <v>9</v>
      </c>
      <c r="Y916">
        <v>0</v>
      </c>
    </row>
    <row r="917" spans="1:25" x14ac:dyDescent="0.25">
      <c r="A917">
        <f>_xlfn.XLOOKUP(C917,[1]Sheet1!$K:$K,[1]Sheet1!$D:$D,0)</f>
        <v>44900</v>
      </c>
      <c r="B917" t="str">
        <f t="shared" si="14"/>
        <v>2022_Week50</v>
      </c>
      <c r="C917" t="s">
        <v>520</v>
      </c>
      <c r="D917" t="s">
        <v>34</v>
      </c>
      <c r="E917" t="s">
        <v>157</v>
      </c>
      <c r="F917" t="s">
        <v>158</v>
      </c>
      <c r="G917" t="s">
        <v>159</v>
      </c>
      <c r="H917">
        <v>305</v>
      </c>
      <c r="I917">
        <v>2</v>
      </c>
      <c r="J917">
        <v>1.87</v>
      </c>
      <c r="K917">
        <v>1.0900000000000001</v>
      </c>
      <c r="L917">
        <v>337</v>
      </c>
      <c r="M917">
        <v>2</v>
      </c>
      <c r="N917">
        <v>1.66</v>
      </c>
      <c r="O917">
        <v>0.81</v>
      </c>
      <c r="P917">
        <v>99.41</v>
      </c>
      <c r="Q917">
        <v>100</v>
      </c>
      <c r="R917">
        <v>8</v>
      </c>
      <c r="S917">
        <v>0</v>
      </c>
      <c r="T917">
        <v>2.62</v>
      </c>
      <c r="U917">
        <v>0</v>
      </c>
      <c r="V917" t="s">
        <v>550</v>
      </c>
      <c r="W917" t="s">
        <v>33</v>
      </c>
      <c r="X917">
        <v>8</v>
      </c>
      <c r="Y917">
        <v>0</v>
      </c>
    </row>
    <row r="918" spans="1:25" x14ac:dyDescent="0.25">
      <c r="A918">
        <f>_xlfn.XLOOKUP(C918,[1]Sheet1!$K:$K,[1]Sheet1!$D:$D,0)</f>
        <v>44900</v>
      </c>
      <c r="B918" t="str">
        <f t="shared" si="14"/>
        <v>2022_Week50</v>
      </c>
      <c r="C918" t="s">
        <v>520</v>
      </c>
      <c r="D918" t="s">
        <v>34</v>
      </c>
      <c r="E918" t="s">
        <v>224</v>
      </c>
      <c r="F918" t="s">
        <v>158</v>
      </c>
      <c r="G918" t="s">
        <v>225</v>
      </c>
      <c r="H918">
        <v>512</v>
      </c>
      <c r="I918">
        <v>2</v>
      </c>
      <c r="J918">
        <v>3.13</v>
      </c>
      <c r="K918">
        <v>1.0900000000000001</v>
      </c>
      <c r="L918">
        <v>546</v>
      </c>
      <c r="M918">
        <v>2</v>
      </c>
      <c r="N918">
        <v>2.68</v>
      </c>
      <c r="O918">
        <v>0.81</v>
      </c>
      <c r="P918">
        <v>100</v>
      </c>
      <c r="Q918">
        <v>100</v>
      </c>
      <c r="R918">
        <v>8</v>
      </c>
      <c r="S918">
        <v>0</v>
      </c>
      <c r="T918">
        <v>1.56</v>
      </c>
      <c r="U918">
        <v>0</v>
      </c>
      <c r="V918" t="s">
        <v>550</v>
      </c>
      <c r="W918" t="s">
        <v>33</v>
      </c>
      <c r="X918">
        <v>8</v>
      </c>
      <c r="Y918">
        <v>0</v>
      </c>
    </row>
    <row r="919" spans="1:25" x14ac:dyDescent="0.25">
      <c r="A919">
        <f>_xlfn.XLOOKUP(C919,[1]Sheet1!$K:$K,[1]Sheet1!$D:$D,0)</f>
        <v>44900</v>
      </c>
      <c r="B919" t="str">
        <f t="shared" si="14"/>
        <v>2022_Week50</v>
      </c>
      <c r="C919" t="s">
        <v>520</v>
      </c>
      <c r="D919" t="s">
        <v>115</v>
      </c>
      <c r="E919" t="s">
        <v>231</v>
      </c>
      <c r="F919" t="s">
        <v>232</v>
      </c>
      <c r="G919" t="s">
        <v>233</v>
      </c>
      <c r="H919">
        <v>176</v>
      </c>
      <c r="I919">
        <v>6</v>
      </c>
      <c r="J919">
        <v>1.08</v>
      </c>
      <c r="K919">
        <v>3.28</v>
      </c>
      <c r="L919">
        <v>204</v>
      </c>
      <c r="M919">
        <v>6</v>
      </c>
      <c r="N919">
        <v>1</v>
      </c>
      <c r="O919">
        <v>2.42</v>
      </c>
      <c r="P919">
        <v>100</v>
      </c>
      <c r="Q919">
        <v>100</v>
      </c>
      <c r="R919">
        <v>7</v>
      </c>
      <c r="S919">
        <v>0</v>
      </c>
      <c r="T919">
        <v>3.98</v>
      </c>
      <c r="U919">
        <v>0</v>
      </c>
      <c r="V919" t="s">
        <v>407</v>
      </c>
      <c r="W919" t="s">
        <v>33</v>
      </c>
      <c r="X919">
        <v>7</v>
      </c>
      <c r="Y919">
        <v>0</v>
      </c>
    </row>
    <row r="920" spans="1:25" x14ac:dyDescent="0.25">
      <c r="A920">
        <f>_xlfn.XLOOKUP(C920,[1]Sheet1!$K:$K,[1]Sheet1!$D:$D,0)</f>
        <v>44900</v>
      </c>
      <c r="B920" t="str">
        <f t="shared" si="14"/>
        <v>2022_Week50</v>
      </c>
      <c r="C920" t="s">
        <v>520</v>
      </c>
      <c r="D920" t="s">
        <v>162</v>
      </c>
      <c r="E920" t="s">
        <v>371</v>
      </c>
      <c r="F920" t="s">
        <v>343</v>
      </c>
      <c r="G920" t="s">
        <v>372</v>
      </c>
      <c r="H920">
        <v>130</v>
      </c>
      <c r="I920">
        <v>3</v>
      </c>
      <c r="J920">
        <v>0.8</v>
      </c>
      <c r="K920">
        <v>1.64</v>
      </c>
      <c r="L920">
        <v>151</v>
      </c>
      <c r="M920">
        <v>3</v>
      </c>
      <c r="N920">
        <v>0.74</v>
      </c>
      <c r="O920">
        <v>1.21</v>
      </c>
      <c r="P920">
        <v>100</v>
      </c>
      <c r="Q920">
        <v>100</v>
      </c>
      <c r="R920">
        <v>7</v>
      </c>
      <c r="S920">
        <v>0</v>
      </c>
      <c r="T920">
        <v>5.38</v>
      </c>
      <c r="U920">
        <v>0</v>
      </c>
      <c r="V920" t="s">
        <v>407</v>
      </c>
      <c r="W920" t="s">
        <v>33</v>
      </c>
      <c r="X920">
        <v>6</v>
      </c>
      <c r="Y920">
        <v>0</v>
      </c>
    </row>
    <row r="921" spans="1:25" x14ac:dyDescent="0.25">
      <c r="A921">
        <f>_xlfn.XLOOKUP(C921,[1]Sheet1!$K:$K,[1]Sheet1!$D:$D,0)</f>
        <v>44900</v>
      </c>
      <c r="B921" t="str">
        <f t="shared" si="14"/>
        <v>2022_Week50</v>
      </c>
      <c r="C921" t="s">
        <v>520</v>
      </c>
      <c r="D921" t="s">
        <v>72</v>
      </c>
      <c r="E921" t="s">
        <v>72</v>
      </c>
      <c r="F921" t="s">
        <v>73</v>
      </c>
      <c r="G921" t="s">
        <v>74</v>
      </c>
      <c r="H921">
        <v>113</v>
      </c>
      <c r="I921">
        <v>0</v>
      </c>
      <c r="J921">
        <v>0.69</v>
      </c>
      <c r="K921">
        <v>0</v>
      </c>
      <c r="L921">
        <v>153</v>
      </c>
      <c r="M921">
        <v>0</v>
      </c>
      <c r="N921">
        <v>0.75</v>
      </c>
      <c r="O921">
        <v>0</v>
      </c>
      <c r="P921">
        <v>100</v>
      </c>
      <c r="Q921">
        <v>0</v>
      </c>
      <c r="R921">
        <v>6</v>
      </c>
      <c r="S921">
        <v>0</v>
      </c>
      <c r="T921">
        <v>5.31</v>
      </c>
      <c r="U921">
        <v>0</v>
      </c>
      <c r="V921" t="s">
        <v>551</v>
      </c>
      <c r="W921" t="s">
        <v>33</v>
      </c>
      <c r="X921">
        <v>6</v>
      </c>
      <c r="Y921">
        <v>0</v>
      </c>
    </row>
    <row r="922" spans="1:25" x14ac:dyDescent="0.25">
      <c r="A922">
        <f>_xlfn.XLOOKUP(C922,[1]Sheet1!$K:$K,[1]Sheet1!$D:$D,0)</f>
        <v>44900</v>
      </c>
      <c r="B922" t="str">
        <f t="shared" si="14"/>
        <v>2022_Week50</v>
      </c>
      <c r="C922" t="s">
        <v>520</v>
      </c>
      <c r="D922" t="s">
        <v>34</v>
      </c>
      <c r="E922" t="s">
        <v>222</v>
      </c>
      <c r="F922" t="s">
        <v>158</v>
      </c>
      <c r="G922" t="s">
        <v>223</v>
      </c>
      <c r="H922">
        <v>440</v>
      </c>
      <c r="I922">
        <v>2</v>
      </c>
      <c r="J922">
        <v>2.69</v>
      </c>
      <c r="K922">
        <v>1.0900000000000001</v>
      </c>
      <c r="L922">
        <v>464</v>
      </c>
      <c r="M922">
        <v>2</v>
      </c>
      <c r="N922">
        <v>2.2799999999999998</v>
      </c>
      <c r="O922">
        <v>0.81</v>
      </c>
      <c r="P922">
        <v>92.03</v>
      </c>
      <c r="Q922">
        <v>50</v>
      </c>
      <c r="R922">
        <v>5</v>
      </c>
      <c r="S922">
        <v>0</v>
      </c>
      <c r="T922">
        <v>1.1399999999999999</v>
      </c>
      <c r="U922">
        <v>0</v>
      </c>
      <c r="V922" t="s">
        <v>257</v>
      </c>
      <c r="W922" t="s">
        <v>33</v>
      </c>
      <c r="X922">
        <v>5</v>
      </c>
      <c r="Y922">
        <v>0</v>
      </c>
    </row>
    <row r="923" spans="1:25" x14ac:dyDescent="0.25">
      <c r="A923">
        <f>_xlfn.XLOOKUP(C923,[1]Sheet1!$K:$K,[1]Sheet1!$D:$D,0)</f>
        <v>44900</v>
      </c>
      <c r="B923" t="str">
        <f t="shared" si="14"/>
        <v>2022_Week50</v>
      </c>
      <c r="C923" t="s">
        <v>520</v>
      </c>
      <c r="D923" t="s">
        <v>162</v>
      </c>
      <c r="E923" t="s">
        <v>342</v>
      </c>
      <c r="F923" t="s">
        <v>343</v>
      </c>
      <c r="G923" t="s">
        <v>344</v>
      </c>
      <c r="H923">
        <v>105</v>
      </c>
      <c r="I923">
        <v>1</v>
      </c>
      <c r="J923">
        <v>0.64</v>
      </c>
      <c r="K923">
        <v>0.55000000000000004</v>
      </c>
      <c r="L923">
        <v>117</v>
      </c>
      <c r="M923">
        <v>1</v>
      </c>
      <c r="N923">
        <v>0.57999999999999996</v>
      </c>
      <c r="O923">
        <v>0.4</v>
      </c>
      <c r="P923">
        <v>100</v>
      </c>
      <c r="Q923">
        <v>100</v>
      </c>
      <c r="R923">
        <v>5</v>
      </c>
      <c r="S923">
        <v>0</v>
      </c>
      <c r="T923">
        <v>4.76</v>
      </c>
      <c r="U923">
        <v>0</v>
      </c>
      <c r="V923" t="s">
        <v>376</v>
      </c>
      <c r="W923" t="s">
        <v>33</v>
      </c>
      <c r="X923">
        <v>5</v>
      </c>
      <c r="Y923">
        <v>0</v>
      </c>
    </row>
    <row r="924" spans="1:25" x14ac:dyDescent="0.25">
      <c r="A924">
        <f>_xlfn.XLOOKUP(C924,[1]Sheet1!$K:$K,[1]Sheet1!$D:$D,0)</f>
        <v>44900</v>
      </c>
      <c r="B924" t="str">
        <f t="shared" si="14"/>
        <v>2022_Week50</v>
      </c>
      <c r="C924" t="s">
        <v>520</v>
      </c>
      <c r="D924" t="s">
        <v>120</v>
      </c>
      <c r="E924" t="s">
        <v>120</v>
      </c>
      <c r="F924" t="s">
        <v>121</v>
      </c>
      <c r="G924" t="s">
        <v>122</v>
      </c>
      <c r="H924">
        <v>29</v>
      </c>
      <c r="I924">
        <v>1</v>
      </c>
      <c r="J924">
        <v>0.18</v>
      </c>
      <c r="K924">
        <v>0.55000000000000004</v>
      </c>
      <c r="L924">
        <v>37</v>
      </c>
      <c r="M924">
        <v>1</v>
      </c>
      <c r="N924">
        <v>0.18</v>
      </c>
      <c r="O924">
        <v>0.4</v>
      </c>
      <c r="P924">
        <v>100</v>
      </c>
      <c r="Q924">
        <v>100</v>
      </c>
      <c r="R924">
        <v>5</v>
      </c>
      <c r="S924">
        <v>0</v>
      </c>
      <c r="T924">
        <v>17.239999999999998</v>
      </c>
      <c r="U924">
        <v>0</v>
      </c>
      <c r="V924" t="s">
        <v>552</v>
      </c>
      <c r="W924" t="s">
        <v>33</v>
      </c>
      <c r="X924">
        <v>5</v>
      </c>
      <c r="Y924">
        <v>0</v>
      </c>
    </row>
    <row r="925" spans="1:25" x14ac:dyDescent="0.25">
      <c r="A925">
        <f>_xlfn.XLOOKUP(C925,[1]Sheet1!$K:$K,[1]Sheet1!$D:$D,0)</f>
        <v>44893</v>
      </c>
      <c r="B925" t="str">
        <f t="shared" si="14"/>
        <v>2022_Week49</v>
      </c>
      <c r="C925" t="s">
        <v>553</v>
      </c>
      <c r="D925" t="s">
        <v>512</v>
      </c>
      <c r="E925" t="s">
        <v>67</v>
      </c>
      <c r="F925" t="s">
        <v>68</v>
      </c>
      <c r="G925" t="s">
        <v>69</v>
      </c>
      <c r="H925">
        <v>1.3029999999999999</v>
      </c>
      <c r="I925">
        <v>18</v>
      </c>
      <c r="J925">
        <v>9.27</v>
      </c>
      <c r="K925">
        <v>10.17</v>
      </c>
      <c r="L925">
        <v>1.6379999999999999</v>
      </c>
      <c r="M925">
        <v>21</v>
      </c>
      <c r="N925">
        <v>9.41</v>
      </c>
      <c r="O925">
        <v>9.86</v>
      </c>
      <c r="P925">
        <v>99.88</v>
      </c>
      <c r="Q925">
        <v>100</v>
      </c>
      <c r="R925">
        <v>83</v>
      </c>
      <c r="S925">
        <v>1</v>
      </c>
      <c r="T925">
        <v>6.37</v>
      </c>
      <c r="U925">
        <v>5.56</v>
      </c>
      <c r="V925" t="s">
        <v>554</v>
      </c>
      <c r="W925" t="s">
        <v>523</v>
      </c>
      <c r="X925">
        <v>82</v>
      </c>
      <c r="Y925">
        <v>1</v>
      </c>
    </row>
    <row r="926" spans="1:25" x14ac:dyDescent="0.25">
      <c r="A926">
        <f>_xlfn.XLOOKUP(C926,[1]Sheet1!$K:$K,[1]Sheet1!$D:$D,0)</f>
        <v>44893</v>
      </c>
      <c r="B926" t="str">
        <f t="shared" si="14"/>
        <v>2022_Week49</v>
      </c>
      <c r="C926" t="s">
        <v>553</v>
      </c>
      <c r="D926" t="s">
        <v>40</v>
      </c>
      <c r="E926" t="s">
        <v>58</v>
      </c>
      <c r="F926" t="s">
        <v>59</v>
      </c>
      <c r="G926" t="s">
        <v>60</v>
      </c>
      <c r="H926">
        <v>716</v>
      </c>
      <c r="I926">
        <v>2</v>
      </c>
      <c r="J926">
        <v>5.09</v>
      </c>
      <c r="K926">
        <v>1.1299999999999999</v>
      </c>
      <c r="L926">
        <v>923</v>
      </c>
      <c r="M926">
        <v>2</v>
      </c>
      <c r="N926">
        <v>5.3</v>
      </c>
      <c r="O926">
        <v>0.94</v>
      </c>
      <c r="P926">
        <v>99.67</v>
      </c>
      <c r="Q926">
        <v>100</v>
      </c>
      <c r="R926">
        <v>60</v>
      </c>
      <c r="S926">
        <v>0</v>
      </c>
      <c r="T926">
        <v>8.3800000000000008</v>
      </c>
      <c r="U926">
        <v>0</v>
      </c>
      <c r="V926" t="s">
        <v>555</v>
      </c>
      <c r="W926" t="s">
        <v>33</v>
      </c>
      <c r="X926">
        <v>57</v>
      </c>
      <c r="Y926">
        <v>0</v>
      </c>
    </row>
    <row r="927" spans="1:25" x14ac:dyDescent="0.25">
      <c r="A927">
        <f>_xlfn.XLOOKUP(C927,[1]Sheet1!$K:$K,[1]Sheet1!$D:$D,0)</f>
        <v>44893</v>
      </c>
      <c r="B927" t="str">
        <f t="shared" si="14"/>
        <v>2022_Week49</v>
      </c>
      <c r="C927" t="s">
        <v>553</v>
      </c>
      <c r="D927" t="s">
        <v>92</v>
      </c>
      <c r="E927" t="s">
        <v>102</v>
      </c>
      <c r="F927" t="s">
        <v>103</v>
      </c>
      <c r="G927" t="s">
        <v>104</v>
      </c>
      <c r="H927">
        <v>1.0609999999999999</v>
      </c>
      <c r="I927">
        <v>12</v>
      </c>
      <c r="J927">
        <v>7.54</v>
      </c>
      <c r="K927">
        <v>6.78</v>
      </c>
      <c r="L927">
        <v>1.415</v>
      </c>
      <c r="M927">
        <v>16</v>
      </c>
      <c r="N927">
        <v>8.1300000000000008</v>
      </c>
      <c r="O927">
        <v>7.51</v>
      </c>
      <c r="P927">
        <v>100</v>
      </c>
      <c r="Q927">
        <v>100</v>
      </c>
      <c r="R927">
        <v>58</v>
      </c>
      <c r="S927">
        <v>3</v>
      </c>
      <c r="T927">
        <v>5.47</v>
      </c>
      <c r="U927">
        <v>25</v>
      </c>
      <c r="V927" t="s">
        <v>556</v>
      </c>
      <c r="W927" t="s">
        <v>137</v>
      </c>
      <c r="X927">
        <v>57</v>
      </c>
      <c r="Y927">
        <v>3</v>
      </c>
    </row>
    <row r="928" spans="1:25" x14ac:dyDescent="0.25">
      <c r="A928">
        <f>_xlfn.XLOOKUP(C928,[1]Sheet1!$K:$K,[1]Sheet1!$D:$D,0)</f>
        <v>44893</v>
      </c>
      <c r="B928" t="str">
        <f t="shared" si="14"/>
        <v>2022_Week49</v>
      </c>
      <c r="C928" t="s">
        <v>553</v>
      </c>
      <c r="D928" t="s">
        <v>34</v>
      </c>
      <c r="E928" t="s">
        <v>35</v>
      </c>
      <c r="F928" t="s">
        <v>36</v>
      </c>
      <c r="G928" t="s">
        <v>37</v>
      </c>
      <c r="H928">
        <v>807</v>
      </c>
      <c r="I928">
        <v>9</v>
      </c>
      <c r="J928">
        <v>5.74</v>
      </c>
      <c r="K928">
        <v>5.08</v>
      </c>
      <c r="L928">
        <v>1.002</v>
      </c>
      <c r="M928">
        <v>11</v>
      </c>
      <c r="N928">
        <v>5.76</v>
      </c>
      <c r="O928">
        <v>5.16</v>
      </c>
      <c r="P928">
        <v>100</v>
      </c>
      <c r="Q928">
        <v>100</v>
      </c>
      <c r="R928">
        <v>55</v>
      </c>
      <c r="S928">
        <v>1</v>
      </c>
      <c r="T928">
        <v>6.82</v>
      </c>
      <c r="U928">
        <v>11.11</v>
      </c>
      <c r="V928" t="s">
        <v>557</v>
      </c>
      <c r="W928" t="s">
        <v>166</v>
      </c>
      <c r="X928">
        <v>53</v>
      </c>
      <c r="Y928">
        <v>1</v>
      </c>
    </row>
    <row r="929" spans="1:25" x14ac:dyDescent="0.25">
      <c r="A929">
        <f>_xlfn.XLOOKUP(C929,[1]Sheet1!$K:$K,[1]Sheet1!$D:$D,0)</f>
        <v>44893</v>
      </c>
      <c r="B929" t="str">
        <f t="shared" si="14"/>
        <v>2022_Week49</v>
      </c>
      <c r="C929" t="s">
        <v>553</v>
      </c>
      <c r="D929" t="s">
        <v>512</v>
      </c>
      <c r="E929" t="s">
        <v>29</v>
      </c>
      <c r="F929" t="s">
        <v>30</v>
      </c>
      <c r="G929" t="s">
        <v>31</v>
      </c>
      <c r="H929">
        <v>379</v>
      </c>
      <c r="I929">
        <v>3</v>
      </c>
      <c r="J929">
        <v>2.7</v>
      </c>
      <c r="K929">
        <v>1.69</v>
      </c>
      <c r="L929">
        <v>501</v>
      </c>
      <c r="M929">
        <v>4</v>
      </c>
      <c r="N929">
        <v>2.88</v>
      </c>
      <c r="O929">
        <v>1.88</v>
      </c>
      <c r="P929">
        <v>99.8</v>
      </c>
      <c r="Q929">
        <v>100</v>
      </c>
      <c r="R929">
        <v>45</v>
      </c>
      <c r="S929">
        <v>0</v>
      </c>
      <c r="T929">
        <v>11.87</v>
      </c>
      <c r="U929">
        <v>0</v>
      </c>
      <c r="V929" t="s">
        <v>558</v>
      </c>
      <c r="W929" t="s">
        <v>33</v>
      </c>
      <c r="X929">
        <v>45</v>
      </c>
      <c r="Y929">
        <v>0</v>
      </c>
    </row>
    <row r="930" spans="1:25" x14ac:dyDescent="0.25">
      <c r="A930">
        <f>_xlfn.XLOOKUP(C930,[1]Sheet1!$K:$K,[1]Sheet1!$D:$D,0)</f>
        <v>44893</v>
      </c>
      <c r="B930" t="str">
        <f t="shared" si="14"/>
        <v>2022_Week49</v>
      </c>
      <c r="C930" t="s">
        <v>553</v>
      </c>
      <c r="D930" t="s">
        <v>34</v>
      </c>
      <c r="E930" t="s">
        <v>50</v>
      </c>
      <c r="F930" t="s">
        <v>51</v>
      </c>
      <c r="G930" t="s">
        <v>52</v>
      </c>
      <c r="H930">
        <v>516</v>
      </c>
      <c r="I930">
        <v>12</v>
      </c>
      <c r="J930">
        <v>3.67</v>
      </c>
      <c r="K930">
        <v>6.78</v>
      </c>
      <c r="L930">
        <v>665</v>
      </c>
      <c r="M930">
        <v>18</v>
      </c>
      <c r="N930">
        <v>3.82</v>
      </c>
      <c r="O930">
        <v>8.4499999999999993</v>
      </c>
      <c r="P930">
        <v>100</v>
      </c>
      <c r="Q930">
        <v>100</v>
      </c>
      <c r="R930">
        <v>48</v>
      </c>
      <c r="S930">
        <v>1</v>
      </c>
      <c r="T930">
        <v>9.3000000000000007</v>
      </c>
      <c r="U930">
        <v>8.33</v>
      </c>
      <c r="V930" t="s">
        <v>559</v>
      </c>
      <c r="W930" t="s">
        <v>560</v>
      </c>
      <c r="X930">
        <v>42</v>
      </c>
      <c r="Y930">
        <v>1</v>
      </c>
    </row>
    <row r="931" spans="1:25" x14ac:dyDescent="0.25">
      <c r="A931">
        <f>_xlfn.XLOOKUP(C931,[1]Sheet1!$K:$K,[1]Sheet1!$D:$D,0)</f>
        <v>44893</v>
      </c>
      <c r="B931" t="str">
        <f t="shared" si="14"/>
        <v>2022_Week49</v>
      </c>
      <c r="C931" t="s">
        <v>553</v>
      </c>
      <c r="D931" t="s">
        <v>34</v>
      </c>
      <c r="E931" t="s">
        <v>107</v>
      </c>
      <c r="F931" t="s">
        <v>108</v>
      </c>
      <c r="G931" t="s">
        <v>109</v>
      </c>
      <c r="H931">
        <v>1.046</v>
      </c>
      <c r="I931">
        <v>19</v>
      </c>
      <c r="J931">
        <v>7.44</v>
      </c>
      <c r="K931">
        <v>10.73</v>
      </c>
      <c r="L931">
        <v>1.2130000000000001</v>
      </c>
      <c r="M931">
        <v>22</v>
      </c>
      <c r="N931">
        <v>6.97</v>
      </c>
      <c r="O931">
        <v>10.33</v>
      </c>
      <c r="P931">
        <v>99.75</v>
      </c>
      <c r="Q931">
        <v>100</v>
      </c>
      <c r="R931">
        <v>46</v>
      </c>
      <c r="S931">
        <v>1</v>
      </c>
      <c r="T931">
        <v>4.4000000000000004</v>
      </c>
      <c r="U931">
        <v>5.26</v>
      </c>
      <c r="V931" t="s">
        <v>561</v>
      </c>
      <c r="W931" t="s">
        <v>166</v>
      </c>
      <c r="X931">
        <v>39</v>
      </c>
      <c r="Y931">
        <v>1</v>
      </c>
    </row>
    <row r="932" spans="1:25" x14ac:dyDescent="0.25">
      <c r="A932">
        <f>_xlfn.XLOOKUP(C932,[1]Sheet1!$K:$K,[1]Sheet1!$D:$D,0)</f>
        <v>44893</v>
      </c>
      <c r="B932" t="str">
        <f t="shared" si="14"/>
        <v>2022_Week49</v>
      </c>
      <c r="C932" t="s">
        <v>553</v>
      </c>
      <c r="D932" t="s">
        <v>512</v>
      </c>
      <c r="E932" t="s">
        <v>80</v>
      </c>
      <c r="F932" t="s">
        <v>81</v>
      </c>
      <c r="G932" t="s">
        <v>82</v>
      </c>
      <c r="H932">
        <v>583</v>
      </c>
      <c r="I932">
        <v>6</v>
      </c>
      <c r="J932">
        <v>4.1500000000000004</v>
      </c>
      <c r="K932">
        <v>3.39</v>
      </c>
      <c r="L932">
        <v>756</v>
      </c>
      <c r="M932">
        <v>8</v>
      </c>
      <c r="N932">
        <v>4.34</v>
      </c>
      <c r="O932">
        <v>3.76</v>
      </c>
      <c r="P932">
        <v>98.94</v>
      </c>
      <c r="Q932">
        <v>100</v>
      </c>
      <c r="R932">
        <v>40</v>
      </c>
      <c r="S932">
        <v>0</v>
      </c>
      <c r="T932">
        <v>6.86</v>
      </c>
      <c r="U932">
        <v>0</v>
      </c>
      <c r="V932" t="s">
        <v>562</v>
      </c>
      <c r="W932" t="s">
        <v>33</v>
      </c>
      <c r="X932">
        <v>39</v>
      </c>
      <c r="Y932">
        <v>0</v>
      </c>
    </row>
    <row r="933" spans="1:25" x14ac:dyDescent="0.25">
      <c r="A933">
        <f>_xlfn.XLOOKUP(C933,[1]Sheet1!$K:$K,[1]Sheet1!$D:$D,0)</f>
        <v>44893</v>
      </c>
      <c r="B933" t="str">
        <f t="shared" si="14"/>
        <v>2022_Week49</v>
      </c>
      <c r="C933" t="s">
        <v>553</v>
      </c>
      <c r="D933" t="s">
        <v>512</v>
      </c>
      <c r="E933" t="s">
        <v>84</v>
      </c>
      <c r="F933" t="s">
        <v>85</v>
      </c>
      <c r="G933" t="s">
        <v>86</v>
      </c>
      <c r="H933">
        <v>510</v>
      </c>
      <c r="I933">
        <v>8</v>
      </c>
      <c r="J933">
        <v>3.63</v>
      </c>
      <c r="K933">
        <v>4.5199999999999996</v>
      </c>
      <c r="L933">
        <v>611</v>
      </c>
      <c r="M933">
        <v>10</v>
      </c>
      <c r="N933">
        <v>3.51</v>
      </c>
      <c r="O933">
        <v>4.6900000000000004</v>
      </c>
      <c r="P933">
        <v>99.18</v>
      </c>
      <c r="Q933">
        <v>90</v>
      </c>
      <c r="R933">
        <v>38</v>
      </c>
      <c r="S933">
        <v>1</v>
      </c>
      <c r="T933">
        <v>7.45</v>
      </c>
      <c r="U933">
        <v>12.5</v>
      </c>
      <c r="V933" t="s">
        <v>563</v>
      </c>
      <c r="W933" t="s">
        <v>564</v>
      </c>
      <c r="X933">
        <v>38</v>
      </c>
      <c r="Y933">
        <v>1</v>
      </c>
    </row>
    <row r="934" spans="1:25" x14ac:dyDescent="0.25">
      <c r="A934">
        <f>_xlfn.XLOOKUP(C934,[1]Sheet1!$K:$K,[1]Sheet1!$D:$D,0)</f>
        <v>44893</v>
      </c>
      <c r="B934" t="str">
        <f t="shared" si="14"/>
        <v>2022_Week49</v>
      </c>
      <c r="C934" t="s">
        <v>553</v>
      </c>
      <c r="D934" t="s">
        <v>92</v>
      </c>
      <c r="E934" t="s">
        <v>97</v>
      </c>
      <c r="F934" t="s">
        <v>98</v>
      </c>
      <c r="G934" t="s">
        <v>99</v>
      </c>
      <c r="H934">
        <v>329</v>
      </c>
      <c r="I934">
        <v>0</v>
      </c>
      <c r="J934">
        <v>2.34</v>
      </c>
      <c r="K934">
        <v>0</v>
      </c>
      <c r="L934">
        <v>426</v>
      </c>
      <c r="M934">
        <v>0</v>
      </c>
      <c r="N934">
        <v>2.4500000000000002</v>
      </c>
      <c r="O934">
        <v>0</v>
      </c>
      <c r="P934">
        <v>99.77</v>
      </c>
      <c r="Q934">
        <v>0</v>
      </c>
      <c r="R934">
        <v>30</v>
      </c>
      <c r="S934">
        <v>0</v>
      </c>
      <c r="T934">
        <v>9.1199999999999992</v>
      </c>
      <c r="U934">
        <v>0</v>
      </c>
      <c r="V934" t="s">
        <v>565</v>
      </c>
      <c r="W934" t="s">
        <v>33</v>
      </c>
      <c r="X934">
        <v>29</v>
      </c>
      <c r="Y934">
        <v>0</v>
      </c>
    </row>
    <row r="935" spans="1:25" x14ac:dyDescent="0.25">
      <c r="A935">
        <f>_xlfn.XLOOKUP(C935,[1]Sheet1!$K:$K,[1]Sheet1!$D:$D,0)</f>
        <v>44893</v>
      </c>
      <c r="B935" t="str">
        <f t="shared" si="14"/>
        <v>2022_Week49</v>
      </c>
      <c r="C935" t="s">
        <v>553</v>
      </c>
      <c r="D935" t="s">
        <v>34</v>
      </c>
      <c r="E935" t="s">
        <v>45</v>
      </c>
      <c r="F935" t="s">
        <v>46</v>
      </c>
      <c r="G935" t="s">
        <v>47</v>
      </c>
      <c r="H935">
        <v>349</v>
      </c>
      <c r="I935">
        <v>6</v>
      </c>
      <c r="J935">
        <v>2.48</v>
      </c>
      <c r="K935">
        <v>3.39</v>
      </c>
      <c r="L935">
        <v>416</v>
      </c>
      <c r="M935">
        <v>7</v>
      </c>
      <c r="N935">
        <v>2.39</v>
      </c>
      <c r="O935">
        <v>3.29</v>
      </c>
      <c r="P935">
        <v>100</v>
      </c>
      <c r="Q935">
        <v>100</v>
      </c>
      <c r="R935">
        <v>29</v>
      </c>
      <c r="S935">
        <v>0</v>
      </c>
      <c r="T935">
        <v>8.31</v>
      </c>
      <c r="U935">
        <v>0</v>
      </c>
      <c r="V935" t="s">
        <v>566</v>
      </c>
      <c r="W935" t="s">
        <v>33</v>
      </c>
      <c r="X935">
        <v>27</v>
      </c>
      <c r="Y935">
        <v>0</v>
      </c>
    </row>
    <row r="936" spans="1:25" x14ac:dyDescent="0.25">
      <c r="A936">
        <f>_xlfn.XLOOKUP(C936,[1]Sheet1!$K:$K,[1]Sheet1!$D:$D,0)</f>
        <v>44893</v>
      </c>
      <c r="B936" t="str">
        <f t="shared" si="14"/>
        <v>2022_Week49</v>
      </c>
      <c r="C936" t="s">
        <v>553</v>
      </c>
      <c r="D936" t="s">
        <v>58</v>
      </c>
      <c r="E936" t="s">
        <v>58</v>
      </c>
      <c r="F936" t="s">
        <v>59</v>
      </c>
      <c r="G936" t="s">
        <v>60</v>
      </c>
      <c r="H936">
        <v>152</v>
      </c>
      <c r="I936">
        <v>0</v>
      </c>
      <c r="J936">
        <v>1.08</v>
      </c>
      <c r="K936">
        <v>0</v>
      </c>
      <c r="L936">
        <v>180</v>
      </c>
      <c r="M936">
        <v>0</v>
      </c>
      <c r="N936">
        <v>1.03</v>
      </c>
      <c r="O936">
        <v>0</v>
      </c>
      <c r="P936">
        <v>100</v>
      </c>
      <c r="Q936">
        <v>0</v>
      </c>
      <c r="R936">
        <v>30</v>
      </c>
      <c r="S936">
        <v>0</v>
      </c>
      <c r="T936">
        <v>19.739999999999998</v>
      </c>
      <c r="U936">
        <v>0</v>
      </c>
      <c r="V936" t="s">
        <v>567</v>
      </c>
      <c r="W936" t="s">
        <v>33</v>
      </c>
      <c r="X936">
        <v>26</v>
      </c>
      <c r="Y936">
        <v>0</v>
      </c>
    </row>
    <row r="937" spans="1:25" x14ac:dyDescent="0.25">
      <c r="A937">
        <f>_xlfn.XLOOKUP(C937,[1]Sheet1!$K:$K,[1]Sheet1!$D:$D,0)</f>
        <v>44893</v>
      </c>
      <c r="B937" t="str">
        <f t="shared" si="14"/>
        <v>2022_Week49</v>
      </c>
      <c r="C937" t="s">
        <v>553</v>
      </c>
      <c r="D937" t="s">
        <v>40</v>
      </c>
      <c r="E937" t="s">
        <v>41</v>
      </c>
      <c r="F937" t="s">
        <v>42</v>
      </c>
      <c r="G937" t="s">
        <v>43</v>
      </c>
      <c r="H937">
        <v>379</v>
      </c>
      <c r="I937">
        <v>3</v>
      </c>
      <c r="J937">
        <v>2.7</v>
      </c>
      <c r="K937">
        <v>1.69</v>
      </c>
      <c r="L937">
        <v>447</v>
      </c>
      <c r="M937">
        <v>3</v>
      </c>
      <c r="N937">
        <v>2.57</v>
      </c>
      <c r="O937">
        <v>1.41</v>
      </c>
      <c r="P937">
        <v>99.78</v>
      </c>
      <c r="Q937">
        <v>100</v>
      </c>
      <c r="R937">
        <v>29</v>
      </c>
      <c r="S937">
        <v>0</v>
      </c>
      <c r="T937">
        <v>7.65</v>
      </c>
      <c r="U937">
        <v>0</v>
      </c>
      <c r="V937" t="s">
        <v>346</v>
      </c>
      <c r="W937" t="s">
        <v>33</v>
      </c>
      <c r="X937">
        <v>25</v>
      </c>
      <c r="Y937">
        <v>0</v>
      </c>
    </row>
    <row r="938" spans="1:25" x14ac:dyDescent="0.25">
      <c r="A938">
        <f>_xlfn.XLOOKUP(C938,[1]Sheet1!$K:$K,[1]Sheet1!$D:$D,0)</f>
        <v>44893</v>
      </c>
      <c r="B938" t="str">
        <f t="shared" si="14"/>
        <v>2022_Week49</v>
      </c>
      <c r="C938" t="s">
        <v>553</v>
      </c>
      <c r="D938" t="s">
        <v>29</v>
      </c>
      <c r="E938" t="s">
        <v>29</v>
      </c>
      <c r="F938" t="s">
        <v>30</v>
      </c>
      <c r="G938" t="s">
        <v>31</v>
      </c>
      <c r="H938">
        <v>128</v>
      </c>
      <c r="I938">
        <v>2</v>
      </c>
      <c r="J938">
        <v>0.91</v>
      </c>
      <c r="K938">
        <v>1.1299999999999999</v>
      </c>
      <c r="L938">
        <v>200</v>
      </c>
      <c r="M938">
        <v>3</v>
      </c>
      <c r="N938">
        <v>1.1499999999999999</v>
      </c>
      <c r="O938">
        <v>1.41</v>
      </c>
      <c r="P938">
        <v>100</v>
      </c>
      <c r="Q938">
        <v>100</v>
      </c>
      <c r="R938">
        <v>25</v>
      </c>
      <c r="S938">
        <v>0</v>
      </c>
      <c r="T938">
        <v>19.53</v>
      </c>
      <c r="U938">
        <v>0</v>
      </c>
      <c r="V938" t="s">
        <v>568</v>
      </c>
      <c r="W938" t="s">
        <v>33</v>
      </c>
      <c r="X938">
        <v>25</v>
      </c>
      <c r="Y938">
        <v>0</v>
      </c>
    </row>
    <row r="939" spans="1:25" x14ac:dyDescent="0.25">
      <c r="A939">
        <f>_xlfn.XLOOKUP(C939,[1]Sheet1!$K:$K,[1]Sheet1!$D:$D,0)</f>
        <v>44893</v>
      </c>
      <c r="B939" t="str">
        <f t="shared" si="14"/>
        <v>2022_Week49</v>
      </c>
      <c r="C939" t="s">
        <v>553</v>
      </c>
      <c r="D939" t="s">
        <v>512</v>
      </c>
      <c r="E939" t="s">
        <v>54</v>
      </c>
      <c r="F939" t="s">
        <v>30</v>
      </c>
      <c r="G939" t="s">
        <v>55</v>
      </c>
      <c r="H939">
        <v>570</v>
      </c>
      <c r="I939">
        <v>8</v>
      </c>
      <c r="J939">
        <v>4.05</v>
      </c>
      <c r="K939">
        <v>4.5199999999999996</v>
      </c>
      <c r="L939">
        <v>722</v>
      </c>
      <c r="M939">
        <v>8</v>
      </c>
      <c r="N939">
        <v>4.1500000000000004</v>
      </c>
      <c r="O939">
        <v>3.76</v>
      </c>
      <c r="P939">
        <v>98.48</v>
      </c>
      <c r="Q939">
        <v>100</v>
      </c>
      <c r="R939">
        <v>24</v>
      </c>
      <c r="S939">
        <v>0</v>
      </c>
      <c r="T939">
        <v>4.21</v>
      </c>
      <c r="U939">
        <v>0</v>
      </c>
      <c r="V939" t="s">
        <v>569</v>
      </c>
      <c r="W939" t="s">
        <v>33</v>
      </c>
      <c r="X939">
        <v>24</v>
      </c>
      <c r="Y939">
        <v>0</v>
      </c>
    </row>
    <row r="940" spans="1:25" x14ac:dyDescent="0.25">
      <c r="A940">
        <f>_xlfn.XLOOKUP(C940,[1]Sheet1!$K:$K,[1]Sheet1!$D:$D,0)</f>
        <v>44893</v>
      </c>
      <c r="B940" t="str">
        <f t="shared" si="14"/>
        <v>2022_Week49</v>
      </c>
      <c r="C940" t="s">
        <v>553</v>
      </c>
      <c r="D940" t="s">
        <v>512</v>
      </c>
      <c r="E940" t="s">
        <v>72</v>
      </c>
      <c r="F940" t="s">
        <v>73</v>
      </c>
      <c r="G940" t="s">
        <v>74</v>
      </c>
      <c r="H940">
        <v>404</v>
      </c>
      <c r="I940">
        <v>5</v>
      </c>
      <c r="J940">
        <v>2.87</v>
      </c>
      <c r="K940">
        <v>2.82</v>
      </c>
      <c r="L940">
        <v>556</v>
      </c>
      <c r="M940">
        <v>8</v>
      </c>
      <c r="N940">
        <v>3.19</v>
      </c>
      <c r="O940">
        <v>3.76</v>
      </c>
      <c r="P940">
        <v>100</v>
      </c>
      <c r="Q940">
        <v>100</v>
      </c>
      <c r="R940">
        <v>27</v>
      </c>
      <c r="S940">
        <v>2</v>
      </c>
      <c r="T940">
        <v>6.68</v>
      </c>
      <c r="U940">
        <v>40</v>
      </c>
      <c r="V940" t="s">
        <v>570</v>
      </c>
      <c r="W940" t="s">
        <v>217</v>
      </c>
      <c r="X940">
        <v>22</v>
      </c>
      <c r="Y940">
        <v>1</v>
      </c>
    </row>
    <row r="941" spans="1:25" x14ac:dyDescent="0.25">
      <c r="A941">
        <f>_xlfn.XLOOKUP(C941,[1]Sheet1!$K:$K,[1]Sheet1!$D:$D,0)</f>
        <v>44893</v>
      </c>
      <c r="B941" t="str">
        <f t="shared" si="14"/>
        <v>2022_Week49</v>
      </c>
      <c r="C941" t="s">
        <v>553</v>
      </c>
      <c r="D941" t="s">
        <v>301</v>
      </c>
      <c r="E941" t="s">
        <v>301</v>
      </c>
      <c r="F941" t="s">
        <v>302</v>
      </c>
      <c r="G941" t="s">
        <v>303</v>
      </c>
      <c r="H941">
        <v>94</v>
      </c>
      <c r="I941">
        <v>0</v>
      </c>
      <c r="J941">
        <v>0.67</v>
      </c>
      <c r="K941">
        <v>0</v>
      </c>
      <c r="L941">
        <v>117</v>
      </c>
      <c r="M941">
        <v>0</v>
      </c>
      <c r="N941">
        <v>0.67</v>
      </c>
      <c r="O941">
        <v>0</v>
      </c>
      <c r="P941">
        <v>94.02</v>
      </c>
      <c r="Q941">
        <v>0</v>
      </c>
      <c r="R941">
        <v>21</v>
      </c>
      <c r="S941">
        <v>1</v>
      </c>
      <c r="T941">
        <v>22.34</v>
      </c>
      <c r="U941">
        <v>0</v>
      </c>
      <c r="V941" t="s">
        <v>571</v>
      </c>
      <c r="W941" t="s">
        <v>236</v>
      </c>
      <c r="X941">
        <v>20</v>
      </c>
      <c r="Y941">
        <v>1</v>
      </c>
    </row>
    <row r="942" spans="1:25" x14ac:dyDescent="0.25">
      <c r="A942">
        <f>_xlfn.XLOOKUP(C942,[1]Sheet1!$K:$K,[1]Sheet1!$D:$D,0)</f>
        <v>44893</v>
      </c>
      <c r="B942" t="str">
        <f t="shared" si="14"/>
        <v>2022_Week49</v>
      </c>
      <c r="C942" t="s">
        <v>553</v>
      </c>
      <c r="D942" t="s">
        <v>24</v>
      </c>
      <c r="E942" t="s">
        <v>24</v>
      </c>
      <c r="F942" t="s">
        <v>25</v>
      </c>
      <c r="G942" t="s">
        <v>26</v>
      </c>
      <c r="H942">
        <v>161</v>
      </c>
      <c r="I942">
        <v>3</v>
      </c>
      <c r="J942">
        <v>1.1399999999999999</v>
      </c>
      <c r="K942">
        <v>1.69</v>
      </c>
      <c r="L942">
        <v>193</v>
      </c>
      <c r="M942">
        <v>4</v>
      </c>
      <c r="N942">
        <v>1.1100000000000001</v>
      </c>
      <c r="O942">
        <v>1.88</v>
      </c>
      <c r="P942">
        <v>99.48</v>
      </c>
      <c r="Q942">
        <v>0</v>
      </c>
      <c r="R942">
        <v>20</v>
      </c>
      <c r="S942">
        <v>0</v>
      </c>
      <c r="T942">
        <v>12.42</v>
      </c>
      <c r="U942">
        <v>0</v>
      </c>
      <c r="V942" t="s">
        <v>572</v>
      </c>
      <c r="W942" t="s">
        <v>33</v>
      </c>
      <c r="X942">
        <v>20</v>
      </c>
      <c r="Y942">
        <v>0</v>
      </c>
    </row>
    <row r="943" spans="1:25" x14ac:dyDescent="0.25">
      <c r="A943">
        <f>_xlfn.XLOOKUP(C943,[1]Sheet1!$K:$K,[1]Sheet1!$D:$D,0)</f>
        <v>44893</v>
      </c>
      <c r="B943" t="str">
        <f t="shared" si="14"/>
        <v>2022_Week49</v>
      </c>
      <c r="C943" t="s">
        <v>553</v>
      </c>
      <c r="D943" t="s">
        <v>34</v>
      </c>
      <c r="E943" t="s">
        <v>62</v>
      </c>
      <c r="F943" t="s">
        <v>63</v>
      </c>
      <c r="G943" t="s">
        <v>64</v>
      </c>
      <c r="H943">
        <v>300</v>
      </c>
      <c r="I943">
        <v>6</v>
      </c>
      <c r="J943">
        <v>2.13</v>
      </c>
      <c r="K943">
        <v>3.39</v>
      </c>
      <c r="L943">
        <v>334</v>
      </c>
      <c r="M943">
        <v>6</v>
      </c>
      <c r="N943">
        <v>1.92</v>
      </c>
      <c r="O943">
        <v>2.82</v>
      </c>
      <c r="P943">
        <v>100</v>
      </c>
      <c r="Q943">
        <v>100</v>
      </c>
      <c r="R943">
        <v>19</v>
      </c>
      <c r="S943">
        <v>0</v>
      </c>
      <c r="T943">
        <v>6.33</v>
      </c>
      <c r="U943">
        <v>0</v>
      </c>
      <c r="V943" t="s">
        <v>573</v>
      </c>
      <c r="W943" t="s">
        <v>33</v>
      </c>
      <c r="X943">
        <v>19</v>
      </c>
      <c r="Y943">
        <v>0</v>
      </c>
    </row>
    <row r="944" spans="1:25" x14ac:dyDescent="0.25">
      <c r="A944">
        <f>_xlfn.XLOOKUP(C944,[1]Sheet1!$K:$K,[1]Sheet1!$D:$D,0)</f>
        <v>44893</v>
      </c>
      <c r="B944" t="str">
        <f t="shared" si="14"/>
        <v>2022_Week49</v>
      </c>
      <c r="C944" t="s">
        <v>553</v>
      </c>
      <c r="D944" t="s">
        <v>92</v>
      </c>
      <c r="E944" t="s">
        <v>111</v>
      </c>
      <c r="F944" t="s">
        <v>112</v>
      </c>
      <c r="G944" t="s">
        <v>113</v>
      </c>
      <c r="H944">
        <v>371</v>
      </c>
      <c r="I944">
        <v>7</v>
      </c>
      <c r="J944">
        <v>2.64</v>
      </c>
      <c r="K944">
        <v>3.95</v>
      </c>
      <c r="L944">
        <v>449</v>
      </c>
      <c r="M944">
        <v>7</v>
      </c>
      <c r="N944">
        <v>2.58</v>
      </c>
      <c r="O944">
        <v>3.29</v>
      </c>
      <c r="P944">
        <v>97.33</v>
      </c>
      <c r="Q944">
        <v>100</v>
      </c>
      <c r="R944">
        <v>19</v>
      </c>
      <c r="S944">
        <v>1</v>
      </c>
      <c r="T944">
        <v>5.12</v>
      </c>
      <c r="U944">
        <v>14.29</v>
      </c>
      <c r="V944" t="s">
        <v>574</v>
      </c>
      <c r="W944" t="s">
        <v>564</v>
      </c>
      <c r="X944">
        <v>19</v>
      </c>
      <c r="Y944">
        <v>1</v>
      </c>
    </row>
    <row r="945" spans="1:25" x14ac:dyDescent="0.25">
      <c r="A945">
        <f>_xlfn.XLOOKUP(C945,[1]Sheet1!$K:$K,[1]Sheet1!$D:$D,0)</f>
        <v>44893</v>
      </c>
      <c r="B945" t="str">
        <f t="shared" si="14"/>
        <v>2022_Week49</v>
      </c>
      <c r="C945" t="s">
        <v>553</v>
      </c>
      <c r="D945" t="s">
        <v>92</v>
      </c>
      <c r="E945" t="s">
        <v>93</v>
      </c>
      <c r="F945" t="s">
        <v>94</v>
      </c>
      <c r="G945" t="s">
        <v>95</v>
      </c>
      <c r="H945">
        <v>242</v>
      </c>
      <c r="I945">
        <v>4</v>
      </c>
      <c r="J945">
        <v>1.72</v>
      </c>
      <c r="K945">
        <v>2.2599999999999998</v>
      </c>
      <c r="L945">
        <v>289</v>
      </c>
      <c r="M945">
        <v>6</v>
      </c>
      <c r="N945">
        <v>1.66</v>
      </c>
      <c r="O945">
        <v>2.82</v>
      </c>
      <c r="P945">
        <v>100</v>
      </c>
      <c r="Q945">
        <v>100</v>
      </c>
      <c r="R945">
        <v>19</v>
      </c>
      <c r="S945">
        <v>0</v>
      </c>
      <c r="T945">
        <v>7.85</v>
      </c>
      <c r="U945">
        <v>0</v>
      </c>
      <c r="V945" t="s">
        <v>575</v>
      </c>
      <c r="W945" t="s">
        <v>33</v>
      </c>
      <c r="X945">
        <v>19</v>
      </c>
      <c r="Y945">
        <v>0</v>
      </c>
    </row>
    <row r="946" spans="1:25" x14ac:dyDescent="0.25">
      <c r="A946">
        <f>_xlfn.XLOOKUP(C946,[1]Sheet1!$K:$K,[1]Sheet1!$D:$D,0)</f>
        <v>44893</v>
      </c>
      <c r="B946" t="str">
        <f t="shared" si="14"/>
        <v>2022_Week49</v>
      </c>
      <c r="C946" t="s">
        <v>553</v>
      </c>
      <c r="D946" t="s">
        <v>162</v>
      </c>
      <c r="E946" t="s">
        <v>163</v>
      </c>
      <c r="F946" t="s">
        <v>164</v>
      </c>
      <c r="G946" t="s">
        <v>165</v>
      </c>
      <c r="H946">
        <v>231</v>
      </c>
      <c r="I946">
        <v>1</v>
      </c>
      <c r="J946">
        <v>1.64</v>
      </c>
      <c r="K946">
        <v>0.56000000000000005</v>
      </c>
      <c r="L946">
        <v>300</v>
      </c>
      <c r="M946">
        <v>1</v>
      </c>
      <c r="N946">
        <v>1.72</v>
      </c>
      <c r="O946">
        <v>0.47</v>
      </c>
      <c r="P946">
        <v>99.67</v>
      </c>
      <c r="Q946">
        <v>100</v>
      </c>
      <c r="R946">
        <v>19</v>
      </c>
      <c r="S946">
        <v>0</v>
      </c>
      <c r="T946">
        <v>8.23</v>
      </c>
      <c r="U946">
        <v>0</v>
      </c>
      <c r="V946" t="s">
        <v>576</v>
      </c>
      <c r="W946" t="s">
        <v>33</v>
      </c>
      <c r="X946">
        <v>17</v>
      </c>
      <c r="Y946">
        <v>0</v>
      </c>
    </row>
    <row r="947" spans="1:25" x14ac:dyDescent="0.25">
      <c r="A947">
        <f>_xlfn.XLOOKUP(C947,[1]Sheet1!$K:$K,[1]Sheet1!$D:$D,0)</f>
        <v>44893</v>
      </c>
      <c r="B947" t="str">
        <f t="shared" si="14"/>
        <v>2022_Week49</v>
      </c>
      <c r="C947" t="s">
        <v>553</v>
      </c>
      <c r="D947" t="s">
        <v>40</v>
      </c>
      <c r="E947" t="s">
        <v>88</v>
      </c>
      <c r="F947" t="s">
        <v>89</v>
      </c>
      <c r="G947" t="s">
        <v>90</v>
      </c>
      <c r="H947">
        <v>341</v>
      </c>
      <c r="I947">
        <v>1</v>
      </c>
      <c r="J947">
        <v>2.42</v>
      </c>
      <c r="K947">
        <v>0.56000000000000005</v>
      </c>
      <c r="L947">
        <v>405</v>
      </c>
      <c r="M947">
        <v>1</v>
      </c>
      <c r="N947">
        <v>2.33</v>
      </c>
      <c r="O947">
        <v>0.47</v>
      </c>
      <c r="P947">
        <v>99.75</v>
      </c>
      <c r="Q947">
        <v>100</v>
      </c>
      <c r="R947">
        <v>18</v>
      </c>
      <c r="S947">
        <v>0</v>
      </c>
      <c r="T947">
        <v>5.28</v>
      </c>
      <c r="U947">
        <v>0</v>
      </c>
      <c r="V947" t="s">
        <v>394</v>
      </c>
      <c r="W947" t="s">
        <v>33</v>
      </c>
      <c r="X947">
        <v>16</v>
      </c>
      <c r="Y947">
        <v>0</v>
      </c>
    </row>
    <row r="948" spans="1:25" x14ac:dyDescent="0.25">
      <c r="A948">
        <f>_xlfn.XLOOKUP(C948,[1]Sheet1!$K:$K,[1]Sheet1!$D:$D,0)</f>
        <v>44893</v>
      </c>
      <c r="B948" t="str">
        <f t="shared" si="14"/>
        <v>2022_Week49</v>
      </c>
      <c r="C948" t="s">
        <v>553</v>
      </c>
      <c r="D948" t="s">
        <v>115</v>
      </c>
      <c r="E948" t="s">
        <v>116</v>
      </c>
      <c r="F948" t="s">
        <v>117</v>
      </c>
      <c r="G948" t="s">
        <v>118</v>
      </c>
      <c r="H948">
        <v>158</v>
      </c>
      <c r="I948">
        <v>1</v>
      </c>
      <c r="J948">
        <v>1.1200000000000001</v>
      </c>
      <c r="K948">
        <v>0.56000000000000005</v>
      </c>
      <c r="L948">
        <v>217</v>
      </c>
      <c r="M948">
        <v>2</v>
      </c>
      <c r="N948">
        <v>1.25</v>
      </c>
      <c r="O948">
        <v>0.94</v>
      </c>
      <c r="P948">
        <v>100</v>
      </c>
      <c r="Q948">
        <v>100</v>
      </c>
      <c r="R948">
        <v>16</v>
      </c>
      <c r="S948">
        <v>0</v>
      </c>
      <c r="T948">
        <v>10.130000000000001</v>
      </c>
      <c r="U948">
        <v>0</v>
      </c>
      <c r="V948" t="s">
        <v>438</v>
      </c>
      <c r="W948" t="s">
        <v>33</v>
      </c>
      <c r="X948">
        <v>16</v>
      </c>
      <c r="Y948">
        <v>0</v>
      </c>
    </row>
    <row r="949" spans="1:25" x14ac:dyDescent="0.25">
      <c r="A949">
        <f>_xlfn.XLOOKUP(C949,[1]Sheet1!$K:$K,[1]Sheet1!$D:$D,0)</f>
        <v>44893</v>
      </c>
      <c r="B949" t="str">
        <f t="shared" si="14"/>
        <v>2022_Week49</v>
      </c>
      <c r="C949" t="s">
        <v>553</v>
      </c>
      <c r="D949" t="s">
        <v>88</v>
      </c>
      <c r="E949" t="s">
        <v>88</v>
      </c>
      <c r="F949" t="s">
        <v>89</v>
      </c>
      <c r="G949" t="s">
        <v>90</v>
      </c>
      <c r="H949">
        <v>69</v>
      </c>
      <c r="I949">
        <v>0</v>
      </c>
      <c r="J949">
        <v>0.49</v>
      </c>
      <c r="K949">
        <v>0</v>
      </c>
      <c r="L949">
        <v>90</v>
      </c>
      <c r="M949">
        <v>0</v>
      </c>
      <c r="N949">
        <v>0.52</v>
      </c>
      <c r="O949">
        <v>0</v>
      </c>
      <c r="P949">
        <v>100</v>
      </c>
      <c r="Q949">
        <v>0</v>
      </c>
      <c r="R949">
        <v>12</v>
      </c>
      <c r="S949">
        <v>0</v>
      </c>
      <c r="T949">
        <v>17.39</v>
      </c>
      <c r="U949">
        <v>0</v>
      </c>
      <c r="V949" t="s">
        <v>577</v>
      </c>
      <c r="W949" t="s">
        <v>33</v>
      </c>
      <c r="X949">
        <v>12</v>
      </c>
      <c r="Y949">
        <v>0</v>
      </c>
    </row>
    <row r="950" spans="1:25" x14ac:dyDescent="0.25">
      <c r="A950">
        <f>_xlfn.XLOOKUP(C950,[1]Sheet1!$K:$K,[1]Sheet1!$D:$D,0)</f>
        <v>44893</v>
      </c>
      <c r="B950" t="str">
        <f t="shared" si="14"/>
        <v>2022_Week49</v>
      </c>
      <c r="C950" t="s">
        <v>553</v>
      </c>
      <c r="D950" t="s">
        <v>162</v>
      </c>
      <c r="E950" t="s">
        <v>371</v>
      </c>
      <c r="F950" t="s">
        <v>343</v>
      </c>
      <c r="G950" t="s">
        <v>372</v>
      </c>
      <c r="H950">
        <v>117</v>
      </c>
      <c r="I950">
        <v>2</v>
      </c>
      <c r="J950">
        <v>0.83</v>
      </c>
      <c r="K950">
        <v>1.1299999999999999</v>
      </c>
      <c r="L950">
        <v>147</v>
      </c>
      <c r="M950">
        <v>2</v>
      </c>
      <c r="N950">
        <v>0.84</v>
      </c>
      <c r="O950">
        <v>0.94</v>
      </c>
      <c r="P950">
        <v>100</v>
      </c>
      <c r="Q950">
        <v>100</v>
      </c>
      <c r="R950">
        <v>13</v>
      </c>
      <c r="S950">
        <v>0</v>
      </c>
      <c r="T950">
        <v>11.11</v>
      </c>
      <c r="U950">
        <v>0</v>
      </c>
      <c r="V950" t="s">
        <v>578</v>
      </c>
      <c r="W950" t="s">
        <v>33</v>
      </c>
      <c r="X950">
        <v>12</v>
      </c>
      <c r="Y950">
        <v>0</v>
      </c>
    </row>
    <row r="951" spans="1:25" x14ac:dyDescent="0.25">
      <c r="A951">
        <f>_xlfn.XLOOKUP(C951,[1]Sheet1!$K:$K,[1]Sheet1!$D:$D,0)</f>
        <v>44893</v>
      </c>
      <c r="B951" t="str">
        <f t="shared" si="14"/>
        <v>2022_Week49</v>
      </c>
      <c r="C951" t="s">
        <v>553</v>
      </c>
      <c r="D951" t="s">
        <v>35</v>
      </c>
      <c r="E951" t="s">
        <v>35</v>
      </c>
      <c r="F951" t="s">
        <v>36</v>
      </c>
      <c r="G951" t="s">
        <v>37</v>
      </c>
      <c r="H951">
        <v>46</v>
      </c>
      <c r="I951">
        <v>0</v>
      </c>
      <c r="J951">
        <v>0.33</v>
      </c>
      <c r="K951">
        <v>0</v>
      </c>
      <c r="L951">
        <v>70</v>
      </c>
      <c r="M951">
        <v>0</v>
      </c>
      <c r="N951">
        <v>0.4</v>
      </c>
      <c r="O951">
        <v>0</v>
      </c>
      <c r="P951">
        <v>100</v>
      </c>
      <c r="Q951">
        <v>0</v>
      </c>
      <c r="R951">
        <v>11</v>
      </c>
      <c r="S951">
        <v>0</v>
      </c>
      <c r="T951">
        <v>23.91</v>
      </c>
      <c r="U951">
        <v>0</v>
      </c>
      <c r="V951" t="s">
        <v>230</v>
      </c>
      <c r="W951" t="s">
        <v>33</v>
      </c>
      <c r="X951">
        <v>11</v>
      </c>
      <c r="Y951">
        <v>0</v>
      </c>
    </row>
    <row r="952" spans="1:25" x14ac:dyDescent="0.25">
      <c r="A952">
        <f>_xlfn.XLOOKUP(C952,[1]Sheet1!$K:$K,[1]Sheet1!$D:$D,0)</f>
        <v>44893</v>
      </c>
      <c r="B952" t="str">
        <f t="shared" si="14"/>
        <v>2022_Week49</v>
      </c>
      <c r="C952" t="s">
        <v>553</v>
      </c>
      <c r="D952" t="s">
        <v>116</v>
      </c>
      <c r="E952" t="s">
        <v>116</v>
      </c>
      <c r="F952" t="s">
        <v>117</v>
      </c>
      <c r="G952" t="s">
        <v>118</v>
      </c>
      <c r="H952">
        <v>35</v>
      </c>
      <c r="I952">
        <v>0</v>
      </c>
      <c r="J952">
        <v>0.25</v>
      </c>
      <c r="K952">
        <v>0</v>
      </c>
      <c r="L952">
        <v>49</v>
      </c>
      <c r="M952">
        <v>0</v>
      </c>
      <c r="N952">
        <v>0.28000000000000003</v>
      </c>
      <c r="O952">
        <v>0</v>
      </c>
      <c r="P952">
        <v>100</v>
      </c>
      <c r="Q952">
        <v>0</v>
      </c>
      <c r="R952">
        <v>10</v>
      </c>
      <c r="S952">
        <v>0</v>
      </c>
      <c r="T952">
        <v>28.57</v>
      </c>
      <c r="U952">
        <v>0</v>
      </c>
      <c r="V952" t="s">
        <v>183</v>
      </c>
      <c r="W952" t="s">
        <v>33</v>
      </c>
      <c r="X952">
        <v>10</v>
      </c>
      <c r="Y952">
        <v>0</v>
      </c>
    </row>
    <row r="953" spans="1:25" x14ac:dyDescent="0.25">
      <c r="A953">
        <f>_xlfn.XLOOKUP(C953,[1]Sheet1!$K:$K,[1]Sheet1!$D:$D,0)</f>
        <v>44893</v>
      </c>
      <c r="B953" t="str">
        <f t="shared" si="14"/>
        <v>2022_Week49</v>
      </c>
      <c r="C953" t="s">
        <v>553</v>
      </c>
      <c r="D953" t="s">
        <v>512</v>
      </c>
      <c r="E953" t="s">
        <v>120</v>
      </c>
      <c r="F953" t="s">
        <v>121</v>
      </c>
      <c r="G953" t="s">
        <v>122</v>
      </c>
      <c r="H953">
        <v>137</v>
      </c>
      <c r="I953">
        <v>2</v>
      </c>
      <c r="J953">
        <v>0.97</v>
      </c>
      <c r="K953">
        <v>1.1299999999999999</v>
      </c>
      <c r="L953">
        <v>166</v>
      </c>
      <c r="M953">
        <v>2</v>
      </c>
      <c r="N953">
        <v>0.95</v>
      </c>
      <c r="O953">
        <v>0.94</v>
      </c>
      <c r="P953">
        <v>100</v>
      </c>
      <c r="Q953">
        <v>100</v>
      </c>
      <c r="R953">
        <v>10</v>
      </c>
      <c r="S953">
        <v>0</v>
      </c>
      <c r="T953">
        <v>7.3</v>
      </c>
      <c r="U953">
        <v>0</v>
      </c>
      <c r="V953" t="s">
        <v>579</v>
      </c>
      <c r="W953" t="s">
        <v>33</v>
      </c>
      <c r="X953">
        <v>10</v>
      </c>
      <c r="Y953">
        <v>0</v>
      </c>
    </row>
    <row r="954" spans="1:25" x14ac:dyDescent="0.25">
      <c r="A954">
        <f>_xlfn.XLOOKUP(C954,[1]Sheet1!$K:$K,[1]Sheet1!$D:$D,0)</f>
        <v>44893</v>
      </c>
      <c r="B954" t="str">
        <f t="shared" si="14"/>
        <v>2022_Week49</v>
      </c>
      <c r="C954" t="s">
        <v>553</v>
      </c>
      <c r="D954" t="s">
        <v>34</v>
      </c>
      <c r="E954" t="s">
        <v>186</v>
      </c>
      <c r="F954" t="s">
        <v>187</v>
      </c>
      <c r="G954" t="s">
        <v>188</v>
      </c>
      <c r="H954">
        <v>220</v>
      </c>
      <c r="I954">
        <v>5</v>
      </c>
      <c r="J954">
        <v>1.56</v>
      </c>
      <c r="K954">
        <v>2.82</v>
      </c>
      <c r="L954">
        <v>230</v>
      </c>
      <c r="M954">
        <v>5</v>
      </c>
      <c r="N954">
        <v>1.32</v>
      </c>
      <c r="O954">
        <v>2.35</v>
      </c>
      <c r="P954">
        <v>99.57</v>
      </c>
      <c r="Q954">
        <v>100</v>
      </c>
      <c r="R954">
        <v>10</v>
      </c>
      <c r="S954">
        <v>1</v>
      </c>
      <c r="T954">
        <v>4.55</v>
      </c>
      <c r="U954">
        <v>20</v>
      </c>
      <c r="V954" t="s">
        <v>580</v>
      </c>
      <c r="W954" t="s">
        <v>39</v>
      </c>
      <c r="X954">
        <v>9</v>
      </c>
      <c r="Y954">
        <v>1</v>
      </c>
    </row>
    <row r="955" spans="1:25" x14ac:dyDescent="0.25">
      <c r="A955">
        <f>_xlfn.XLOOKUP(C955,[1]Sheet1!$K:$K,[1]Sheet1!$D:$D,0)</f>
        <v>44893</v>
      </c>
      <c r="B955" t="str">
        <f t="shared" si="14"/>
        <v>2022_Week49</v>
      </c>
      <c r="C955" t="s">
        <v>553</v>
      </c>
      <c r="D955" t="s">
        <v>41</v>
      </c>
      <c r="E955" t="s">
        <v>41</v>
      </c>
      <c r="F955" t="s">
        <v>42</v>
      </c>
      <c r="G955" t="s">
        <v>43</v>
      </c>
      <c r="H955">
        <v>50</v>
      </c>
      <c r="I955">
        <v>1</v>
      </c>
      <c r="J955">
        <v>0.36</v>
      </c>
      <c r="K955">
        <v>0.56000000000000005</v>
      </c>
      <c r="L955">
        <v>56</v>
      </c>
      <c r="M955">
        <v>1</v>
      </c>
      <c r="N955">
        <v>0.32</v>
      </c>
      <c r="O955">
        <v>0.47</v>
      </c>
      <c r="P955">
        <v>100</v>
      </c>
      <c r="Q955">
        <v>100</v>
      </c>
      <c r="R955">
        <v>11</v>
      </c>
      <c r="S955">
        <v>1</v>
      </c>
      <c r="T955">
        <v>22</v>
      </c>
      <c r="U955">
        <v>100</v>
      </c>
      <c r="V955" t="s">
        <v>581</v>
      </c>
      <c r="W955" t="s">
        <v>582</v>
      </c>
      <c r="X955">
        <v>9</v>
      </c>
      <c r="Y955">
        <v>1</v>
      </c>
    </row>
    <row r="956" spans="1:25" x14ac:dyDescent="0.25">
      <c r="A956">
        <f>_xlfn.XLOOKUP(C956,[1]Sheet1!$K:$K,[1]Sheet1!$D:$D,0)</f>
        <v>44893</v>
      </c>
      <c r="B956" t="str">
        <f t="shared" si="14"/>
        <v>2022_Week49</v>
      </c>
      <c r="C956" t="s">
        <v>553</v>
      </c>
      <c r="D956" t="s">
        <v>54</v>
      </c>
      <c r="E956" t="s">
        <v>54</v>
      </c>
      <c r="F956" t="s">
        <v>30</v>
      </c>
      <c r="G956" t="s">
        <v>55</v>
      </c>
      <c r="H956">
        <v>146</v>
      </c>
      <c r="I956">
        <v>4</v>
      </c>
      <c r="J956">
        <v>1.04</v>
      </c>
      <c r="K956">
        <v>2.2599999999999998</v>
      </c>
      <c r="L956">
        <v>180</v>
      </c>
      <c r="M956">
        <v>5</v>
      </c>
      <c r="N956">
        <v>1.03</v>
      </c>
      <c r="O956">
        <v>2.35</v>
      </c>
      <c r="P956">
        <v>100</v>
      </c>
      <c r="Q956">
        <v>100</v>
      </c>
      <c r="R956">
        <v>9</v>
      </c>
      <c r="S956">
        <v>0</v>
      </c>
      <c r="T956">
        <v>6.16</v>
      </c>
      <c r="U956">
        <v>0</v>
      </c>
      <c r="V956" t="s">
        <v>583</v>
      </c>
      <c r="W956" t="s">
        <v>33</v>
      </c>
      <c r="X956">
        <v>9</v>
      </c>
      <c r="Y956">
        <v>0</v>
      </c>
    </row>
    <row r="957" spans="1:25" x14ac:dyDescent="0.25">
      <c r="A957">
        <f>_xlfn.XLOOKUP(C957,[1]Sheet1!$K:$K,[1]Sheet1!$D:$D,0)</f>
        <v>44893</v>
      </c>
      <c r="B957" t="str">
        <f t="shared" si="14"/>
        <v>2022_Week49</v>
      </c>
      <c r="C957" t="s">
        <v>553</v>
      </c>
      <c r="D957" t="s">
        <v>512</v>
      </c>
      <c r="E957" t="s">
        <v>76</v>
      </c>
      <c r="F957" t="s">
        <v>77</v>
      </c>
      <c r="G957" t="s">
        <v>78</v>
      </c>
      <c r="H957">
        <v>254</v>
      </c>
      <c r="I957">
        <v>2</v>
      </c>
      <c r="J957">
        <v>1.81</v>
      </c>
      <c r="K957">
        <v>1.1299999999999999</v>
      </c>
      <c r="L957">
        <v>309</v>
      </c>
      <c r="M957">
        <v>2</v>
      </c>
      <c r="N957">
        <v>1.78</v>
      </c>
      <c r="O957">
        <v>0.94</v>
      </c>
      <c r="P957">
        <v>99.68</v>
      </c>
      <c r="Q957">
        <v>100</v>
      </c>
      <c r="R957">
        <v>8</v>
      </c>
      <c r="S957">
        <v>0</v>
      </c>
      <c r="T957">
        <v>3.15</v>
      </c>
      <c r="U957">
        <v>0</v>
      </c>
      <c r="V957" t="s">
        <v>584</v>
      </c>
      <c r="W957" t="s">
        <v>33</v>
      </c>
      <c r="X957">
        <v>8</v>
      </c>
      <c r="Y957">
        <v>0</v>
      </c>
    </row>
    <row r="958" spans="1:25" x14ac:dyDescent="0.25">
      <c r="A958">
        <f>_xlfn.XLOOKUP(C958,[1]Sheet1!$K:$K,[1]Sheet1!$D:$D,0)</f>
        <v>44893</v>
      </c>
      <c r="B958" t="str">
        <f t="shared" si="14"/>
        <v>2022_Week49</v>
      </c>
      <c r="C958" t="s">
        <v>553</v>
      </c>
      <c r="D958" t="s">
        <v>34</v>
      </c>
      <c r="E958" t="s">
        <v>157</v>
      </c>
      <c r="F958" t="s">
        <v>158</v>
      </c>
      <c r="G958" t="s">
        <v>159</v>
      </c>
      <c r="H958">
        <v>259</v>
      </c>
      <c r="I958">
        <v>5</v>
      </c>
      <c r="J958">
        <v>1.84</v>
      </c>
      <c r="K958">
        <v>2.82</v>
      </c>
      <c r="L958">
        <v>293</v>
      </c>
      <c r="M958">
        <v>6</v>
      </c>
      <c r="N958">
        <v>1.68</v>
      </c>
      <c r="O958">
        <v>2.82</v>
      </c>
      <c r="P958">
        <v>100</v>
      </c>
      <c r="Q958">
        <v>100</v>
      </c>
      <c r="R958">
        <v>7</v>
      </c>
      <c r="S958">
        <v>0</v>
      </c>
      <c r="T958">
        <v>2.7</v>
      </c>
      <c r="U958">
        <v>0</v>
      </c>
      <c r="V958" t="s">
        <v>585</v>
      </c>
      <c r="W958" t="s">
        <v>33</v>
      </c>
      <c r="X958">
        <v>7</v>
      </c>
      <c r="Y958">
        <v>0</v>
      </c>
    </row>
    <row r="959" spans="1:25" x14ac:dyDescent="0.25">
      <c r="A959">
        <f>_xlfn.XLOOKUP(C959,[1]Sheet1!$K:$K,[1]Sheet1!$D:$D,0)</f>
        <v>44893</v>
      </c>
      <c r="B959" t="str">
        <f t="shared" si="14"/>
        <v>2022_Week49</v>
      </c>
      <c r="C959" t="s">
        <v>553</v>
      </c>
      <c r="D959" t="s">
        <v>76</v>
      </c>
      <c r="E959" t="s">
        <v>76</v>
      </c>
      <c r="F959" t="s">
        <v>77</v>
      </c>
      <c r="G959" t="s">
        <v>78</v>
      </c>
      <c r="H959">
        <v>87</v>
      </c>
      <c r="I959">
        <v>1</v>
      </c>
      <c r="J959">
        <v>0.62</v>
      </c>
      <c r="K959">
        <v>0.56000000000000005</v>
      </c>
      <c r="L959">
        <v>116</v>
      </c>
      <c r="M959">
        <v>1</v>
      </c>
      <c r="N959">
        <v>0.67</v>
      </c>
      <c r="O959">
        <v>0.47</v>
      </c>
      <c r="P959">
        <v>100</v>
      </c>
      <c r="Q959">
        <v>100</v>
      </c>
      <c r="R959">
        <v>7</v>
      </c>
      <c r="S959">
        <v>1</v>
      </c>
      <c r="T959">
        <v>8.0500000000000007</v>
      </c>
      <c r="U959">
        <v>100</v>
      </c>
      <c r="V959" t="s">
        <v>584</v>
      </c>
      <c r="W959" t="s">
        <v>564</v>
      </c>
      <c r="X959">
        <v>7</v>
      </c>
      <c r="Y959">
        <v>1</v>
      </c>
    </row>
    <row r="960" spans="1:25" x14ac:dyDescent="0.25">
      <c r="A960">
        <f>_xlfn.XLOOKUP(C960,[1]Sheet1!$K:$K,[1]Sheet1!$D:$D,0)</f>
        <v>44893</v>
      </c>
      <c r="B960" t="str">
        <f t="shared" si="14"/>
        <v>2022_Week49</v>
      </c>
      <c r="C960" t="s">
        <v>553</v>
      </c>
      <c r="D960" t="s">
        <v>34</v>
      </c>
      <c r="E960" t="s">
        <v>397</v>
      </c>
      <c r="F960" t="s">
        <v>398</v>
      </c>
      <c r="G960" t="s">
        <v>399</v>
      </c>
      <c r="H960">
        <v>173</v>
      </c>
      <c r="I960">
        <v>3</v>
      </c>
      <c r="J960">
        <v>1.23</v>
      </c>
      <c r="K960">
        <v>1.69</v>
      </c>
      <c r="L960">
        <v>182</v>
      </c>
      <c r="M960">
        <v>3</v>
      </c>
      <c r="N960">
        <v>1.05</v>
      </c>
      <c r="O960">
        <v>1.41</v>
      </c>
      <c r="P960">
        <v>100</v>
      </c>
      <c r="Q960">
        <v>100</v>
      </c>
      <c r="R960">
        <v>6</v>
      </c>
      <c r="S960">
        <v>0</v>
      </c>
      <c r="T960">
        <v>3.47</v>
      </c>
      <c r="U960">
        <v>0</v>
      </c>
      <c r="V960" t="s">
        <v>586</v>
      </c>
      <c r="W960" t="s">
        <v>33</v>
      </c>
      <c r="X960">
        <v>6</v>
      </c>
      <c r="Y960">
        <v>0</v>
      </c>
    </row>
    <row r="961" spans="1:25" x14ac:dyDescent="0.25">
      <c r="A961">
        <f>_xlfn.XLOOKUP(C961,[1]Sheet1!$K:$K,[1]Sheet1!$D:$D,0)</f>
        <v>44893</v>
      </c>
      <c r="B961" t="str">
        <f t="shared" si="14"/>
        <v>2022_Week49</v>
      </c>
      <c r="C961" t="s">
        <v>553</v>
      </c>
      <c r="D961" t="s">
        <v>72</v>
      </c>
      <c r="E961" t="s">
        <v>72</v>
      </c>
      <c r="F961" t="s">
        <v>73</v>
      </c>
      <c r="G961" t="s">
        <v>74</v>
      </c>
      <c r="H961">
        <v>47</v>
      </c>
      <c r="I961">
        <v>1</v>
      </c>
      <c r="J961">
        <v>0.33</v>
      </c>
      <c r="K961">
        <v>0.56000000000000005</v>
      </c>
      <c r="L961">
        <v>57</v>
      </c>
      <c r="M961">
        <v>2</v>
      </c>
      <c r="N961">
        <v>0.33</v>
      </c>
      <c r="O961">
        <v>0.94</v>
      </c>
      <c r="P961">
        <v>100</v>
      </c>
      <c r="Q961">
        <v>100</v>
      </c>
      <c r="R961">
        <v>6</v>
      </c>
      <c r="S961">
        <v>0</v>
      </c>
      <c r="T961">
        <v>12.77</v>
      </c>
      <c r="U961">
        <v>0</v>
      </c>
      <c r="V961" t="s">
        <v>587</v>
      </c>
      <c r="W961" t="s">
        <v>33</v>
      </c>
      <c r="X961">
        <v>6</v>
      </c>
      <c r="Y961">
        <v>0</v>
      </c>
    </row>
    <row r="962" spans="1:25" x14ac:dyDescent="0.25">
      <c r="A962">
        <f>_xlfn.XLOOKUP(C962,[1]Sheet1!$K:$K,[1]Sheet1!$D:$D,0)</f>
        <v>44893</v>
      </c>
      <c r="B962" t="str">
        <f t="shared" si="14"/>
        <v>2022_Week49</v>
      </c>
      <c r="C962" t="s">
        <v>553</v>
      </c>
      <c r="D962" t="s">
        <v>115</v>
      </c>
      <c r="E962" t="s">
        <v>231</v>
      </c>
      <c r="F962" t="s">
        <v>232</v>
      </c>
      <c r="G962" t="s">
        <v>233</v>
      </c>
      <c r="H962">
        <v>104</v>
      </c>
      <c r="I962">
        <v>2</v>
      </c>
      <c r="J962">
        <v>0.74</v>
      </c>
      <c r="K962">
        <v>1.1299999999999999</v>
      </c>
      <c r="L962">
        <v>124</v>
      </c>
      <c r="M962">
        <v>2</v>
      </c>
      <c r="N962">
        <v>0.71</v>
      </c>
      <c r="O962">
        <v>0.94</v>
      </c>
      <c r="P962">
        <v>98.39</v>
      </c>
      <c r="Q962">
        <v>100</v>
      </c>
      <c r="R962">
        <v>5</v>
      </c>
      <c r="S962">
        <v>0</v>
      </c>
      <c r="T962">
        <v>4.8099999999999996</v>
      </c>
      <c r="U962">
        <v>0</v>
      </c>
      <c r="V962" t="s">
        <v>376</v>
      </c>
      <c r="W962" t="s">
        <v>33</v>
      </c>
      <c r="X962">
        <v>5</v>
      </c>
      <c r="Y962">
        <v>0</v>
      </c>
    </row>
    <row r="963" spans="1:25" x14ac:dyDescent="0.25">
      <c r="A963">
        <f>_xlfn.XLOOKUP(C963,[1]Sheet1!$K:$K,[1]Sheet1!$D:$D,0)</f>
        <v>44893</v>
      </c>
      <c r="B963" t="str">
        <f t="shared" ref="B963:B1026" si="15">IF(WEEKNUM(A963)&gt;9,YEAR(A963)&amp;"_Week"&amp;WEEKNUM(A963),YEAR(A963)&amp;"_Week0"&amp;WEEKNUM(A963))</f>
        <v>2022_Week49</v>
      </c>
      <c r="C963" t="s">
        <v>553</v>
      </c>
      <c r="D963" t="s">
        <v>34</v>
      </c>
      <c r="E963" t="s">
        <v>222</v>
      </c>
      <c r="F963" t="s">
        <v>158</v>
      </c>
      <c r="G963" t="s">
        <v>223</v>
      </c>
      <c r="H963">
        <v>316</v>
      </c>
      <c r="I963">
        <v>5</v>
      </c>
      <c r="J963">
        <v>2.25</v>
      </c>
      <c r="K963">
        <v>2.82</v>
      </c>
      <c r="L963">
        <v>342</v>
      </c>
      <c r="M963">
        <v>5</v>
      </c>
      <c r="N963">
        <v>1.97</v>
      </c>
      <c r="O963">
        <v>2.35</v>
      </c>
      <c r="P963">
        <v>98.83</v>
      </c>
      <c r="Q963">
        <v>100</v>
      </c>
      <c r="R963">
        <v>5</v>
      </c>
      <c r="S963">
        <v>0</v>
      </c>
      <c r="T963">
        <v>1.58</v>
      </c>
      <c r="U963">
        <v>0</v>
      </c>
      <c r="V963" t="s">
        <v>376</v>
      </c>
      <c r="W963" t="s">
        <v>33</v>
      </c>
      <c r="X963">
        <v>5</v>
      </c>
      <c r="Y963">
        <v>0</v>
      </c>
    </row>
    <row r="964" spans="1:25" x14ac:dyDescent="0.25">
      <c r="A964">
        <f>_xlfn.XLOOKUP(C964,[1]Sheet1!$K:$K,[1]Sheet1!$D:$D,0)</f>
        <v>44893</v>
      </c>
      <c r="B964" t="str">
        <f t="shared" si="15"/>
        <v>2022_Week49</v>
      </c>
      <c r="C964" t="s">
        <v>553</v>
      </c>
      <c r="D964" t="s">
        <v>120</v>
      </c>
      <c r="E964" t="s">
        <v>120</v>
      </c>
      <c r="F964" t="s">
        <v>121</v>
      </c>
      <c r="G964" t="s">
        <v>122</v>
      </c>
      <c r="H964">
        <v>39</v>
      </c>
      <c r="I964">
        <v>0</v>
      </c>
      <c r="J964">
        <v>0.28000000000000003</v>
      </c>
      <c r="K964">
        <v>0</v>
      </c>
      <c r="L964">
        <v>46</v>
      </c>
      <c r="M964">
        <v>0</v>
      </c>
      <c r="N964">
        <v>0.26</v>
      </c>
      <c r="O964">
        <v>0</v>
      </c>
      <c r="P964">
        <v>100</v>
      </c>
      <c r="Q964">
        <v>0</v>
      </c>
      <c r="R964">
        <v>5</v>
      </c>
      <c r="S964">
        <v>0</v>
      </c>
      <c r="T964">
        <v>12.82</v>
      </c>
      <c r="U964">
        <v>0</v>
      </c>
      <c r="V964" t="s">
        <v>518</v>
      </c>
      <c r="W964" t="s">
        <v>33</v>
      </c>
      <c r="X964">
        <v>5</v>
      </c>
      <c r="Y964">
        <v>0</v>
      </c>
    </row>
    <row r="965" spans="1:25" x14ac:dyDescent="0.25">
      <c r="A965">
        <f>_xlfn.XLOOKUP(C965,[1]Sheet1!$K:$K,[1]Sheet1!$D:$D,0)</f>
        <v>44893</v>
      </c>
      <c r="B965" t="str">
        <f t="shared" si="15"/>
        <v>2022_Week49</v>
      </c>
      <c r="C965" t="s">
        <v>553</v>
      </c>
      <c r="D965" t="s">
        <v>80</v>
      </c>
      <c r="E965" t="s">
        <v>80</v>
      </c>
      <c r="F965" t="s">
        <v>81</v>
      </c>
      <c r="G965" t="s">
        <v>82</v>
      </c>
      <c r="H965">
        <v>88</v>
      </c>
      <c r="I965">
        <v>0</v>
      </c>
      <c r="J965">
        <v>0.63</v>
      </c>
      <c r="K965">
        <v>0</v>
      </c>
      <c r="L965">
        <v>119</v>
      </c>
      <c r="M965">
        <v>0</v>
      </c>
      <c r="N965">
        <v>0.68</v>
      </c>
      <c r="O965">
        <v>0</v>
      </c>
      <c r="P965">
        <v>100</v>
      </c>
      <c r="Q965">
        <v>0</v>
      </c>
      <c r="R965">
        <v>5</v>
      </c>
      <c r="S965">
        <v>0</v>
      </c>
      <c r="T965">
        <v>5.68</v>
      </c>
      <c r="U965">
        <v>0</v>
      </c>
      <c r="V965" t="s">
        <v>588</v>
      </c>
      <c r="W965" t="s">
        <v>33</v>
      </c>
      <c r="X965">
        <v>5</v>
      </c>
      <c r="Y965">
        <v>0</v>
      </c>
    </row>
    <row r="966" spans="1:25" x14ac:dyDescent="0.25">
      <c r="A966">
        <f>_xlfn.XLOOKUP(C966,[1]Sheet1!$K:$K,[1]Sheet1!$D:$D,0)</f>
        <v>44893</v>
      </c>
      <c r="B966" t="str">
        <f t="shared" si="15"/>
        <v>2022_Week49</v>
      </c>
      <c r="C966" t="s">
        <v>553</v>
      </c>
      <c r="D966" t="s">
        <v>34</v>
      </c>
      <c r="E966" t="s">
        <v>224</v>
      </c>
      <c r="F966" t="s">
        <v>158</v>
      </c>
      <c r="G966" t="s">
        <v>225</v>
      </c>
      <c r="H966">
        <v>414</v>
      </c>
      <c r="I966">
        <v>7</v>
      </c>
      <c r="J966">
        <v>2.94</v>
      </c>
      <c r="K966">
        <v>3.95</v>
      </c>
      <c r="L966">
        <v>450</v>
      </c>
      <c r="M966">
        <v>7</v>
      </c>
      <c r="N966">
        <v>2.59</v>
      </c>
      <c r="O966">
        <v>3.29</v>
      </c>
      <c r="P966">
        <v>100</v>
      </c>
      <c r="Q966">
        <v>100</v>
      </c>
      <c r="R966">
        <v>4</v>
      </c>
      <c r="S966">
        <v>1</v>
      </c>
      <c r="T966">
        <v>0.97</v>
      </c>
      <c r="U966">
        <v>14.29</v>
      </c>
      <c r="V966" t="s">
        <v>156</v>
      </c>
      <c r="W966" t="s">
        <v>166</v>
      </c>
      <c r="X966">
        <v>4</v>
      </c>
      <c r="Y966">
        <v>1</v>
      </c>
    </row>
    <row r="967" spans="1:25" x14ac:dyDescent="0.25">
      <c r="A967">
        <f>_xlfn.XLOOKUP(C967,[1]Sheet1!$K:$K,[1]Sheet1!$D:$D,0)</f>
        <v>44893</v>
      </c>
      <c r="B967" t="str">
        <f t="shared" si="15"/>
        <v>2022_Week49</v>
      </c>
      <c r="C967" t="s">
        <v>553</v>
      </c>
      <c r="D967" t="s">
        <v>589</v>
      </c>
      <c r="E967" t="s">
        <v>80</v>
      </c>
      <c r="F967" t="s">
        <v>81</v>
      </c>
      <c r="G967" t="s">
        <v>82</v>
      </c>
      <c r="H967">
        <v>111</v>
      </c>
      <c r="I967">
        <v>0</v>
      </c>
      <c r="J967">
        <v>0.79</v>
      </c>
      <c r="K967">
        <v>0</v>
      </c>
      <c r="L967">
        <v>139</v>
      </c>
      <c r="M967">
        <v>0</v>
      </c>
      <c r="N967">
        <v>0.8</v>
      </c>
      <c r="O967">
        <v>0</v>
      </c>
      <c r="P967">
        <v>99.28</v>
      </c>
      <c r="Q967">
        <v>0</v>
      </c>
      <c r="R967">
        <v>4</v>
      </c>
      <c r="S967">
        <v>0</v>
      </c>
      <c r="T967">
        <v>3.6</v>
      </c>
      <c r="U967">
        <v>0</v>
      </c>
      <c r="V967" t="s">
        <v>590</v>
      </c>
      <c r="W967" t="s">
        <v>33</v>
      </c>
      <c r="X967">
        <v>4</v>
      </c>
      <c r="Y967">
        <v>0</v>
      </c>
    </row>
    <row r="968" spans="1:25" x14ac:dyDescent="0.25">
      <c r="A968">
        <f>_xlfn.XLOOKUP(C968,[1]Sheet1!$K:$K,[1]Sheet1!$D:$D,0)</f>
        <v>44893</v>
      </c>
      <c r="B968" t="str">
        <f t="shared" si="15"/>
        <v>2022_Week49</v>
      </c>
      <c r="C968" t="s">
        <v>553</v>
      </c>
      <c r="D968" t="s">
        <v>231</v>
      </c>
      <c r="E968" t="s">
        <v>231</v>
      </c>
      <c r="F968" t="s">
        <v>232</v>
      </c>
      <c r="G968" t="s">
        <v>233</v>
      </c>
      <c r="H968">
        <v>22</v>
      </c>
      <c r="I968">
        <v>0</v>
      </c>
      <c r="J968">
        <v>0.16</v>
      </c>
      <c r="K968">
        <v>0</v>
      </c>
      <c r="L968">
        <v>29</v>
      </c>
      <c r="M968">
        <v>0</v>
      </c>
      <c r="N968">
        <v>0.17</v>
      </c>
      <c r="O968">
        <v>0</v>
      </c>
      <c r="P968">
        <v>100</v>
      </c>
      <c r="Q968">
        <v>0</v>
      </c>
      <c r="R968">
        <v>3</v>
      </c>
      <c r="S968">
        <v>0</v>
      </c>
      <c r="T968">
        <v>13.64</v>
      </c>
      <c r="U968">
        <v>0</v>
      </c>
      <c r="V968" t="s">
        <v>286</v>
      </c>
      <c r="W968" t="s">
        <v>33</v>
      </c>
      <c r="X968">
        <v>3</v>
      </c>
      <c r="Y968">
        <v>0</v>
      </c>
    </row>
    <row r="969" spans="1:25" x14ac:dyDescent="0.25">
      <c r="A969">
        <f>_xlfn.XLOOKUP(C969,[1]Sheet1!$K:$K,[1]Sheet1!$D:$D,0)</f>
        <v>44893</v>
      </c>
      <c r="B969" t="str">
        <f t="shared" si="15"/>
        <v>2022_Week49</v>
      </c>
      <c r="C969" t="s">
        <v>553</v>
      </c>
      <c r="D969" t="s">
        <v>162</v>
      </c>
      <c r="E969" t="s">
        <v>342</v>
      </c>
      <c r="F969" t="s">
        <v>343</v>
      </c>
      <c r="G969" t="s">
        <v>344</v>
      </c>
      <c r="H969">
        <v>115</v>
      </c>
      <c r="I969">
        <v>1</v>
      </c>
      <c r="J969">
        <v>0.82</v>
      </c>
      <c r="K969">
        <v>0.56000000000000005</v>
      </c>
      <c r="L969">
        <v>131</v>
      </c>
      <c r="M969">
        <v>2</v>
      </c>
      <c r="N969">
        <v>0.75</v>
      </c>
      <c r="O969">
        <v>0.94</v>
      </c>
      <c r="P969">
        <v>100</v>
      </c>
      <c r="Q969">
        <v>100</v>
      </c>
      <c r="R969">
        <v>3</v>
      </c>
      <c r="S969">
        <v>0</v>
      </c>
      <c r="T969">
        <v>2.61</v>
      </c>
      <c r="U969">
        <v>0</v>
      </c>
      <c r="V969" t="s">
        <v>591</v>
      </c>
      <c r="W969" t="s">
        <v>33</v>
      </c>
      <c r="X969">
        <v>3</v>
      </c>
      <c r="Y969">
        <v>0</v>
      </c>
    </row>
    <row r="970" spans="1:25" x14ac:dyDescent="0.25">
      <c r="A970">
        <f>_xlfn.XLOOKUP(C970,[1]Sheet1!$K:$K,[1]Sheet1!$D:$D,0)</f>
        <v>44893</v>
      </c>
      <c r="B970" t="str">
        <f t="shared" si="15"/>
        <v>2022_Week49</v>
      </c>
      <c r="C970" t="s">
        <v>553</v>
      </c>
      <c r="D970" t="s">
        <v>589</v>
      </c>
      <c r="E970" t="s">
        <v>72</v>
      </c>
      <c r="F970" t="s">
        <v>73</v>
      </c>
      <c r="G970" t="s">
        <v>74</v>
      </c>
      <c r="H970">
        <v>79</v>
      </c>
      <c r="I970">
        <v>0</v>
      </c>
      <c r="J970">
        <v>0.56000000000000005</v>
      </c>
      <c r="K970">
        <v>0</v>
      </c>
      <c r="L970">
        <v>97</v>
      </c>
      <c r="M970">
        <v>0</v>
      </c>
      <c r="N970">
        <v>0.56000000000000005</v>
      </c>
      <c r="O970">
        <v>0</v>
      </c>
      <c r="P970">
        <v>100</v>
      </c>
      <c r="Q970">
        <v>0</v>
      </c>
      <c r="R970">
        <v>3</v>
      </c>
      <c r="S970">
        <v>0</v>
      </c>
      <c r="T970">
        <v>3.8</v>
      </c>
      <c r="U970">
        <v>0</v>
      </c>
      <c r="V970" t="s">
        <v>592</v>
      </c>
      <c r="W970" t="s">
        <v>33</v>
      </c>
      <c r="X970">
        <v>3</v>
      </c>
      <c r="Y970">
        <v>0</v>
      </c>
    </row>
    <row r="971" spans="1:25" x14ac:dyDescent="0.25">
      <c r="A971">
        <f>_xlfn.XLOOKUP(C971,[1]Sheet1!$K:$K,[1]Sheet1!$D:$D,0)</f>
        <v>44893</v>
      </c>
      <c r="B971" t="str">
        <f t="shared" si="15"/>
        <v>2022_Week49</v>
      </c>
      <c r="C971" t="s">
        <v>553</v>
      </c>
      <c r="D971" t="s">
        <v>34</v>
      </c>
      <c r="E971" t="s">
        <v>301</v>
      </c>
      <c r="F971" t="s">
        <v>302</v>
      </c>
      <c r="G971" t="s">
        <v>303</v>
      </c>
      <c r="H971">
        <v>5</v>
      </c>
      <c r="I971">
        <v>0</v>
      </c>
      <c r="J971">
        <v>0.04</v>
      </c>
      <c r="K971">
        <v>0</v>
      </c>
      <c r="L971">
        <v>7</v>
      </c>
      <c r="M971">
        <v>0</v>
      </c>
      <c r="N971">
        <v>0.04</v>
      </c>
      <c r="O971">
        <v>0</v>
      </c>
      <c r="P971">
        <v>100</v>
      </c>
      <c r="Q971">
        <v>0</v>
      </c>
      <c r="R971">
        <v>2</v>
      </c>
      <c r="S971">
        <v>0</v>
      </c>
      <c r="T971">
        <v>40</v>
      </c>
      <c r="U971">
        <v>0</v>
      </c>
      <c r="V971" t="s">
        <v>257</v>
      </c>
      <c r="W971" t="s">
        <v>33</v>
      </c>
      <c r="X971">
        <v>2</v>
      </c>
      <c r="Y971">
        <v>0</v>
      </c>
    </row>
    <row r="972" spans="1:25" x14ac:dyDescent="0.25">
      <c r="A972">
        <f>_xlfn.XLOOKUP(C972,[1]Sheet1!$K:$K,[1]Sheet1!$D:$D,0)</f>
        <v>44886</v>
      </c>
      <c r="B972" t="str">
        <f t="shared" si="15"/>
        <v>2022_Week48</v>
      </c>
      <c r="C972" t="s">
        <v>593</v>
      </c>
      <c r="D972" t="s">
        <v>512</v>
      </c>
      <c r="E972" t="s">
        <v>67</v>
      </c>
      <c r="F972" t="s">
        <v>68</v>
      </c>
      <c r="G972" t="s">
        <v>69</v>
      </c>
      <c r="H972">
        <v>1.1890000000000001</v>
      </c>
      <c r="I972">
        <v>14</v>
      </c>
      <c r="J972">
        <v>14.32</v>
      </c>
      <c r="K972">
        <v>14</v>
      </c>
      <c r="L972">
        <v>1.516</v>
      </c>
      <c r="M972">
        <v>17</v>
      </c>
      <c r="N972">
        <v>14.54</v>
      </c>
      <c r="O972">
        <v>14.05</v>
      </c>
      <c r="P972">
        <v>100</v>
      </c>
      <c r="Q972">
        <v>100</v>
      </c>
      <c r="R972">
        <v>82</v>
      </c>
      <c r="S972">
        <v>0</v>
      </c>
      <c r="T972">
        <v>6.9</v>
      </c>
      <c r="U972">
        <v>0</v>
      </c>
      <c r="V972" t="s">
        <v>594</v>
      </c>
      <c r="W972" t="s">
        <v>33</v>
      </c>
      <c r="X972">
        <v>81</v>
      </c>
      <c r="Y972">
        <v>0</v>
      </c>
    </row>
    <row r="973" spans="1:25" x14ac:dyDescent="0.25">
      <c r="A973">
        <f>_xlfn.XLOOKUP(C973,[1]Sheet1!$K:$K,[1]Sheet1!$D:$D,0)</f>
        <v>44886</v>
      </c>
      <c r="B973" t="str">
        <f t="shared" si="15"/>
        <v>2022_Week48</v>
      </c>
      <c r="C973" t="s">
        <v>593</v>
      </c>
      <c r="D973" t="s">
        <v>512</v>
      </c>
      <c r="E973" t="s">
        <v>84</v>
      </c>
      <c r="F973" t="s">
        <v>85</v>
      </c>
      <c r="G973" t="s">
        <v>86</v>
      </c>
      <c r="H973">
        <v>557</v>
      </c>
      <c r="I973">
        <v>5</v>
      </c>
      <c r="J973">
        <v>6.71</v>
      </c>
      <c r="K973">
        <v>5</v>
      </c>
      <c r="L973">
        <v>675</v>
      </c>
      <c r="M973">
        <v>5</v>
      </c>
      <c r="N973">
        <v>6.47</v>
      </c>
      <c r="O973">
        <v>4.13</v>
      </c>
      <c r="P973">
        <v>100</v>
      </c>
      <c r="Q973">
        <v>100</v>
      </c>
      <c r="R973">
        <v>67</v>
      </c>
      <c r="S973">
        <v>0</v>
      </c>
      <c r="T973">
        <v>12.03</v>
      </c>
      <c r="U973">
        <v>0</v>
      </c>
      <c r="V973" t="s">
        <v>595</v>
      </c>
      <c r="W973" t="s">
        <v>33</v>
      </c>
      <c r="X973">
        <v>66</v>
      </c>
      <c r="Y973">
        <v>0</v>
      </c>
    </row>
    <row r="974" spans="1:25" x14ac:dyDescent="0.25">
      <c r="A974">
        <f>_xlfn.XLOOKUP(C974,[1]Sheet1!$K:$K,[1]Sheet1!$D:$D,0)</f>
        <v>44886</v>
      </c>
      <c r="B974" t="str">
        <f t="shared" si="15"/>
        <v>2022_Week48</v>
      </c>
      <c r="C974" t="s">
        <v>593</v>
      </c>
      <c r="D974" t="s">
        <v>58</v>
      </c>
      <c r="E974" t="s">
        <v>58</v>
      </c>
      <c r="F974" t="s">
        <v>59</v>
      </c>
      <c r="G974" t="s">
        <v>60</v>
      </c>
      <c r="H974">
        <v>415</v>
      </c>
      <c r="I974">
        <v>3</v>
      </c>
      <c r="J974">
        <v>5</v>
      </c>
      <c r="K974">
        <v>3</v>
      </c>
      <c r="L974">
        <v>533</v>
      </c>
      <c r="M974">
        <v>3</v>
      </c>
      <c r="N974">
        <v>5.1100000000000003</v>
      </c>
      <c r="O974">
        <v>2.48</v>
      </c>
      <c r="P974">
        <v>99.81</v>
      </c>
      <c r="Q974">
        <v>100</v>
      </c>
      <c r="R974">
        <v>53</v>
      </c>
      <c r="S974">
        <v>1</v>
      </c>
      <c r="T974">
        <v>12.77</v>
      </c>
      <c r="U974">
        <v>33.33</v>
      </c>
      <c r="V974" t="s">
        <v>596</v>
      </c>
      <c r="W974" t="s">
        <v>166</v>
      </c>
      <c r="X974">
        <v>50</v>
      </c>
      <c r="Y974">
        <v>1</v>
      </c>
    </row>
    <row r="975" spans="1:25" x14ac:dyDescent="0.25">
      <c r="A975">
        <f>_xlfn.XLOOKUP(C975,[1]Sheet1!$K:$K,[1]Sheet1!$D:$D,0)</f>
        <v>44886</v>
      </c>
      <c r="B975" t="str">
        <f t="shared" si="15"/>
        <v>2022_Week48</v>
      </c>
      <c r="C975" t="s">
        <v>593</v>
      </c>
      <c r="D975" t="s">
        <v>301</v>
      </c>
      <c r="E975" t="s">
        <v>301</v>
      </c>
      <c r="F975" t="s">
        <v>302</v>
      </c>
      <c r="G975" t="s">
        <v>303</v>
      </c>
      <c r="H975">
        <v>349</v>
      </c>
      <c r="I975">
        <v>5</v>
      </c>
      <c r="J975">
        <v>4.2</v>
      </c>
      <c r="K975">
        <v>5</v>
      </c>
      <c r="L975">
        <v>425</v>
      </c>
      <c r="M975">
        <v>7</v>
      </c>
      <c r="N975">
        <v>4.08</v>
      </c>
      <c r="O975">
        <v>5.79</v>
      </c>
      <c r="P975">
        <v>99.76</v>
      </c>
      <c r="Q975">
        <v>100</v>
      </c>
      <c r="R975">
        <v>52</v>
      </c>
      <c r="S975">
        <v>1</v>
      </c>
      <c r="T975">
        <v>14.9</v>
      </c>
      <c r="U975">
        <v>20</v>
      </c>
      <c r="V975" t="s">
        <v>597</v>
      </c>
      <c r="W975" t="s">
        <v>166</v>
      </c>
      <c r="X975">
        <v>40</v>
      </c>
      <c r="Y975">
        <v>1</v>
      </c>
    </row>
    <row r="976" spans="1:25" x14ac:dyDescent="0.25">
      <c r="A976">
        <f>_xlfn.XLOOKUP(C976,[1]Sheet1!$K:$K,[1]Sheet1!$D:$D,0)</f>
        <v>44886</v>
      </c>
      <c r="B976" t="str">
        <f t="shared" si="15"/>
        <v>2022_Week48</v>
      </c>
      <c r="C976" t="s">
        <v>593</v>
      </c>
      <c r="D976" t="s">
        <v>598</v>
      </c>
      <c r="E976" t="s">
        <v>80</v>
      </c>
      <c r="F976" t="s">
        <v>81</v>
      </c>
      <c r="G976" t="s">
        <v>82</v>
      </c>
      <c r="H976">
        <v>373</v>
      </c>
      <c r="I976">
        <v>5</v>
      </c>
      <c r="J976">
        <v>4.49</v>
      </c>
      <c r="K976">
        <v>5</v>
      </c>
      <c r="L976">
        <v>516</v>
      </c>
      <c r="M976">
        <v>7</v>
      </c>
      <c r="N976">
        <v>4.95</v>
      </c>
      <c r="O976">
        <v>5.79</v>
      </c>
      <c r="P976">
        <v>100</v>
      </c>
      <c r="Q976">
        <v>71.430000000000007</v>
      </c>
      <c r="R976">
        <v>33</v>
      </c>
      <c r="S976">
        <v>0</v>
      </c>
      <c r="T976">
        <v>8.85</v>
      </c>
      <c r="U976">
        <v>0</v>
      </c>
      <c r="V976" t="s">
        <v>599</v>
      </c>
      <c r="W976" t="s">
        <v>33</v>
      </c>
      <c r="X976">
        <v>32</v>
      </c>
      <c r="Y976">
        <v>0</v>
      </c>
    </row>
    <row r="977" spans="1:25" x14ac:dyDescent="0.25">
      <c r="A977">
        <f>_xlfn.XLOOKUP(C977,[1]Sheet1!$K:$K,[1]Sheet1!$D:$D,0)</f>
        <v>44886</v>
      </c>
      <c r="B977" t="str">
        <f t="shared" si="15"/>
        <v>2022_Week48</v>
      </c>
      <c r="C977" t="s">
        <v>593</v>
      </c>
      <c r="D977" t="s">
        <v>92</v>
      </c>
      <c r="E977" t="s">
        <v>102</v>
      </c>
      <c r="F977" t="s">
        <v>103</v>
      </c>
      <c r="G977" t="s">
        <v>104</v>
      </c>
      <c r="H977">
        <v>514</v>
      </c>
      <c r="I977">
        <v>8</v>
      </c>
      <c r="J977">
        <v>6.19</v>
      </c>
      <c r="K977">
        <v>8</v>
      </c>
      <c r="L977">
        <v>691</v>
      </c>
      <c r="M977">
        <v>12</v>
      </c>
      <c r="N977">
        <v>6.63</v>
      </c>
      <c r="O977">
        <v>9.92</v>
      </c>
      <c r="P977">
        <v>100</v>
      </c>
      <c r="Q977">
        <v>100</v>
      </c>
      <c r="R977">
        <v>32</v>
      </c>
      <c r="S977">
        <v>0</v>
      </c>
      <c r="T977">
        <v>6.23</v>
      </c>
      <c r="U977">
        <v>0</v>
      </c>
      <c r="V977" t="s">
        <v>600</v>
      </c>
      <c r="W977" t="s">
        <v>33</v>
      </c>
      <c r="X977">
        <v>31</v>
      </c>
      <c r="Y977">
        <v>0</v>
      </c>
    </row>
    <row r="978" spans="1:25" x14ac:dyDescent="0.25">
      <c r="A978">
        <f>_xlfn.XLOOKUP(C978,[1]Sheet1!$K:$K,[1]Sheet1!$D:$D,0)</f>
        <v>44886</v>
      </c>
      <c r="B978" t="str">
        <f t="shared" si="15"/>
        <v>2022_Week48</v>
      </c>
      <c r="C978" t="s">
        <v>593</v>
      </c>
      <c r="D978" t="s">
        <v>29</v>
      </c>
      <c r="E978" t="s">
        <v>29</v>
      </c>
      <c r="F978" t="s">
        <v>30</v>
      </c>
      <c r="G978" t="s">
        <v>31</v>
      </c>
      <c r="H978">
        <v>198</v>
      </c>
      <c r="I978">
        <v>2</v>
      </c>
      <c r="J978">
        <v>2.38</v>
      </c>
      <c r="K978">
        <v>2</v>
      </c>
      <c r="L978">
        <v>277</v>
      </c>
      <c r="M978">
        <v>2</v>
      </c>
      <c r="N978">
        <v>2.66</v>
      </c>
      <c r="O978">
        <v>1.65</v>
      </c>
      <c r="P978">
        <v>99.64</v>
      </c>
      <c r="Q978">
        <v>100</v>
      </c>
      <c r="R978">
        <v>25</v>
      </c>
      <c r="S978">
        <v>0</v>
      </c>
      <c r="T978">
        <v>12.63</v>
      </c>
      <c r="U978">
        <v>0</v>
      </c>
      <c r="V978" t="s">
        <v>601</v>
      </c>
      <c r="W978" t="s">
        <v>33</v>
      </c>
      <c r="X978">
        <v>24</v>
      </c>
      <c r="Y978">
        <v>0</v>
      </c>
    </row>
    <row r="979" spans="1:25" x14ac:dyDescent="0.25">
      <c r="A979">
        <f>_xlfn.XLOOKUP(C979,[1]Sheet1!$K:$K,[1]Sheet1!$D:$D,0)</f>
        <v>44886</v>
      </c>
      <c r="B979" t="str">
        <f t="shared" si="15"/>
        <v>2022_Week48</v>
      </c>
      <c r="C979" t="s">
        <v>593</v>
      </c>
      <c r="D979" t="s">
        <v>41</v>
      </c>
      <c r="E979" t="s">
        <v>41</v>
      </c>
      <c r="F979" t="s">
        <v>42</v>
      </c>
      <c r="G979" t="s">
        <v>43</v>
      </c>
      <c r="H979">
        <v>207</v>
      </c>
      <c r="I979">
        <v>4</v>
      </c>
      <c r="J979">
        <v>2.4900000000000002</v>
      </c>
      <c r="K979">
        <v>4</v>
      </c>
      <c r="L979">
        <v>255</v>
      </c>
      <c r="M979">
        <v>4</v>
      </c>
      <c r="N979">
        <v>2.4500000000000002</v>
      </c>
      <c r="O979">
        <v>3.31</v>
      </c>
      <c r="P979">
        <v>99.22</v>
      </c>
      <c r="Q979">
        <v>100</v>
      </c>
      <c r="R979">
        <v>23</v>
      </c>
      <c r="S979">
        <v>0</v>
      </c>
      <c r="T979">
        <v>11.11</v>
      </c>
      <c r="U979">
        <v>0</v>
      </c>
      <c r="V979" t="s">
        <v>602</v>
      </c>
      <c r="W979" t="s">
        <v>33</v>
      </c>
      <c r="X979">
        <v>21</v>
      </c>
      <c r="Y979">
        <v>0</v>
      </c>
    </row>
    <row r="980" spans="1:25" x14ac:dyDescent="0.25">
      <c r="A980">
        <f>_xlfn.XLOOKUP(C980,[1]Sheet1!$K:$K,[1]Sheet1!$D:$D,0)</f>
        <v>44886</v>
      </c>
      <c r="B980" t="str">
        <f t="shared" si="15"/>
        <v>2022_Week48</v>
      </c>
      <c r="C980" t="s">
        <v>593</v>
      </c>
      <c r="D980" t="s">
        <v>88</v>
      </c>
      <c r="E980" t="s">
        <v>88</v>
      </c>
      <c r="F980" t="s">
        <v>89</v>
      </c>
      <c r="G980" t="s">
        <v>90</v>
      </c>
      <c r="H980">
        <v>221</v>
      </c>
      <c r="I980">
        <v>5</v>
      </c>
      <c r="J980">
        <v>2.66</v>
      </c>
      <c r="K980">
        <v>5</v>
      </c>
      <c r="L980">
        <v>273</v>
      </c>
      <c r="M980">
        <v>5</v>
      </c>
      <c r="N980">
        <v>2.62</v>
      </c>
      <c r="O980">
        <v>4.13</v>
      </c>
      <c r="P980">
        <v>99.63</v>
      </c>
      <c r="Q980">
        <v>100</v>
      </c>
      <c r="R980">
        <v>25</v>
      </c>
      <c r="S980">
        <v>0</v>
      </c>
      <c r="T980">
        <v>11.31</v>
      </c>
      <c r="U980">
        <v>0</v>
      </c>
      <c r="V980" t="s">
        <v>603</v>
      </c>
      <c r="W980" t="s">
        <v>33</v>
      </c>
      <c r="X980">
        <v>20</v>
      </c>
      <c r="Y980">
        <v>0</v>
      </c>
    </row>
    <row r="981" spans="1:25" x14ac:dyDescent="0.25">
      <c r="A981">
        <f>_xlfn.XLOOKUP(C981,[1]Sheet1!$K:$K,[1]Sheet1!$D:$D,0)</f>
        <v>44886</v>
      </c>
      <c r="B981" t="str">
        <f t="shared" si="15"/>
        <v>2022_Week48</v>
      </c>
      <c r="C981" t="s">
        <v>593</v>
      </c>
      <c r="D981" t="s">
        <v>598</v>
      </c>
      <c r="E981" t="s">
        <v>72</v>
      </c>
      <c r="F981" t="s">
        <v>73</v>
      </c>
      <c r="G981" t="s">
        <v>74</v>
      </c>
      <c r="H981">
        <v>282</v>
      </c>
      <c r="I981">
        <v>2</v>
      </c>
      <c r="J981">
        <v>3.4</v>
      </c>
      <c r="K981">
        <v>2</v>
      </c>
      <c r="L981">
        <v>364</v>
      </c>
      <c r="M981">
        <v>2</v>
      </c>
      <c r="N981">
        <v>3.49</v>
      </c>
      <c r="O981">
        <v>1.65</v>
      </c>
      <c r="P981">
        <v>100</v>
      </c>
      <c r="Q981">
        <v>100</v>
      </c>
      <c r="R981">
        <v>18</v>
      </c>
      <c r="S981">
        <v>0</v>
      </c>
      <c r="T981">
        <v>6.38</v>
      </c>
      <c r="U981">
        <v>0</v>
      </c>
      <c r="V981" t="s">
        <v>604</v>
      </c>
      <c r="W981" t="s">
        <v>33</v>
      </c>
      <c r="X981">
        <v>18</v>
      </c>
      <c r="Y981">
        <v>0</v>
      </c>
    </row>
    <row r="982" spans="1:25" x14ac:dyDescent="0.25">
      <c r="A982">
        <f>_xlfn.XLOOKUP(C982,[1]Sheet1!$K:$K,[1]Sheet1!$D:$D,0)</f>
        <v>44886</v>
      </c>
      <c r="B982" t="str">
        <f t="shared" si="15"/>
        <v>2022_Week48</v>
      </c>
      <c r="C982" t="s">
        <v>593</v>
      </c>
      <c r="D982" t="s">
        <v>54</v>
      </c>
      <c r="E982" t="s">
        <v>54</v>
      </c>
      <c r="F982" t="s">
        <v>30</v>
      </c>
      <c r="G982" t="s">
        <v>55</v>
      </c>
      <c r="H982">
        <v>218</v>
      </c>
      <c r="I982">
        <v>3</v>
      </c>
      <c r="J982">
        <v>2.63</v>
      </c>
      <c r="K982">
        <v>3</v>
      </c>
      <c r="L982">
        <v>296</v>
      </c>
      <c r="M982">
        <v>3</v>
      </c>
      <c r="N982">
        <v>2.84</v>
      </c>
      <c r="O982">
        <v>2.48</v>
      </c>
      <c r="P982">
        <v>99.66</v>
      </c>
      <c r="Q982">
        <v>100</v>
      </c>
      <c r="R982">
        <v>17</v>
      </c>
      <c r="S982">
        <v>1</v>
      </c>
      <c r="T982">
        <v>7.8</v>
      </c>
      <c r="U982">
        <v>33.33</v>
      </c>
      <c r="V982" t="s">
        <v>605</v>
      </c>
      <c r="W982" t="s">
        <v>564</v>
      </c>
      <c r="X982">
        <v>17</v>
      </c>
      <c r="Y982">
        <v>1</v>
      </c>
    </row>
    <row r="983" spans="1:25" x14ac:dyDescent="0.25">
      <c r="A983">
        <f>_xlfn.XLOOKUP(C983,[1]Sheet1!$K:$K,[1]Sheet1!$D:$D,0)</f>
        <v>44886</v>
      </c>
      <c r="B983" t="str">
        <f t="shared" si="15"/>
        <v>2022_Week48</v>
      </c>
      <c r="C983" t="s">
        <v>593</v>
      </c>
      <c r="D983" t="s">
        <v>34</v>
      </c>
      <c r="E983" t="s">
        <v>50</v>
      </c>
      <c r="F983" t="s">
        <v>51</v>
      </c>
      <c r="G983" t="s">
        <v>52</v>
      </c>
      <c r="H983">
        <v>213</v>
      </c>
      <c r="I983">
        <v>0</v>
      </c>
      <c r="J983">
        <v>2.57</v>
      </c>
      <c r="K983">
        <v>0</v>
      </c>
      <c r="L983">
        <v>274</v>
      </c>
      <c r="M983">
        <v>0</v>
      </c>
      <c r="N983">
        <v>2.63</v>
      </c>
      <c r="O983">
        <v>0</v>
      </c>
      <c r="P983">
        <v>100</v>
      </c>
      <c r="Q983">
        <v>0</v>
      </c>
      <c r="R983">
        <v>23</v>
      </c>
      <c r="S983">
        <v>0</v>
      </c>
      <c r="T983">
        <v>10.8</v>
      </c>
      <c r="U983">
        <v>0</v>
      </c>
      <c r="V983" t="s">
        <v>606</v>
      </c>
      <c r="W983" t="s">
        <v>33</v>
      </c>
      <c r="X983">
        <v>16</v>
      </c>
      <c r="Y983">
        <v>0</v>
      </c>
    </row>
    <row r="984" spans="1:25" x14ac:dyDescent="0.25">
      <c r="A984">
        <f>_xlfn.XLOOKUP(C984,[1]Sheet1!$K:$K,[1]Sheet1!$D:$D,0)</f>
        <v>44886</v>
      </c>
      <c r="B984" t="str">
        <f t="shared" si="15"/>
        <v>2022_Week48</v>
      </c>
      <c r="C984" t="s">
        <v>593</v>
      </c>
      <c r="D984" t="s">
        <v>34</v>
      </c>
      <c r="E984" t="s">
        <v>45</v>
      </c>
      <c r="F984" t="s">
        <v>46</v>
      </c>
      <c r="G984" t="s">
        <v>47</v>
      </c>
      <c r="H984">
        <v>195</v>
      </c>
      <c r="I984">
        <v>0</v>
      </c>
      <c r="J984">
        <v>2.35</v>
      </c>
      <c r="K984">
        <v>0</v>
      </c>
      <c r="L984">
        <v>232</v>
      </c>
      <c r="M984">
        <v>0</v>
      </c>
      <c r="N984">
        <v>2.23</v>
      </c>
      <c r="O984">
        <v>0</v>
      </c>
      <c r="P984">
        <v>100</v>
      </c>
      <c r="Q984">
        <v>0</v>
      </c>
      <c r="R984">
        <v>16</v>
      </c>
      <c r="S984">
        <v>0</v>
      </c>
      <c r="T984">
        <v>8.2100000000000009</v>
      </c>
      <c r="U984">
        <v>0</v>
      </c>
      <c r="V984" t="s">
        <v>607</v>
      </c>
      <c r="W984" t="s">
        <v>33</v>
      </c>
      <c r="X984">
        <v>16</v>
      </c>
      <c r="Y984">
        <v>0</v>
      </c>
    </row>
    <row r="985" spans="1:25" x14ac:dyDescent="0.25">
      <c r="A985">
        <f>_xlfn.XLOOKUP(C985,[1]Sheet1!$K:$K,[1]Sheet1!$D:$D,0)</f>
        <v>44886</v>
      </c>
      <c r="B985" t="str">
        <f t="shared" si="15"/>
        <v>2022_Week48</v>
      </c>
      <c r="C985" t="s">
        <v>593</v>
      </c>
      <c r="D985" t="s">
        <v>231</v>
      </c>
      <c r="E985" t="s">
        <v>231</v>
      </c>
      <c r="F985" t="s">
        <v>232</v>
      </c>
      <c r="G985" t="s">
        <v>233</v>
      </c>
      <c r="H985">
        <v>78</v>
      </c>
      <c r="I985">
        <v>0</v>
      </c>
      <c r="J985">
        <v>0.94</v>
      </c>
      <c r="K985">
        <v>0</v>
      </c>
      <c r="L985">
        <v>101</v>
      </c>
      <c r="M985">
        <v>0</v>
      </c>
      <c r="N985">
        <v>0.97</v>
      </c>
      <c r="O985">
        <v>0</v>
      </c>
      <c r="P985">
        <v>99.01</v>
      </c>
      <c r="Q985">
        <v>0</v>
      </c>
      <c r="R985">
        <v>13</v>
      </c>
      <c r="S985">
        <v>0</v>
      </c>
      <c r="T985">
        <v>16.670000000000002</v>
      </c>
      <c r="U985">
        <v>0</v>
      </c>
      <c r="V985" t="s">
        <v>608</v>
      </c>
      <c r="W985" t="s">
        <v>33</v>
      </c>
      <c r="X985">
        <v>13</v>
      </c>
      <c r="Y985">
        <v>0</v>
      </c>
    </row>
    <row r="986" spans="1:25" x14ac:dyDescent="0.25">
      <c r="A986">
        <f>_xlfn.XLOOKUP(C986,[1]Sheet1!$K:$K,[1]Sheet1!$D:$D,0)</f>
        <v>44886</v>
      </c>
      <c r="B986" t="str">
        <f t="shared" si="15"/>
        <v>2022_Week48</v>
      </c>
      <c r="C986" t="s">
        <v>593</v>
      </c>
      <c r="D986" t="s">
        <v>34</v>
      </c>
      <c r="E986" t="s">
        <v>107</v>
      </c>
      <c r="F986" t="s">
        <v>108</v>
      </c>
      <c r="G986" t="s">
        <v>109</v>
      </c>
      <c r="H986">
        <v>343</v>
      </c>
      <c r="I986">
        <v>2</v>
      </c>
      <c r="J986">
        <v>4.13</v>
      </c>
      <c r="K986">
        <v>2</v>
      </c>
      <c r="L986">
        <v>405</v>
      </c>
      <c r="M986">
        <v>3</v>
      </c>
      <c r="N986">
        <v>3.88</v>
      </c>
      <c r="O986">
        <v>2.48</v>
      </c>
      <c r="P986">
        <v>100</v>
      </c>
      <c r="Q986">
        <v>100</v>
      </c>
      <c r="R986">
        <v>19</v>
      </c>
      <c r="S986">
        <v>0</v>
      </c>
      <c r="T986">
        <v>5.54</v>
      </c>
      <c r="U986">
        <v>0</v>
      </c>
      <c r="V986" t="s">
        <v>609</v>
      </c>
      <c r="W986" t="s">
        <v>33</v>
      </c>
      <c r="X986">
        <v>13</v>
      </c>
      <c r="Y986">
        <v>0</v>
      </c>
    </row>
    <row r="987" spans="1:25" x14ac:dyDescent="0.25">
      <c r="A987">
        <f>_xlfn.XLOOKUP(C987,[1]Sheet1!$K:$K,[1]Sheet1!$D:$D,0)</f>
        <v>44886</v>
      </c>
      <c r="B987" t="str">
        <f t="shared" si="15"/>
        <v>2022_Week48</v>
      </c>
      <c r="C987" t="s">
        <v>593</v>
      </c>
      <c r="D987" t="s">
        <v>512</v>
      </c>
      <c r="E987" t="s">
        <v>54</v>
      </c>
      <c r="F987" t="s">
        <v>30</v>
      </c>
      <c r="G987" t="s">
        <v>55</v>
      </c>
      <c r="H987">
        <v>184</v>
      </c>
      <c r="I987">
        <v>8</v>
      </c>
      <c r="J987">
        <v>2.2200000000000002</v>
      </c>
      <c r="K987">
        <v>8</v>
      </c>
      <c r="L987">
        <v>249</v>
      </c>
      <c r="M987">
        <v>12</v>
      </c>
      <c r="N987">
        <v>2.39</v>
      </c>
      <c r="O987">
        <v>9.92</v>
      </c>
      <c r="P987">
        <v>100</v>
      </c>
      <c r="Q987">
        <v>100</v>
      </c>
      <c r="R987">
        <v>13</v>
      </c>
      <c r="S987">
        <v>0</v>
      </c>
      <c r="T987">
        <v>7.07</v>
      </c>
      <c r="U987">
        <v>0</v>
      </c>
      <c r="V987" t="s">
        <v>610</v>
      </c>
      <c r="W987" t="s">
        <v>33</v>
      </c>
      <c r="X987">
        <v>13</v>
      </c>
      <c r="Y987">
        <v>0</v>
      </c>
    </row>
    <row r="988" spans="1:25" x14ac:dyDescent="0.25">
      <c r="A988">
        <f>_xlfn.XLOOKUP(C988,[1]Sheet1!$K:$K,[1]Sheet1!$D:$D,0)</f>
        <v>44886</v>
      </c>
      <c r="B988" t="str">
        <f t="shared" si="15"/>
        <v>2022_Week48</v>
      </c>
      <c r="C988" t="s">
        <v>593</v>
      </c>
      <c r="D988" t="s">
        <v>116</v>
      </c>
      <c r="E988" t="s">
        <v>116</v>
      </c>
      <c r="F988" t="s">
        <v>117</v>
      </c>
      <c r="G988" t="s">
        <v>118</v>
      </c>
      <c r="H988">
        <v>111</v>
      </c>
      <c r="I988">
        <v>1</v>
      </c>
      <c r="J988">
        <v>1.34</v>
      </c>
      <c r="K988">
        <v>1</v>
      </c>
      <c r="L988">
        <v>148</v>
      </c>
      <c r="M988">
        <v>1</v>
      </c>
      <c r="N988">
        <v>1.42</v>
      </c>
      <c r="O988">
        <v>0.83</v>
      </c>
      <c r="P988">
        <v>97.97</v>
      </c>
      <c r="Q988">
        <v>100</v>
      </c>
      <c r="R988">
        <v>12</v>
      </c>
      <c r="S988">
        <v>0</v>
      </c>
      <c r="T988">
        <v>10.81</v>
      </c>
      <c r="U988">
        <v>0</v>
      </c>
      <c r="V988" t="s">
        <v>611</v>
      </c>
      <c r="W988" t="s">
        <v>33</v>
      </c>
      <c r="X988">
        <v>12</v>
      </c>
      <c r="Y988">
        <v>0</v>
      </c>
    </row>
    <row r="989" spans="1:25" x14ac:dyDescent="0.25">
      <c r="A989">
        <f>_xlfn.XLOOKUP(C989,[1]Sheet1!$K:$K,[1]Sheet1!$D:$D,0)</f>
        <v>44886</v>
      </c>
      <c r="B989" t="str">
        <f t="shared" si="15"/>
        <v>2022_Week48</v>
      </c>
      <c r="C989" t="s">
        <v>593</v>
      </c>
      <c r="D989" t="s">
        <v>24</v>
      </c>
      <c r="E989" t="s">
        <v>24</v>
      </c>
      <c r="F989" t="s">
        <v>25</v>
      </c>
      <c r="G989" t="s">
        <v>26</v>
      </c>
      <c r="H989">
        <v>140</v>
      </c>
      <c r="I989">
        <v>2</v>
      </c>
      <c r="J989">
        <v>1.69</v>
      </c>
      <c r="K989">
        <v>2</v>
      </c>
      <c r="L989">
        <v>168</v>
      </c>
      <c r="M989">
        <v>2</v>
      </c>
      <c r="N989">
        <v>1.61</v>
      </c>
      <c r="O989">
        <v>1.65</v>
      </c>
      <c r="P989">
        <v>99.4</v>
      </c>
      <c r="Q989">
        <v>100</v>
      </c>
      <c r="R989">
        <v>13</v>
      </c>
      <c r="S989">
        <v>0</v>
      </c>
      <c r="T989">
        <v>9.2899999999999991</v>
      </c>
      <c r="U989">
        <v>0</v>
      </c>
      <c r="V989" t="s">
        <v>612</v>
      </c>
      <c r="W989" t="s">
        <v>33</v>
      </c>
      <c r="X989">
        <v>12</v>
      </c>
      <c r="Y989">
        <v>0</v>
      </c>
    </row>
    <row r="990" spans="1:25" x14ac:dyDescent="0.25">
      <c r="A990">
        <f>_xlfn.XLOOKUP(C990,[1]Sheet1!$K:$K,[1]Sheet1!$D:$D,0)</f>
        <v>44886</v>
      </c>
      <c r="B990" t="str">
        <f t="shared" si="15"/>
        <v>2022_Week48</v>
      </c>
      <c r="C990" t="s">
        <v>593</v>
      </c>
      <c r="D990" t="s">
        <v>92</v>
      </c>
      <c r="E990" t="s">
        <v>97</v>
      </c>
      <c r="F990" t="s">
        <v>98</v>
      </c>
      <c r="G990" t="s">
        <v>99</v>
      </c>
      <c r="H990">
        <v>148</v>
      </c>
      <c r="I990">
        <v>0</v>
      </c>
      <c r="J990">
        <v>1.78</v>
      </c>
      <c r="K990">
        <v>0</v>
      </c>
      <c r="L990">
        <v>191</v>
      </c>
      <c r="M990">
        <v>0</v>
      </c>
      <c r="N990">
        <v>1.83</v>
      </c>
      <c r="O990">
        <v>0</v>
      </c>
      <c r="P990">
        <v>99.48</v>
      </c>
      <c r="Q990">
        <v>0</v>
      </c>
      <c r="R990">
        <v>13</v>
      </c>
      <c r="S990">
        <v>0</v>
      </c>
      <c r="T990">
        <v>8.7799999999999994</v>
      </c>
      <c r="U990">
        <v>0</v>
      </c>
      <c r="V990" t="s">
        <v>613</v>
      </c>
      <c r="W990" t="s">
        <v>33</v>
      </c>
      <c r="X990">
        <v>12</v>
      </c>
      <c r="Y990">
        <v>0</v>
      </c>
    </row>
    <row r="991" spans="1:25" x14ac:dyDescent="0.25">
      <c r="A991">
        <f>_xlfn.XLOOKUP(C991,[1]Sheet1!$K:$K,[1]Sheet1!$D:$D,0)</f>
        <v>44886</v>
      </c>
      <c r="B991" t="str">
        <f t="shared" si="15"/>
        <v>2022_Week48</v>
      </c>
      <c r="C991" t="s">
        <v>593</v>
      </c>
      <c r="D991" t="s">
        <v>512</v>
      </c>
      <c r="E991" t="s">
        <v>80</v>
      </c>
      <c r="F991" t="s">
        <v>81</v>
      </c>
      <c r="G991" t="s">
        <v>82</v>
      </c>
      <c r="H991">
        <v>172</v>
      </c>
      <c r="I991">
        <v>5</v>
      </c>
      <c r="J991">
        <v>2.0699999999999998</v>
      </c>
      <c r="K991">
        <v>5</v>
      </c>
      <c r="L991">
        <v>213</v>
      </c>
      <c r="M991">
        <v>6</v>
      </c>
      <c r="N991">
        <v>2.04</v>
      </c>
      <c r="O991">
        <v>4.96</v>
      </c>
      <c r="P991">
        <v>100</v>
      </c>
      <c r="Q991">
        <v>100</v>
      </c>
      <c r="R991">
        <v>12</v>
      </c>
      <c r="S991">
        <v>0</v>
      </c>
      <c r="T991">
        <v>6.98</v>
      </c>
      <c r="U991">
        <v>0</v>
      </c>
      <c r="V991" t="s">
        <v>547</v>
      </c>
      <c r="W991" t="s">
        <v>33</v>
      </c>
      <c r="X991">
        <v>11</v>
      </c>
      <c r="Y991">
        <v>0</v>
      </c>
    </row>
    <row r="992" spans="1:25" x14ac:dyDescent="0.25">
      <c r="A992">
        <f>_xlfn.XLOOKUP(C992,[1]Sheet1!$K:$K,[1]Sheet1!$D:$D,0)</f>
        <v>44886</v>
      </c>
      <c r="B992" t="str">
        <f t="shared" si="15"/>
        <v>2022_Week48</v>
      </c>
      <c r="C992" t="s">
        <v>593</v>
      </c>
      <c r="D992" t="s">
        <v>162</v>
      </c>
      <c r="E992" t="s">
        <v>163</v>
      </c>
      <c r="F992" t="s">
        <v>164</v>
      </c>
      <c r="G992" t="s">
        <v>165</v>
      </c>
      <c r="H992">
        <v>231</v>
      </c>
      <c r="I992">
        <v>1</v>
      </c>
      <c r="J992">
        <v>2.78</v>
      </c>
      <c r="K992">
        <v>1</v>
      </c>
      <c r="L992">
        <v>288</v>
      </c>
      <c r="M992">
        <v>1</v>
      </c>
      <c r="N992">
        <v>2.76</v>
      </c>
      <c r="O992">
        <v>0.83</v>
      </c>
      <c r="P992">
        <v>100</v>
      </c>
      <c r="Q992">
        <v>100</v>
      </c>
      <c r="R992">
        <v>10</v>
      </c>
      <c r="S992">
        <v>0</v>
      </c>
      <c r="T992">
        <v>4.33</v>
      </c>
      <c r="U992">
        <v>0</v>
      </c>
      <c r="V992" t="s">
        <v>614</v>
      </c>
      <c r="W992" t="s">
        <v>33</v>
      </c>
      <c r="X992">
        <v>10</v>
      </c>
      <c r="Y992">
        <v>0</v>
      </c>
    </row>
    <row r="993" spans="1:25" x14ac:dyDescent="0.25">
      <c r="A993">
        <f>_xlfn.XLOOKUP(C993,[1]Sheet1!$K:$K,[1]Sheet1!$D:$D,0)</f>
        <v>44886</v>
      </c>
      <c r="B993" t="str">
        <f t="shared" si="15"/>
        <v>2022_Week48</v>
      </c>
      <c r="C993" t="s">
        <v>593</v>
      </c>
      <c r="D993" t="s">
        <v>76</v>
      </c>
      <c r="E993" t="s">
        <v>76</v>
      </c>
      <c r="F993" t="s">
        <v>77</v>
      </c>
      <c r="G993" t="s">
        <v>78</v>
      </c>
      <c r="H993">
        <v>88</v>
      </c>
      <c r="I993">
        <v>0</v>
      </c>
      <c r="J993">
        <v>1.06</v>
      </c>
      <c r="K993">
        <v>0</v>
      </c>
      <c r="L993">
        <v>123</v>
      </c>
      <c r="M993">
        <v>0</v>
      </c>
      <c r="N993">
        <v>1.18</v>
      </c>
      <c r="O993">
        <v>0</v>
      </c>
      <c r="P993">
        <v>99.19</v>
      </c>
      <c r="Q993">
        <v>0</v>
      </c>
      <c r="R993">
        <v>10</v>
      </c>
      <c r="S993">
        <v>0</v>
      </c>
      <c r="T993">
        <v>11.36</v>
      </c>
      <c r="U993">
        <v>0</v>
      </c>
      <c r="V993" t="s">
        <v>615</v>
      </c>
      <c r="W993" t="s">
        <v>33</v>
      </c>
      <c r="X993">
        <v>10</v>
      </c>
      <c r="Y993">
        <v>0</v>
      </c>
    </row>
    <row r="994" spans="1:25" x14ac:dyDescent="0.25">
      <c r="A994">
        <f>_xlfn.XLOOKUP(C994,[1]Sheet1!$K:$K,[1]Sheet1!$D:$D,0)</f>
        <v>44886</v>
      </c>
      <c r="B994" t="str">
        <f t="shared" si="15"/>
        <v>2022_Week48</v>
      </c>
      <c r="C994" t="s">
        <v>593</v>
      </c>
      <c r="D994" t="s">
        <v>35</v>
      </c>
      <c r="E994" t="s">
        <v>35</v>
      </c>
      <c r="F994" t="s">
        <v>36</v>
      </c>
      <c r="G994" t="s">
        <v>37</v>
      </c>
      <c r="H994">
        <v>187</v>
      </c>
      <c r="I994">
        <v>1</v>
      </c>
      <c r="J994">
        <v>2.25</v>
      </c>
      <c r="K994">
        <v>1</v>
      </c>
      <c r="L994">
        <v>216</v>
      </c>
      <c r="M994">
        <v>1</v>
      </c>
      <c r="N994">
        <v>2.0699999999999998</v>
      </c>
      <c r="O994">
        <v>0.83</v>
      </c>
      <c r="P994">
        <v>100</v>
      </c>
      <c r="Q994">
        <v>100</v>
      </c>
      <c r="R994">
        <v>11</v>
      </c>
      <c r="S994">
        <v>0</v>
      </c>
      <c r="T994">
        <v>5.88</v>
      </c>
      <c r="U994">
        <v>0</v>
      </c>
      <c r="V994" t="s">
        <v>616</v>
      </c>
      <c r="W994" t="s">
        <v>33</v>
      </c>
      <c r="X994">
        <v>9</v>
      </c>
      <c r="Y994">
        <v>0</v>
      </c>
    </row>
    <row r="995" spans="1:25" x14ac:dyDescent="0.25">
      <c r="A995">
        <f>_xlfn.XLOOKUP(C995,[1]Sheet1!$K:$K,[1]Sheet1!$D:$D,0)</f>
        <v>44886</v>
      </c>
      <c r="B995" t="str">
        <f t="shared" si="15"/>
        <v>2022_Week48</v>
      </c>
      <c r="C995" t="s">
        <v>593</v>
      </c>
      <c r="D995" t="s">
        <v>162</v>
      </c>
      <c r="E995" t="s">
        <v>342</v>
      </c>
      <c r="F995" t="s">
        <v>343</v>
      </c>
      <c r="G995" t="s">
        <v>344</v>
      </c>
      <c r="H995">
        <v>177</v>
      </c>
      <c r="I995">
        <v>2</v>
      </c>
      <c r="J995">
        <v>2.13</v>
      </c>
      <c r="K995">
        <v>2</v>
      </c>
      <c r="L995">
        <v>218</v>
      </c>
      <c r="M995">
        <v>2</v>
      </c>
      <c r="N995">
        <v>2.09</v>
      </c>
      <c r="O995">
        <v>1.65</v>
      </c>
      <c r="P995">
        <v>100</v>
      </c>
      <c r="Q995">
        <v>100</v>
      </c>
      <c r="R995">
        <v>10</v>
      </c>
      <c r="S995">
        <v>0</v>
      </c>
      <c r="T995">
        <v>5.65</v>
      </c>
      <c r="U995">
        <v>0</v>
      </c>
      <c r="V995" t="s">
        <v>617</v>
      </c>
      <c r="W995" t="s">
        <v>33</v>
      </c>
      <c r="X995">
        <v>9</v>
      </c>
      <c r="Y995">
        <v>0</v>
      </c>
    </row>
    <row r="996" spans="1:25" x14ac:dyDescent="0.25">
      <c r="A996">
        <f>_xlfn.XLOOKUP(C996,[1]Sheet1!$K:$K,[1]Sheet1!$D:$D,0)</f>
        <v>44886</v>
      </c>
      <c r="B996" t="str">
        <f t="shared" si="15"/>
        <v>2022_Week48</v>
      </c>
      <c r="C996" t="s">
        <v>593</v>
      </c>
      <c r="D996" t="s">
        <v>162</v>
      </c>
      <c r="E996" t="s">
        <v>371</v>
      </c>
      <c r="F996" t="s">
        <v>343</v>
      </c>
      <c r="G996" t="s">
        <v>372</v>
      </c>
      <c r="H996">
        <v>95</v>
      </c>
      <c r="I996">
        <v>0</v>
      </c>
      <c r="J996">
        <v>1.1399999999999999</v>
      </c>
      <c r="K996">
        <v>0</v>
      </c>
      <c r="L996">
        <v>106</v>
      </c>
      <c r="M996">
        <v>0</v>
      </c>
      <c r="N996">
        <v>1.02</v>
      </c>
      <c r="O996">
        <v>0</v>
      </c>
      <c r="P996">
        <v>99.06</v>
      </c>
      <c r="Q996">
        <v>0</v>
      </c>
      <c r="R996">
        <v>9</v>
      </c>
      <c r="S996">
        <v>0</v>
      </c>
      <c r="T996">
        <v>9.4700000000000006</v>
      </c>
      <c r="U996">
        <v>0</v>
      </c>
      <c r="V996" t="s">
        <v>618</v>
      </c>
      <c r="W996" t="s">
        <v>33</v>
      </c>
      <c r="X996">
        <v>9</v>
      </c>
      <c r="Y996">
        <v>0</v>
      </c>
    </row>
    <row r="997" spans="1:25" x14ac:dyDescent="0.25">
      <c r="A997">
        <f>_xlfn.XLOOKUP(C997,[1]Sheet1!$K:$K,[1]Sheet1!$D:$D,0)</f>
        <v>44886</v>
      </c>
      <c r="B997" t="str">
        <f t="shared" si="15"/>
        <v>2022_Week48</v>
      </c>
      <c r="C997" t="s">
        <v>593</v>
      </c>
      <c r="D997" t="s">
        <v>92</v>
      </c>
      <c r="E997" t="s">
        <v>111</v>
      </c>
      <c r="F997" t="s">
        <v>112</v>
      </c>
      <c r="G997" t="s">
        <v>113</v>
      </c>
      <c r="H997">
        <v>206</v>
      </c>
      <c r="I997">
        <v>0</v>
      </c>
      <c r="J997">
        <v>2.48</v>
      </c>
      <c r="K997">
        <v>0</v>
      </c>
      <c r="L997">
        <v>252</v>
      </c>
      <c r="M997">
        <v>0</v>
      </c>
      <c r="N997">
        <v>2.42</v>
      </c>
      <c r="O997">
        <v>0</v>
      </c>
      <c r="P997">
        <v>100</v>
      </c>
      <c r="Q997">
        <v>0</v>
      </c>
      <c r="R997">
        <v>9</v>
      </c>
      <c r="S997">
        <v>0</v>
      </c>
      <c r="T997">
        <v>4.37</v>
      </c>
      <c r="U997">
        <v>0</v>
      </c>
      <c r="V997" t="s">
        <v>127</v>
      </c>
      <c r="W997" t="s">
        <v>33</v>
      </c>
      <c r="X997">
        <v>9</v>
      </c>
      <c r="Y997">
        <v>0</v>
      </c>
    </row>
    <row r="998" spans="1:25" x14ac:dyDescent="0.25">
      <c r="A998">
        <f>_xlfn.XLOOKUP(C998,[1]Sheet1!$K:$K,[1]Sheet1!$D:$D,0)</f>
        <v>44886</v>
      </c>
      <c r="B998" t="str">
        <f t="shared" si="15"/>
        <v>2022_Week48</v>
      </c>
      <c r="C998" t="s">
        <v>593</v>
      </c>
      <c r="D998" t="s">
        <v>92</v>
      </c>
      <c r="E998" t="s">
        <v>93</v>
      </c>
      <c r="F998" t="s">
        <v>94</v>
      </c>
      <c r="G998" t="s">
        <v>95</v>
      </c>
      <c r="H998">
        <v>167</v>
      </c>
      <c r="I998">
        <v>5</v>
      </c>
      <c r="J998">
        <v>2.0099999999999998</v>
      </c>
      <c r="K998">
        <v>5</v>
      </c>
      <c r="L998">
        <v>201</v>
      </c>
      <c r="M998">
        <v>5</v>
      </c>
      <c r="N998">
        <v>1.93</v>
      </c>
      <c r="O998">
        <v>4.13</v>
      </c>
      <c r="P998">
        <v>100</v>
      </c>
      <c r="Q998">
        <v>100</v>
      </c>
      <c r="R998">
        <v>9</v>
      </c>
      <c r="S998">
        <v>1</v>
      </c>
      <c r="T998">
        <v>5.39</v>
      </c>
      <c r="U998">
        <v>20</v>
      </c>
      <c r="V998" t="s">
        <v>127</v>
      </c>
      <c r="W998" t="s">
        <v>564</v>
      </c>
      <c r="X998">
        <v>9</v>
      </c>
      <c r="Y998">
        <v>1</v>
      </c>
    </row>
    <row r="999" spans="1:25" x14ac:dyDescent="0.25">
      <c r="A999">
        <f>_xlfn.XLOOKUP(C999,[1]Sheet1!$K:$K,[1]Sheet1!$D:$D,0)</f>
        <v>44886</v>
      </c>
      <c r="B999" t="str">
        <f t="shared" si="15"/>
        <v>2022_Week48</v>
      </c>
      <c r="C999" t="s">
        <v>593</v>
      </c>
      <c r="D999" t="s">
        <v>34</v>
      </c>
      <c r="E999" t="s">
        <v>157</v>
      </c>
      <c r="F999" t="s">
        <v>158</v>
      </c>
      <c r="G999" t="s">
        <v>159</v>
      </c>
      <c r="H999">
        <v>116</v>
      </c>
      <c r="I999">
        <v>0</v>
      </c>
      <c r="J999">
        <v>1.4</v>
      </c>
      <c r="K999">
        <v>0</v>
      </c>
      <c r="L999">
        <v>136</v>
      </c>
      <c r="M999">
        <v>0</v>
      </c>
      <c r="N999">
        <v>1.3</v>
      </c>
      <c r="O999">
        <v>0</v>
      </c>
      <c r="P999">
        <v>100</v>
      </c>
      <c r="Q999">
        <v>0</v>
      </c>
      <c r="R999">
        <v>7</v>
      </c>
      <c r="S999">
        <v>0</v>
      </c>
      <c r="T999">
        <v>6.03</v>
      </c>
      <c r="U999">
        <v>0</v>
      </c>
      <c r="V999" t="s">
        <v>619</v>
      </c>
      <c r="W999" t="s">
        <v>33</v>
      </c>
      <c r="X999">
        <v>7</v>
      </c>
      <c r="Y999">
        <v>0</v>
      </c>
    </row>
    <row r="1000" spans="1:25" x14ac:dyDescent="0.25">
      <c r="A1000">
        <f>_xlfn.XLOOKUP(C1000,[1]Sheet1!$K:$K,[1]Sheet1!$D:$D,0)</f>
        <v>44886</v>
      </c>
      <c r="B1000" t="str">
        <f t="shared" si="15"/>
        <v>2022_Week48</v>
      </c>
      <c r="C1000" t="s">
        <v>593</v>
      </c>
      <c r="D1000" t="s">
        <v>34</v>
      </c>
      <c r="E1000" t="s">
        <v>62</v>
      </c>
      <c r="F1000" t="s">
        <v>63</v>
      </c>
      <c r="G1000" t="s">
        <v>64</v>
      </c>
      <c r="H1000">
        <v>142</v>
      </c>
      <c r="I1000">
        <v>1</v>
      </c>
      <c r="J1000">
        <v>1.71</v>
      </c>
      <c r="K1000">
        <v>1</v>
      </c>
      <c r="L1000">
        <v>170</v>
      </c>
      <c r="M1000">
        <v>1</v>
      </c>
      <c r="N1000">
        <v>1.63</v>
      </c>
      <c r="O1000">
        <v>0.83</v>
      </c>
      <c r="P1000">
        <v>100</v>
      </c>
      <c r="Q1000">
        <v>100</v>
      </c>
      <c r="R1000">
        <v>6</v>
      </c>
      <c r="S1000">
        <v>0</v>
      </c>
      <c r="T1000">
        <v>4.2300000000000004</v>
      </c>
      <c r="U1000">
        <v>0</v>
      </c>
      <c r="V1000" t="s">
        <v>620</v>
      </c>
      <c r="W1000" t="s">
        <v>33</v>
      </c>
      <c r="X1000">
        <v>6</v>
      </c>
      <c r="Y1000">
        <v>0</v>
      </c>
    </row>
    <row r="1001" spans="1:25" x14ac:dyDescent="0.25">
      <c r="A1001">
        <f>_xlfn.XLOOKUP(C1001,[1]Sheet1!$K:$K,[1]Sheet1!$D:$D,0)</f>
        <v>44886</v>
      </c>
      <c r="B1001" t="str">
        <f t="shared" si="15"/>
        <v>2022_Week48</v>
      </c>
      <c r="C1001" t="s">
        <v>593</v>
      </c>
      <c r="D1001" t="s">
        <v>34</v>
      </c>
      <c r="E1001" t="s">
        <v>224</v>
      </c>
      <c r="F1001" t="s">
        <v>158</v>
      </c>
      <c r="G1001" t="s">
        <v>225</v>
      </c>
      <c r="H1001">
        <v>169</v>
      </c>
      <c r="I1001">
        <v>1</v>
      </c>
      <c r="J1001">
        <v>2.04</v>
      </c>
      <c r="K1001">
        <v>1</v>
      </c>
      <c r="L1001">
        <v>184</v>
      </c>
      <c r="M1001">
        <v>1</v>
      </c>
      <c r="N1001">
        <v>1.76</v>
      </c>
      <c r="O1001">
        <v>0.83</v>
      </c>
      <c r="P1001">
        <v>100</v>
      </c>
      <c r="Q1001">
        <v>100</v>
      </c>
      <c r="R1001">
        <v>6</v>
      </c>
      <c r="S1001">
        <v>0</v>
      </c>
      <c r="T1001">
        <v>3.55</v>
      </c>
      <c r="U1001">
        <v>0</v>
      </c>
      <c r="V1001" t="s">
        <v>621</v>
      </c>
      <c r="W1001" t="s">
        <v>33</v>
      </c>
      <c r="X1001">
        <v>6</v>
      </c>
      <c r="Y1001">
        <v>0</v>
      </c>
    </row>
    <row r="1002" spans="1:25" x14ac:dyDescent="0.25">
      <c r="A1002">
        <f>_xlfn.XLOOKUP(C1002,[1]Sheet1!$K:$K,[1]Sheet1!$D:$D,0)</f>
        <v>44886</v>
      </c>
      <c r="B1002" t="str">
        <f t="shared" si="15"/>
        <v>2022_Week48</v>
      </c>
      <c r="C1002" t="s">
        <v>593</v>
      </c>
      <c r="D1002" t="s">
        <v>512</v>
      </c>
      <c r="E1002" t="s">
        <v>76</v>
      </c>
      <c r="F1002" t="s">
        <v>77</v>
      </c>
      <c r="G1002" t="s">
        <v>78</v>
      </c>
      <c r="H1002">
        <v>61</v>
      </c>
      <c r="I1002">
        <v>3</v>
      </c>
      <c r="J1002">
        <v>0.73</v>
      </c>
      <c r="K1002">
        <v>3</v>
      </c>
      <c r="L1002">
        <v>74</v>
      </c>
      <c r="M1002">
        <v>3</v>
      </c>
      <c r="N1002">
        <v>0.71</v>
      </c>
      <c r="O1002">
        <v>2.48</v>
      </c>
      <c r="P1002">
        <v>100</v>
      </c>
      <c r="Q1002">
        <v>66.67</v>
      </c>
      <c r="R1002">
        <v>6</v>
      </c>
      <c r="S1002">
        <v>0</v>
      </c>
      <c r="T1002">
        <v>9.84</v>
      </c>
      <c r="U1002">
        <v>0</v>
      </c>
      <c r="V1002" t="s">
        <v>622</v>
      </c>
      <c r="W1002" t="s">
        <v>33</v>
      </c>
      <c r="X1002">
        <v>6</v>
      </c>
      <c r="Y1002">
        <v>0</v>
      </c>
    </row>
    <row r="1003" spans="1:25" x14ac:dyDescent="0.25">
      <c r="A1003">
        <f>_xlfn.XLOOKUP(C1003,[1]Sheet1!$K:$K,[1]Sheet1!$D:$D,0)</f>
        <v>44886</v>
      </c>
      <c r="B1003" t="str">
        <f t="shared" si="15"/>
        <v>2022_Week48</v>
      </c>
      <c r="C1003" t="s">
        <v>593</v>
      </c>
      <c r="D1003" t="s">
        <v>512</v>
      </c>
      <c r="E1003" t="s">
        <v>72</v>
      </c>
      <c r="F1003" t="s">
        <v>73</v>
      </c>
      <c r="G1003" t="s">
        <v>74</v>
      </c>
      <c r="H1003">
        <v>103</v>
      </c>
      <c r="I1003">
        <v>3</v>
      </c>
      <c r="J1003">
        <v>1.24</v>
      </c>
      <c r="K1003">
        <v>3</v>
      </c>
      <c r="L1003">
        <v>132</v>
      </c>
      <c r="M1003">
        <v>6</v>
      </c>
      <c r="N1003">
        <v>1.27</v>
      </c>
      <c r="O1003">
        <v>4.96</v>
      </c>
      <c r="P1003">
        <v>100</v>
      </c>
      <c r="Q1003">
        <v>100</v>
      </c>
      <c r="R1003">
        <v>4</v>
      </c>
      <c r="S1003">
        <v>0</v>
      </c>
      <c r="T1003">
        <v>3.88</v>
      </c>
      <c r="U1003">
        <v>0</v>
      </c>
      <c r="V1003" t="s">
        <v>623</v>
      </c>
      <c r="W1003" t="s">
        <v>33</v>
      </c>
      <c r="X1003">
        <v>4</v>
      </c>
      <c r="Y1003">
        <v>0</v>
      </c>
    </row>
    <row r="1004" spans="1:25" x14ac:dyDescent="0.25">
      <c r="A1004">
        <f>_xlfn.XLOOKUP(C1004,[1]Sheet1!$K:$K,[1]Sheet1!$D:$D,0)</f>
        <v>44886</v>
      </c>
      <c r="B1004" t="str">
        <f t="shared" si="15"/>
        <v>2022_Week48</v>
      </c>
      <c r="C1004" t="s">
        <v>593</v>
      </c>
      <c r="D1004" t="s">
        <v>34</v>
      </c>
      <c r="E1004" t="s">
        <v>222</v>
      </c>
      <c r="F1004" t="s">
        <v>158</v>
      </c>
      <c r="G1004" t="s">
        <v>223</v>
      </c>
      <c r="H1004">
        <v>138</v>
      </c>
      <c r="I1004">
        <v>3</v>
      </c>
      <c r="J1004">
        <v>1.66</v>
      </c>
      <c r="K1004">
        <v>3</v>
      </c>
      <c r="L1004">
        <v>154</v>
      </c>
      <c r="M1004">
        <v>3</v>
      </c>
      <c r="N1004">
        <v>1.48</v>
      </c>
      <c r="O1004">
        <v>2.48</v>
      </c>
      <c r="P1004">
        <v>100</v>
      </c>
      <c r="Q1004">
        <v>100</v>
      </c>
      <c r="R1004">
        <v>3</v>
      </c>
      <c r="S1004">
        <v>0</v>
      </c>
      <c r="T1004">
        <v>2.17</v>
      </c>
      <c r="U1004">
        <v>0</v>
      </c>
      <c r="V1004" t="s">
        <v>591</v>
      </c>
      <c r="W1004" t="s">
        <v>33</v>
      </c>
      <c r="X1004">
        <v>3</v>
      </c>
      <c r="Y1004">
        <v>0</v>
      </c>
    </row>
    <row r="1005" spans="1:25" x14ac:dyDescent="0.25">
      <c r="A1005">
        <f>_xlfn.XLOOKUP(C1005,[1]Sheet1!$K:$K,[1]Sheet1!$D:$D,0)</f>
        <v>44886</v>
      </c>
      <c r="B1005" t="str">
        <f t="shared" si="15"/>
        <v>2022_Week48</v>
      </c>
      <c r="C1005" t="s">
        <v>593</v>
      </c>
      <c r="D1005" t="s">
        <v>512</v>
      </c>
      <c r="E1005" t="s">
        <v>29</v>
      </c>
      <c r="F1005" t="s">
        <v>30</v>
      </c>
      <c r="G1005" t="s">
        <v>31</v>
      </c>
      <c r="H1005">
        <v>93</v>
      </c>
      <c r="I1005">
        <v>5</v>
      </c>
      <c r="J1005">
        <v>1.1200000000000001</v>
      </c>
      <c r="K1005">
        <v>5</v>
      </c>
      <c r="L1005">
        <v>114</v>
      </c>
      <c r="M1005">
        <v>6</v>
      </c>
      <c r="N1005">
        <v>1.0900000000000001</v>
      </c>
      <c r="O1005">
        <v>4.96</v>
      </c>
      <c r="P1005">
        <v>100</v>
      </c>
      <c r="Q1005">
        <v>100</v>
      </c>
      <c r="R1005">
        <v>3</v>
      </c>
      <c r="S1005">
        <v>0</v>
      </c>
      <c r="T1005">
        <v>3.23</v>
      </c>
      <c r="U1005">
        <v>0</v>
      </c>
      <c r="V1005" t="s">
        <v>624</v>
      </c>
      <c r="W1005" t="s">
        <v>33</v>
      </c>
      <c r="X1005">
        <v>3</v>
      </c>
      <c r="Y1005">
        <v>0</v>
      </c>
    </row>
    <row r="1006" spans="1:25" x14ac:dyDescent="0.25">
      <c r="A1006">
        <f>_xlfn.XLOOKUP(C1006,[1]Sheet1!$K:$K,[1]Sheet1!$D:$D,0)</f>
        <v>44886</v>
      </c>
      <c r="B1006" t="str">
        <f t="shared" si="15"/>
        <v>2022_Week48</v>
      </c>
      <c r="C1006" t="s">
        <v>593</v>
      </c>
      <c r="D1006" t="s">
        <v>120</v>
      </c>
      <c r="E1006" t="s">
        <v>120</v>
      </c>
      <c r="F1006" t="s">
        <v>121</v>
      </c>
      <c r="G1006" t="s">
        <v>122</v>
      </c>
      <c r="H1006">
        <v>18</v>
      </c>
      <c r="I1006">
        <v>1</v>
      </c>
      <c r="J1006">
        <v>0.22</v>
      </c>
      <c r="K1006">
        <v>1</v>
      </c>
      <c r="L1006">
        <v>27</v>
      </c>
      <c r="M1006">
        <v>1</v>
      </c>
      <c r="N1006">
        <v>0.26</v>
      </c>
      <c r="O1006">
        <v>0.83</v>
      </c>
      <c r="P1006">
        <v>100</v>
      </c>
      <c r="Q1006">
        <v>100</v>
      </c>
      <c r="R1006">
        <v>3</v>
      </c>
      <c r="S1006">
        <v>0</v>
      </c>
      <c r="T1006">
        <v>16.670000000000002</v>
      </c>
      <c r="U1006">
        <v>0</v>
      </c>
      <c r="V1006" t="s">
        <v>137</v>
      </c>
      <c r="W1006" t="s">
        <v>33</v>
      </c>
      <c r="X1006">
        <v>3</v>
      </c>
      <c r="Y1006">
        <v>0</v>
      </c>
    </row>
    <row r="1007" spans="1:25" x14ac:dyDescent="0.25">
      <c r="A1007">
        <f>_xlfn.XLOOKUP(C1007,[1]Sheet1!$K:$K,[1]Sheet1!$D:$D,0)</f>
        <v>44886</v>
      </c>
      <c r="B1007" t="str">
        <f t="shared" si="15"/>
        <v>2022_Week48</v>
      </c>
      <c r="C1007" t="s">
        <v>593</v>
      </c>
      <c r="D1007" t="s">
        <v>34</v>
      </c>
      <c r="E1007" t="s">
        <v>397</v>
      </c>
      <c r="F1007" t="s">
        <v>398</v>
      </c>
      <c r="G1007" t="s">
        <v>399</v>
      </c>
      <c r="H1007">
        <v>91</v>
      </c>
      <c r="I1007">
        <v>0</v>
      </c>
      <c r="J1007">
        <v>1.1000000000000001</v>
      </c>
      <c r="K1007">
        <v>0</v>
      </c>
      <c r="L1007">
        <v>103</v>
      </c>
      <c r="M1007">
        <v>0</v>
      </c>
      <c r="N1007">
        <v>0.99</v>
      </c>
      <c r="O1007">
        <v>0</v>
      </c>
      <c r="P1007">
        <v>100</v>
      </c>
      <c r="Q1007">
        <v>0</v>
      </c>
      <c r="R1007">
        <v>2</v>
      </c>
      <c r="S1007">
        <v>0</v>
      </c>
      <c r="T1007">
        <v>2.2000000000000002</v>
      </c>
      <c r="U1007">
        <v>0</v>
      </c>
      <c r="V1007" t="s">
        <v>625</v>
      </c>
      <c r="W1007" t="s">
        <v>33</v>
      </c>
      <c r="X1007">
        <v>2</v>
      </c>
      <c r="Y1007">
        <v>0</v>
      </c>
    </row>
    <row r="1008" spans="1:25" x14ac:dyDescent="0.25">
      <c r="A1008">
        <f>_xlfn.XLOOKUP(C1008,[1]Sheet1!$K:$K,[1]Sheet1!$D:$D,0)</f>
        <v>44886</v>
      </c>
      <c r="B1008" t="str">
        <f t="shared" si="15"/>
        <v>2022_Week48</v>
      </c>
      <c r="C1008" t="s">
        <v>593</v>
      </c>
      <c r="D1008" t="s">
        <v>34</v>
      </c>
      <c r="E1008" t="s">
        <v>186</v>
      </c>
      <c r="F1008" t="s">
        <v>187</v>
      </c>
      <c r="G1008" t="s">
        <v>188</v>
      </c>
      <c r="H1008">
        <v>113</v>
      </c>
      <c r="I1008">
        <v>0</v>
      </c>
      <c r="J1008">
        <v>1.36</v>
      </c>
      <c r="K1008">
        <v>0</v>
      </c>
      <c r="L1008">
        <v>125</v>
      </c>
      <c r="M1008">
        <v>0</v>
      </c>
      <c r="N1008">
        <v>1.2</v>
      </c>
      <c r="O1008">
        <v>0</v>
      </c>
      <c r="P1008">
        <v>100</v>
      </c>
      <c r="Q1008">
        <v>0</v>
      </c>
      <c r="R1008">
        <v>1</v>
      </c>
      <c r="S1008">
        <v>0</v>
      </c>
      <c r="T1008">
        <v>0.88</v>
      </c>
      <c r="U1008">
        <v>0</v>
      </c>
      <c r="V1008" t="s">
        <v>33</v>
      </c>
      <c r="W1008" t="s">
        <v>33</v>
      </c>
      <c r="X1008">
        <v>1</v>
      </c>
      <c r="Y1008">
        <v>0</v>
      </c>
    </row>
    <row r="1009" spans="1:25" x14ac:dyDescent="0.25">
      <c r="A1009">
        <f>_xlfn.XLOOKUP(C1009,[1]Sheet1!$K:$K,[1]Sheet1!$D:$D,0)</f>
        <v>44879</v>
      </c>
      <c r="B1009" t="str">
        <f t="shared" si="15"/>
        <v>2022_Week47</v>
      </c>
      <c r="C1009" t="s">
        <v>626</v>
      </c>
      <c r="D1009" t="s">
        <v>512</v>
      </c>
      <c r="E1009" t="s">
        <v>80</v>
      </c>
      <c r="F1009" t="s">
        <v>81</v>
      </c>
      <c r="G1009" t="s">
        <v>82</v>
      </c>
      <c r="H1009">
        <v>564</v>
      </c>
      <c r="I1009">
        <v>14</v>
      </c>
      <c r="J1009">
        <v>8.7100000000000009</v>
      </c>
      <c r="K1009">
        <v>9.93</v>
      </c>
      <c r="L1009">
        <v>732</v>
      </c>
      <c r="M1009">
        <v>20</v>
      </c>
      <c r="N1009">
        <v>9.06</v>
      </c>
      <c r="O1009">
        <v>10.7</v>
      </c>
      <c r="P1009">
        <v>100</v>
      </c>
      <c r="Q1009">
        <v>100</v>
      </c>
      <c r="R1009">
        <v>34</v>
      </c>
      <c r="S1009">
        <v>1</v>
      </c>
      <c r="T1009">
        <v>6.03</v>
      </c>
      <c r="U1009">
        <v>7.14</v>
      </c>
      <c r="V1009" t="s">
        <v>627</v>
      </c>
      <c r="W1009" t="s">
        <v>564</v>
      </c>
      <c r="X1009">
        <v>32</v>
      </c>
      <c r="Y1009">
        <v>1</v>
      </c>
    </row>
    <row r="1010" spans="1:25" x14ac:dyDescent="0.25">
      <c r="A1010">
        <f>_xlfn.XLOOKUP(C1010,[1]Sheet1!$K:$K,[1]Sheet1!$D:$D,0)</f>
        <v>44879</v>
      </c>
      <c r="B1010" t="str">
        <f t="shared" si="15"/>
        <v>2022_Week47</v>
      </c>
      <c r="C1010" t="s">
        <v>626</v>
      </c>
      <c r="D1010" t="s">
        <v>512</v>
      </c>
      <c r="E1010" t="s">
        <v>67</v>
      </c>
      <c r="F1010" t="s">
        <v>68</v>
      </c>
      <c r="G1010" t="s">
        <v>69</v>
      </c>
      <c r="H1010">
        <v>597</v>
      </c>
      <c r="I1010">
        <v>7</v>
      </c>
      <c r="J1010">
        <v>9.2200000000000006</v>
      </c>
      <c r="K1010">
        <v>4.96</v>
      </c>
      <c r="L1010">
        <v>740</v>
      </c>
      <c r="M1010">
        <v>7</v>
      </c>
      <c r="N1010">
        <v>9.16</v>
      </c>
      <c r="O1010">
        <v>3.74</v>
      </c>
      <c r="P1010">
        <v>99.73</v>
      </c>
      <c r="Q1010">
        <v>100</v>
      </c>
      <c r="R1010">
        <v>32</v>
      </c>
      <c r="S1010">
        <v>0</v>
      </c>
      <c r="T1010">
        <v>5.36</v>
      </c>
      <c r="U1010">
        <v>0</v>
      </c>
      <c r="V1010" t="s">
        <v>628</v>
      </c>
      <c r="W1010" t="s">
        <v>33</v>
      </c>
      <c r="X1010">
        <v>32</v>
      </c>
      <c r="Y1010">
        <v>0</v>
      </c>
    </row>
    <row r="1011" spans="1:25" x14ac:dyDescent="0.25">
      <c r="A1011">
        <f>_xlfn.XLOOKUP(C1011,[1]Sheet1!$K:$K,[1]Sheet1!$D:$D,0)</f>
        <v>44879</v>
      </c>
      <c r="B1011" t="str">
        <f t="shared" si="15"/>
        <v>2022_Week47</v>
      </c>
      <c r="C1011" t="s">
        <v>626</v>
      </c>
      <c r="D1011" t="s">
        <v>58</v>
      </c>
      <c r="E1011" t="s">
        <v>58</v>
      </c>
      <c r="F1011" t="s">
        <v>59</v>
      </c>
      <c r="G1011" t="s">
        <v>60</v>
      </c>
      <c r="H1011">
        <v>323</v>
      </c>
      <c r="I1011">
        <v>2</v>
      </c>
      <c r="J1011">
        <v>4.99</v>
      </c>
      <c r="K1011">
        <v>1.42</v>
      </c>
      <c r="L1011">
        <v>424</v>
      </c>
      <c r="M1011">
        <v>4</v>
      </c>
      <c r="N1011">
        <v>5.25</v>
      </c>
      <c r="O1011">
        <v>2.14</v>
      </c>
      <c r="P1011">
        <v>99.53</v>
      </c>
      <c r="Q1011">
        <v>100</v>
      </c>
      <c r="R1011">
        <v>27</v>
      </c>
      <c r="S1011">
        <v>0</v>
      </c>
      <c r="T1011">
        <v>8.36</v>
      </c>
      <c r="U1011">
        <v>0</v>
      </c>
      <c r="V1011" t="s">
        <v>538</v>
      </c>
      <c r="W1011" t="s">
        <v>33</v>
      </c>
      <c r="X1011">
        <v>24</v>
      </c>
      <c r="Y1011">
        <v>0</v>
      </c>
    </row>
    <row r="1012" spans="1:25" x14ac:dyDescent="0.25">
      <c r="A1012">
        <f>_xlfn.XLOOKUP(C1012,[1]Sheet1!$K:$K,[1]Sheet1!$D:$D,0)</f>
        <v>44879</v>
      </c>
      <c r="B1012" t="str">
        <f t="shared" si="15"/>
        <v>2022_Week47</v>
      </c>
      <c r="C1012" t="s">
        <v>626</v>
      </c>
      <c r="D1012" t="s">
        <v>512</v>
      </c>
      <c r="E1012" t="s">
        <v>72</v>
      </c>
      <c r="F1012" t="s">
        <v>73</v>
      </c>
      <c r="G1012" t="s">
        <v>74</v>
      </c>
      <c r="H1012">
        <v>352</v>
      </c>
      <c r="I1012">
        <v>3</v>
      </c>
      <c r="J1012">
        <v>5.44</v>
      </c>
      <c r="K1012">
        <v>2.13</v>
      </c>
      <c r="L1012">
        <v>474</v>
      </c>
      <c r="M1012">
        <v>3</v>
      </c>
      <c r="N1012">
        <v>5.87</v>
      </c>
      <c r="O1012">
        <v>1.6</v>
      </c>
      <c r="P1012">
        <v>100</v>
      </c>
      <c r="Q1012">
        <v>100</v>
      </c>
      <c r="R1012">
        <v>24</v>
      </c>
      <c r="S1012">
        <v>0</v>
      </c>
      <c r="T1012">
        <v>6.82</v>
      </c>
      <c r="U1012">
        <v>0</v>
      </c>
      <c r="V1012" t="s">
        <v>537</v>
      </c>
      <c r="W1012" t="s">
        <v>33</v>
      </c>
      <c r="X1012">
        <v>23</v>
      </c>
      <c r="Y1012">
        <v>0</v>
      </c>
    </row>
    <row r="1013" spans="1:25" x14ac:dyDescent="0.25">
      <c r="A1013">
        <f>_xlfn.XLOOKUP(C1013,[1]Sheet1!$K:$K,[1]Sheet1!$D:$D,0)</f>
        <v>44879</v>
      </c>
      <c r="B1013" t="str">
        <f t="shared" si="15"/>
        <v>2022_Week47</v>
      </c>
      <c r="C1013" t="s">
        <v>626</v>
      </c>
      <c r="D1013" t="s">
        <v>34</v>
      </c>
      <c r="E1013" t="s">
        <v>50</v>
      </c>
      <c r="F1013" t="s">
        <v>51</v>
      </c>
      <c r="G1013" t="s">
        <v>52</v>
      </c>
      <c r="H1013">
        <v>204</v>
      </c>
      <c r="I1013">
        <v>8</v>
      </c>
      <c r="J1013">
        <v>3.15</v>
      </c>
      <c r="K1013">
        <v>5.67</v>
      </c>
      <c r="L1013">
        <v>322</v>
      </c>
      <c r="M1013">
        <v>9</v>
      </c>
      <c r="N1013">
        <v>3.99</v>
      </c>
      <c r="O1013">
        <v>4.8099999999999996</v>
      </c>
      <c r="P1013">
        <v>81.37</v>
      </c>
      <c r="Q1013">
        <v>100</v>
      </c>
      <c r="R1013">
        <v>27</v>
      </c>
      <c r="S1013">
        <v>2</v>
      </c>
      <c r="T1013">
        <v>13.24</v>
      </c>
      <c r="U1013">
        <v>25</v>
      </c>
      <c r="V1013" t="s">
        <v>629</v>
      </c>
      <c r="W1013" t="s">
        <v>630</v>
      </c>
      <c r="X1013">
        <v>22</v>
      </c>
      <c r="Y1013">
        <v>2</v>
      </c>
    </row>
    <row r="1014" spans="1:25" x14ac:dyDescent="0.25">
      <c r="A1014">
        <f>_xlfn.XLOOKUP(C1014,[1]Sheet1!$K:$K,[1]Sheet1!$D:$D,0)</f>
        <v>44879</v>
      </c>
      <c r="B1014" t="str">
        <f t="shared" si="15"/>
        <v>2022_Week47</v>
      </c>
      <c r="C1014" t="s">
        <v>626</v>
      </c>
      <c r="D1014" t="s">
        <v>301</v>
      </c>
      <c r="E1014" t="s">
        <v>301</v>
      </c>
      <c r="F1014" t="s">
        <v>302</v>
      </c>
      <c r="G1014" t="s">
        <v>303</v>
      </c>
      <c r="H1014">
        <v>244</v>
      </c>
      <c r="I1014">
        <v>3</v>
      </c>
      <c r="J1014">
        <v>3.77</v>
      </c>
      <c r="K1014">
        <v>2.13</v>
      </c>
      <c r="L1014">
        <v>294</v>
      </c>
      <c r="M1014">
        <v>5</v>
      </c>
      <c r="N1014">
        <v>3.64</v>
      </c>
      <c r="O1014">
        <v>2.67</v>
      </c>
      <c r="P1014">
        <v>100</v>
      </c>
      <c r="Q1014">
        <v>100</v>
      </c>
      <c r="R1014">
        <v>24</v>
      </c>
      <c r="S1014">
        <v>0</v>
      </c>
      <c r="T1014">
        <v>9.84</v>
      </c>
      <c r="U1014">
        <v>0</v>
      </c>
      <c r="V1014" t="s">
        <v>631</v>
      </c>
      <c r="W1014" t="s">
        <v>33</v>
      </c>
      <c r="X1014">
        <v>19</v>
      </c>
      <c r="Y1014">
        <v>0</v>
      </c>
    </row>
    <row r="1015" spans="1:25" x14ac:dyDescent="0.25">
      <c r="A1015">
        <f>_xlfn.XLOOKUP(C1015,[1]Sheet1!$K:$K,[1]Sheet1!$D:$D,0)</f>
        <v>44879</v>
      </c>
      <c r="B1015" t="str">
        <f t="shared" si="15"/>
        <v>2022_Week47</v>
      </c>
      <c r="C1015" t="s">
        <v>626</v>
      </c>
      <c r="D1015" t="s">
        <v>92</v>
      </c>
      <c r="E1015" t="s">
        <v>102</v>
      </c>
      <c r="F1015" t="s">
        <v>103</v>
      </c>
      <c r="G1015" t="s">
        <v>104</v>
      </c>
      <c r="H1015">
        <v>341</v>
      </c>
      <c r="I1015">
        <v>16</v>
      </c>
      <c r="J1015">
        <v>5.27</v>
      </c>
      <c r="K1015">
        <v>11.35</v>
      </c>
      <c r="L1015">
        <v>458</v>
      </c>
      <c r="M1015">
        <v>22</v>
      </c>
      <c r="N1015">
        <v>5.67</v>
      </c>
      <c r="O1015">
        <v>11.76</v>
      </c>
      <c r="P1015">
        <v>99.78</v>
      </c>
      <c r="Q1015">
        <v>100</v>
      </c>
      <c r="R1015">
        <v>19</v>
      </c>
      <c r="S1015">
        <v>0</v>
      </c>
      <c r="T1015">
        <v>5.57</v>
      </c>
      <c r="U1015">
        <v>0</v>
      </c>
      <c r="V1015" t="s">
        <v>632</v>
      </c>
      <c r="W1015" t="s">
        <v>33</v>
      </c>
      <c r="X1015">
        <v>18</v>
      </c>
      <c r="Y1015">
        <v>0</v>
      </c>
    </row>
    <row r="1016" spans="1:25" x14ac:dyDescent="0.25">
      <c r="A1016">
        <f>_xlfn.XLOOKUP(C1016,[1]Sheet1!$K:$K,[1]Sheet1!$D:$D,0)</f>
        <v>44879</v>
      </c>
      <c r="B1016" t="str">
        <f t="shared" si="15"/>
        <v>2022_Week47</v>
      </c>
      <c r="C1016" t="s">
        <v>626</v>
      </c>
      <c r="D1016" t="s">
        <v>512</v>
      </c>
      <c r="E1016" t="s">
        <v>54</v>
      </c>
      <c r="F1016" t="s">
        <v>30</v>
      </c>
      <c r="G1016" t="s">
        <v>55</v>
      </c>
      <c r="H1016">
        <v>508</v>
      </c>
      <c r="I1016">
        <v>10</v>
      </c>
      <c r="J1016">
        <v>7.84</v>
      </c>
      <c r="K1016">
        <v>7.09</v>
      </c>
      <c r="L1016">
        <v>614</v>
      </c>
      <c r="M1016">
        <v>14</v>
      </c>
      <c r="N1016">
        <v>7.6</v>
      </c>
      <c r="O1016">
        <v>7.49</v>
      </c>
      <c r="P1016">
        <v>99.67</v>
      </c>
      <c r="Q1016">
        <v>100</v>
      </c>
      <c r="R1016">
        <v>15</v>
      </c>
      <c r="S1016">
        <v>0</v>
      </c>
      <c r="T1016">
        <v>2.95</v>
      </c>
      <c r="U1016">
        <v>0</v>
      </c>
      <c r="V1016" t="s">
        <v>633</v>
      </c>
      <c r="W1016" t="s">
        <v>33</v>
      </c>
      <c r="X1016">
        <v>15</v>
      </c>
      <c r="Y1016">
        <v>0</v>
      </c>
    </row>
    <row r="1017" spans="1:25" x14ac:dyDescent="0.25">
      <c r="A1017">
        <f>_xlfn.XLOOKUP(C1017,[1]Sheet1!$K:$K,[1]Sheet1!$D:$D,0)</f>
        <v>44879</v>
      </c>
      <c r="B1017" t="str">
        <f t="shared" si="15"/>
        <v>2022_Week47</v>
      </c>
      <c r="C1017" t="s">
        <v>626</v>
      </c>
      <c r="D1017" t="s">
        <v>24</v>
      </c>
      <c r="E1017" t="s">
        <v>24</v>
      </c>
      <c r="F1017" t="s">
        <v>25</v>
      </c>
      <c r="G1017" t="s">
        <v>26</v>
      </c>
      <c r="H1017">
        <v>234</v>
      </c>
      <c r="I1017">
        <v>2</v>
      </c>
      <c r="J1017">
        <v>3.61</v>
      </c>
      <c r="K1017">
        <v>1.42</v>
      </c>
      <c r="L1017">
        <v>300</v>
      </c>
      <c r="M1017">
        <v>3</v>
      </c>
      <c r="N1017">
        <v>3.71</v>
      </c>
      <c r="O1017">
        <v>1.6</v>
      </c>
      <c r="P1017">
        <v>99.67</v>
      </c>
      <c r="Q1017">
        <v>100</v>
      </c>
      <c r="R1017">
        <v>14</v>
      </c>
      <c r="S1017">
        <v>0</v>
      </c>
      <c r="T1017">
        <v>5.98</v>
      </c>
      <c r="U1017">
        <v>0</v>
      </c>
      <c r="V1017" t="s">
        <v>634</v>
      </c>
      <c r="W1017" t="s">
        <v>33</v>
      </c>
      <c r="X1017">
        <v>14</v>
      </c>
      <c r="Y1017">
        <v>0</v>
      </c>
    </row>
    <row r="1018" spans="1:25" x14ac:dyDescent="0.25">
      <c r="A1018">
        <f>_xlfn.XLOOKUP(C1018,[1]Sheet1!$K:$K,[1]Sheet1!$D:$D,0)</f>
        <v>44879</v>
      </c>
      <c r="B1018" t="str">
        <f t="shared" si="15"/>
        <v>2022_Week47</v>
      </c>
      <c r="C1018" t="s">
        <v>626</v>
      </c>
      <c r="D1018" t="s">
        <v>512</v>
      </c>
      <c r="E1018" t="s">
        <v>84</v>
      </c>
      <c r="F1018" t="s">
        <v>85</v>
      </c>
      <c r="G1018" t="s">
        <v>86</v>
      </c>
      <c r="H1018">
        <v>354</v>
      </c>
      <c r="I1018">
        <v>8</v>
      </c>
      <c r="J1018">
        <v>5.47</v>
      </c>
      <c r="K1018">
        <v>5.67</v>
      </c>
      <c r="L1018">
        <v>428</v>
      </c>
      <c r="M1018">
        <v>11</v>
      </c>
      <c r="N1018">
        <v>5.3</v>
      </c>
      <c r="O1018">
        <v>5.88</v>
      </c>
      <c r="P1018">
        <v>100</v>
      </c>
      <c r="Q1018">
        <v>90.91</v>
      </c>
      <c r="R1018">
        <v>14</v>
      </c>
      <c r="S1018">
        <v>0</v>
      </c>
      <c r="T1018">
        <v>3.95</v>
      </c>
      <c r="U1018">
        <v>0</v>
      </c>
      <c r="V1018" t="s">
        <v>635</v>
      </c>
      <c r="W1018" t="s">
        <v>33</v>
      </c>
      <c r="X1018">
        <v>14</v>
      </c>
      <c r="Y1018">
        <v>0</v>
      </c>
    </row>
    <row r="1019" spans="1:25" x14ac:dyDescent="0.25">
      <c r="A1019">
        <f>_xlfn.XLOOKUP(C1019,[1]Sheet1!$K:$K,[1]Sheet1!$D:$D,0)</f>
        <v>44879</v>
      </c>
      <c r="B1019" t="str">
        <f t="shared" si="15"/>
        <v>2022_Week47</v>
      </c>
      <c r="C1019" t="s">
        <v>626</v>
      </c>
      <c r="D1019" t="s">
        <v>35</v>
      </c>
      <c r="E1019" t="s">
        <v>35</v>
      </c>
      <c r="F1019" t="s">
        <v>36</v>
      </c>
      <c r="G1019" t="s">
        <v>37</v>
      </c>
      <c r="H1019">
        <v>145</v>
      </c>
      <c r="I1019">
        <v>2</v>
      </c>
      <c r="J1019">
        <v>2.2400000000000002</v>
      </c>
      <c r="K1019">
        <v>1.42</v>
      </c>
      <c r="L1019">
        <v>167</v>
      </c>
      <c r="M1019">
        <v>3</v>
      </c>
      <c r="N1019">
        <v>2.0699999999999998</v>
      </c>
      <c r="O1019">
        <v>1.6</v>
      </c>
      <c r="P1019">
        <v>100</v>
      </c>
      <c r="Q1019">
        <v>100</v>
      </c>
      <c r="R1019">
        <v>15</v>
      </c>
      <c r="S1019">
        <v>0</v>
      </c>
      <c r="T1019">
        <v>10.34</v>
      </c>
      <c r="U1019">
        <v>0</v>
      </c>
      <c r="V1019" t="s">
        <v>429</v>
      </c>
      <c r="W1019" t="s">
        <v>33</v>
      </c>
      <c r="X1019">
        <v>13</v>
      </c>
      <c r="Y1019">
        <v>0</v>
      </c>
    </row>
    <row r="1020" spans="1:25" x14ac:dyDescent="0.25">
      <c r="A1020">
        <f>_xlfn.XLOOKUP(C1020,[1]Sheet1!$K:$K,[1]Sheet1!$D:$D,0)</f>
        <v>44879</v>
      </c>
      <c r="B1020" t="str">
        <f t="shared" si="15"/>
        <v>2022_Week47</v>
      </c>
      <c r="C1020" t="s">
        <v>626</v>
      </c>
      <c r="D1020" t="s">
        <v>34</v>
      </c>
      <c r="E1020" t="s">
        <v>107</v>
      </c>
      <c r="F1020" t="s">
        <v>108</v>
      </c>
      <c r="G1020" t="s">
        <v>109</v>
      </c>
      <c r="H1020">
        <v>266</v>
      </c>
      <c r="I1020">
        <v>8</v>
      </c>
      <c r="J1020">
        <v>4.1100000000000003</v>
      </c>
      <c r="K1020">
        <v>5.67</v>
      </c>
      <c r="L1020">
        <v>326</v>
      </c>
      <c r="M1020">
        <v>9</v>
      </c>
      <c r="N1020">
        <v>4.04</v>
      </c>
      <c r="O1020">
        <v>4.8099999999999996</v>
      </c>
      <c r="P1020">
        <v>100</v>
      </c>
      <c r="Q1020">
        <v>100</v>
      </c>
      <c r="R1020">
        <v>15</v>
      </c>
      <c r="S1020">
        <v>1</v>
      </c>
      <c r="T1020">
        <v>5.64</v>
      </c>
      <c r="U1020">
        <v>12.5</v>
      </c>
      <c r="V1020" t="s">
        <v>425</v>
      </c>
      <c r="W1020" t="s">
        <v>166</v>
      </c>
      <c r="X1020">
        <v>12</v>
      </c>
      <c r="Y1020">
        <v>1</v>
      </c>
    </row>
    <row r="1021" spans="1:25" x14ac:dyDescent="0.25">
      <c r="A1021">
        <f>_xlfn.XLOOKUP(C1021,[1]Sheet1!$K:$K,[1]Sheet1!$D:$D,0)</f>
        <v>44879</v>
      </c>
      <c r="B1021" t="str">
        <f t="shared" si="15"/>
        <v>2022_Week47</v>
      </c>
      <c r="C1021" t="s">
        <v>626</v>
      </c>
      <c r="D1021" t="s">
        <v>512</v>
      </c>
      <c r="E1021" t="s">
        <v>29</v>
      </c>
      <c r="F1021" t="s">
        <v>30</v>
      </c>
      <c r="G1021" t="s">
        <v>31</v>
      </c>
      <c r="H1021">
        <v>288</v>
      </c>
      <c r="I1021">
        <v>8</v>
      </c>
      <c r="J1021">
        <v>4.45</v>
      </c>
      <c r="K1021">
        <v>5.67</v>
      </c>
      <c r="L1021">
        <v>372</v>
      </c>
      <c r="M1021">
        <v>11</v>
      </c>
      <c r="N1021">
        <v>4.5999999999999996</v>
      </c>
      <c r="O1021">
        <v>5.88</v>
      </c>
      <c r="P1021">
        <v>99.73</v>
      </c>
      <c r="Q1021">
        <v>100</v>
      </c>
      <c r="R1021">
        <v>12</v>
      </c>
      <c r="S1021">
        <v>0</v>
      </c>
      <c r="T1021">
        <v>4.17</v>
      </c>
      <c r="U1021">
        <v>0</v>
      </c>
      <c r="V1021" t="s">
        <v>547</v>
      </c>
      <c r="W1021" t="s">
        <v>33</v>
      </c>
      <c r="X1021">
        <v>12</v>
      </c>
      <c r="Y1021">
        <v>0</v>
      </c>
    </row>
    <row r="1022" spans="1:25" x14ac:dyDescent="0.25">
      <c r="A1022">
        <f>_xlfn.XLOOKUP(C1022,[1]Sheet1!$K:$K,[1]Sheet1!$D:$D,0)</f>
        <v>44879</v>
      </c>
      <c r="B1022" t="str">
        <f t="shared" si="15"/>
        <v>2022_Week47</v>
      </c>
      <c r="C1022" t="s">
        <v>626</v>
      </c>
      <c r="D1022" t="s">
        <v>88</v>
      </c>
      <c r="E1022" t="s">
        <v>88</v>
      </c>
      <c r="F1022" t="s">
        <v>89</v>
      </c>
      <c r="G1022" t="s">
        <v>90</v>
      </c>
      <c r="H1022">
        <v>126</v>
      </c>
      <c r="I1022">
        <v>3</v>
      </c>
      <c r="J1022">
        <v>1.95</v>
      </c>
      <c r="K1022">
        <v>2.13</v>
      </c>
      <c r="L1022">
        <v>146</v>
      </c>
      <c r="M1022">
        <v>3</v>
      </c>
      <c r="N1022">
        <v>1.81</v>
      </c>
      <c r="O1022">
        <v>1.6</v>
      </c>
      <c r="P1022">
        <v>100</v>
      </c>
      <c r="Q1022">
        <v>100</v>
      </c>
      <c r="R1022">
        <v>11</v>
      </c>
      <c r="S1022">
        <v>0</v>
      </c>
      <c r="T1022">
        <v>8.73</v>
      </c>
      <c r="U1022">
        <v>0</v>
      </c>
      <c r="V1022" t="s">
        <v>405</v>
      </c>
      <c r="W1022" t="s">
        <v>33</v>
      </c>
      <c r="X1022">
        <v>11</v>
      </c>
      <c r="Y1022">
        <v>0</v>
      </c>
    </row>
    <row r="1023" spans="1:25" x14ac:dyDescent="0.25">
      <c r="A1023">
        <f>_xlfn.XLOOKUP(C1023,[1]Sheet1!$K:$K,[1]Sheet1!$D:$D,0)</f>
        <v>44879</v>
      </c>
      <c r="B1023" t="str">
        <f t="shared" si="15"/>
        <v>2022_Week47</v>
      </c>
      <c r="C1023" t="s">
        <v>626</v>
      </c>
      <c r="D1023" t="s">
        <v>34</v>
      </c>
      <c r="E1023" t="s">
        <v>45</v>
      </c>
      <c r="F1023" t="s">
        <v>46</v>
      </c>
      <c r="G1023" t="s">
        <v>47</v>
      </c>
      <c r="H1023">
        <v>211</v>
      </c>
      <c r="I1023">
        <v>4</v>
      </c>
      <c r="J1023">
        <v>3.26</v>
      </c>
      <c r="K1023">
        <v>2.84</v>
      </c>
      <c r="L1023">
        <v>259</v>
      </c>
      <c r="M1023">
        <v>4</v>
      </c>
      <c r="N1023">
        <v>3.21</v>
      </c>
      <c r="O1023">
        <v>2.14</v>
      </c>
      <c r="P1023">
        <v>100</v>
      </c>
      <c r="Q1023">
        <v>100</v>
      </c>
      <c r="R1023">
        <v>10</v>
      </c>
      <c r="S1023">
        <v>0</v>
      </c>
      <c r="T1023">
        <v>4.74</v>
      </c>
      <c r="U1023">
        <v>0</v>
      </c>
      <c r="V1023" t="s">
        <v>277</v>
      </c>
      <c r="W1023" t="s">
        <v>33</v>
      </c>
      <c r="X1023">
        <v>10</v>
      </c>
      <c r="Y1023">
        <v>0</v>
      </c>
    </row>
    <row r="1024" spans="1:25" x14ac:dyDescent="0.25">
      <c r="A1024">
        <f>_xlfn.XLOOKUP(C1024,[1]Sheet1!$K:$K,[1]Sheet1!$D:$D,0)</f>
        <v>44879</v>
      </c>
      <c r="B1024" t="str">
        <f t="shared" si="15"/>
        <v>2022_Week47</v>
      </c>
      <c r="C1024" t="s">
        <v>626</v>
      </c>
      <c r="D1024" t="s">
        <v>162</v>
      </c>
      <c r="E1024" t="s">
        <v>163</v>
      </c>
      <c r="F1024" t="s">
        <v>164</v>
      </c>
      <c r="G1024" t="s">
        <v>165</v>
      </c>
      <c r="H1024">
        <v>152</v>
      </c>
      <c r="I1024">
        <v>3</v>
      </c>
      <c r="J1024">
        <v>2.35</v>
      </c>
      <c r="K1024">
        <v>2.13</v>
      </c>
      <c r="L1024">
        <v>198</v>
      </c>
      <c r="M1024">
        <v>4</v>
      </c>
      <c r="N1024">
        <v>2.4500000000000002</v>
      </c>
      <c r="O1024">
        <v>2.14</v>
      </c>
      <c r="P1024">
        <v>99.49</v>
      </c>
      <c r="Q1024">
        <v>100</v>
      </c>
      <c r="R1024">
        <v>10</v>
      </c>
      <c r="S1024">
        <v>0</v>
      </c>
      <c r="T1024">
        <v>6.58</v>
      </c>
      <c r="U1024">
        <v>0</v>
      </c>
      <c r="V1024" t="s">
        <v>277</v>
      </c>
      <c r="W1024" t="s">
        <v>33</v>
      </c>
      <c r="X1024">
        <v>10</v>
      </c>
      <c r="Y1024">
        <v>0</v>
      </c>
    </row>
    <row r="1025" spans="1:25" x14ac:dyDescent="0.25">
      <c r="A1025">
        <f>_xlfn.XLOOKUP(C1025,[1]Sheet1!$K:$K,[1]Sheet1!$D:$D,0)</f>
        <v>44879</v>
      </c>
      <c r="B1025" t="str">
        <f t="shared" si="15"/>
        <v>2022_Week47</v>
      </c>
      <c r="C1025" t="s">
        <v>626</v>
      </c>
      <c r="D1025" t="s">
        <v>512</v>
      </c>
      <c r="E1025" t="s">
        <v>76</v>
      </c>
      <c r="F1025" t="s">
        <v>77</v>
      </c>
      <c r="G1025" t="s">
        <v>78</v>
      </c>
      <c r="H1025">
        <v>154</v>
      </c>
      <c r="I1025">
        <v>2</v>
      </c>
      <c r="J1025">
        <v>2.38</v>
      </c>
      <c r="K1025">
        <v>1.42</v>
      </c>
      <c r="L1025">
        <v>194</v>
      </c>
      <c r="M1025">
        <v>2</v>
      </c>
      <c r="N1025">
        <v>2.4</v>
      </c>
      <c r="O1025">
        <v>1.07</v>
      </c>
      <c r="P1025">
        <v>99.48</v>
      </c>
      <c r="Q1025">
        <v>100</v>
      </c>
      <c r="R1025">
        <v>8</v>
      </c>
      <c r="S1025">
        <v>0</v>
      </c>
      <c r="T1025">
        <v>5.19</v>
      </c>
      <c r="U1025">
        <v>0</v>
      </c>
      <c r="V1025" t="s">
        <v>518</v>
      </c>
      <c r="W1025" t="s">
        <v>33</v>
      </c>
      <c r="X1025">
        <v>8</v>
      </c>
      <c r="Y1025">
        <v>0</v>
      </c>
    </row>
    <row r="1026" spans="1:25" x14ac:dyDescent="0.25">
      <c r="A1026">
        <f>_xlfn.XLOOKUP(C1026,[1]Sheet1!$K:$K,[1]Sheet1!$D:$D,0)</f>
        <v>44879</v>
      </c>
      <c r="B1026" t="str">
        <f t="shared" si="15"/>
        <v>2022_Week47</v>
      </c>
      <c r="C1026" t="s">
        <v>626</v>
      </c>
      <c r="D1026" t="s">
        <v>41</v>
      </c>
      <c r="E1026" t="s">
        <v>41</v>
      </c>
      <c r="F1026" t="s">
        <v>42</v>
      </c>
      <c r="G1026" t="s">
        <v>43</v>
      </c>
      <c r="H1026">
        <v>111</v>
      </c>
      <c r="I1026">
        <v>1</v>
      </c>
      <c r="J1026">
        <v>1.71</v>
      </c>
      <c r="K1026">
        <v>0.71</v>
      </c>
      <c r="L1026">
        <v>131</v>
      </c>
      <c r="M1026">
        <v>1</v>
      </c>
      <c r="N1026">
        <v>1.62</v>
      </c>
      <c r="O1026">
        <v>0.53</v>
      </c>
      <c r="P1026">
        <v>98.47</v>
      </c>
      <c r="Q1026">
        <v>100</v>
      </c>
      <c r="R1026">
        <v>8</v>
      </c>
      <c r="S1026">
        <v>0</v>
      </c>
      <c r="T1026">
        <v>7.21</v>
      </c>
      <c r="U1026">
        <v>0</v>
      </c>
      <c r="V1026" t="s">
        <v>176</v>
      </c>
      <c r="W1026" t="s">
        <v>33</v>
      </c>
      <c r="X1026">
        <v>7</v>
      </c>
      <c r="Y1026">
        <v>0</v>
      </c>
    </row>
    <row r="1027" spans="1:25" x14ac:dyDescent="0.25">
      <c r="A1027">
        <f>_xlfn.XLOOKUP(C1027,[1]Sheet1!$K:$K,[1]Sheet1!$D:$D,0)</f>
        <v>44879</v>
      </c>
      <c r="B1027" t="str">
        <f t="shared" ref="B1027:B1090" si="16">IF(WEEKNUM(A1027)&gt;9,YEAR(A1027)&amp;"_Week"&amp;WEEKNUM(A1027),YEAR(A1027)&amp;"_Week0"&amp;WEEKNUM(A1027))</f>
        <v>2022_Week47</v>
      </c>
      <c r="C1027" t="s">
        <v>626</v>
      </c>
      <c r="D1027" t="s">
        <v>34</v>
      </c>
      <c r="E1027" t="s">
        <v>157</v>
      </c>
      <c r="F1027" t="s">
        <v>158</v>
      </c>
      <c r="G1027" t="s">
        <v>159</v>
      </c>
      <c r="H1027">
        <v>114</v>
      </c>
      <c r="I1027">
        <v>3</v>
      </c>
      <c r="J1027">
        <v>1.76</v>
      </c>
      <c r="K1027">
        <v>2.13</v>
      </c>
      <c r="L1027">
        <v>142</v>
      </c>
      <c r="M1027">
        <v>14</v>
      </c>
      <c r="N1027">
        <v>1.76</v>
      </c>
      <c r="O1027">
        <v>7.49</v>
      </c>
      <c r="P1027">
        <v>100</v>
      </c>
      <c r="Q1027">
        <v>100</v>
      </c>
      <c r="R1027">
        <v>6</v>
      </c>
      <c r="S1027">
        <v>0</v>
      </c>
      <c r="T1027">
        <v>5.26</v>
      </c>
      <c r="U1027">
        <v>0</v>
      </c>
      <c r="V1027" t="s">
        <v>298</v>
      </c>
      <c r="W1027" t="s">
        <v>33</v>
      </c>
      <c r="X1027">
        <v>6</v>
      </c>
      <c r="Y1027">
        <v>0</v>
      </c>
    </row>
    <row r="1028" spans="1:25" x14ac:dyDescent="0.25">
      <c r="A1028">
        <f>_xlfn.XLOOKUP(C1028,[1]Sheet1!$K:$K,[1]Sheet1!$D:$D,0)</f>
        <v>44879</v>
      </c>
      <c r="B1028" t="str">
        <f t="shared" si="16"/>
        <v>2022_Week47</v>
      </c>
      <c r="C1028" t="s">
        <v>626</v>
      </c>
      <c r="D1028" t="s">
        <v>92</v>
      </c>
      <c r="E1028" t="s">
        <v>97</v>
      </c>
      <c r="F1028" t="s">
        <v>98</v>
      </c>
      <c r="G1028" t="s">
        <v>99</v>
      </c>
      <c r="H1028">
        <v>104</v>
      </c>
      <c r="I1028">
        <v>3</v>
      </c>
      <c r="J1028">
        <v>1.61</v>
      </c>
      <c r="K1028">
        <v>2.13</v>
      </c>
      <c r="L1028">
        <v>132</v>
      </c>
      <c r="M1028">
        <v>5</v>
      </c>
      <c r="N1028">
        <v>1.63</v>
      </c>
      <c r="O1028">
        <v>2.67</v>
      </c>
      <c r="P1028">
        <v>100</v>
      </c>
      <c r="Q1028">
        <v>100</v>
      </c>
      <c r="R1028">
        <v>6</v>
      </c>
      <c r="S1028">
        <v>0</v>
      </c>
      <c r="T1028">
        <v>5.77</v>
      </c>
      <c r="U1028">
        <v>0</v>
      </c>
      <c r="V1028" t="s">
        <v>584</v>
      </c>
      <c r="W1028" t="s">
        <v>33</v>
      </c>
      <c r="X1028">
        <v>6</v>
      </c>
      <c r="Y1028">
        <v>0</v>
      </c>
    </row>
    <row r="1029" spans="1:25" x14ac:dyDescent="0.25">
      <c r="A1029">
        <f>_xlfn.XLOOKUP(C1029,[1]Sheet1!$K:$K,[1]Sheet1!$D:$D,0)</f>
        <v>44879</v>
      </c>
      <c r="B1029" t="str">
        <f t="shared" si="16"/>
        <v>2022_Week47</v>
      </c>
      <c r="C1029" t="s">
        <v>626</v>
      </c>
      <c r="D1029" t="s">
        <v>34</v>
      </c>
      <c r="E1029" t="s">
        <v>186</v>
      </c>
      <c r="F1029" t="s">
        <v>187</v>
      </c>
      <c r="G1029" t="s">
        <v>188</v>
      </c>
      <c r="H1029">
        <v>104</v>
      </c>
      <c r="I1029">
        <v>4</v>
      </c>
      <c r="J1029">
        <v>1.61</v>
      </c>
      <c r="K1029">
        <v>2.84</v>
      </c>
      <c r="L1029">
        <v>118</v>
      </c>
      <c r="M1029">
        <v>4</v>
      </c>
      <c r="N1029">
        <v>1.46</v>
      </c>
      <c r="O1029">
        <v>2.14</v>
      </c>
      <c r="P1029">
        <v>100</v>
      </c>
      <c r="Q1029">
        <v>100</v>
      </c>
      <c r="R1029">
        <v>5</v>
      </c>
      <c r="S1029">
        <v>0</v>
      </c>
      <c r="T1029">
        <v>4.8099999999999996</v>
      </c>
      <c r="U1029">
        <v>0</v>
      </c>
      <c r="V1029" t="s">
        <v>636</v>
      </c>
      <c r="W1029" t="s">
        <v>33</v>
      </c>
      <c r="X1029">
        <v>5</v>
      </c>
      <c r="Y1029">
        <v>0</v>
      </c>
    </row>
    <row r="1030" spans="1:25" x14ac:dyDescent="0.25">
      <c r="A1030">
        <f>_xlfn.XLOOKUP(C1030,[1]Sheet1!$K:$K,[1]Sheet1!$D:$D,0)</f>
        <v>44879</v>
      </c>
      <c r="B1030" t="str">
        <f t="shared" si="16"/>
        <v>2022_Week47</v>
      </c>
      <c r="C1030" t="s">
        <v>626</v>
      </c>
      <c r="D1030" t="s">
        <v>116</v>
      </c>
      <c r="E1030" t="s">
        <v>116</v>
      </c>
      <c r="F1030" t="s">
        <v>117</v>
      </c>
      <c r="G1030" t="s">
        <v>118</v>
      </c>
      <c r="H1030">
        <v>91</v>
      </c>
      <c r="I1030">
        <v>3</v>
      </c>
      <c r="J1030">
        <v>1.41</v>
      </c>
      <c r="K1030">
        <v>2.13</v>
      </c>
      <c r="L1030">
        <v>104</v>
      </c>
      <c r="M1030">
        <v>3</v>
      </c>
      <c r="N1030">
        <v>1.29</v>
      </c>
      <c r="O1030">
        <v>1.6</v>
      </c>
      <c r="P1030">
        <v>99.04</v>
      </c>
      <c r="Q1030">
        <v>100</v>
      </c>
      <c r="R1030">
        <v>5</v>
      </c>
      <c r="S1030">
        <v>0</v>
      </c>
      <c r="T1030">
        <v>5.49</v>
      </c>
      <c r="U1030">
        <v>0</v>
      </c>
      <c r="V1030" t="s">
        <v>376</v>
      </c>
      <c r="W1030" t="s">
        <v>33</v>
      </c>
      <c r="X1030">
        <v>5</v>
      </c>
      <c r="Y1030">
        <v>0</v>
      </c>
    </row>
    <row r="1031" spans="1:25" x14ac:dyDescent="0.25">
      <c r="A1031">
        <f>_xlfn.XLOOKUP(C1031,[1]Sheet1!$K:$K,[1]Sheet1!$D:$D,0)</f>
        <v>44879</v>
      </c>
      <c r="B1031" t="str">
        <f t="shared" si="16"/>
        <v>2022_Week47</v>
      </c>
      <c r="C1031" t="s">
        <v>626</v>
      </c>
      <c r="D1031" t="s">
        <v>34</v>
      </c>
      <c r="E1031" t="s">
        <v>62</v>
      </c>
      <c r="F1031" t="s">
        <v>63</v>
      </c>
      <c r="G1031" t="s">
        <v>64</v>
      </c>
      <c r="H1031">
        <v>129</v>
      </c>
      <c r="I1031">
        <v>4</v>
      </c>
      <c r="J1031">
        <v>1.99</v>
      </c>
      <c r="K1031">
        <v>2.84</v>
      </c>
      <c r="L1031">
        <v>140</v>
      </c>
      <c r="M1031">
        <v>4</v>
      </c>
      <c r="N1031">
        <v>1.73</v>
      </c>
      <c r="O1031">
        <v>2.14</v>
      </c>
      <c r="P1031">
        <v>99.29</v>
      </c>
      <c r="Q1031">
        <v>100</v>
      </c>
      <c r="R1031">
        <v>5</v>
      </c>
      <c r="S1031">
        <v>0</v>
      </c>
      <c r="T1031">
        <v>3.88</v>
      </c>
      <c r="U1031">
        <v>0</v>
      </c>
      <c r="V1031" t="s">
        <v>367</v>
      </c>
      <c r="W1031" t="s">
        <v>33</v>
      </c>
      <c r="X1031">
        <v>5</v>
      </c>
      <c r="Y1031">
        <v>0</v>
      </c>
    </row>
    <row r="1032" spans="1:25" x14ac:dyDescent="0.25">
      <c r="A1032">
        <f>_xlfn.XLOOKUP(C1032,[1]Sheet1!$K:$K,[1]Sheet1!$D:$D,0)</f>
        <v>44879</v>
      </c>
      <c r="B1032" t="str">
        <f t="shared" si="16"/>
        <v>2022_Week47</v>
      </c>
      <c r="C1032" t="s">
        <v>626</v>
      </c>
      <c r="D1032" t="s">
        <v>231</v>
      </c>
      <c r="E1032" t="s">
        <v>231</v>
      </c>
      <c r="F1032" t="s">
        <v>232</v>
      </c>
      <c r="G1032" t="s">
        <v>233</v>
      </c>
      <c r="H1032">
        <v>42</v>
      </c>
      <c r="I1032">
        <v>1</v>
      </c>
      <c r="J1032">
        <v>0.65</v>
      </c>
      <c r="K1032">
        <v>0.71</v>
      </c>
      <c r="L1032">
        <v>52</v>
      </c>
      <c r="M1032">
        <v>1</v>
      </c>
      <c r="N1032">
        <v>0.64</v>
      </c>
      <c r="O1032">
        <v>0.53</v>
      </c>
      <c r="P1032">
        <v>98.08</v>
      </c>
      <c r="Q1032">
        <v>100</v>
      </c>
      <c r="R1032">
        <v>4</v>
      </c>
      <c r="S1032">
        <v>0</v>
      </c>
      <c r="T1032">
        <v>9.52</v>
      </c>
      <c r="U1032">
        <v>0</v>
      </c>
      <c r="V1032" t="s">
        <v>367</v>
      </c>
      <c r="W1032" t="s">
        <v>33</v>
      </c>
      <c r="X1032">
        <v>4</v>
      </c>
      <c r="Y1032">
        <v>0</v>
      </c>
    </row>
    <row r="1033" spans="1:25" x14ac:dyDescent="0.25">
      <c r="A1033">
        <f>_xlfn.XLOOKUP(C1033,[1]Sheet1!$K:$K,[1]Sheet1!$D:$D,0)</f>
        <v>44879</v>
      </c>
      <c r="B1033" t="str">
        <f t="shared" si="16"/>
        <v>2022_Week47</v>
      </c>
      <c r="C1033" t="s">
        <v>626</v>
      </c>
      <c r="D1033" t="s">
        <v>512</v>
      </c>
      <c r="E1033" t="s">
        <v>120</v>
      </c>
      <c r="F1033" t="s">
        <v>121</v>
      </c>
      <c r="G1033" t="s">
        <v>122</v>
      </c>
      <c r="H1033">
        <v>83</v>
      </c>
      <c r="I1033">
        <v>0</v>
      </c>
      <c r="J1033">
        <v>1.28</v>
      </c>
      <c r="K1033">
        <v>0</v>
      </c>
      <c r="L1033">
        <v>107</v>
      </c>
      <c r="M1033">
        <v>0</v>
      </c>
      <c r="N1033">
        <v>1.32</v>
      </c>
      <c r="O1033">
        <v>0</v>
      </c>
      <c r="P1033">
        <v>100</v>
      </c>
      <c r="Q1033">
        <v>0</v>
      </c>
      <c r="R1033">
        <v>3</v>
      </c>
      <c r="S1033">
        <v>0</v>
      </c>
      <c r="T1033">
        <v>3.61</v>
      </c>
      <c r="U1033">
        <v>0</v>
      </c>
      <c r="V1033" t="s">
        <v>637</v>
      </c>
      <c r="W1033" t="s">
        <v>33</v>
      </c>
      <c r="X1033">
        <v>3</v>
      </c>
      <c r="Y1033">
        <v>0</v>
      </c>
    </row>
    <row r="1034" spans="1:25" x14ac:dyDescent="0.25">
      <c r="A1034">
        <f>_xlfn.XLOOKUP(C1034,[1]Sheet1!$K:$K,[1]Sheet1!$D:$D,0)</f>
        <v>44879</v>
      </c>
      <c r="B1034" t="str">
        <f t="shared" si="16"/>
        <v>2022_Week47</v>
      </c>
      <c r="C1034" t="s">
        <v>626</v>
      </c>
      <c r="D1034" t="s">
        <v>34</v>
      </c>
      <c r="E1034" t="s">
        <v>222</v>
      </c>
      <c r="F1034" t="s">
        <v>158</v>
      </c>
      <c r="G1034" t="s">
        <v>223</v>
      </c>
      <c r="H1034">
        <v>120</v>
      </c>
      <c r="I1034">
        <v>3</v>
      </c>
      <c r="J1034">
        <v>1.85</v>
      </c>
      <c r="K1034">
        <v>2.13</v>
      </c>
      <c r="L1034">
        <v>129</v>
      </c>
      <c r="M1034">
        <v>3</v>
      </c>
      <c r="N1034">
        <v>1.6</v>
      </c>
      <c r="O1034">
        <v>1.6</v>
      </c>
      <c r="P1034">
        <v>100</v>
      </c>
      <c r="Q1034">
        <v>100</v>
      </c>
      <c r="R1034">
        <v>2</v>
      </c>
      <c r="S1034">
        <v>0</v>
      </c>
      <c r="T1034">
        <v>1.67</v>
      </c>
      <c r="U1034">
        <v>0</v>
      </c>
      <c r="V1034" t="s">
        <v>257</v>
      </c>
      <c r="W1034" t="s">
        <v>33</v>
      </c>
      <c r="X1034">
        <v>2</v>
      </c>
      <c r="Y1034">
        <v>0</v>
      </c>
    </row>
    <row r="1035" spans="1:25" x14ac:dyDescent="0.25">
      <c r="A1035">
        <f>_xlfn.XLOOKUP(C1035,[1]Sheet1!$K:$K,[1]Sheet1!$D:$D,0)</f>
        <v>44879</v>
      </c>
      <c r="B1035" t="str">
        <f t="shared" si="16"/>
        <v>2022_Week47</v>
      </c>
      <c r="C1035" t="s">
        <v>626</v>
      </c>
      <c r="D1035" t="s">
        <v>92</v>
      </c>
      <c r="E1035" t="s">
        <v>93</v>
      </c>
      <c r="F1035" t="s">
        <v>94</v>
      </c>
      <c r="G1035" t="s">
        <v>95</v>
      </c>
      <c r="H1035">
        <v>118</v>
      </c>
      <c r="I1035">
        <v>3</v>
      </c>
      <c r="J1035">
        <v>1.82</v>
      </c>
      <c r="K1035">
        <v>2.13</v>
      </c>
      <c r="L1035">
        <v>142</v>
      </c>
      <c r="M1035">
        <v>5</v>
      </c>
      <c r="N1035">
        <v>1.76</v>
      </c>
      <c r="O1035">
        <v>2.67</v>
      </c>
      <c r="P1035">
        <v>100</v>
      </c>
      <c r="Q1035">
        <v>100</v>
      </c>
      <c r="R1035">
        <v>2</v>
      </c>
      <c r="S1035">
        <v>0</v>
      </c>
      <c r="T1035">
        <v>1.69</v>
      </c>
      <c r="U1035">
        <v>0</v>
      </c>
      <c r="V1035" t="s">
        <v>638</v>
      </c>
      <c r="W1035" t="s">
        <v>33</v>
      </c>
      <c r="X1035">
        <v>2</v>
      </c>
      <c r="Y1035">
        <v>0</v>
      </c>
    </row>
    <row r="1036" spans="1:25" x14ac:dyDescent="0.25">
      <c r="A1036">
        <f>_xlfn.XLOOKUP(C1036,[1]Sheet1!$K:$K,[1]Sheet1!$D:$D,0)</f>
        <v>44879</v>
      </c>
      <c r="B1036" t="str">
        <f t="shared" si="16"/>
        <v>2022_Week47</v>
      </c>
      <c r="C1036" t="s">
        <v>626</v>
      </c>
      <c r="D1036" t="s">
        <v>34</v>
      </c>
      <c r="E1036" t="s">
        <v>224</v>
      </c>
      <c r="F1036" t="s">
        <v>158</v>
      </c>
      <c r="G1036" t="s">
        <v>225</v>
      </c>
      <c r="H1036">
        <v>144</v>
      </c>
      <c r="I1036">
        <v>6</v>
      </c>
      <c r="J1036">
        <v>2.2200000000000002</v>
      </c>
      <c r="K1036">
        <v>4.26</v>
      </c>
      <c r="L1036">
        <v>154</v>
      </c>
      <c r="M1036">
        <v>6</v>
      </c>
      <c r="N1036">
        <v>1.91</v>
      </c>
      <c r="O1036">
        <v>3.21</v>
      </c>
      <c r="P1036">
        <v>100</v>
      </c>
      <c r="Q1036">
        <v>100</v>
      </c>
      <c r="R1036">
        <v>1</v>
      </c>
      <c r="S1036">
        <v>0</v>
      </c>
      <c r="T1036">
        <v>0.69</v>
      </c>
      <c r="U1036">
        <v>0</v>
      </c>
      <c r="V1036" t="s">
        <v>166</v>
      </c>
      <c r="W1036" t="s">
        <v>33</v>
      </c>
      <c r="X1036">
        <v>1</v>
      </c>
      <c r="Y1036">
        <v>0</v>
      </c>
    </row>
    <row r="1037" spans="1:25" x14ac:dyDescent="0.25">
      <c r="A1037">
        <f>_xlfn.XLOOKUP(C1037,[1]Sheet1!$K:$K,[1]Sheet1!$D:$D,0)</f>
        <v>44879</v>
      </c>
      <c r="B1037" t="str">
        <f t="shared" si="16"/>
        <v>2022_Week47</v>
      </c>
      <c r="C1037" t="s">
        <v>626</v>
      </c>
      <c r="D1037" t="s">
        <v>34</v>
      </c>
      <c r="E1037" t="s">
        <v>397</v>
      </c>
      <c r="F1037" t="s">
        <v>398</v>
      </c>
      <c r="G1037" t="s">
        <v>399</v>
      </c>
      <c r="H1037">
        <v>77</v>
      </c>
      <c r="I1037">
        <v>1</v>
      </c>
      <c r="J1037">
        <v>1.19</v>
      </c>
      <c r="K1037">
        <v>0.71</v>
      </c>
      <c r="L1037">
        <v>83</v>
      </c>
      <c r="M1037">
        <v>1</v>
      </c>
      <c r="N1037">
        <v>1.03</v>
      </c>
      <c r="O1037">
        <v>0.53</v>
      </c>
      <c r="P1037">
        <v>100</v>
      </c>
      <c r="Q1037">
        <v>100</v>
      </c>
      <c r="R1037">
        <v>1</v>
      </c>
      <c r="S1037">
        <v>0</v>
      </c>
      <c r="T1037">
        <v>1.3</v>
      </c>
      <c r="U1037">
        <v>0</v>
      </c>
      <c r="V1037" t="s">
        <v>39</v>
      </c>
      <c r="W1037" t="s">
        <v>33</v>
      </c>
      <c r="X1037">
        <v>1</v>
      </c>
      <c r="Y1037">
        <v>0</v>
      </c>
    </row>
    <row r="1038" spans="1:25" x14ac:dyDescent="0.25">
      <c r="A1038">
        <f>_xlfn.XLOOKUP(C1038,[1]Sheet1!$K:$K,[1]Sheet1!$D:$D,0)</f>
        <v>44879</v>
      </c>
      <c r="B1038" t="str">
        <f t="shared" si="16"/>
        <v>2022_Week47</v>
      </c>
      <c r="C1038" t="s">
        <v>626</v>
      </c>
      <c r="D1038" t="s">
        <v>162</v>
      </c>
      <c r="E1038" t="s">
        <v>371</v>
      </c>
      <c r="F1038" t="s">
        <v>343</v>
      </c>
      <c r="G1038" t="s">
        <v>372</v>
      </c>
      <c r="H1038">
        <v>54</v>
      </c>
      <c r="I1038">
        <v>1</v>
      </c>
      <c r="J1038">
        <v>0.83</v>
      </c>
      <c r="K1038">
        <v>0.71</v>
      </c>
      <c r="L1038">
        <v>63</v>
      </c>
      <c r="M1038">
        <v>1</v>
      </c>
      <c r="N1038">
        <v>0.78</v>
      </c>
      <c r="O1038">
        <v>0.53</v>
      </c>
      <c r="P1038">
        <v>98.41</v>
      </c>
      <c r="Q1038">
        <v>100</v>
      </c>
      <c r="R1038">
        <v>1</v>
      </c>
      <c r="S1038">
        <v>0</v>
      </c>
      <c r="T1038">
        <v>1.85</v>
      </c>
      <c r="U1038">
        <v>0</v>
      </c>
      <c r="V1038" t="s">
        <v>166</v>
      </c>
      <c r="W1038" t="s">
        <v>33</v>
      </c>
      <c r="X1038">
        <v>1</v>
      </c>
      <c r="Y1038">
        <v>0</v>
      </c>
    </row>
    <row r="1039" spans="1:25" x14ac:dyDescent="0.25">
      <c r="A1039">
        <f>_xlfn.XLOOKUP(C1039,[1]Sheet1!$K:$K,[1]Sheet1!$D:$D,0)</f>
        <v>44879</v>
      </c>
      <c r="B1039" t="str">
        <f t="shared" si="16"/>
        <v>2022_Week47</v>
      </c>
      <c r="C1039" t="s">
        <v>626</v>
      </c>
      <c r="D1039" t="s">
        <v>92</v>
      </c>
      <c r="E1039" t="s">
        <v>111</v>
      </c>
      <c r="F1039" t="s">
        <v>112</v>
      </c>
      <c r="G1039" t="s">
        <v>113</v>
      </c>
      <c r="H1039">
        <v>122</v>
      </c>
      <c r="I1039">
        <v>5</v>
      </c>
      <c r="J1039">
        <v>1.88</v>
      </c>
      <c r="K1039">
        <v>3.55</v>
      </c>
      <c r="L1039">
        <v>134</v>
      </c>
      <c r="M1039">
        <v>5</v>
      </c>
      <c r="N1039">
        <v>1.66</v>
      </c>
      <c r="O1039">
        <v>2.67</v>
      </c>
      <c r="P1039">
        <v>98.51</v>
      </c>
      <c r="Q1039">
        <v>100</v>
      </c>
      <c r="R1039">
        <v>1</v>
      </c>
      <c r="S1039">
        <v>0</v>
      </c>
      <c r="T1039">
        <v>0.82</v>
      </c>
      <c r="U1039">
        <v>0</v>
      </c>
      <c r="V1039" t="s">
        <v>564</v>
      </c>
      <c r="W1039" t="s">
        <v>33</v>
      </c>
      <c r="X1039">
        <v>1</v>
      </c>
      <c r="Y1039">
        <v>0</v>
      </c>
    </row>
    <row r="1040" spans="1:25" x14ac:dyDescent="0.25">
      <c r="A1040">
        <f>_xlfn.XLOOKUP(C1040,[1]Sheet1!$K:$K,[1]Sheet1!$D:$D,0)</f>
        <v>44872</v>
      </c>
      <c r="B1040" t="str">
        <f t="shared" si="16"/>
        <v>2022_Week46</v>
      </c>
      <c r="C1040" t="s">
        <v>639</v>
      </c>
      <c r="D1040" t="s">
        <v>512</v>
      </c>
      <c r="E1040" t="s">
        <v>80</v>
      </c>
      <c r="F1040" t="s">
        <v>81</v>
      </c>
      <c r="G1040" t="s">
        <v>82</v>
      </c>
      <c r="H1040">
        <v>627</v>
      </c>
      <c r="I1040">
        <v>7</v>
      </c>
      <c r="J1040">
        <v>10.78</v>
      </c>
      <c r="K1040">
        <v>7.14</v>
      </c>
      <c r="L1040">
        <v>822</v>
      </c>
      <c r="M1040">
        <v>9</v>
      </c>
      <c r="N1040">
        <v>11.48</v>
      </c>
      <c r="O1040">
        <v>8.26</v>
      </c>
      <c r="P1040">
        <v>99.15</v>
      </c>
      <c r="Q1040">
        <v>100</v>
      </c>
      <c r="R1040">
        <v>30</v>
      </c>
      <c r="S1040">
        <v>0</v>
      </c>
      <c r="T1040">
        <v>4.78</v>
      </c>
      <c r="U1040">
        <v>0</v>
      </c>
      <c r="V1040" t="s">
        <v>640</v>
      </c>
      <c r="W1040" t="s">
        <v>33</v>
      </c>
      <c r="X1040">
        <v>30</v>
      </c>
      <c r="Y1040">
        <v>0</v>
      </c>
    </row>
    <row r="1041" spans="1:25" x14ac:dyDescent="0.25">
      <c r="A1041">
        <f>_xlfn.XLOOKUP(C1041,[1]Sheet1!$K:$K,[1]Sheet1!$D:$D,0)</f>
        <v>44872</v>
      </c>
      <c r="B1041" t="str">
        <f t="shared" si="16"/>
        <v>2022_Week46</v>
      </c>
      <c r="C1041" t="s">
        <v>639</v>
      </c>
      <c r="D1041" t="s">
        <v>34</v>
      </c>
      <c r="E1041" t="s">
        <v>50</v>
      </c>
      <c r="F1041" t="s">
        <v>51</v>
      </c>
      <c r="G1041" t="s">
        <v>52</v>
      </c>
      <c r="H1041">
        <v>218</v>
      </c>
      <c r="I1041">
        <v>4</v>
      </c>
      <c r="J1041">
        <v>3.75</v>
      </c>
      <c r="K1041">
        <v>4.08</v>
      </c>
      <c r="L1041">
        <v>272</v>
      </c>
      <c r="M1041">
        <v>4</v>
      </c>
      <c r="N1041">
        <v>3.8</v>
      </c>
      <c r="O1041">
        <v>3.67</v>
      </c>
      <c r="P1041">
        <v>97.43</v>
      </c>
      <c r="Q1041">
        <v>100</v>
      </c>
      <c r="R1041">
        <v>26</v>
      </c>
      <c r="S1041">
        <v>1</v>
      </c>
      <c r="T1041">
        <v>11.93</v>
      </c>
      <c r="U1041">
        <v>25</v>
      </c>
      <c r="V1041" t="s">
        <v>641</v>
      </c>
      <c r="W1041" t="s">
        <v>560</v>
      </c>
      <c r="X1041">
        <v>26</v>
      </c>
      <c r="Y1041">
        <v>1</v>
      </c>
    </row>
    <row r="1042" spans="1:25" x14ac:dyDescent="0.25">
      <c r="A1042">
        <f>_xlfn.XLOOKUP(C1042,[1]Sheet1!$K:$K,[1]Sheet1!$D:$D,0)</f>
        <v>44872</v>
      </c>
      <c r="B1042" t="str">
        <f t="shared" si="16"/>
        <v>2022_Week46</v>
      </c>
      <c r="C1042" t="s">
        <v>639</v>
      </c>
      <c r="D1042" t="s">
        <v>92</v>
      </c>
      <c r="E1042" t="s">
        <v>102</v>
      </c>
      <c r="F1042" t="s">
        <v>103</v>
      </c>
      <c r="G1042" t="s">
        <v>104</v>
      </c>
      <c r="H1042">
        <v>349</v>
      </c>
      <c r="I1042">
        <v>2</v>
      </c>
      <c r="J1042">
        <v>6</v>
      </c>
      <c r="K1042">
        <v>2.04</v>
      </c>
      <c r="L1042">
        <v>452</v>
      </c>
      <c r="M1042">
        <v>3</v>
      </c>
      <c r="N1042">
        <v>6.31</v>
      </c>
      <c r="O1042">
        <v>2.75</v>
      </c>
      <c r="P1042">
        <v>98.89</v>
      </c>
      <c r="Q1042">
        <v>100</v>
      </c>
      <c r="R1042">
        <v>28</v>
      </c>
      <c r="S1042">
        <v>0</v>
      </c>
      <c r="T1042">
        <v>8.02</v>
      </c>
      <c r="U1042">
        <v>0</v>
      </c>
      <c r="V1042" t="s">
        <v>642</v>
      </c>
      <c r="W1042" t="s">
        <v>33</v>
      </c>
      <c r="X1042">
        <v>24</v>
      </c>
      <c r="Y1042">
        <v>0</v>
      </c>
    </row>
    <row r="1043" spans="1:25" x14ac:dyDescent="0.25">
      <c r="A1043">
        <f>_xlfn.XLOOKUP(C1043,[1]Sheet1!$K:$K,[1]Sheet1!$D:$D,0)</f>
        <v>44872</v>
      </c>
      <c r="B1043" t="str">
        <f t="shared" si="16"/>
        <v>2022_Week46</v>
      </c>
      <c r="C1043" t="s">
        <v>639</v>
      </c>
      <c r="D1043" t="s">
        <v>58</v>
      </c>
      <c r="E1043" t="s">
        <v>58</v>
      </c>
      <c r="F1043" t="s">
        <v>59</v>
      </c>
      <c r="G1043" t="s">
        <v>60</v>
      </c>
      <c r="H1043">
        <v>238</v>
      </c>
      <c r="I1043">
        <v>6</v>
      </c>
      <c r="J1043">
        <v>4.09</v>
      </c>
      <c r="K1043">
        <v>6.12</v>
      </c>
      <c r="L1043">
        <v>304</v>
      </c>
      <c r="M1043">
        <v>6</v>
      </c>
      <c r="N1043">
        <v>4.25</v>
      </c>
      <c r="O1043">
        <v>5.5</v>
      </c>
      <c r="P1043">
        <v>99.34</v>
      </c>
      <c r="Q1043">
        <v>100</v>
      </c>
      <c r="R1043">
        <v>22</v>
      </c>
      <c r="S1043">
        <v>0</v>
      </c>
      <c r="T1043">
        <v>9.24</v>
      </c>
      <c r="U1043">
        <v>0</v>
      </c>
      <c r="V1043" t="s">
        <v>643</v>
      </c>
      <c r="W1043" t="s">
        <v>33</v>
      </c>
      <c r="X1043">
        <v>22</v>
      </c>
      <c r="Y1043">
        <v>0</v>
      </c>
    </row>
    <row r="1044" spans="1:25" x14ac:dyDescent="0.25">
      <c r="A1044">
        <f>_xlfn.XLOOKUP(C1044,[1]Sheet1!$K:$K,[1]Sheet1!$D:$D,0)</f>
        <v>44872</v>
      </c>
      <c r="B1044" t="str">
        <f t="shared" si="16"/>
        <v>2022_Week46</v>
      </c>
      <c r="C1044" t="s">
        <v>639</v>
      </c>
      <c r="D1044" t="s">
        <v>512</v>
      </c>
      <c r="E1044" t="s">
        <v>67</v>
      </c>
      <c r="F1044" t="s">
        <v>68</v>
      </c>
      <c r="G1044" t="s">
        <v>69</v>
      </c>
      <c r="H1044">
        <v>339</v>
      </c>
      <c r="I1044">
        <v>5</v>
      </c>
      <c r="J1044">
        <v>5.83</v>
      </c>
      <c r="K1044">
        <v>5.0999999999999996</v>
      </c>
      <c r="L1044">
        <v>437</v>
      </c>
      <c r="M1044">
        <v>5</v>
      </c>
      <c r="N1044">
        <v>6.1</v>
      </c>
      <c r="O1044">
        <v>4.59</v>
      </c>
      <c r="P1044">
        <v>98.63</v>
      </c>
      <c r="Q1044">
        <v>100</v>
      </c>
      <c r="R1044">
        <v>22</v>
      </c>
      <c r="S1044">
        <v>0</v>
      </c>
      <c r="T1044">
        <v>6.49</v>
      </c>
      <c r="U1044">
        <v>0</v>
      </c>
      <c r="V1044" t="s">
        <v>644</v>
      </c>
      <c r="W1044" t="s">
        <v>33</v>
      </c>
      <c r="X1044">
        <v>22</v>
      </c>
      <c r="Y1044">
        <v>0</v>
      </c>
    </row>
    <row r="1045" spans="1:25" x14ac:dyDescent="0.25">
      <c r="A1045">
        <f>_xlfn.XLOOKUP(C1045,[1]Sheet1!$K:$K,[1]Sheet1!$D:$D,0)</f>
        <v>44872</v>
      </c>
      <c r="B1045" t="str">
        <f t="shared" si="16"/>
        <v>2022_Week46</v>
      </c>
      <c r="C1045" t="s">
        <v>639</v>
      </c>
      <c r="D1045" t="s">
        <v>512</v>
      </c>
      <c r="E1045" t="s">
        <v>72</v>
      </c>
      <c r="F1045" t="s">
        <v>73</v>
      </c>
      <c r="G1045" t="s">
        <v>74</v>
      </c>
      <c r="H1045">
        <v>258</v>
      </c>
      <c r="I1045">
        <v>5</v>
      </c>
      <c r="J1045">
        <v>4.4400000000000004</v>
      </c>
      <c r="K1045">
        <v>5.0999999999999996</v>
      </c>
      <c r="L1045">
        <v>350</v>
      </c>
      <c r="M1045">
        <v>5</v>
      </c>
      <c r="N1045">
        <v>4.8899999999999997</v>
      </c>
      <c r="O1045">
        <v>4.59</v>
      </c>
      <c r="P1045">
        <v>99.14</v>
      </c>
      <c r="Q1045">
        <v>100</v>
      </c>
      <c r="R1045">
        <v>20</v>
      </c>
      <c r="S1045">
        <v>0</v>
      </c>
      <c r="T1045">
        <v>7.75</v>
      </c>
      <c r="U1045">
        <v>0</v>
      </c>
      <c r="V1045" t="s">
        <v>645</v>
      </c>
      <c r="W1045" t="s">
        <v>33</v>
      </c>
      <c r="X1045">
        <v>20</v>
      </c>
      <c r="Y1045">
        <v>0</v>
      </c>
    </row>
    <row r="1046" spans="1:25" x14ac:dyDescent="0.25">
      <c r="A1046">
        <f>_xlfn.XLOOKUP(C1046,[1]Sheet1!$K:$K,[1]Sheet1!$D:$D,0)</f>
        <v>44872</v>
      </c>
      <c r="B1046" t="str">
        <f t="shared" si="16"/>
        <v>2022_Week46</v>
      </c>
      <c r="C1046" t="s">
        <v>639</v>
      </c>
      <c r="D1046" t="s">
        <v>88</v>
      </c>
      <c r="E1046" t="s">
        <v>88</v>
      </c>
      <c r="F1046" t="s">
        <v>89</v>
      </c>
      <c r="G1046" t="s">
        <v>90</v>
      </c>
      <c r="H1046">
        <v>132</v>
      </c>
      <c r="I1046">
        <v>5</v>
      </c>
      <c r="J1046">
        <v>2.27</v>
      </c>
      <c r="K1046">
        <v>5.0999999999999996</v>
      </c>
      <c r="L1046">
        <v>165</v>
      </c>
      <c r="M1046">
        <v>6</v>
      </c>
      <c r="N1046">
        <v>2.2999999999999998</v>
      </c>
      <c r="O1046">
        <v>5.5</v>
      </c>
      <c r="P1046">
        <v>98.18</v>
      </c>
      <c r="Q1046">
        <v>100</v>
      </c>
      <c r="R1046">
        <v>17</v>
      </c>
      <c r="S1046">
        <v>2</v>
      </c>
      <c r="T1046">
        <v>12.88</v>
      </c>
      <c r="U1046">
        <v>40</v>
      </c>
      <c r="V1046" t="s">
        <v>646</v>
      </c>
      <c r="W1046" t="s">
        <v>145</v>
      </c>
      <c r="X1046">
        <v>17</v>
      </c>
      <c r="Y1046">
        <v>2</v>
      </c>
    </row>
    <row r="1047" spans="1:25" x14ac:dyDescent="0.25">
      <c r="A1047">
        <f>_xlfn.XLOOKUP(C1047,[1]Sheet1!$K:$K,[1]Sheet1!$D:$D,0)</f>
        <v>44872</v>
      </c>
      <c r="B1047" t="str">
        <f t="shared" si="16"/>
        <v>2022_Week46</v>
      </c>
      <c r="C1047" t="s">
        <v>639</v>
      </c>
      <c r="D1047" t="s">
        <v>34</v>
      </c>
      <c r="E1047" t="s">
        <v>45</v>
      </c>
      <c r="F1047" t="s">
        <v>46</v>
      </c>
      <c r="G1047" t="s">
        <v>47</v>
      </c>
      <c r="H1047">
        <v>206</v>
      </c>
      <c r="I1047">
        <v>6</v>
      </c>
      <c r="J1047">
        <v>3.54</v>
      </c>
      <c r="K1047">
        <v>6.12</v>
      </c>
      <c r="L1047">
        <v>270</v>
      </c>
      <c r="M1047">
        <v>8</v>
      </c>
      <c r="N1047">
        <v>3.77</v>
      </c>
      <c r="O1047">
        <v>7.34</v>
      </c>
      <c r="P1047">
        <v>99.63</v>
      </c>
      <c r="Q1047">
        <v>100</v>
      </c>
      <c r="R1047">
        <v>18</v>
      </c>
      <c r="S1047">
        <v>0</v>
      </c>
      <c r="T1047">
        <v>8.74</v>
      </c>
      <c r="U1047">
        <v>0</v>
      </c>
      <c r="V1047" t="s">
        <v>647</v>
      </c>
      <c r="W1047" t="s">
        <v>33</v>
      </c>
      <c r="X1047">
        <v>17</v>
      </c>
      <c r="Y1047">
        <v>0</v>
      </c>
    </row>
    <row r="1048" spans="1:25" x14ac:dyDescent="0.25">
      <c r="A1048">
        <f>_xlfn.XLOOKUP(C1048,[1]Sheet1!$K:$K,[1]Sheet1!$D:$D,0)</f>
        <v>44872</v>
      </c>
      <c r="B1048" t="str">
        <f t="shared" si="16"/>
        <v>2022_Week46</v>
      </c>
      <c r="C1048" t="s">
        <v>639</v>
      </c>
      <c r="D1048" t="s">
        <v>92</v>
      </c>
      <c r="E1048" t="s">
        <v>97</v>
      </c>
      <c r="F1048" t="s">
        <v>98</v>
      </c>
      <c r="G1048" t="s">
        <v>99</v>
      </c>
      <c r="H1048">
        <v>122</v>
      </c>
      <c r="I1048">
        <v>0</v>
      </c>
      <c r="J1048">
        <v>2.1</v>
      </c>
      <c r="K1048">
        <v>0</v>
      </c>
      <c r="L1048">
        <v>153</v>
      </c>
      <c r="M1048">
        <v>0</v>
      </c>
      <c r="N1048">
        <v>2.14</v>
      </c>
      <c r="O1048">
        <v>0</v>
      </c>
      <c r="P1048">
        <v>97.39</v>
      </c>
      <c r="Q1048">
        <v>0</v>
      </c>
      <c r="R1048">
        <v>31</v>
      </c>
      <c r="S1048">
        <v>0</v>
      </c>
      <c r="T1048">
        <v>25.41</v>
      </c>
      <c r="U1048">
        <v>0</v>
      </c>
      <c r="V1048" t="s">
        <v>648</v>
      </c>
      <c r="W1048" t="s">
        <v>33</v>
      </c>
      <c r="X1048">
        <v>17</v>
      </c>
      <c r="Y1048">
        <v>0</v>
      </c>
    </row>
    <row r="1049" spans="1:25" x14ac:dyDescent="0.25">
      <c r="A1049">
        <f>_xlfn.XLOOKUP(C1049,[1]Sheet1!$K:$K,[1]Sheet1!$D:$D,0)</f>
        <v>44872</v>
      </c>
      <c r="B1049" t="str">
        <f t="shared" si="16"/>
        <v>2022_Week46</v>
      </c>
      <c r="C1049" t="s">
        <v>639</v>
      </c>
      <c r="D1049" t="s">
        <v>24</v>
      </c>
      <c r="E1049" t="s">
        <v>24</v>
      </c>
      <c r="F1049" t="s">
        <v>25</v>
      </c>
      <c r="G1049" t="s">
        <v>26</v>
      </c>
      <c r="H1049">
        <v>115</v>
      </c>
      <c r="I1049">
        <v>0</v>
      </c>
      <c r="J1049">
        <v>1.98</v>
      </c>
      <c r="K1049">
        <v>0</v>
      </c>
      <c r="L1049">
        <v>132</v>
      </c>
      <c r="M1049">
        <v>0</v>
      </c>
      <c r="N1049">
        <v>1.84</v>
      </c>
      <c r="O1049">
        <v>0</v>
      </c>
      <c r="P1049">
        <v>98.48</v>
      </c>
      <c r="Q1049">
        <v>0</v>
      </c>
      <c r="R1049">
        <v>16</v>
      </c>
      <c r="S1049">
        <v>0</v>
      </c>
      <c r="T1049">
        <v>13.91</v>
      </c>
      <c r="U1049">
        <v>0</v>
      </c>
      <c r="V1049" t="s">
        <v>429</v>
      </c>
      <c r="W1049" t="s">
        <v>33</v>
      </c>
      <c r="X1049">
        <v>16</v>
      </c>
      <c r="Y1049">
        <v>0</v>
      </c>
    </row>
    <row r="1050" spans="1:25" x14ac:dyDescent="0.25">
      <c r="A1050">
        <f>_xlfn.XLOOKUP(C1050,[1]Sheet1!$K:$K,[1]Sheet1!$D:$D,0)</f>
        <v>44872</v>
      </c>
      <c r="B1050" t="str">
        <f t="shared" si="16"/>
        <v>2022_Week46</v>
      </c>
      <c r="C1050" t="s">
        <v>639</v>
      </c>
      <c r="D1050" t="s">
        <v>512</v>
      </c>
      <c r="E1050" t="s">
        <v>54</v>
      </c>
      <c r="F1050" t="s">
        <v>30</v>
      </c>
      <c r="G1050" t="s">
        <v>55</v>
      </c>
      <c r="H1050">
        <v>482</v>
      </c>
      <c r="I1050">
        <v>12</v>
      </c>
      <c r="J1050">
        <v>8.2899999999999991</v>
      </c>
      <c r="K1050">
        <v>12.24</v>
      </c>
      <c r="L1050">
        <v>590</v>
      </c>
      <c r="M1050">
        <v>12</v>
      </c>
      <c r="N1050">
        <v>8.24</v>
      </c>
      <c r="O1050">
        <v>11.01</v>
      </c>
      <c r="P1050">
        <v>94.41</v>
      </c>
      <c r="Q1050">
        <v>91.67</v>
      </c>
      <c r="R1050">
        <v>16</v>
      </c>
      <c r="S1050">
        <v>0</v>
      </c>
      <c r="T1050">
        <v>3.32</v>
      </c>
      <c r="U1050">
        <v>0</v>
      </c>
      <c r="V1050" t="s">
        <v>649</v>
      </c>
      <c r="W1050" t="s">
        <v>33</v>
      </c>
      <c r="X1050">
        <v>15</v>
      </c>
      <c r="Y1050">
        <v>0</v>
      </c>
    </row>
    <row r="1051" spans="1:25" x14ac:dyDescent="0.25">
      <c r="A1051">
        <f>_xlfn.XLOOKUP(C1051,[1]Sheet1!$K:$K,[1]Sheet1!$D:$D,0)</f>
        <v>44872</v>
      </c>
      <c r="B1051" t="str">
        <f t="shared" si="16"/>
        <v>2022_Week46</v>
      </c>
      <c r="C1051" t="s">
        <v>639</v>
      </c>
      <c r="D1051" t="s">
        <v>301</v>
      </c>
      <c r="E1051" t="s">
        <v>301</v>
      </c>
      <c r="F1051" t="s">
        <v>302</v>
      </c>
      <c r="G1051" t="s">
        <v>303</v>
      </c>
      <c r="H1051">
        <v>204</v>
      </c>
      <c r="I1051">
        <v>4</v>
      </c>
      <c r="J1051">
        <v>3.51</v>
      </c>
      <c r="K1051">
        <v>4.08</v>
      </c>
      <c r="L1051">
        <v>256</v>
      </c>
      <c r="M1051">
        <v>4</v>
      </c>
      <c r="N1051">
        <v>3.58</v>
      </c>
      <c r="O1051">
        <v>3.67</v>
      </c>
      <c r="P1051">
        <v>99.61</v>
      </c>
      <c r="Q1051">
        <v>100</v>
      </c>
      <c r="R1051">
        <v>21</v>
      </c>
      <c r="S1051">
        <v>0</v>
      </c>
      <c r="T1051">
        <v>10.29</v>
      </c>
      <c r="U1051">
        <v>0</v>
      </c>
      <c r="V1051" t="s">
        <v>650</v>
      </c>
      <c r="W1051" t="s">
        <v>33</v>
      </c>
      <c r="X1051">
        <v>13</v>
      </c>
      <c r="Y1051">
        <v>0</v>
      </c>
    </row>
    <row r="1052" spans="1:25" x14ac:dyDescent="0.25">
      <c r="A1052">
        <f>_xlfn.XLOOKUP(C1052,[1]Sheet1!$K:$K,[1]Sheet1!$D:$D,0)</f>
        <v>44872</v>
      </c>
      <c r="B1052" t="str">
        <f t="shared" si="16"/>
        <v>2022_Week46</v>
      </c>
      <c r="C1052" t="s">
        <v>639</v>
      </c>
      <c r="D1052" t="s">
        <v>35</v>
      </c>
      <c r="E1052" t="s">
        <v>35</v>
      </c>
      <c r="F1052" t="s">
        <v>36</v>
      </c>
      <c r="G1052" t="s">
        <v>37</v>
      </c>
      <c r="H1052">
        <v>122</v>
      </c>
      <c r="I1052">
        <v>0</v>
      </c>
      <c r="J1052">
        <v>2.1</v>
      </c>
      <c r="K1052">
        <v>0</v>
      </c>
      <c r="L1052">
        <v>158</v>
      </c>
      <c r="M1052">
        <v>0</v>
      </c>
      <c r="N1052">
        <v>2.21</v>
      </c>
      <c r="O1052">
        <v>0</v>
      </c>
      <c r="P1052">
        <v>98.73</v>
      </c>
      <c r="Q1052">
        <v>0</v>
      </c>
      <c r="R1052">
        <v>10</v>
      </c>
      <c r="S1052">
        <v>0</v>
      </c>
      <c r="T1052">
        <v>8.1999999999999993</v>
      </c>
      <c r="U1052">
        <v>0</v>
      </c>
      <c r="V1052" t="s">
        <v>277</v>
      </c>
      <c r="W1052" t="s">
        <v>33</v>
      </c>
      <c r="X1052">
        <v>10</v>
      </c>
      <c r="Y1052">
        <v>0</v>
      </c>
    </row>
    <row r="1053" spans="1:25" x14ac:dyDescent="0.25">
      <c r="A1053">
        <f>_xlfn.XLOOKUP(C1053,[1]Sheet1!$K:$K,[1]Sheet1!$D:$D,0)</f>
        <v>44872</v>
      </c>
      <c r="B1053" t="str">
        <f t="shared" si="16"/>
        <v>2022_Week46</v>
      </c>
      <c r="C1053" t="s">
        <v>639</v>
      </c>
      <c r="D1053" t="s">
        <v>512</v>
      </c>
      <c r="E1053" t="s">
        <v>84</v>
      </c>
      <c r="F1053" t="s">
        <v>85</v>
      </c>
      <c r="G1053" t="s">
        <v>86</v>
      </c>
      <c r="H1053">
        <v>273</v>
      </c>
      <c r="I1053">
        <v>3</v>
      </c>
      <c r="J1053">
        <v>4.6900000000000004</v>
      </c>
      <c r="K1053">
        <v>3.06</v>
      </c>
      <c r="L1053">
        <v>309</v>
      </c>
      <c r="M1053">
        <v>3</v>
      </c>
      <c r="N1053">
        <v>4.32</v>
      </c>
      <c r="O1053">
        <v>2.75</v>
      </c>
      <c r="P1053">
        <v>96.76</v>
      </c>
      <c r="Q1053">
        <v>100</v>
      </c>
      <c r="R1053">
        <v>11</v>
      </c>
      <c r="S1053">
        <v>0</v>
      </c>
      <c r="T1053">
        <v>4.03</v>
      </c>
      <c r="U1053">
        <v>0</v>
      </c>
      <c r="V1053" t="s">
        <v>651</v>
      </c>
      <c r="W1053" t="s">
        <v>33</v>
      </c>
      <c r="X1053">
        <v>9</v>
      </c>
      <c r="Y1053">
        <v>0</v>
      </c>
    </row>
    <row r="1054" spans="1:25" x14ac:dyDescent="0.25">
      <c r="A1054">
        <f>_xlfn.XLOOKUP(C1054,[1]Sheet1!$K:$K,[1]Sheet1!$D:$D,0)</f>
        <v>44872</v>
      </c>
      <c r="B1054" t="str">
        <f t="shared" si="16"/>
        <v>2022_Week46</v>
      </c>
      <c r="C1054" t="s">
        <v>639</v>
      </c>
      <c r="D1054" t="s">
        <v>92</v>
      </c>
      <c r="E1054" t="s">
        <v>93</v>
      </c>
      <c r="F1054" t="s">
        <v>94</v>
      </c>
      <c r="G1054" t="s">
        <v>95</v>
      </c>
      <c r="H1054">
        <v>152</v>
      </c>
      <c r="I1054">
        <v>4</v>
      </c>
      <c r="J1054">
        <v>2.61</v>
      </c>
      <c r="K1054">
        <v>4.08</v>
      </c>
      <c r="L1054">
        <v>175</v>
      </c>
      <c r="M1054">
        <v>6</v>
      </c>
      <c r="N1054">
        <v>2.44</v>
      </c>
      <c r="O1054">
        <v>5.5</v>
      </c>
      <c r="P1054">
        <v>99.43</v>
      </c>
      <c r="Q1054">
        <v>100</v>
      </c>
      <c r="R1054">
        <v>18</v>
      </c>
      <c r="S1054">
        <v>1</v>
      </c>
      <c r="T1054">
        <v>11.84</v>
      </c>
      <c r="U1054">
        <v>25</v>
      </c>
      <c r="V1054" t="s">
        <v>649</v>
      </c>
      <c r="W1054" t="s">
        <v>564</v>
      </c>
      <c r="X1054">
        <v>9</v>
      </c>
      <c r="Y1054">
        <v>1</v>
      </c>
    </row>
    <row r="1055" spans="1:25" x14ac:dyDescent="0.25">
      <c r="A1055">
        <f>_xlfn.XLOOKUP(C1055,[1]Sheet1!$K:$K,[1]Sheet1!$D:$D,0)</f>
        <v>44872</v>
      </c>
      <c r="B1055" t="str">
        <f t="shared" si="16"/>
        <v>2022_Week46</v>
      </c>
      <c r="C1055" t="s">
        <v>639</v>
      </c>
      <c r="D1055" t="s">
        <v>162</v>
      </c>
      <c r="E1055" t="s">
        <v>163</v>
      </c>
      <c r="F1055" t="s">
        <v>164</v>
      </c>
      <c r="G1055" t="s">
        <v>165</v>
      </c>
      <c r="H1055">
        <v>139</v>
      </c>
      <c r="I1055">
        <v>1</v>
      </c>
      <c r="J1055">
        <v>2.39</v>
      </c>
      <c r="K1055">
        <v>1.02</v>
      </c>
      <c r="L1055">
        <v>167</v>
      </c>
      <c r="M1055">
        <v>1</v>
      </c>
      <c r="N1055">
        <v>2.33</v>
      </c>
      <c r="O1055">
        <v>0.92</v>
      </c>
      <c r="P1055">
        <v>100</v>
      </c>
      <c r="Q1055">
        <v>100</v>
      </c>
      <c r="R1055">
        <v>8</v>
      </c>
      <c r="S1055">
        <v>0</v>
      </c>
      <c r="T1055">
        <v>5.76</v>
      </c>
      <c r="U1055">
        <v>0</v>
      </c>
      <c r="V1055" t="s">
        <v>550</v>
      </c>
      <c r="W1055" t="s">
        <v>33</v>
      </c>
      <c r="X1055">
        <v>8</v>
      </c>
      <c r="Y1055">
        <v>0</v>
      </c>
    </row>
    <row r="1056" spans="1:25" x14ac:dyDescent="0.25">
      <c r="A1056">
        <f>_xlfn.XLOOKUP(C1056,[1]Sheet1!$K:$K,[1]Sheet1!$D:$D,0)</f>
        <v>44872</v>
      </c>
      <c r="B1056" t="str">
        <f t="shared" si="16"/>
        <v>2022_Week46</v>
      </c>
      <c r="C1056" t="s">
        <v>639</v>
      </c>
      <c r="D1056" t="s">
        <v>512</v>
      </c>
      <c r="E1056" t="s">
        <v>29</v>
      </c>
      <c r="F1056" t="s">
        <v>30</v>
      </c>
      <c r="G1056" t="s">
        <v>31</v>
      </c>
      <c r="H1056">
        <v>160</v>
      </c>
      <c r="I1056">
        <v>6</v>
      </c>
      <c r="J1056">
        <v>2.75</v>
      </c>
      <c r="K1056">
        <v>6.12</v>
      </c>
      <c r="L1056">
        <v>183</v>
      </c>
      <c r="M1056">
        <v>6</v>
      </c>
      <c r="N1056">
        <v>2.56</v>
      </c>
      <c r="O1056">
        <v>5.5</v>
      </c>
      <c r="P1056">
        <v>99.45</v>
      </c>
      <c r="Q1056">
        <v>100</v>
      </c>
      <c r="R1056">
        <v>8</v>
      </c>
      <c r="S1056">
        <v>1</v>
      </c>
      <c r="T1056">
        <v>5</v>
      </c>
      <c r="U1056">
        <v>16.670000000000002</v>
      </c>
      <c r="V1056" t="s">
        <v>652</v>
      </c>
      <c r="W1056" t="s">
        <v>564</v>
      </c>
      <c r="X1056">
        <v>8</v>
      </c>
      <c r="Y1056">
        <v>1</v>
      </c>
    </row>
    <row r="1057" spans="1:25" x14ac:dyDescent="0.25">
      <c r="A1057">
        <f>_xlfn.XLOOKUP(C1057,[1]Sheet1!$K:$K,[1]Sheet1!$D:$D,0)</f>
        <v>44872</v>
      </c>
      <c r="B1057" t="str">
        <f t="shared" si="16"/>
        <v>2022_Week46</v>
      </c>
      <c r="C1057" t="s">
        <v>639</v>
      </c>
      <c r="D1057" t="s">
        <v>34</v>
      </c>
      <c r="E1057" t="s">
        <v>157</v>
      </c>
      <c r="F1057" t="s">
        <v>158</v>
      </c>
      <c r="G1057" t="s">
        <v>159</v>
      </c>
      <c r="H1057">
        <v>116</v>
      </c>
      <c r="I1057">
        <v>3</v>
      </c>
      <c r="J1057">
        <v>1.99</v>
      </c>
      <c r="K1057">
        <v>3.06</v>
      </c>
      <c r="L1057">
        <v>149</v>
      </c>
      <c r="M1057">
        <v>4</v>
      </c>
      <c r="N1057">
        <v>2.08</v>
      </c>
      <c r="O1057">
        <v>3.67</v>
      </c>
      <c r="P1057">
        <v>97.32</v>
      </c>
      <c r="Q1057">
        <v>100</v>
      </c>
      <c r="R1057">
        <v>7</v>
      </c>
      <c r="S1057">
        <v>0</v>
      </c>
      <c r="T1057">
        <v>6.03</v>
      </c>
      <c r="U1057">
        <v>0</v>
      </c>
      <c r="V1057" t="s">
        <v>407</v>
      </c>
      <c r="W1057" t="s">
        <v>33</v>
      </c>
      <c r="X1057">
        <v>7</v>
      </c>
      <c r="Y1057">
        <v>0</v>
      </c>
    </row>
    <row r="1058" spans="1:25" x14ac:dyDescent="0.25">
      <c r="A1058">
        <f>_xlfn.XLOOKUP(C1058,[1]Sheet1!$K:$K,[1]Sheet1!$D:$D,0)</f>
        <v>44872</v>
      </c>
      <c r="B1058" t="str">
        <f t="shared" si="16"/>
        <v>2022_Week46</v>
      </c>
      <c r="C1058" t="s">
        <v>639</v>
      </c>
      <c r="D1058" t="s">
        <v>41</v>
      </c>
      <c r="E1058" t="s">
        <v>41</v>
      </c>
      <c r="F1058" t="s">
        <v>42</v>
      </c>
      <c r="G1058" t="s">
        <v>43</v>
      </c>
      <c r="H1058">
        <v>108</v>
      </c>
      <c r="I1058">
        <v>1</v>
      </c>
      <c r="J1058">
        <v>1.86</v>
      </c>
      <c r="K1058">
        <v>1.02</v>
      </c>
      <c r="L1058">
        <v>135</v>
      </c>
      <c r="M1058">
        <v>1</v>
      </c>
      <c r="N1058">
        <v>1.89</v>
      </c>
      <c r="O1058">
        <v>0.92</v>
      </c>
      <c r="P1058">
        <v>100</v>
      </c>
      <c r="Q1058">
        <v>100</v>
      </c>
      <c r="R1058">
        <v>7</v>
      </c>
      <c r="S1058">
        <v>0</v>
      </c>
      <c r="T1058">
        <v>6.48</v>
      </c>
      <c r="U1058">
        <v>0</v>
      </c>
      <c r="V1058" t="s">
        <v>176</v>
      </c>
      <c r="W1058" t="s">
        <v>33</v>
      </c>
      <c r="X1058">
        <v>7</v>
      </c>
      <c r="Y1058">
        <v>0</v>
      </c>
    </row>
    <row r="1059" spans="1:25" x14ac:dyDescent="0.25">
      <c r="A1059">
        <f>_xlfn.XLOOKUP(C1059,[1]Sheet1!$K:$K,[1]Sheet1!$D:$D,0)</f>
        <v>44872</v>
      </c>
      <c r="B1059" t="str">
        <f t="shared" si="16"/>
        <v>2022_Week46</v>
      </c>
      <c r="C1059" t="s">
        <v>639</v>
      </c>
      <c r="D1059" t="s">
        <v>512</v>
      </c>
      <c r="E1059" t="s">
        <v>76</v>
      </c>
      <c r="F1059" t="s">
        <v>77</v>
      </c>
      <c r="G1059" t="s">
        <v>78</v>
      </c>
      <c r="H1059">
        <v>151</v>
      </c>
      <c r="I1059">
        <v>6</v>
      </c>
      <c r="J1059">
        <v>2.6</v>
      </c>
      <c r="K1059">
        <v>6.12</v>
      </c>
      <c r="L1059">
        <v>187</v>
      </c>
      <c r="M1059">
        <v>7</v>
      </c>
      <c r="N1059">
        <v>2.61</v>
      </c>
      <c r="O1059">
        <v>6.42</v>
      </c>
      <c r="P1059">
        <v>99.47</v>
      </c>
      <c r="Q1059">
        <v>100</v>
      </c>
      <c r="R1059">
        <v>7</v>
      </c>
      <c r="S1059">
        <v>0</v>
      </c>
      <c r="T1059">
        <v>4.6399999999999997</v>
      </c>
      <c r="U1059">
        <v>0</v>
      </c>
      <c r="V1059" t="s">
        <v>584</v>
      </c>
      <c r="W1059" t="s">
        <v>33</v>
      </c>
      <c r="X1059">
        <v>7</v>
      </c>
      <c r="Y1059">
        <v>0</v>
      </c>
    </row>
    <row r="1060" spans="1:25" x14ac:dyDescent="0.25">
      <c r="A1060">
        <f>_xlfn.XLOOKUP(C1060,[1]Sheet1!$K:$K,[1]Sheet1!$D:$D,0)</f>
        <v>44872</v>
      </c>
      <c r="B1060" t="str">
        <f t="shared" si="16"/>
        <v>2022_Week46</v>
      </c>
      <c r="C1060" t="s">
        <v>639</v>
      </c>
      <c r="D1060" t="s">
        <v>231</v>
      </c>
      <c r="E1060" t="s">
        <v>231</v>
      </c>
      <c r="F1060" t="s">
        <v>232</v>
      </c>
      <c r="G1060" t="s">
        <v>233</v>
      </c>
      <c r="H1060">
        <v>73</v>
      </c>
      <c r="I1060">
        <v>0</v>
      </c>
      <c r="J1060">
        <v>1.25</v>
      </c>
      <c r="K1060">
        <v>0</v>
      </c>
      <c r="L1060">
        <v>87</v>
      </c>
      <c r="M1060">
        <v>0</v>
      </c>
      <c r="N1060">
        <v>1.22</v>
      </c>
      <c r="O1060">
        <v>0</v>
      </c>
      <c r="P1060">
        <v>98.85</v>
      </c>
      <c r="Q1060">
        <v>0</v>
      </c>
      <c r="R1060">
        <v>6</v>
      </c>
      <c r="S1060">
        <v>0</v>
      </c>
      <c r="T1060">
        <v>8.2200000000000006</v>
      </c>
      <c r="U1060">
        <v>0</v>
      </c>
      <c r="V1060" t="s">
        <v>298</v>
      </c>
      <c r="W1060" t="s">
        <v>33</v>
      </c>
      <c r="X1060">
        <v>6</v>
      </c>
      <c r="Y1060">
        <v>0</v>
      </c>
    </row>
    <row r="1061" spans="1:25" x14ac:dyDescent="0.25">
      <c r="A1061">
        <f>_xlfn.XLOOKUP(C1061,[1]Sheet1!$K:$K,[1]Sheet1!$D:$D,0)</f>
        <v>44872</v>
      </c>
      <c r="B1061" t="str">
        <f t="shared" si="16"/>
        <v>2022_Week46</v>
      </c>
      <c r="C1061" t="s">
        <v>639</v>
      </c>
      <c r="D1061" t="s">
        <v>116</v>
      </c>
      <c r="E1061" t="s">
        <v>116</v>
      </c>
      <c r="F1061" t="s">
        <v>117</v>
      </c>
      <c r="G1061" t="s">
        <v>118</v>
      </c>
      <c r="H1061">
        <v>74</v>
      </c>
      <c r="I1061">
        <v>1</v>
      </c>
      <c r="J1061">
        <v>1.27</v>
      </c>
      <c r="K1061">
        <v>1.02</v>
      </c>
      <c r="L1061">
        <v>88</v>
      </c>
      <c r="M1061">
        <v>1</v>
      </c>
      <c r="N1061">
        <v>1.23</v>
      </c>
      <c r="O1061">
        <v>0.92</v>
      </c>
      <c r="P1061">
        <v>100</v>
      </c>
      <c r="Q1061">
        <v>100</v>
      </c>
      <c r="R1061">
        <v>6</v>
      </c>
      <c r="S1061">
        <v>0</v>
      </c>
      <c r="T1061">
        <v>8.11</v>
      </c>
      <c r="U1061">
        <v>0</v>
      </c>
      <c r="V1061" t="s">
        <v>298</v>
      </c>
      <c r="W1061" t="s">
        <v>33</v>
      </c>
      <c r="X1061">
        <v>6</v>
      </c>
      <c r="Y1061">
        <v>0</v>
      </c>
    </row>
    <row r="1062" spans="1:25" x14ac:dyDescent="0.25">
      <c r="A1062">
        <f>_xlfn.XLOOKUP(C1062,[1]Sheet1!$K:$K,[1]Sheet1!$D:$D,0)</f>
        <v>44872</v>
      </c>
      <c r="B1062" t="str">
        <f t="shared" si="16"/>
        <v>2022_Week46</v>
      </c>
      <c r="C1062" t="s">
        <v>639</v>
      </c>
      <c r="D1062" t="s">
        <v>34</v>
      </c>
      <c r="E1062" t="s">
        <v>62</v>
      </c>
      <c r="F1062" t="s">
        <v>63</v>
      </c>
      <c r="G1062" t="s">
        <v>64</v>
      </c>
      <c r="H1062">
        <v>125</v>
      </c>
      <c r="I1062">
        <v>3</v>
      </c>
      <c r="J1062">
        <v>2.15</v>
      </c>
      <c r="K1062">
        <v>3.06</v>
      </c>
      <c r="L1062">
        <v>138</v>
      </c>
      <c r="M1062">
        <v>3</v>
      </c>
      <c r="N1062">
        <v>1.93</v>
      </c>
      <c r="O1062">
        <v>2.75</v>
      </c>
      <c r="P1062">
        <v>98.55</v>
      </c>
      <c r="Q1062">
        <v>100</v>
      </c>
      <c r="R1062">
        <v>6</v>
      </c>
      <c r="S1062">
        <v>0</v>
      </c>
      <c r="T1062">
        <v>4.8</v>
      </c>
      <c r="U1062">
        <v>0</v>
      </c>
      <c r="V1062" t="s">
        <v>298</v>
      </c>
      <c r="W1062" t="s">
        <v>33</v>
      </c>
      <c r="X1062">
        <v>6</v>
      </c>
      <c r="Y1062">
        <v>0</v>
      </c>
    </row>
    <row r="1063" spans="1:25" x14ac:dyDescent="0.25">
      <c r="A1063">
        <f>_xlfn.XLOOKUP(C1063,[1]Sheet1!$K:$K,[1]Sheet1!$D:$D,0)</f>
        <v>44872</v>
      </c>
      <c r="B1063" t="str">
        <f t="shared" si="16"/>
        <v>2022_Week46</v>
      </c>
      <c r="C1063" t="s">
        <v>639</v>
      </c>
      <c r="D1063" t="s">
        <v>34</v>
      </c>
      <c r="E1063" t="s">
        <v>107</v>
      </c>
      <c r="F1063" t="s">
        <v>108</v>
      </c>
      <c r="G1063" t="s">
        <v>109</v>
      </c>
      <c r="H1063">
        <v>270</v>
      </c>
      <c r="I1063">
        <v>3</v>
      </c>
      <c r="J1063">
        <v>4.6399999999999997</v>
      </c>
      <c r="K1063">
        <v>3.06</v>
      </c>
      <c r="L1063">
        <v>321</v>
      </c>
      <c r="M1063">
        <v>3</v>
      </c>
      <c r="N1063">
        <v>4.4800000000000004</v>
      </c>
      <c r="O1063">
        <v>2.75</v>
      </c>
      <c r="P1063">
        <v>99.38</v>
      </c>
      <c r="Q1063">
        <v>100</v>
      </c>
      <c r="R1063">
        <v>7</v>
      </c>
      <c r="S1063">
        <v>0</v>
      </c>
      <c r="T1063">
        <v>2.59</v>
      </c>
      <c r="U1063">
        <v>0</v>
      </c>
      <c r="V1063" t="s">
        <v>407</v>
      </c>
      <c r="W1063" t="s">
        <v>33</v>
      </c>
      <c r="X1063">
        <v>6</v>
      </c>
      <c r="Y1063">
        <v>0</v>
      </c>
    </row>
    <row r="1064" spans="1:25" x14ac:dyDescent="0.25">
      <c r="A1064">
        <f>_xlfn.XLOOKUP(C1064,[1]Sheet1!$K:$K,[1]Sheet1!$D:$D,0)</f>
        <v>44872</v>
      </c>
      <c r="B1064" t="str">
        <f t="shared" si="16"/>
        <v>2022_Week46</v>
      </c>
      <c r="C1064" t="s">
        <v>639</v>
      </c>
      <c r="D1064" t="s">
        <v>512</v>
      </c>
      <c r="E1064" t="s">
        <v>120</v>
      </c>
      <c r="F1064" t="s">
        <v>121</v>
      </c>
      <c r="G1064" t="s">
        <v>122</v>
      </c>
      <c r="H1064">
        <v>130</v>
      </c>
      <c r="I1064">
        <v>3</v>
      </c>
      <c r="J1064">
        <v>2.23</v>
      </c>
      <c r="K1064">
        <v>3.06</v>
      </c>
      <c r="L1064">
        <v>148</v>
      </c>
      <c r="M1064">
        <v>3</v>
      </c>
      <c r="N1064">
        <v>2.0699999999999998</v>
      </c>
      <c r="O1064">
        <v>2.75</v>
      </c>
      <c r="P1064">
        <v>99.32</v>
      </c>
      <c r="Q1064">
        <v>100</v>
      </c>
      <c r="R1064">
        <v>5</v>
      </c>
      <c r="S1064">
        <v>1</v>
      </c>
      <c r="T1064">
        <v>3.85</v>
      </c>
      <c r="U1064">
        <v>33.33</v>
      </c>
      <c r="V1064" t="s">
        <v>518</v>
      </c>
      <c r="W1064" t="s">
        <v>564</v>
      </c>
      <c r="X1064">
        <v>5</v>
      </c>
      <c r="Y1064">
        <v>1</v>
      </c>
    </row>
    <row r="1065" spans="1:25" x14ac:dyDescent="0.25">
      <c r="A1065">
        <f>_xlfn.XLOOKUP(C1065,[1]Sheet1!$K:$K,[1]Sheet1!$D:$D,0)</f>
        <v>44872</v>
      </c>
      <c r="B1065" t="str">
        <f t="shared" si="16"/>
        <v>2022_Week46</v>
      </c>
      <c r="C1065" t="s">
        <v>639</v>
      </c>
      <c r="D1065" t="s">
        <v>34</v>
      </c>
      <c r="E1065" t="s">
        <v>224</v>
      </c>
      <c r="F1065" t="s">
        <v>158</v>
      </c>
      <c r="G1065" t="s">
        <v>225</v>
      </c>
      <c r="H1065">
        <v>183</v>
      </c>
      <c r="I1065">
        <v>2</v>
      </c>
      <c r="J1065">
        <v>3.15</v>
      </c>
      <c r="K1065">
        <v>2.04</v>
      </c>
      <c r="L1065">
        <v>191</v>
      </c>
      <c r="M1065">
        <v>2</v>
      </c>
      <c r="N1065">
        <v>2.67</v>
      </c>
      <c r="O1065">
        <v>1.83</v>
      </c>
      <c r="P1065">
        <v>96.86</v>
      </c>
      <c r="Q1065">
        <v>100</v>
      </c>
      <c r="R1065">
        <v>3</v>
      </c>
      <c r="S1065">
        <v>0</v>
      </c>
      <c r="T1065">
        <v>1.64</v>
      </c>
      <c r="U1065">
        <v>0</v>
      </c>
      <c r="V1065" t="s">
        <v>318</v>
      </c>
      <c r="W1065" t="s">
        <v>33</v>
      </c>
      <c r="X1065">
        <v>3</v>
      </c>
      <c r="Y1065">
        <v>0</v>
      </c>
    </row>
    <row r="1066" spans="1:25" x14ac:dyDescent="0.25">
      <c r="A1066">
        <f>_xlfn.XLOOKUP(C1066,[1]Sheet1!$K:$K,[1]Sheet1!$D:$D,0)</f>
        <v>44872</v>
      </c>
      <c r="B1066" t="str">
        <f t="shared" si="16"/>
        <v>2022_Week46</v>
      </c>
      <c r="C1066" t="s">
        <v>639</v>
      </c>
      <c r="D1066" t="s">
        <v>92</v>
      </c>
      <c r="E1066" t="s">
        <v>111</v>
      </c>
      <c r="F1066" t="s">
        <v>112</v>
      </c>
      <c r="G1066" t="s">
        <v>113</v>
      </c>
      <c r="H1066">
        <v>184</v>
      </c>
      <c r="I1066">
        <v>2</v>
      </c>
      <c r="J1066">
        <v>3.16</v>
      </c>
      <c r="K1066">
        <v>2.04</v>
      </c>
      <c r="L1066">
        <v>213</v>
      </c>
      <c r="M1066">
        <v>2</v>
      </c>
      <c r="N1066">
        <v>2.97</v>
      </c>
      <c r="O1066">
        <v>1.83</v>
      </c>
      <c r="P1066">
        <v>97.65</v>
      </c>
      <c r="Q1066">
        <v>100</v>
      </c>
      <c r="R1066">
        <v>2</v>
      </c>
      <c r="S1066">
        <v>0</v>
      </c>
      <c r="T1066">
        <v>1.0900000000000001</v>
      </c>
      <c r="U1066">
        <v>0</v>
      </c>
      <c r="V1066" t="s">
        <v>638</v>
      </c>
      <c r="W1066" t="s">
        <v>33</v>
      </c>
      <c r="X1066">
        <v>2</v>
      </c>
      <c r="Y1066">
        <v>0</v>
      </c>
    </row>
    <row r="1067" spans="1:25" x14ac:dyDescent="0.25">
      <c r="A1067">
        <f>_xlfn.XLOOKUP(C1067,[1]Sheet1!$K:$K,[1]Sheet1!$D:$D,0)</f>
        <v>44872</v>
      </c>
      <c r="B1067" t="str">
        <f t="shared" si="16"/>
        <v>2022_Week46</v>
      </c>
      <c r="C1067" t="s">
        <v>639</v>
      </c>
      <c r="D1067" t="s">
        <v>34</v>
      </c>
      <c r="E1067" t="s">
        <v>186</v>
      </c>
      <c r="F1067" t="s">
        <v>187</v>
      </c>
      <c r="G1067" t="s">
        <v>188</v>
      </c>
      <c r="H1067">
        <v>84</v>
      </c>
      <c r="I1067">
        <v>2</v>
      </c>
      <c r="J1067">
        <v>1.44</v>
      </c>
      <c r="K1067">
        <v>2.04</v>
      </c>
      <c r="L1067">
        <v>93</v>
      </c>
      <c r="M1067">
        <v>2</v>
      </c>
      <c r="N1067">
        <v>1.3</v>
      </c>
      <c r="O1067">
        <v>1.83</v>
      </c>
      <c r="P1067">
        <v>95.7</v>
      </c>
      <c r="Q1067">
        <v>100</v>
      </c>
      <c r="R1067">
        <v>1</v>
      </c>
      <c r="S1067">
        <v>0</v>
      </c>
      <c r="T1067">
        <v>1.19</v>
      </c>
      <c r="U1067">
        <v>0</v>
      </c>
      <c r="V1067" t="s">
        <v>166</v>
      </c>
      <c r="W1067" t="s">
        <v>33</v>
      </c>
      <c r="X1067">
        <v>1</v>
      </c>
      <c r="Y1067">
        <v>0</v>
      </c>
    </row>
    <row r="1068" spans="1:25" x14ac:dyDescent="0.25">
      <c r="A1068">
        <f>_xlfn.XLOOKUP(C1068,[1]Sheet1!$K:$K,[1]Sheet1!$D:$D,0)</f>
        <v>44872</v>
      </c>
      <c r="B1068" t="str">
        <f t="shared" si="16"/>
        <v>2022_Week46</v>
      </c>
      <c r="C1068" t="s">
        <v>639</v>
      </c>
      <c r="D1068" t="s">
        <v>34</v>
      </c>
      <c r="E1068" t="s">
        <v>397</v>
      </c>
      <c r="F1068" t="s">
        <v>398</v>
      </c>
      <c r="G1068" t="s">
        <v>399</v>
      </c>
      <c r="H1068">
        <v>83</v>
      </c>
      <c r="I1068">
        <v>2</v>
      </c>
      <c r="J1068">
        <v>1.43</v>
      </c>
      <c r="K1068">
        <v>2.04</v>
      </c>
      <c r="L1068">
        <v>91</v>
      </c>
      <c r="M1068">
        <v>3</v>
      </c>
      <c r="N1068">
        <v>1.27</v>
      </c>
      <c r="O1068">
        <v>2.75</v>
      </c>
      <c r="P1068">
        <v>97.8</v>
      </c>
      <c r="Q1068">
        <v>100</v>
      </c>
      <c r="R1068">
        <v>1</v>
      </c>
      <c r="S1068">
        <v>0</v>
      </c>
      <c r="T1068">
        <v>1.2</v>
      </c>
      <c r="U1068">
        <v>0</v>
      </c>
      <c r="V1068" t="s">
        <v>39</v>
      </c>
      <c r="W1068" t="s">
        <v>33</v>
      </c>
      <c r="X1068">
        <v>1</v>
      </c>
      <c r="Y1068">
        <v>0</v>
      </c>
    </row>
    <row r="1069" spans="1:25" x14ac:dyDescent="0.25">
      <c r="A1069">
        <f>_xlfn.XLOOKUP(C1069,[1]Sheet1!$K:$K,[1]Sheet1!$D:$D,0)</f>
        <v>44872</v>
      </c>
      <c r="B1069" t="str">
        <f t="shared" si="16"/>
        <v>2022_Week46</v>
      </c>
      <c r="C1069" t="s">
        <v>639</v>
      </c>
      <c r="D1069" t="s">
        <v>162</v>
      </c>
      <c r="E1069" t="s">
        <v>342</v>
      </c>
      <c r="F1069" t="s">
        <v>343</v>
      </c>
      <c r="G1069" t="s">
        <v>344</v>
      </c>
      <c r="H1069">
        <v>49</v>
      </c>
      <c r="I1069">
        <v>0</v>
      </c>
      <c r="J1069">
        <v>0.84</v>
      </c>
      <c r="K1069">
        <v>0</v>
      </c>
      <c r="L1069">
        <v>61</v>
      </c>
      <c r="M1069">
        <v>0</v>
      </c>
      <c r="N1069">
        <v>0.85</v>
      </c>
      <c r="O1069">
        <v>0</v>
      </c>
      <c r="P1069">
        <v>100</v>
      </c>
      <c r="Q1069">
        <v>0</v>
      </c>
      <c r="R1069">
        <v>1</v>
      </c>
      <c r="S1069">
        <v>0</v>
      </c>
      <c r="T1069">
        <v>2.04</v>
      </c>
      <c r="U1069">
        <v>0</v>
      </c>
      <c r="V1069" t="s">
        <v>166</v>
      </c>
      <c r="W1069" t="s">
        <v>33</v>
      </c>
      <c r="X1069">
        <v>1</v>
      </c>
      <c r="Y1069">
        <v>0</v>
      </c>
    </row>
    <row r="1070" spans="1:25" x14ac:dyDescent="0.25">
      <c r="A1070">
        <f>_xlfn.XLOOKUP(C1070,[1]Sheet1!$K:$K,[1]Sheet1!$D:$D,0)</f>
        <v>44872</v>
      </c>
      <c r="B1070" t="str">
        <f t="shared" si="16"/>
        <v>2022_Week46</v>
      </c>
      <c r="C1070" t="s">
        <v>639</v>
      </c>
      <c r="D1070" t="s">
        <v>162</v>
      </c>
      <c r="E1070" t="s">
        <v>371</v>
      </c>
      <c r="F1070" t="s">
        <v>343</v>
      </c>
      <c r="G1070" t="s">
        <v>372</v>
      </c>
      <c r="H1070">
        <v>51</v>
      </c>
      <c r="I1070">
        <v>0</v>
      </c>
      <c r="J1070">
        <v>0.88</v>
      </c>
      <c r="K1070">
        <v>0</v>
      </c>
      <c r="L1070">
        <v>63</v>
      </c>
      <c r="M1070">
        <v>0</v>
      </c>
      <c r="N1070">
        <v>0.88</v>
      </c>
      <c r="O1070">
        <v>0</v>
      </c>
      <c r="P1070">
        <v>98.41</v>
      </c>
      <c r="Q1070">
        <v>0</v>
      </c>
      <c r="R1070">
        <v>1</v>
      </c>
      <c r="S1070">
        <v>0</v>
      </c>
      <c r="T1070">
        <v>1.96</v>
      </c>
      <c r="U1070">
        <v>0</v>
      </c>
      <c r="V1070" t="s">
        <v>166</v>
      </c>
      <c r="W1070" t="s">
        <v>33</v>
      </c>
      <c r="X1070">
        <v>1</v>
      </c>
      <c r="Y1070">
        <v>0</v>
      </c>
    </row>
    <row r="1071" spans="1:25" x14ac:dyDescent="0.25">
      <c r="A1071">
        <f>_xlfn.XLOOKUP(C1071,[1]Sheet1!$K:$K,[1]Sheet1!$D:$D,0)</f>
        <v>44865</v>
      </c>
      <c r="B1071" t="str">
        <f t="shared" si="16"/>
        <v>2022_Week45</v>
      </c>
      <c r="C1071" t="s">
        <v>653</v>
      </c>
      <c r="D1071" t="s">
        <v>512</v>
      </c>
      <c r="E1071" t="s">
        <v>80</v>
      </c>
      <c r="F1071" t="s">
        <v>81</v>
      </c>
      <c r="G1071" t="s">
        <v>82</v>
      </c>
      <c r="H1071">
        <v>683</v>
      </c>
      <c r="I1071">
        <v>18</v>
      </c>
      <c r="J1071">
        <v>11.77</v>
      </c>
      <c r="K1071">
        <v>13.74</v>
      </c>
      <c r="L1071">
        <v>975</v>
      </c>
      <c r="M1071">
        <v>23</v>
      </c>
      <c r="N1071">
        <v>13.51</v>
      </c>
      <c r="O1071">
        <v>14.94</v>
      </c>
      <c r="P1071">
        <v>98.26</v>
      </c>
      <c r="Q1071">
        <v>100</v>
      </c>
      <c r="R1071">
        <v>48</v>
      </c>
      <c r="S1071">
        <v>0</v>
      </c>
      <c r="T1071">
        <v>7.03</v>
      </c>
      <c r="U1071">
        <v>0</v>
      </c>
      <c r="V1071" t="s">
        <v>654</v>
      </c>
      <c r="W1071" t="s">
        <v>33</v>
      </c>
      <c r="X1071">
        <v>45</v>
      </c>
      <c r="Y1071">
        <v>0</v>
      </c>
    </row>
    <row r="1072" spans="1:25" x14ac:dyDescent="0.25">
      <c r="A1072">
        <f>_xlfn.XLOOKUP(C1072,[1]Sheet1!$K:$K,[1]Sheet1!$D:$D,0)</f>
        <v>44865</v>
      </c>
      <c r="B1072" t="str">
        <f t="shared" si="16"/>
        <v>2022_Week45</v>
      </c>
      <c r="C1072" t="s">
        <v>653</v>
      </c>
      <c r="D1072" t="s">
        <v>34</v>
      </c>
      <c r="E1072" t="s">
        <v>50</v>
      </c>
      <c r="F1072" t="s">
        <v>51</v>
      </c>
      <c r="G1072" t="s">
        <v>52</v>
      </c>
      <c r="H1072">
        <v>332</v>
      </c>
      <c r="I1072">
        <v>11</v>
      </c>
      <c r="J1072">
        <v>5.72</v>
      </c>
      <c r="K1072">
        <v>8.4</v>
      </c>
      <c r="L1072">
        <v>456</v>
      </c>
      <c r="M1072">
        <v>13</v>
      </c>
      <c r="N1072">
        <v>6.32</v>
      </c>
      <c r="O1072">
        <v>8.44</v>
      </c>
      <c r="P1072">
        <v>92.32</v>
      </c>
      <c r="Q1072">
        <v>100</v>
      </c>
      <c r="R1072">
        <v>23</v>
      </c>
      <c r="S1072">
        <v>0</v>
      </c>
      <c r="T1072">
        <v>6.93</v>
      </c>
      <c r="U1072">
        <v>0</v>
      </c>
      <c r="V1072" t="s">
        <v>205</v>
      </c>
      <c r="W1072" t="s">
        <v>33</v>
      </c>
      <c r="X1072">
        <v>20</v>
      </c>
      <c r="Y1072">
        <v>0</v>
      </c>
    </row>
    <row r="1073" spans="1:25" x14ac:dyDescent="0.25">
      <c r="A1073">
        <f>_xlfn.XLOOKUP(C1073,[1]Sheet1!$K:$K,[1]Sheet1!$D:$D,0)</f>
        <v>44865</v>
      </c>
      <c r="B1073" t="str">
        <f t="shared" si="16"/>
        <v>2022_Week45</v>
      </c>
      <c r="C1073" t="s">
        <v>653</v>
      </c>
      <c r="D1073" t="s">
        <v>92</v>
      </c>
      <c r="E1073" t="s">
        <v>102</v>
      </c>
      <c r="F1073" t="s">
        <v>103</v>
      </c>
      <c r="G1073" t="s">
        <v>104</v>
      </c>
      <c r="H1073">
        <v>286</v>
      </c>
      <c r="I1073">
        <v>16</v>
      </c>
      <c r="J1073">
        <v>4.93</v>
      </c>
      <c r="K1073">
        <v>12.21</v>
      </c>
      <c r="L1073">
        <v>369</v>
      </c>
      <c r="M1073">
        <v>17</v>
      </c>
      <c r="N1073">
        <v>5.1100000000000003</v>
      </c>
      <c r="O1073">
        <v>11.04</v>
      </c>
      <c r="P1073">
        <v>97.56</v>
      </c>
      <c r="Q1073">
        <v>94.12</v>
      </c>
      <c r="R1073">
        <v>20</v>
      </c>
      <c r="S1073">
        <v>1</v>
      </c>
      <c r="T1073">
        <v>6.99</v>
      </c>
      <c r="U1073">
        <v>6.25</v>
      </c>
      <c r="V1073" t="s">
        <v>645</v>
      </c>
      <c r="W1073" t="s">
        <v>564</v>
      </c>
      <c r="X1073">
        <v>18</v>
      </c>
      <c r="Y1073">
        <v>1</v>
      </c>
    </row>
    <row r="1074" spans="1:25" x14ac:dyDescent="0.25">
      <c r="A1074">
        <f>_xlfn.XLOOKUP(C1074,[1]Sheet1!$K:$K,[1]Sheet1!$D:$D,0)</f>
        <v>44865</v>
      </c>
      <c r="B1074" t="str">
        <f t="shared" si="16"/>
        <v>2022_Week45</v>
      </c>
      <c r="C1074" t="s">
        <v>653</v>
      </c>
      <c r="D1074" t="s">
        <v>58</v>
      </c>
      <c r="E1074" t="s">
        <v>58</v>
      </c>
      <c r="F1074" t="s">
        <v>59</v>
      </c>
      <c r="G1074" t="s">
        <v>60</v>
      </c>
      <c r="H1074">
        <v>197</v>
      </c>
      <c r="I1074">
        <v>0</v>
      </c>
      <c r="J1074">
        <v>3.39</v>
      </c>
      <c r="K1074">
        <v>0</v>
      </c>
      <c r="L1074">
        <v>273</v>
      </c>
      <c r="M1074">
        <v>0</v>
      </c>
      <c r="N1074">
        <v>3.78</v>
      </c>
      <c r="O1074">
        <v>0</v>
      </c>
      <c r="P1074">
        <v>99.63</v>
      </c>
      <c r="Q1074">
        <v>0</v>
      </c>
      <c r="R1074">
        <v>22</v>
      </c>
      <c r="S1074">
        <v>0</v>
      </c>
      <c r="T1074">
        <v>11.17</v>
      </c>
      <c r="U1074">
        <v>0</v>
      </c>
      <c r="V1074" t="s">
        <v>643</v>
      </c>
      <c r="W1074" t="s">
        <v>33</v>
      </c>
      <c r="X1074">
        <v>17</v>
      </c>
      <c r="Y1074">
        <v>0</v>
      </c>
    </row>
    <row r="1075" spans="1:25" x14ac:dyDescent="0.25">
      <c r="A1075">
        <f>_xlfn.XLOOKUP(C1075,[1]Sheet1!$K:$K,[1]Sheet1!$D:$D,0)</f>
        <v>44865</v>
      </c>
      <c r="B1075" t="str">
        <f t="shared" si="16"/>
        <v>2022_Week45</v>
      </c>
      <c r="C1075" t="s">
        <v>653</v>
      </c>
      <c r="D1075" t="s">
        <v>512</v>
      </c>
      <c r="E1075" t="s">
        <v>72</v>
      </c>
      <c r="F1075" t="s">
        <v>73</v>
      </c>
      <c r="G1075" t="s">
        <v>74</v>
      </c>
      <c r="H1075">
        <v>184</v>
      </c>
      <c r="I1075">
        <v>2</v>
      </c>
      <c r="J1075">
        <v>3.17</v>
      </c>
      <c r="K1075">
        <v>1.53</v>
      </c>
      <c r="L1075">
        <v>245</v>
      </c>
      <c r="M1075">
        <v>2</v>
      </c>
      <c r="N1075">
        <v>3.4</v>
      </c>
      <c r="O1075">
        <v>1.3</v>
      </c>
      <c r="P1075">
        <v>99.18</v>
      </c>
      <c r="Q1075">
        <v>100</v>
      </c>
      <c r="R1075">
        <v>17</v>
      </c>
      <c r="S1075">
        <v>0</v>
      </c>
      <c r="T1075">
        <v>9.24</v>
      </c>
      <c r="U1075">
        <v>0</v>
      </c>
      <c r="V1075" t="s">
        <v>655</v>
      </c>
      <c r="W1075" t="s">
        <v>33</v>
      </c>
      <c r="X1075">
        <v>17</v>
      </c>
      <c r="Y1075">
        <v>0</v>
      </c>
    </row>
    <row r="1076" spans="1:25" x14ac:dyDescent="0.25">
      <c r="A1076">
        <f>_xlfn.XLOOKUP(C1076,[1]Sheet1!$K:$K,[1]Sheet1!$D:$D,0)</f>
        <v>44865</v>
      </c>
      <c r="B1076" t="str">
        <f t="shared" si="16"/>
        <v>2022_Week45</v>
      </c>
      <c r="C1076" t="s">
        <v>653</v>
      </c>
      <c r="D1076" t="s">
        <v>34</v>
      </c>
      <c r="E1076" t="s">
        <v>107</v>
      </c>
      <c r="F1076" t="s">
        <v>108</v>
      </c>
      <c r="G1076" t="s">
        <v>109</v>
      </c>
      <c r="H1076">
        <v>499</v>
      </c>
      <c r="I1076">
        <v>10</v>
      </c>
      <c r="J1076">
        <v>8.6</v>
      </c>
      <c r="K1076">
        <v>7.63</v>
      </c>
      <c r="L1076">
        <v>589</v>
      </c>
      <c r="M1076">
        <v>12</v>
      </c>
      <c r="N1076">
        <v>8.16</v>
      </c>
      <c r="O1076">
        <v>7.79</v>
      </c>
      <c r="P1076">
        <v>96.94</v>
      </c>
      <c r="Q1076">
        <v>100</v>
      </c>
      <c r="R1076">
        <v>27</v>
      </c>
      <c r="S1076">
        <v>0</v>
      </c>
      <c r="T1076">
        <v>5.41</v>
      </c>
      <c r="U1076">
        <v>0</v>
      </c>
      <c r="V1076" t="s">
        <v>656</v>
      </c>
      <c r="W1076" t="s">
        <v>33</v>
      </c>
      <c r="X1076">
        <v>15</v>
      </c>
      <c r="Y1076">
        <v>0</v>
      </c>
    </row>
    <row r="1077" spans="1:25" x14ac:dyDescent="0.25">
      <c r="A1077">
        <f>_xlfn.XLOOKUP(C1077,[1]Sheet1!$K:$K,[1]Sheet1!$D:$D,0)</f>
        <v>44865</v>
      </c>
      <c r="B1077" t="str">
        <f t="shared" si="16"/>
        <v>2022_Week45</v>
      </c>
      <c r="C1077" t="s">
        <v>653</v>
      </c>
      <c r="D1077" t="s">
        <v>116</v>
      </c>
      <c r="E1077" t="s">
        <v>116</v>
      </c>
      <c r="F1077" t="s">
        <v>117</v>
      </c>
      <c r="G1077" t="s">
        <v>118</v>
      </c>
      <c r="H1077">
        <v>82</v>
      </c>
      <c r="I1077">
        <v>1</v>
      </c>
      <c r="J1077">
        <v>1.41</v>
      </c>
      <c r="K1077">
        <v>0.76</v>
      </c>
      <c r="L1077">
        <v>96</v>
      </c>
      <c r="M1077">
        <v>1</v>
      </c>
      <c r="N1077">
        <v>1.33</v>
      </c>
      <c r="O1077">
        <v>0.65</v>
      </c>
      <c r="P1077">
        <v>100</v>
      </c>
      <c r="Q1077">
        <v>100</v>
      </c>
      <c r="R1077">
        <v>14</v>
      </c>
      <c r="S1077">
        <v>0</v>
      </c>
      <c r="T1077">
        <v>17.07</v>
      </c>
      <c r="U1077">
        <v>0</v>
      </c>
      <c r="V1077" t="s">
        <v>634</v>
      </c>
      <c r="W1077" t="s">
        <v>33</v>
      </c>
      <c r="X1077">
        <v>14</v>
      </c>
      <c r="Y1077">
        <v>0</v>
      </c>
    </row>
    <row r="1078" spans="1:25" x14ac:dyDescent="0.25">
      <c r="A1078">
        <f>_xlfn.XLOOKUP(C1078,[1]Sheet1!$K:$K,[1]Sheet1!$D:$D,0)</f>
        <v>44865</v>
      </c>
      <c r="B1078" t="str">
        <f t="shared" si="16"/>
        <v>2022_Week45</v>
      </c>
      <c r="C1078" t="s">
        <v>653</v>
      </c>
      <c r="D1078" t="s">
        <v>162</v>
      </c>
      <c r="E1078" t="s">
        <v>163</v>
      </c>
      <c r="F1078" t="s">
        <v>164</v>
      </c>
      <c r="G1078" t="s">
        <v>165</v>
      </c>
      <c r="H1078">
        <v>191</v>
      </c>
      <c r="I1078">
        <v>2</v>
      </c>
      <c r="J1078">
        <v>3.29</v>
      </c>
      <c r="K1078">
        <v>1.53</v>
      </c>
      <c r="L1078">
        <v>250</v>
      </c>
      <c r="M1078">
        <v>2</v>
      </c>
      <c r="N1078">
        <v>3.47</v>
      </c>
      <c r="O1078">
        <v>1.3</v>
      </c>
      <c r="P1078">
        <v>98.4</v>
      </c>
      <c r="Q1078">
        <v>100</v>
      </c>
      <c r="R1078">
        <v>15</v>
      </c>
      <c r="S1078">
        <v>0</v>
      </c>
      <c r="T1078">
        <v>7.85</v>
      </c>
      <c r="U1078">
        <v>0</v>
      </c>
      <c r="V1078" t="s">
        <v>429</v>
      </c>
      <c r="W1078" t="s">
        <v>33</v>
      </c>
      <c r="X1078">
        <v>14</v>
      </c>
      <c r="Y1078">
        <v>0</v>
      </c>
    </row>
    <row r="1079" spans="1:25" x14ac:dyDescent="0.25">
      <c r="A1079">
        <f>_xlfn.XLOOKUP(C1079,[1]Sheet1!$K:$K,[1]Sheet1!$D:$D,0)</f>
        <v>44865</v>
      </c>
      <c r="B1079" t="str">
        <f t="shared" si="16"/>
        <v>2022_Week45</v>
      </c>
      <c r="C1079" t="s">
        <v>653</v>
      </c>
      <c r="D1079" t="s">
        <v>24</v>
      </c>
      <c r="E1079" t="s">
        <v>24</v>
      </c>
      <c r="F1079" t="s">
        <v>25</v>
      </c>
      <c r="G1079" t="s">
        <v>26</v>
      </c>
      <c r="H1079">
        <v>139</v>
      </c>
      <c r="I1079">
        <v>1</v>
      </c>
      <c r="J1079">
        <v>2.39</v>
      </c>
      <c r="K1079">
        <v>0.76</v>
      </c>
      <c r="L1079">
        <v>189</v>
      </c>
      <c r="M1079">
        <v>1</v>
      </c>
      <c r="N1079">
        <v>2.62</v>
      </c>
      <c r="O1079">
        <v>0.65</v>
      </c>
      <c r="P1079">
        <v>100</v>
      </c>
      <c r="Q1079">
        <v>100</v>
      </c>
      <c r="R1079">
        <v>13</v>
      </c>
      <c r="S1079">
        <v>0</v>
      </c>
      <c r="T1079">
        <v>9.35</v>
      </c>
      <c r="U1079">
        <v>0</v>
      </c>
      <c r="V1079" t="s">
        <v>420</v>
      </c>
      <c r="W1079" t="s">
        <v>33</v>
      </c>
      <c r="X1079">
        <v>13</v>
      </c>
      <c r="Y1079">
        <v>0</v>
      </c>
    </row>
    <row r="1080" spans="1:25" x14ac:dyDescent="0.25">
      <c r="A1080">
        <f>_xlfn.XLOOKUP(C1080,[1]Sheet1!$K:$K,[1]Sheet1!$D:$D,0)</f>
        <v>44865</v>
      </c>
      <c r="B1080" t="str">
        <f t="shared" si="16"/>
        <v>2022_Week45</v>
      </c>
      <c r="C1080" t="s">
        <v>653</v>
      </c>
      <c r="D1080" t="s">
        <v>301</v>
      </c>
      <c r="E1080" t="s">
        <v>301</v>
      </c>
      <c r="F1080" t="s">
        <v>302</v>
      </c>
      <c r="G1080" t="s">
        <v>303</v>
      </c>
      <c r="H1080">
        <v>177</v>
      </c>
      <c r="I1080">
        <v>6</v>
      </c>
      <c r="J1080">
        <v>3.05</v>
      </c>
      <c r="K1080">
        <v>4.58</v>
      </c>
      <c r="L1080">
        <v>211</v>
      </c>
      <c r="M1080">
        <v>6</v>
      </c>
      <c r="N1080">
        <v>2.92</v>
      </c>
      <c r="O1080">
        <v>3.9</v>
      </c>
      <c r="P1080">
        <v>100</v>
      </c>
      <c r="Q1080">
        <v>100</v>
      </c>
      <c r="R1080">
        <v>12</v>
      </c>
      <c r="S1080">
        <v>0</v>
      </c>
      <c r="T1080">
        <v>6.78</v>
      </c>
      <c r="U1080">
        <v>0</v>
      </c>
      <c r="V1080" t="s">
        <v>425</v>
      </c>
      <c r="W1080" t="s">
        <v>33</v>
      </c>
      <c r="X1080">
        <v>12</v>
      </c>
      <c r="Y1080">
        <v>0</v>
      </c>
    </row>
    <row r="1081" spans="1:25" x14ac:dyDescent="0.25">
      <c r="A1081">
        <f>_xlfn.XLOOKUP(C1081,[1]Sheet1!$K:$K,[1]Sheet1!$D:$D,0)</f>
        <v>44865</v>
      </c>
      <c r="B1081" t="str">
        <f t="shared" si="16"/>
        <v>2022_Week45</v>
      </c>
      <c r="C1081" t="s">
        <v>653</v>
      </c>
      <c r="D1081" t="s">
        <v>34</v>
      </c>
      <c r="E1081" t="s">
        <v>45</v>
      </c>
      <c r="F1081" t="s">
        <v>46</v>
      </c>
      <c r="G1081" t="s">
        <v>47</v>
      </c>
      <c r="H1081">
        <v>328</v>
      </c>
      <c r="I1081">
        <v>10</v>
      </c>
      <c r="J1081">
        <v>5.65</v>
      </c>
      <c r="K1081">
        <v>7.63</v>
      </c>
      <c r="L1081">
        <v>411</v>
      </c>
      <c r="M1081">
        <v>15</v>
      </c>
      <c r="N1081">
        <v>5.7</v>
      </c>
      <c r="O1081">
        <v>9.74</v>
      </c>
      <c r="P1081">
        <v>99.51</v>
      </c>
      <c r="Q1081">
        <v>100</v>
      </c>
      <c r="R1081">
        <v>12</v>
      </c>
      <c r="S1081">
        <v>0</v>
      </c>
      <c r="T1081">
        <v>3.66</v>
      </c>
      <c r="U1081">
        <v>0</v>
      </c>
      <c r="V1081" t="s">
        <v>425</v>
      </c>
      <c r="W1081" t="s">
        <v>33</v>
      </c>
      <c r="X1081">
        <v>12</v>
      </c>
      <c r="Y1081">
        <v>0</v>
      </c>
    </row>
    <row r="1082" spans="1:25" x14ac:dyDescent="0.25">
      <c r="A1082">
        <f>_xlfn.XLOOKUP(C1082,[1]Sheet1!$K:$K,[1]Sheet1!$D:$D,0)</f>
        <v>44865</v>
      </c>
      <c r="B1082" t="str">
        <f t="shared" si="16"/>
        <v>2022_Week45</v>
      </c>
      <c r="C1082" t="s">
        <v>653</v>
      </c>
      <c r="D1082" t="s">
        <v>34</v>
      </c>
      <c r="E1082" t="s">
        <v>224</v>
      </c>
      <c r="F1082" t="s">
        <v>158</v>
      </c>
      <c r="G1082" t="s">
        <v>225</v>
      </c>
      <c r="H1082">
        <v>280</v>
      </c>
      <c r="I1082">
        <v>5</v>
      </c>
      <c r="J1082">
        <v>4.82</v>
      </c>
      <c r="K1082">
        <v>3.82</v>
      </c>
      <c r="L1082">
        <v>310</v>
      </c>
      <c r="M1082">
        <v>7</v>
      </c>
      <c r="N1082">
        <v>4.3</v>
      </c>
      <c r="O1082">
        <v>4.55</v>
      </c>
      <c r="P1082">
        <v>90</v>
      </c>
      <c r="Q1082">
        <v>85.71</v>
      </c>
      <c r="R1082">
        <v>10</v>
      </c>
      <c r="S1082">
        <v>1</v>
      </c>
      <c r="T1082">
        <v>3.57</v>
      </c>
      <c r="U1082">
        <v>20</v>
      </c>
      <c r="V1082" t="s">
        <v>277</v>
      </c>
      <c r="W1082" t="s">
        <v>166</v>
      </c>
      <c r="X1082">
        <v>10</v>
      </c>
      <c r="Y1082">
        <v>1</v>
      </c>
    </row>
    <row r="1083" spans="1:25" x14ac:dyDescent="0.25">
      <c r="A1083">
        <f>_xlfn.XLOOKUP(C1083,[1]Sheet1!$K:$K,[1]Sheet1!$D:$D,0)</f>
        <v>44865</v>
      </c>
      <c r="B1083" t="str">
        <f t="shared" si="16"/>
        <v>2022_Week45</v>
      </c>
      <c r="C1083" t="s">
        <v>653</v>
      </c>
      <c r="D1083" t="s">
        <v>92</v>
      </c>
      <c r="E1083" t="s">
        <v>97</v>
      </c>
      <c r="F1083" t="s">
        <v>98</v>
      </c>
      <c r="G1083" t="s">
        <v>99</v>
      </c>
      <c r="H1083">
        <v>112</v>
      </c>
      <c r="I1083">
        <v>6</v>
      </c>
      <c r="J1083">
        <v>1.93</v>
      </c>
      <c r="K1083">
        <v>4.58</v>
      </c>
      <c r="L1083">
        <v>131</v>
      </c>
      <c r="M1083">
        <v>9</v>
      </c>
      <c r="N1083">
        <v>1.82</v>
      </c>
      <c r="O1083">
        <v>5.84</v>
      </c>
      <c r="P1083">
        <v>97.71</v>
      </c>
      <c r="Q1083">
        <v>100</v>
      </c>
      <c r="R1083">
        <v>10</v>
      </c>
      <c r="S1083">
        <v>0</v>
      </c>
      <c r="T1083">
        <v>8.93</v>
      </c>
      <c r="U1083">
        <v>0</v>
      </c>
      <c r="V1083" t="s">
        <v>657</v>
      </c>
      <c r="W1083" t="s">
        <v>33</v>
      </c>
      <c r="X1083">
        <v>10</v>
      </c>
      <c r="Y1083">
        <v>0</v>
      </c>
    </row>
    <row r="1084" spans="1:25" x14ac:dyDescent="0.25">
      <c r="A1084">
        <f>_xlfn.XLOOKUP(C1084,[1]Sheet1!$K:$K,[1]Sheet1!$D:$D,0)</f>
        <v>44865</v>
      </c>
      <c r="B1084" t="str">
        <f t="shared" si="16"/>
        <v>2022_Week45</v>
      </c>
      <c r="C1084" t="s">
        <v>653</v>
      </c>
      <c r="D1084" t="s">
        <v>35</v>
      </c>
      <c r="E1084" t="s">
        <v>35</v>
      </c>
      <c r="F1084" t="s">
        <v>36</v>
      </c>
      <c r="G1084" t="s">
        <v>37</v>
      </c>
      <c r="H1084">
        <v>122</v>
      </c>
      <c r="I1084">
        <v>1</v>
      </c>
      <c r="J1084">
        <v>2.1</v>
      </c>
      <c r="K1084">
        <v>0.76</v>
      </c>
      <c r="L1084">
        <v>147</v>
      </c>
      <c r="M1084">
        <v>1</v>
      </c>
      <c r="N1084">
        <v>2.04</v>
      </c>
      <c r="O1084">
        <v>0.65</v>
      </c>
      <c r="P1084">
        <v>100</v>
      </c>
      <c r="Q1084">
        <v>100</v>
      </c>
      <c r="R1084">
        <v>9</v>
      </c>
      <c r="S1084">
        <v>0</v>
      </c>
      <c r="T1084">
        <v>7.38</v>
      </c>
      <c r="U1084">
        <v>0</v>
      </c>
      <c r="V1084" t="s">
        <v>658</v>
      </c>
      <c r="W1084" t="s">
        <v>33</v>
      </c>
      <c r="X1084">
        <v>9</v>
      </c>
      <c r="Y1084">
        <v>0</v>
      </c>
    </row>
    <row r="1085" spans="1:25" x14ac:dyDescent="0.25">
      <c r="A1085">
        <f>_xlfn.XLOOKUP(C1085,[1]Sheet1!$K:$K,[1]Sheet1!$D:$D,0)</f>
        <v>44865</v>
      </c>
      <c r="B1085" t="str">
        <f t="shared" si="16"/>
        <v>2022_Week45</v>
      </c>
      <c r="C1085" t="s">
        <v>653</v>
      </c>
      <c r="D1085" t="s">
        <v>512</v>
      </c>
      <c r="E1085" t="s">
        <v>29</v>
      </c>
      <c r="F1085" t="s">
        <v>30</v>
      </c>
      <c r="G1085" t="s">
        <v>31</v>
      </c>
      <c r="H1085">
        <v>144</v>
      </c>
      <c r="I1085">
        <v>2</v>
      </c>
      <c r="J1085">
        <v>2.48</v>
      </c>
      <c r="K1085">
        <v>1.53</v>
      </c>
      <c r="L1085">
        <v>169</v>
      </c>
      <c r="M1085">
        <v>4</v>
      </c>
      <c r="N1085">
        <v>2.34</v>
      </c>
      <c r="O1085">
        <v>2.6</v>
      </c>
      <c r="P1085">
        <v>99.41</v>
      </c>
      <c r="Q1085">
        <v>100</v>
      </c>
      <c r="R1085">
        <v>8</v>
      </c>
      <c r="S1085">
        <v>0</v>
      </c>
      <c r="T1085">
        <v>5.56</v>
      </c>
      <c r="U1085">
        <v>0</v>
      </c>
      <c r="V1085" t="s">
        <v>652</v>
      </c>
      <c r="W1085" t="s">
        <v>33</v>
      </c>
      <c r="X1085">
        <v>8</v>
      </c>
      <c r="Y1085">
        <v>0</v>
      </c>
    </row>
    <row r="1086" spans="1:25" x14ac:dyDescent="0.25">
      <c r="A1086">
        <f>_xlfn.XLOOKUP(C1086,[1]Sheet1!$K:$K,[1]Sheet1!$D:$D,0)</f>
        <v>44865</v>
      </c>
      <c r="B1086" t="str">
        <f t="shared" si="16"/>
        <v>2022_Week45</v>
      </c>
      <c r="C1086" t="s">
        <v>653</v>
      </c>
      <c r="D1086" t="s">
        <v>512</v>
      </c>
      <c r="E1086" t="s">
        <v>67</v>
      </c>
      <c r="F1086" t="s">
        <v>68</v>
      </c>
      <c r="G1086" t="s">
        <v>69</v>
      </c>
      <c r="H1086">
        <v>248</v>
      </c>
      <c r="I1086">
        <v>0</v>
      </c>
      <c r="J1086">
        <v>4.2699999999999996</v>
      </c>
      <c r="K1086">
        <v>0</v>
      </c>
      <c r="L1086">
        <v>317</v>
      </c>
      <c r="M1086">
        <v>0</v>
      </c>
      <c r="N1086">
        <v>4.3899999999999997</v>
      </c>
      <c r="O1086">
        <v>0</v>
      </c>
      <c r="P1086">
        <v>99.68</v>
      </c>
      <c r="Q1086">
        <v>0</v>
      </c>
      <c r="R1086">
        <v>8</v>
      </c>
      <c r="S1086">
        <v>0</v>
      </c>
      <c r="T1086">
        <v>3.23</v>
      </c>
      <c r="U1086">
        <v>0</v>
      </c>
      <c r="V1086" t="s">
        <v>652</v>
      </c>
      <c r="W1086" t="s">
        <v>33</v>
      </c>
      <c r="X1086">
        <v>8</v>
      </c>
      <c r="Y1086">
        <v>0</v>
      </c>
    </row>
    <row r="1087" spans="1:25" x14ac:dyDescent="0.25">
      <c r="A1087">
        <f>_xlfn.XLOOKUP(C1087,[1]Sheet1!$K:$K,[1]Sheet1!$D:$D,0)</f>
        <v>44865</v>
      </c>
      <c r="B1087" t="str">
        <f t="shared" si="16"/>
        <v>2022_Week45</v>
      </c>
      <c r="C1087" t="s">
        <v>653</v>
      </c>
      <c r="D1087" t="s">
        <v>88</v>
      </c>
      <c r="E1087" t="s">
        <v>88</v>
      </c>
      <c r="F1087" t="s">
        <v>89</v>
      </c>
      <c r="G1087" t="s">
        <v>90</v>
      </c>
      <c r="H1087">
        <v>98</v>
      </c>
      <c r="I1087">
        <v>2</v>
      </c>
      <c r="J1087">
        <v>1.69</v>
      </c>
      <c r="K1087">
        <v>1.53</v>
      </c>
      <c r="L1087">
        <v>112</v>
      </c>
      <c r="M1087">
        <v>2</v>
      </c>
      <c r="N1087">
        <v>1.55</v>
      </c>
      <c r="O1087">
        <v>1.3</v>
      </c>
      <c r="P1087">
        <v>99.11</v>
      </c>
      <c r="Q1087">
        <v>100</v>
      </c>
      <c r="R1087">
        <v>7</v>
      </c>
      <c r="S1087">
        <v>1</v>
      </c>
      <c r="T1087">
        <v>7.14</v>
      </c>
      <c r="U1087">
        <v>50</v>
      </c>
      <c r="V1087" t="s">
        <v>176</v>
      </c>
      <c r="W1087" t="s">
        <v>160</v>
      </c>
      <c r="X1087">
        <v>7</v>
      </c>
      <c r="Y1087">
        <v>1</v>
      </c>
    </row>
    <row r="1088" spans="1:25" x14ac:dyDescent="0.25">
      <c r="A1088">
        <f>_xlfn.XLOOKUP(C1088,[1]Sheet1!$K:$K,[1]Sheet1!$D:$D,0)</f>
        <v>44865</v>
      </c>
      <c r="B1088" t="str">
        <f t="shared" si="16"/>
        <v>2022_Week45</v>
      </c>
      <c r="C1088" t="s">
        <v>653</v>
      </c>
      <c r="D1088" t="s">
        <v>231</v>
      </c>
      <c r="E1088" t="s">
        <v>231</v>
      </c>
      <c r="F1088" t="s">
        <v>232</v>
      </c>
      <c r="G1088" t="s">
        <v>233</v>
      </c>
      <c r="H1088">
        <v>70</v>
      </c>
      <c r="I1088">
        <v>0</v>
      </c>
      <c r="J1088">
        <v>1.21</v>
      </c>
      <c r="K1088">
        <v>0</v>
      </c>
      <c r="L1088">
        <v>92</v>
      </c>
      <c r="M1088">
        <v>0</v>
      </c>
      <c r="N1088">
        <v>1.28</v>
      </c>
      <c r="O1088">
        <v>0</v>
      </c>
      <c r="P1088">
        <v>100</v>
      </c>
      <c r="Q1088">
        <v>0</v>
      </c>
      <c r="R1088">
        <v>7</v>
      </c>
      <c r="S1088">
        <v>0</v>
      </c>
      <c r="T1088">
        <v>10</v>
      </c>
      <c r="U1088">
        <v>0</v>
      </c>
      <c r="V1088" t="s">
        <v>407</v>
      </c>
      <c r="W1088" t="s">
        <v>33</v>
      </c>
      <c r="X1088">
        <v>7</v>
      </c>
      <c r="Y1088">
        <v>0</v>
      </c>
    </row>
    <row r="1089" spans="1:25" x14ac:dyDescent="0.25">
      <c r="A1089">
        <f>_xlfn.XLOOKUP(C1089,[1]Sheet1!$K:$K,[1]Sheet1!$D:$D,0)</f>
        <v>44865</v>
      </c>
      <c r="B1089" t="str">
        <f t="shared" si="16"/>
        <v>2022_Week45</v>
      </c>
      <c r="C1089" t="s">
        <v>653</v>
      </c>
      <c r="D1089" t="s">
        <v>512</v>
      </c>
      <c r="E1089" t="s">
        <v>84</v>
      </c>
      <c r="F1089" t="s">
        <v>85</v>
      </c>
      <c r="G1089" t="s">
        <v>86</v>
      </c>
      <c r="H1089">
        <v>239</v>
      </c>
      <c r="I1089">
        <v>3</v>
      </c>
      <c r="J1089">
        <v>4.12</v>
      </c>
      <c r="K1089">
        <v>2.29</v>
      </c>
      <c r="L1089">
        <v>269</v>
      </c>
      <c r="M1089">
        <v>4</v>
      </c>
      <c r="N1089">
        <v>3.73</v>
      </c>
      <c r="O1089">
        <v>2.6</v>
      </c>
      <c r="P1089">
        <v>77.319999999999993</v>
      </c>
      <c r="Q1089">
        <v>50</v>
      </c>
      <c r="R1089">
        <v>7</v>
      </c>
      <c r="S1089">
        <v>0</v>
      </c>
      <c r="T1089">
        <v>2.93</v>
      </c>
      <c r="U1089">
        <v>0</v>
      </c>
      <c r="V1089" t="s">
        <v>659</v>
      </c>
      <c r="W1089" t="s">
        <v>33</v>
      </c>
      <c r="X1089">
        <v>7</v>
      </c>
      <c r="Y1089">
        <v>0</v>
      </c>
    </row>
    <row r="1090" spans="1:25" x14ac:dyDescent="0.25">
      <c r="A1090">
        <f>_xlfn.XLOOKUP(C1090,[1]Sheet1!$K:$K,[1]Sheet1!$D:$D,0)</f>
        <v>44865</v>
      </c>
      <c r="B1090" t="str">
        <f t="shared" si="16"/>
        <v>2022_Week45</v>
      </c>
      <c r="C1090" t="s">
        <v>653</v>
      </c>
      <c r="D1090" t="s">
        <v>41</v>
      </c>
      <c r="E1090" t="s">
        <v>41</v>
      </c>
      <c r="F1090" t="s">
        <v>42</v>
      </c>
      <c r="G1090" t="s">
        <v>43</v>
      </c>
      <c r="H1090">
        <v>96</v>
      </c>
      <c r="I1090">
        <v>3</v>
      </c>
      <c r="J1090">
        <v>1.65</v>
      </c>
      <c r="K1090">
        <v>2.29</v>
      </c>
      <c r="L1090">
        <v>107</v>
      </c>
      <c r="M1090">
        <v>3</v>
      </c>
      <c r="N1090">
        <v>1.48</v>
      </c>
      <c r="O1090">
        <v>1.95</v>
      </c>
      <c r="P1090">
        <v>100</v>
      </c>
      <c r="Q1090">
        <v>100</v>
      </c>
      <c r="R1090">
        <v>6</v>
      </c>
      <c r="S1090">
        <v>0</v>
      </c>
      <c r="T1090">
        <v>6.25</v>
      </c>
      <c r="U1090">
        <v>0</v>
      </c>
      <c r="V1090" t="s">
        <v>144</v>
      </c>
      <c r="W1090" t="s">
        <v>33</v>
      </c>
      <c r="X1090">
        <v>6</v>
      </c>
      <c r="Y1090">
        <v>0</v>
      </c>
    </row>
    <row r="1091" spans="1:25" x14ac:dyDescent="0.25">
      <c r="A1091">
        <f>_xlfn.XLOOKUP(C1091,[1]Sheet1!$K:$K,[1]Sheet1!$D:$D,0)</f>
        <v>44865</v>
      </c>
      <c r="B1091" t="str">
        <f t="shared" ref="B1091:B1154" si="17">IF(WEEKNUM(A1091)&gt;9,YEAR(A1091)&amp;"_Week"&amp;WEEKNUM(A1091),YEAR(A1091)&amp;"_Week0"&amp;WEEKNUM(A1091))</f>
        <v>2022_Week45</v>
      </c>
      <c r="C1091" t="s">
        <v>653</v>
      </c>
      <c r="D1091" t="s">
        <v>512</v>
      </c>
      <c r="E1091" t="s">
        <v>54</v>
      </c>
      <c r="F1091" t="s">
        <v>30</v>
      </c>
      <c r="G1091" t="s">
        <v>55</v>
      </c>
      <c r="H1091">
        <v>228</v>
      </c>
      <c r="I1091">
        <v>3</v>
      </c>
      <c r="J1091">
        <v>3.93</v>
      </c>
      <c r="K1091">
        <v>2.29</v>
      </c>
      <c r="L1091">
        <v>272</v>
      </c>
      <c r="M1091">
        <v>3</v>
      </c>
      <c r="N1091">
        <v>3.77</v>
      </c>
      <c r="O1091">
        <v>1.95</v>
      </c>
      <c r="P1091">
        <v>98.53</v>
      </c>
      <c r="Q1091">
        <v>100</v>
      </c>
      <c r="R1091">
        <v>6</v>
      </c>
      <c r="S1091">
        <v>0</v>
      </c>
      <c r="T1091">
        <v>2.63</v>
      </c>
      <c r="U1091">
        <v>0</v>
      </c>
      <c r="V1091" t="s">
        <v>584</v>
      </c>
      <c r="W1091" t="s">
        <v>33</v>
      </c>
      <c r="X1091">
        <v>6</v>
      </c>
      <c r="Y1091">
        <v>0</v>
      </c>
    </row>
    <row r="1092" spans="1:25" x14ac:dyDescent="0.25">
      <c r="A1092">
        <f>_xlfn.XLOOKUP(C1092,[1]Sheet1!$K:$K,[1]Sheet1!$D:$D,0)</f>
        <v>44865</v>
      </c>
      <c r="B1092" t="str">
        <f t="shared" si="17"/>
        <v>2022_Week45</v>
      </c>
      <c r="C1092" t="s">
        <v>653</v>
      </c>
      <c r="D1092" t="s">
        <v>92</v>
      </c>
      <c r="E1092" t="s">
        <v>111</v>
      </c>
      <c r="F1092" t="s">
        <v>112</v>
      </c>
      <c r="G1092" t="s">
        <v>113</v>
      </c>
      <c r="H1092">
        <v>145</v>
      </c>
      <c r="I1092">
        <v>3</v>
      </c>
      <c r="J1092">
        <v>2.5</v>
      </c>
      <c r="K1092">
        <v>2.29</v>
      </c>
      <c r="L1092">
        <v>162</v>
      </c>
      <c r="M1092">
        <v>3</v>
      </c>
      <c r="N1092">
        <v>2.25</v>
      </c>
      <c r="O1092">
        <v>1.95</v>
      </c>
      <c r="P1092">
        <v>85.8</v>
      </c>
      <c r="Q1092">
        <v>100</v>
      </c>
      <c r="R1092">
        <v>7</v>
      </c>
      <c r="S1092">
        <v>0</v>
      </c>
      <c r="T1092">
        <v>4.83</v>
      </c>
      <c r="U1092">
        <v>0</v>
      </c>
      <c r="V1092" t="s">
        <v>659</v>
      </c>
      <c r="W1092" t="s">
        <v>33</v>
      </c>
      <c r="X1092">
        <v>6</v>
      </c>
      <c r="Y1092">
        <v>0</v>
      </c>
    </row>
    <row r="1093" spans="1:25" x14ac:dyDescent="0.25">
      <c r="A1093">
        <f>_xlfn.XLOOKUP(C1093,[1]Sheet1!$K:$K,[1]Sheet1!$D:$D,0)</f>
        <v>44865</v>
      </c>
      <c r="B1093" t="str">
        <f t="shared" si="17"/>
        <v>2022_Week45</v>
      </c>
      <c r="C1093" t="s">
        <v>653</v>
      </c>
      <c r="D1093" t="s">
        <v>34</v>
      </c>
      <c r="E1093" t="s">
        <v>62</v>
      </c>
      <c r="F1093" t="s">
        <v>63</v>
      </c>
      <c r="G1093" t="s">
        <v>64</v>
      </c>
      <c r="H1093">
        <v>172</v>
      </c>
      <c r="I1093">
        <v>2</v>
      </c>
      <c r="J1093">
        <v>2.96</v>
      </c>
      <c r="K1093">
        <v>1.53</v>
      </c>
      <c r="L1093">
        <v>204</v>
      </c>
      <c r="M1093">
        <v>2</v>
      </c>
      <c r="N1093">
        <v>2.83</v>
      </c>
      <c r="O1093">
        <v>1.3</v>
      </c>
      <c r="P1093">
        <v>100</v>
      </c>
      <c r="Q1093">
        <v>100</v>
      </c>
      <c r="R1093">
        <v>5</v>
      </c>
      <c r="S1093">
        <v>0</v>
      </c>
      <c r="T1093">
        <v>2.91</v>
      </c>
      <c r="U1093">
        <v>0</v>
      </c>
      <c r="V1093" t="s">
        <v>376</v>
      </c>
      <c r="W1093" t="s">
        <v>33</v>
      </c>
      <c r="X1093">
        <v>5</v>
      </c>
      <c r="Y1093">
        <v>0</v>
      </c>
    </row>
    <row r="1094" spans="1:25" x14ac:dyDescent="0.25">
      <c r="A1094">
        <f>_xlfn.XLOOKUP(C1094,[1]Sheet1!$K:$K,[1]Sheet1!$D:$D,0)</f>
        <v>44865</v>
      </c>
      <c r="B1094" t="str">
        <f t="shared" si="17"/>
        <v>2022_Week45</v>
      </c>
      <c r="C1094" t="s">
        <v>653</v>
      </c>
      <c r="D1094" t="s">
        <v>512</v>
      </c>
      <c r="E1094" t="s">
        <v>76</v>
      </c>
      <c r="F1094" t="s">
        <v>77</v>
      </c>
      <c r="G1094" t="s">
        <v>78</v>
      </c>
      <c r="H1094">
        <v>93</v>
      </c>
      <c r="I1094">
        <v>5</v>
      </c>
      <c r="J1094">
        <v>1.6</v>
      </c>
      <c r="K1094">
        <v>3.82</v>
      </c>
      <c r="L1094">
        <v>107</v>
      </c>
      <c r="M1094">
        <v>5</v>
      </c>
      <c r="N1094">
        <v>1.48</v>
      </c>
      <c r="O1094">
        <v>3.25</v>
      </c>
      <c r="P1094">
        <v>99.07</v>
      </c>
      <c r="Q1094">
        <v>100</v>
      </c>
      <c r="R1094">
        <v>5</v>
      </c>
      <c r="S1094">
        <v>0</v>
      </c>
      <c r="T1094">
        <v>5.38</v>
      </c>
      <c r="U1094">
        <v>0</v>
      </c>
      <c r="V1094" t="s">
        <v>518</v>
      </c>
      <c r="W1094" t="s">
        <v>33</v>
      </c>
      <c r="X1094">
        <v>5</v>
      </c>
      <c r="Y1094">
        <v>0</v>
      </c>
    </row>
    <row r="1095" spans="1:25" x14ac:dyDescent="0.25">
      <c r="A1095">
        <f>_xlfn.XLOOKUP(C1095,[1]Sheet1!$K:$K,[1]Sheet1!$D:$D,0)</f>
        <v>44865</v>
      </c>
      <c r="B1095" t="str">
        <f t="shared" si="17"/>
        <v>2022_Week45</v>
      </c>
      <c r="C1095" t="s">
        <v>653</v>
      </c>
      <c r="D1095" t="s">
        <v>34</v>
      </c>
      <c r="E1095" t="s">
        <v>397</v>
      </c>
      <c r="F1095" t="s">
        <v>398</v>
      </c>
      <c r="G1095" t="s">
        <v>399</v>
      </c>
      <c r="H1095">
        <v>134</v>
      </c>
      <c r="I1095">
        <v>4</v>
      </c>
      <c r="J1095">
        <v>2.31</v>
      </c>
      <c r="K1095">
        <v>3.05</v>
      </c>
      <c r="L1095">
        <v>144</v>
      </c>
      <c r="M1095">
        <v>4</v>
      </c>
      <c r="N1095">
        <v>2</v>
      </c>
      <c r="O1095">
        <v>2.6</v>
      </c>
      <c r="P1095">
        <v>100</v>
      </c>
      <c r="Q1095">
        <v>100</v>
      </c>
      <c r="R1095">
        <v>4</v>
      </c>
      <c r="S1095">
        <v>0</v>
      </c>
      <c r="T1095">
        <v>2.99</v>
      </c>
      <c r="U1095">
        <v>0</v>
      </c>
      <c r="V1095" t="s">
        <v>367</v>
      </c>
      <c r="W1095" t="s">
        <v>33</v>
      </c>
      <c r="X1095">
        <v>4</v>
      </c>
      <c r="Y1095">
        <v>0</v>
      </c>
    </row>
    <row r="1096" spans="1:25" x14ac:dyDescent="0.25">
      <c r="A1096">
        <f>_xlfn.XLOOKUP(C1096,[1]Sheet1!$K:$K,[1]Sheet1!$D:$D,0)</f>
        <v>44865</v>
      </c>
      <c r="B1096" t="str">
        <f t="shared" si="17"/>
        <v>2022_Week45</v>
      </c>
      <c r="C1096" t="s">
        <v>653</v>
      </c>
      <c r="D1096" t="s">
        <v>34</v>
      </c>
      <c r="E1096" t="s">
        <v>157</v>
      </c>
      <c r="F1096" t="s">
        <v>158</v>
      </c>
      <c r="G1096" t="s">
        <v>159</v>
      </c>
      <c r="H1096">
        <v>155</v>
      </c>
      <c r="I1096">
        <v>4</v>
      </c>
      <c r="J1096">
        <v>2.67</v>
      </c>
      <c r="K1096">
        <v>3.05</v>
      </c>
      <c r="L1096">
        <v>178</v>
      </c>
      <c r="M1096">
        <v>4</v>
      </c>
      <c r="N1096">
        <v>2.4700000000000002</v>
      </c>
      <c r="O1096">
        <v>2.6</v>
      </c>
      <c r="P1096">
        <v>100</v>
      </c>
      <c r="Q1096">
        <v>100</v>
      </c>
      <c r="R1096">
        <v>3</v>
      </c>
      <c r="S1096">
        <v>0</v>
      </c>
      <c r="T1096">
        <v>1.94</v>
      </c>
      <c r="U1096">
        <v>0</v>
      </c>
      <c r="V1096" t="s">
        <v>318</v>
      </c>
      <c r="W1096" t="s">
        <v>33</v>
      </c>
      <c r="X1096">
        <v>3</v>
      </c>
      <c r="Y1096">
        <v>0</v>
      </c>
    </row>
    <row r="1097" spans="1:25" x14ac:dyDescent="0.25">
      <c r="A1097">
        <f>_xlfn.XLOOKUP(C1097,[1]Sheet1!$K:$K,[1]Sheet1!$D:$D,0)</f>
        <v>44865</v>
      </c>
      <c r="B1097" t="str">
        <f t="shared" si="17"/>
        <v>2022_Week45</v>
      </c>
      <c r="C1097" t="s">
        <v>653</v>
      </c>
      <c r="D1097" t="s">
        <v>162</v>
      </c>
      <c r="E1097" t="s">
        <v>371</v>
      </c>
      <c r="F1097" t="s">
        <v>343</v>
      </c>
      <c r="G1097" t="s">
        <v>372</v>
      </c>
      <c r="H1097">
        <v>72</v>
      </c>
      <c r="I1097">
        <v>1</v>
      </c>
      <c r="J1097">
        <v>1.24</v>
      </c>
      <c r="K1097">
        <v>0.76</v>
      </c>
      <c r="L1097">
        <v>78</v>
      </c>
      <c r="M1097">
        <v>1</v>
      </c>
      <c r="N1097">
        <v>1.08</v>
      </c>
      <c r="O1097">
        <v>0.65</v>
      </c>
      <c r="P1097">
        <v>100</v>
      </c>
      <c r="Q1097">
        <v>100</v>
      </c>
      <c r="R1097">
        <v>3</v>
      </c>
      <c r="S1097">
        <v>0</v>
      </c>
      <c r="T1097">
        <v>4.17</v>
      </c>
      <c r="U1097">
        <v>0</v>
      </c>
      <c r="V1097" t="s">
        <v>318</v>
      </c>
      <c r="W1097" t="s">
        <v>33</v>
      </c>
      <c r="X1097">
        <v>3</v>
      </c>
      <c r="Y1097">
        <v>0</v>
      </c>
    </row>
    <row r="1098" spans="1:25" x14ac:dyDescent="0.25">
      <c r="A1098">
        <f>_xlfn.XLOOKUP(C1098,[1]Sheet1!$K:$K,[1]Sheet1!$D:$D,0)</f>
        <v>44865</v>
      </c>
      <c r="B1098" t="str">
        <f t="shared" si="17"/>
        <v>2022_Week45</v>
      </c>
      <c r="C1098" t="s">
        <v>653</v>
      </c>
      <c r="D1098" t="s">
        <v>162</v>
      </c>
      <c r="E1098" t="s">
        <v>342</v>
      </c>
      <c r="F1098" t="s">
        <v>343</v>
      </c>
      <c r="G1098" t="s">
        <v>344</v>
      </c>
      <c r="H1098">
        <v>62</v>
      </c>
      <c r="I1098">
        <v>0</v>
      </c>
      <c r="J1098">
        <v>1.07</v>
      </c>
      <c r="K1098">
        <v>0</v>
      </c>
      <c r="L1098">
        <v>76</v>
      </c>
      <c r="M1098">
        <v>0</v>
      </c>
      <c r="N1098">
        <v>1.05</v>
      </c>
      <c r="O1098">
        <v>0</v>
      </c>
      <c r="P1098">
        <v>98.68</v>
      </c>
      <c r="Q1098">
        <v>0</v>
      </c>
      <c r="R1098">
        <v>2</v>
      </c>
      <c r="S1098">
        <v>0</v>
      </c>
      <c r="T1098">
        <v>3.23</v>
      </c>
      <c r="U1098">
        <v>0</v>
      </c>
      <c r="V1098" t="s">
        <v>257</v>
      </c>
      <c r="W1098" t="s">
        <v>33</v>
      </c>
      <c r="X1098">
        <v>2</v>
      </c>
      <c r="Y1098">
        <v>0</v>
      </c>
    </row>
    <row r="1099" spans="1:25" x14ac:dyDescent="0.25">
      <c r="A1099">
        <f>_xlfn.XLOOKUP(C1099,[1]Sheet1!$K:$K,[1]Sheet1!$D:$D,0)</f>
        <v>44865</v>
      </c>
      <c r="B1099" t="str">
        <f t="shared" si="17"/>
        <v>2022_Week45</v>
      </c>
      <c r="C1099" t="s">
        <v>653</v>
      </c>
      <c r="D1099" t="s">
        <v>512</v>
      </c>
      <c r="E1099" t="s">
        <v>120</v>
      </c>
      <c r="F1099" t="s">
        <v>121</v>
      </c>
      <c r="G1099" t="s">
        <v>122</v>
      </c>
      <c r="H1099">
        <v>48</v>
      </c>
      <c r="I1099">
        <v>2</v>
      </c>
      <c r="J1099">
        <v>0.83</v>
      </c>
      <c r="K1099">
        <v>1.53</v>
      </c>
      <c r="L1099">
        <v>53</v>
      </c>
      <c r="M1099">
        <v>2</v>
      </c>
      <c r="N1099">
        <v>0.73</v>
      </c>
      <c r="O1099">
        <v>1.3</v>
      </c>
      <c r="P1099">
        <v>98.11</v>
      </c>
      <c r="Q1099">
        <v>100</v>
      </c>
      <c r="R1099">
        <v>2</v>
      </c>
      <c r="S1099">
        <v>0</v>
      </c>
      <c r="T1099">
        <v>4.17</v>
      </c>
      <c r="U1099">
        <v>0</v>
      </c>
      <c r="V1099" t="s">
        <v>638</v>
      </c>
      <c r="W1099" t="s">
        <v>33</v>
      </c>
      <c r="X1099">
        <v>2</v>
      </c>
      <c r="Y1099">
        <v>0</v>
      </c>
    </row>
    <row r="1100" spans="1:25" x14ac:dyDescent="0.25">
      <c r="A1100">
        <f>_xlfn.XLOOKUP(C1100,[1]Sheet1!$K:$K,[1]Sheet1!$D:$D,0)</f>
        <v>44865</v>
      </c>
      <c r="B1100" t="str">
        <f t="shared" si="17"/>
        <v>2022_Week45</v>
      </c>
      <c r="C1100" t="s">
        <v>653</v>
      </c>
      <c r="D1100" t="s">
        <v>92</v>
      </c>
      <c r="E1100" t="s">
        <v>93</v>
      </c>
      <c r="F1100" t="s">
        <v>94</v>
      </c>
      <c r="G1100" t="s">
        <v>95</v>
      </c>
      <c r="H1100">
        <v>189</v>
      </c>
      <c r="I1100">
        <v>8</v>
      </c>
      <c r="J1100">
        <v>3.26</v>
      </c>
      <c r="K1100">
        <v>6.11</v>
      </c>
      <c r="L1100">
        <v>223</v>
      </c>
      <c r="M1100">
        <v>8</v>
      </c>
      <c r="N1100">
        <v>3.09</v>
      </c>
      <c r="O1100">
        <v>5.19</v>
      </c>
      <c r="P1100">
        <v>99.55</v>
      </c>
      <c r="Q1100">
        <v>100</v>
      </c>
      <c r="R1100">
        <v>2</v>
      </c>
      <c r="S1100">
        <v>0</v>
      </c>
      <c r="T1100">
        <v>1.06</v>
      </c>
      <c r="U1100">
        <v>0</v>
      </c>
      <c r="V1100" t="s">
        <v>638</v>
      </c>
      <c r="W1100" t="s">
        <v>33</v>
      </c>
      <c r="X1100">
        <v>2</v>
      </c>
      <c r="Y1100">
        <v>0</v>
      </c>
    </row>
    <row r="1101" spans="1:25" x14ac:dyDescent="0.25">
      <c r="A1101">
        <f>_xlfn.XLOOKUP(C1101,[1]Sheet1!$K:$K,[1]Sheet1!$D:$D,0)</f>
        <v>44858</v>
      </c>
      <c r="B1101" t="str">
        <f t="shared" si="17"/>
        <v>2022_Week44</v>
      </c>
      <c r="C1101" t="s">
        <v>660</v>
      </c>
      <c r="D1101" t="s">
        <v>512</v>
      </c>
      <c r="E1101" t="s">
        <v>80</v>
      </c>
      <c r="F1101" t="s">
        <v>81</v>
      </c>
      <c r="G1101" t="s">
        <v>82</v>
      </c>
      <c r="H1101">
        <v>413</v>
      </c>
      <c r="I1101">
        <v>7</v>
      </c>
      <c r="J1101">
        <v>11.11</v>
      </c>
      <c r="K1101">
        <v>8.64</v>
      </c>
      <c r="L1101">
        <v>555</v>
      </c>
      <c r="M1101">
        <v>8</v>
      </c>
      <c r="N1101">
        <v>11.91</v>
      </c>
      <c r="O1101">
        <v>8.7899999999999991</v>
      </c>
      <c r="P1101">
        <v>100</v>
      </c>
      <c r="Q1101">
        <v>100</v>
      </c>
      <c r="R1101">
        <v>25</v>
      </c>
      <c r="S1101">
        <v>0</v>
      </c>
      <c r="T1101">
        <v>6.05</v>
      </c>
      <c r="U1101">
        <v>0</v>
      </c>
      <c r="V1101" t="s">
        <v>661</v>
      </c>
      <c r="W1101" t="s">
        <v>33</v>
      </c>
      <c r="X1101">
        <v>25</v>
      </c>
      <c r="Y1101">
        <v>0</v>
      </c>
    </row>
    <row r="1102" spans="1:25" x14ac:dyDescent="0.25">
      <c r="A1102">
        <f>_xlfn.XLOOKUP(C1102,[1]Sheet1!$K:$K,[1]Sheet1!$D:$D,0)</f>
        <v>44858</v>
      </c>
      <c r="B1102" t="str">
        <f t="shared" si="17"/>
        <v>2022_Week44</v>
      </c>
      <c r="C1102" t="s">
        <v>660</v>
      </c>
      <c r="D1102" t="s">
        <v>34</v>
      </c>
      <c r="E1102" t="s">
        <v>107</v>
      </c>
      <c r="F1102" t="s">
        <v>108</v>
      </c>
      <c r="G1102" t="s">
        <v>109</v>
      </c>
      <c r="H1102">
        <v>358</v>
      </c>
      <c r="I1102">
        <v>6</v>
      </c>
      <c r="J1102">
        <v>9.6300000000000008</v>
      </c>
      <c r="K1102">
        <v>7.41</v>
      </c>
      <c r="L1102">
        <v>436</v>
      </c>
      <c r="M1102">
        <v>7</v>
      </c>
      <c r="N1102">
        <v>9.36</v>
      </c>
      <c r="O1102">
        <v>7.69</v>
      </c>
      <c r="P1102">
        <v>98.39</v>
      </c>
      <c r="Q1102">
        <v>100</v>
      </c>
      <c r="R1102">
        <v>30</v>
      </c>
      <c r="S1102">
        <v>0</v>
      </c>
      <c r="T1102">
        <v>8.3800000000000008</v>
      </c>
      <c r="U1102">
        <v>0</v>
      </c>
      <c r="V1102" t="s">
        <v>662</v>
      </c>
      <c r="W1102" t="s">
        <v>33</v>
      </c>
      <c r="X1102">
        <v>23</v>
      </c>
      <c r="Y1102">
        <v>0</v>
      </c>
    </row>
    <row r="1103" spans="1:25" x14ac:dyDescent="0.25">
      <c r="A1103">
        <f>_xlfn.XLOOKUP(C1103,[1]Sheet1!$K:$K,[1]Sheet1!$D:$D,0)</f>
        <v>44858</v>
      </c>
      <c r="B1103" t="str">
        <f t="shared" si="17"/>
        <v>2022_Week44</v>
      </c>
      <c r="C1103" t="s">
        <v>660</v>
      </c>
      <c r="D1103" t="s">
        <v>24</v>
      </c>
      <c r="E1103" t="s">
        <v>24</v>
      </c>
      <c r="F1103" t="s">
        <v>25</v>
      </c>
      <c r="G1103" t="s">
        <v>26</v>
      </c>
      <c r="H1103">
        <v>123</v>
      </c>
      <c r="I1103">
        <v>4</v>
      </c>
      <c r="J1103">
        <v>3.31</v>
      </c>
      <c r="K1103">
        <v>4.9400000000000004</v>
      </c>
      <c r="L1103">
        <v>160</v>
      </c>
      <c r="M1103">
        <v>5</v>
      </c>
      <c r="N1103">
        <v>3.43</v>
      </c>
      <c r="O1103">
        <v>5.49</v>
      </c>
      <c r="P1103">
        <v>98.75</v>
      </c>
      <c r="Q1103">
        <v>100</v>
      </c>
      <c r="R1103">
        <v>18</v>
      </c>
      <c r="S1103">
        <v>1</v>
      </c>
      <c r="T1103">
        <v>14.63</v>
      </c>
      <c r="U1103">
        <v>25</v>
      </c>
      <c r="V1103" t="s">
        <v>424</v>
      </c>
      <c r="W1103" t="s">
        <v>166</v>
      </c>
      <c r="X1103">
        <v>17</v>
      </c>
      <c r="Y1103">
        <v>1</v>
      </c>
    </row>
    <row r="1104" spans="1:25" x14ac:dyDescent="0.25">
      <c r="A1104">
        <f>_xlfn.XLOOKUP(C1104,[1]Sheet1!$K:$K,[1]Sheet1!$D:$D,0)</f>
        <v>44858</v>
      </c>
      <c r="B1104" t="str">
        <f t="shared" si="17"/>
        <v>2022_Week44</v>
      </c>
      <c r="C1104" t="s">
        <v>660</v>
      </c>
      <c r="D1104" t="s">
        <v>58</v>
      </c>
      <c r="E1104" t="s">
        <v>58</v>
      </c>
      <c r="F1104" t="s">
        <v>59</v>
      </c>
      <c r="G1104" t="s">
        <v>60</v>
      </c>
      <c r="H1104">
        <v>137</v>
      </c>
      <c r="I1104">
        <v>1</v>
      </c>
      <c r="J1104">
        <v>3.68</v>
      </c>
      <c r="K1104">
        <v>1.23</v>
      </c>
      <c r="L1104">
        <v>184</v>
      </c>
      <c r="M1104">
        <v>1</v>
      </c>
      <c r="N1104">
        <v>3.95</v>
      </c>
      <c r="O1104">
        <v>1.1000000000000001</v>
      </c>
      <c r="P1104">
        <v>100</v>
      </c>
      <c r="Q1104">
        <v>100</v>
      </c>
      <c r="R1104">
        <v>15</v>
      </c>
      <c r="S1104">
        <v>0</v>
      </c>
      <c r="T1104">
        <v>10.95</v>
      </c>
      <c r="U1104">
        <v>0</v>
      </c>
      <c r="V1104" t="s">
        <v>429</v>
      </c>
      <c r="W1104" t="s">
        <v>33</v>
      </c>
      <c r="X1104">
        <v>15</v>
      </c>
      <c r="Y1104">
        <v>0</v>
      </c>
    </row>
    <row r="1105" spans="1:25" x14ac:dyDescent="0.25">
      <c r="A1105">
        <f>_xlfn.XLOOKUP(C1105,[1]Sheet1!$K:$K,[1]Sheet1!$D:$D,0)</f>
        <v>44858</v>
      </c>
      <c r="B1105" t="str">
        <f t="shared" si="17"/>
        <v>2022_Week44</v>
      </c>
      <c r="C1105" t="s">
        <v>660</v>
      </c>
      <c r="D1105" t="s">
        <v>92</v>
      </c>
      <c r="E1105" t="s">
        <v>102</v>
      </c>
      <c r="F1105" t="s">
        <v>103</v>
      </c>
      <c r="G1105" t="s">
        <v>104</v>
      </c>
      <c r="H1105">
        <v>254</v>
      </c>
      <c r="I1105">
        <v>8</v>
      </c>
      <c r="J1105">
        <v>6.83</v>
      </c>
      <c r="K1105">
        <v>9.8800000000000008</v>
      </c>
      <c r="L1105">
        <v>349</v>
      </c>
      <c r="M1105">
        <v>9</v>
      </c>
      <c r="N1105">
        <v>7.49</v>
      </c>
      <c r="O1105">
        <v>9.89</v>
      </c>
      <c r="P1105">
        <v>99.14</v>
      </c>
      <c r="Q1105">
        <v>100</v>
      </c>
      <c r="R1105">
        <v>16</v>
      </c>
      <c r="S1105">
        <v>0</v>
      </c>
      <c r="T1105">
        <v>6.3</v>
      </c>
      <c r="U1105">
        <v>0</v>
      </c>
      <c r="V1105" t="s">
        <v>663</v>
      </c>
      <c r="W1105" t="s">
        <v>33</v>
      </c>
      <c r="X1105">
        <v>15</v>
      </c>
      <c r="Y1105">
        <v>0</v>
      </c>
    </row>
    <row r="1106" spans="1:25" x14ac:dyDescent="0.25">
      <c r="A1106">
        <f>_xlfn.XLOOKUP(C1106,[1]Sheet1!$K:$K,[1]Sheet1!$D:$D,0)</f>
        <v>44858</v>
      </c>
      <c r="B1106" t="str">
        <f t="shared" si="17"/>
        <v>2022_Week44</v>
      </c>
      <c r="C1106" t="s">
        <v>660</v>
      </c>
      <c r="D1106" t="s">
        <v>116</v>
      </c>
      <c r="E1106" t="s">
        <v>116</v>
      </c>
      <c r="F1106" t="s">
        <v>117</v>
      </c>
      <c r="G1106" t="s">
        <v>118</v>
      </c>
      <c r="H1106">
        <v>91</v>
      </c>
      <c r="I1106">
        <v>2</v>
      </c>
      <c r="J1106">
        <v>2.4500000000000002</v>
      </c>
      <c r="K1106">
        <v>2.4700000000000002</v>
      </c>
      <c r="L1106">
        <v>123</v>
      </c>
      <c r="M1106">
        <v>2</v>
      </c>
      <c r="N1106">
        <v>2.64</v>
      </c>
      <c r="O1106">
        <v>2.2000000000000002</v>
      </c>
      <c r="P1106">
        <v>97.56</v>
      </c>
      <c r="Q1106">
        <v>100</v>
      </c>
      <c r="R1106">
        <v>14</v>
      </c>
      <c r="S1106">
        <v>0</v>
      </c>
      <c r="T1106">
        <v>15.38</v>
      </c>
      <c r="U1106">
        <v>0</v>
      </c>
      <c r="V1106" t="s">
        <v>634</v>
      </c>
      <c r="W1106" t="s">
        <v>33</v>
      </c>
      <c r="X1106">
        <v>14</v>
      </c>
      <c r="Y1106">
        <v>0</v>
      </c>
    </row>
    <row r="1107" spans="1:25" x14ac:dyDescent="0.25">
      <c r="A1107">
        <f>_xlfn.XLOOKUP(C1107,[1]Sheet1!$K:$K,[1]Sheet1!$D:$D,0)</f>
        <v>44858</v>
      </c>
      <c r="B1107" t="str">
        <f t="shared" si="17"/>
        <v>2022_Week44</v>
      </c>
      <c r="C1107" t="s">
        <v>660</v>
      </c>
      <c r="D1107" t="s">
        <v>34</v>
      </c>
      <c r="E1107" t="s">
        <v>50</v>
      </c>
      <c r="F1107" t="s">
        <v>51</v>
      </c>
      <c r="G1107" t="s">
        <v>52</v>
      </c>
      <c r="H1107">
        <v>125</v>
      </c>
      <c r="I1107">
        <v>3</v>
      </c>
      <c r="J1107">
        <v>3.36</v>
      </c>
      <c r="K1107">
        <v>3.7</v>
      </c>
      <c r="L1107">
        <v>163</v>
      </c>
      <c r="M1107">
        <v>3</v>
      </c>
      <c r="N1107">
        <v>3.5</v>
      </c>
      <c r="O1107">
        <v>3.3</v>
      </c>
      <c r="P1107">
        <v>99.39</v>
      </c>
      <c r="Q1107">
        <v>100</v>
      </c>
      <c r="R1107">
        <v>12</v>
      </c>
      <c r="S1107">
        <v>0</v>
      </c>
      <c r="T1107">
        <v>9.6</v>
      </c>
      <c r="U1107">
        <v>0</v>
      </c>
      <c r="V1107" t="s">
        <v>425</v>
      </c>
      <c r="W1107" t="s">
        <v>33</v>
      </c>
      <c r="X1107">
        <v>11</v>
      </c>
      <c r="Y1107">
        <v>0</v>
      </c>
    </row>
    <row r="1108" spans="1:25" x14ac:dyDescent="0.25">
      <c r="A1108">
        <f>_xlfn.XLOOKUP(C1108,[1]Sheet1!$K:$K,[1]Sheet1!$D:$D,0)</f>
        <v>44858</v>
      </c>
      <c r="B1108" t="str">
        <f t="shared" si="17"/>
        <v>2022_Week44</v>
      </c>
      <c r="C1108" t="s">
        <v>660</v>
      </c>
      <c r="D1108" t="s">
        <v>34</v>
      </c>
      <c r="E1108" t="s">
        <v>45</v>
      </c>
      <c r="F1108" t="s">
        <v>46</v>
      </c>
      <c r="G1108" t="s">
        <v>47</v>
      </c>
      <c r="H1108">
        <v>170</v>
      </c>
      <c r="I1108">
        <v>4</v>
      </c>
      <c r="J1108">
        <v>4.57</v>
      </c>
      <c r="K1108">
        <v>4.9400000000000004</v>
      </c>
      <c r="L1108">
        <v>208</v>
      </c>
      <c r="M1108">
        <v>4</v>
      </c>
      <c r="N1108">
        <v>4.46</v>
      </c>
      <c r="O1108">
        <v>4.4000000000000004</v>
      </c>
      <c r="P1108">
        <v>100</v>
      </c>
      <c r="Q1108">
        <v>100</v>
      </c>
      <c r="R1108">
        <v>10</v>
      </c>
      <c r="S1108">
        <v>0</v>
      </c>
      <c r="T1108">
        <v>5.88</v>
      </c>
      <c r="U1108">
        <v>0</v>
      </c>
      <c r="V1108" t="s">
        <v>277</v>
      </c>
      <c r="W1108" t="s">
        <v>33</v>
      </c>
      <c r="X1108">
        <v>10</v>
      </c>
      <c r="Y1108">
        <v>0</v>
      </c>
    </row>
    <row r="1109" spans="1:25" x14ac:dyDescent="0.25">
      <c r="A1109">
        <f>_xlfn.XLOOKUP(C1109,[1]Sheet1!$K:$K,[1]Sheet1!$D:$D,0)</f>
        <v>44858</v>
      </c>
      <c r="B1109" t="str">
        <f t="shared" si="17"/>
        <v>2022_Week44</v>
      </c>
      <c r="C1109" t="s">
        <v>660</v>
      </c>
      <c r="D1109" t="s">
        <v>512</v>
      </c>
      <c r="E1109" t="s">
        <v>72</v>
      </c>
      <c r="F1109" t="s">
        <v>73</v>
      </c>
      <c r="G1109" t="s">
        <v>74</v>
      </c>
      <c r="H1109">
        <v>156</v>
      </c>
      <c r="I1109">
        <v>1</v>
      </c>
      <c r="J1109">
        <v>4.1900000000000004</v>
      </c>
      <c r="K1109">
        <v>1.23</v>
      </c>
      <c r="L1109">
        <v>211</v>
      </c>
      <c r="M1109">
        <v>1</v>
      </c>
      <c r="N1109">
        <v>4.53</v>
      </c>
      <c r="O1109">
        <v>1.1000000000000001</v>
      </c>
      <c r="P1109">
        <v>100</v>
      </c>
      <c r="Q1109">
        <v>100</v>
      </c>
      <c r="R1109">
        <v>10</v>
      </c>
      <c r="S1109">
        <v>0</v>
      </c>
      <c r="T1109">
        <v>6.41</v>
      </c>
      <c r="U1109">
        <v>0</v>
      </c>
      <c r="V1109" t="s">
        <v>664</v>
      </c>
      <c r="W1109" t="s">
        <v>33</v>
      </c>
      <c r="X1109">
        <v>10</v>
      </c>
      <c r="Y1109">
        <v>0</v>
      </c>
    </row>
    <row r="1110" spans="1:25" x14ac:dyDescent="0.25">
      <c r="A1110">
        <f>_xlfn.XLOOKUP(C1110,[1]Sheet1!$K:$K,[1]Sheet1!$D:$D,0)</f>
        <v>44858</v>
      </c>
      <c r="B1110" t="str">
        <f t="shared" si="17"/>
        <v>2022_Week44</v>
      </c>
      <c r="C1110" t="s">
        <v>660</v>
      </c>
      <c r="D1110" t="s">
        <v>231</v>
      </c>
      <c r="E1110" t="s">
        <v>231</v>
      </c>
      <c r="F1110" t="s">
        <v>232</v>
      </c>
      <c r="G1110" t="s">
        <v>233</v>
      </c>
      <c r="H1110">
        <v>58</v>
      </c>
      <c r="I1110">
        <v>0</v>
      </c>
      <c r="J1110">
        <v>1.56</v>
      </c>
      <c r="K1110">
        <v>0</v>
      </c>
      <c r="L1110">
        <v>69</v>
      </c>
      <c r="M1110">
        <v>0</v>
      </c>
      <c r="N1110">
        <v>1.48</v>
      </c>
      <c r="O1110">
        <v>0</v>
      </c>
      <c r="P1110">
        <v>98.55</v>
      </c>
      <c r="Q1110">
        <v>0</v>
      </c>
      <c r="R1110">
        <v>8</v>
      </c>
      <c r="S1110">
        <v>0</v>
      </c>
      <c r="T1110">
        <v>13.79</v>
      </c>
      <c r="U1110">
        <v>0</v>
      </c>
      <c r="V1110" t="s">
        <v>550</v>
      </c>
      <c r="W1110" t="s">
        <v>33</v>
      </c>
      <c r="X1110">
        <v>8</v>
      </c>
      <c r="Y1110">
        <v>0</v>
      </c>
    </row>
    <row r="1111" spans="1:25" x14ac:dyDescent="0.25">
      <c r="A1111">
        <f>_xlfn.XLOOKUP(C1111,[1]Sheet1!$K:$K,[1]Sheet1!$D:$D,0)</f>
        <v>44858</v>
      </c>
      <c r="B1111" t="str">
        <f t="shared" si="17"/>
        <v>2022_Week44</v>
      </c>
      <c r="C1111" t="s">
        <v>660</v>
      </c>
      <c r="D1111" t="s">
        <v>92</v>
      </c>
      <c r="E1111" t="s">
        <v>97</v>
      </c>
      <c r="F1111" t="s">
        <v>98</v>
      </c>
      <c r="G1111" t="s">
        <v>99</v>
      </c>
      <c r="H1111">
        <v>100</v>
      </c>
      <c r="I1111">
        <v>1</v>
      </c>
      <c r="J1111">
        <v>2.69</v>
      </c>
      <c r="K1111">
        <v>1.23</v>
      </c>
      <c r="L1111">
        <v>124</v>
      </c>
      <c r="M1111">
        <v>1</v>
      </c>
      <c r="N1111">
        <v>2.66</v>
      </c>
      <c r="O1111">
        <v>1.1000000000000001</v>
      </c>
      <c r="P1111">
        <v>99.19</v>
      </c>
      <c r="Q1111">
        <v>100</v>
      </c>
      <c r="R1111">
        <v>8</v>
      </c>
      <c r="S1111">
        <v>1</v>
      </c>
      <c r="T1111">
        <v>8</v>
      </c>
      <c r="U1111">
        <v>100</v>
      </c>
      <c r="V1111" t="s">
        <v>665</v>
      </c>
      <c r="W1111" t="s">
        <v>564</v>
      </c>
      <c r="X1111">
        <v>7</v>
      </c>
      <c r="Y1111">
        <v>1</v>
      </c>
    </row>
    <row r="1112" spans="1:25" x14ac:dyDescent="0.25">
      <c r="A1112">
        <f>_xlfn.XLOOKUP(C1112,[1]Sheet1!$K:$K,[1]Sheet1!$D:$D,0)</f>
        <v>44858</v>
      </c>
      <c r="B1112" t="str">
        <f t="shared" si="17"/>
        <v>2022_Week44</v>
      </c>
      <c r="C1112" t="s">
        <v>660</v>
      </c>
      <c r="D1112" t="s">
        <v>41</v>
      </c>
      <c r="E1112" t="s">
        <v>41</v>
      </c>
      <c r="F1112" t="s">
        <v>42</v>
      </c>
      <c r="G1112" t="s">
        <v>43</v>
      </c>
      <c r="H1112">
        <v>105</v>
      </c>
      <c r="I1112">
        <v>0</v>
      </c>
      <c r="J1112">
        <v>2.82</v>
      </c>
      <c r="K1112">
        <v>0</v>
      </c>
      <c r="L1112">
        <v>132</v>
      </c>
      <c r="M1112">
        <v>0</v>
      </c>
      <c r="N1112">
        <v>2.83</v>
      </c>
      <c r="O1112">
        <v>0</v>
      </c>
      <c r="P1112">
        <v>100</v>
      </c>
      <c r="Q1112">
        <v>0</v>
      </c>
      <c r="R1112">
        <v>7</v>
      </c>
      <c r="S1112">
        <v>0</v>
      </c>
      <c r="T1112">
        <v>6.67</v>
      </c>
      <c r="U1112">
        <v>0</v>
      </c>
      <c r="V1112" t="s">
        <v>176</v>
      </c>
      <c r="W1112" t="s">
        <v>33</v>
      </c>
      <c r="X1112">
        <v>6</v>
      </c>
      <c r="Y1112">
        <v>0</v>
      </c>
    </row>
    <row r="1113" spans="1:25" x14ac:dyDescent="0.25">
      <c r="A1113">
        <f>_xlfn.XLOOKUP(C1113,[1]Sheet1!$K:$K,[1]Sheet1!$D:$D,0)</f>
        <v>44858</v>
      </c>
      <c r="B1113" t="str">
        <f t="shared" si="17"/>
        <v>2022_Week44</v>
      </c>
      <c r="C1113" t="s">
        <v>660</v>
      </c>
      <c r="D1113" t="s">
        <v>35</v>
      </c>
      <c r="E1113" t="s">
        <v>35</v>
      </c>
      <c r="F1113" t="s">
        <v>36</v>
      </c>
      <c r="G1113" t="s">
        <v>37</v>
      </c>
      <c r="H1113">
        <v>101</v>
      </c>
      <c r="I1113">
        <v>0</v>
      </c>
      <c r="J1113">
        <v>2.72</v>
      </c>
      <c r="K1113">
        <v>0</v>
      </c>
      <c r="L1113">
        <v>127</v>
      </c>
      <c r="M1113">
        <v>0</v>
      </c>
      <c r="N1113">
        <v>2.73</v>
      </c>
      <c r="O1113">
        <v>0</v>
      </c>
      <c r="P1113">
        <v>100</v>
      </c>
      <c r="Q1113">
        <v>0</v>
      </c>
      <c r="R1113">
        <v>6</v>
      </c>
      <c r="S1113">
        <v>0</v>
      </c>
      <c r="T1113">
        <v>5.94</v>
      </c>
      <c r="U1113">
        <v>0</v>
      </c>
      <c r="V1113" t="s">
        <v>298</v>
      </c>
      <c r="W1113" t="s">
        <v>33</v>
      </c>
      <c r="X1113">
        <v>6</v>
      </c>
      <c r="Y1113">
        <v>0</v>
      </c>
    </row>
    <row r="1114" spans="1:25" x14ac:dyDescent="0.25">
      <c r="A1114">
        <f>_xlfn.XLOOKUP(C1114,[1]Sheet1!$K:$K,[1]Sheet1!$D:$D,0)</f>
        <v>44858</v>
      </c>
      <c r="B1114" t="str">
        <f t="shared" si="17"/>
        <v>2022_Week44</v>
      </c>
      <c r="C1114" t="s">
        <v>660</v>
      </c>
      <c r="D1114" t="s">
        <v>301</v>
      </c>
      <c r="E1114" t="s">
        <v>301</v>
      </c>
      <c r="F1114" t="s">
        <v>302</v>
      </c>
      <c r="G1114" t="s">
        <v>303</v>
      </c>
      <c r="H1114">
        <v>100</v>
      </c>
      <c r="I1114">
        <v>1</v>
      </c>
      <c r="J1114">
        <v>2.69</v>
      </c>
      <c r="K1114">
        <v>1.23</v>
      </c>
      <c r="L1114">
        <v>126</v>
      </c>
      <c r="M1114">
        <v>2</v>
      </c>
      <c r="N1114">
        <v>2.7</v>
      </c>
      <c r="O1114">
        <v>2.2000000000000002</v>
      </c>
      <c r="P1114">
        <v>100</v>
      </c>
      <c r="Q1114">
        <v>100</v>
      </c>
      <c r="R1114">
        <v>5</v>
      </c>
      <c r="S1114">
        <v>0</v>
      </c>
      <c r="T1114">
        <v>5</v>
      </c>
      <c r="U1114">
        <v>0</v>
      </c>
      <c r="V1114" t="s">
        <v>376</v>
      </c>
      <c r="W1114" t="s">
        <v>33</v>
      </c>
      <c r="X1114">
        <v>5</v>
      </c>
      <c r="Y1114">
        <v>0</v>
      </c>
    </row>
    <row r="1115" spans="1:25" x14ac:dyDescent="0.25">
      <c r="A1115">
        <f>_xlfn.XLOOKUP(C1115,[1]Sheet1!$K:$K,[1]Sheet1!$D:$D,0)</f>
        <v>44858</v>
      </c>
      <c r="B1115" t="str">
        <f t="shared" si="17"/>
        <v>2022_Week44</v>
      </c>
      <c r="C1115" t="s">
        <v>660</v>
      </c>
      <c r="D1115" t="s">
        <v>162</v>
      </c>
      <c r="E1115" t="s">
        <v>371</v>
      </c>
      <c r="F1115" t="s">
        <v>343</v>
      </c>
      <c r="G1115" t="s">
        <v>372</v>
      </c>
      <c r="H1115">
        <v>56</v>
      </c>
      <c r="I1115">
        <v>1</v>
      </c>
      <c r="J1115">
        <v>1.51</v>
      </c>
      <c r="K1115">
        <v>1.23</v>
      </c>
      <c r="L1115">
        <v>84</v>
      </c>
      <c r="M1115">
        <v>1</v>
      </c>
      <c r="N1115">
        <v>1.8</v>
      </c>
      <c r="O1115">
        <v>1.1000000000000001</v>
      </c>
      <c r="P1115">
        <v>100</v>
      </c>
      <c r="Q1115">
        <v>100</v>
      </c>
      <c r="R1115">
        <v>5</v>
      </c>
      <c r="S1115">
        <v>0</v>
      </c>
      <c r="T1115">
        <v>8.93</v>
      </c>
      <c r="U1115">
        <v>0</v>
      </c>
      <c r="V1115" t="s">
        <v>376</v>
      </c>
      <c r="W1115" t="s">
        <v>33</v>
      </c>
      <c r="X1115">
        <v>5</v>
      </c>
      <c r="Y1115">
        <v>0</v>
      </c>
    </row>
    <row r="1116" spans="1:25" x14ac:dyDescent="0.25">
      <c r="A1116">
        <f>_xlfn.XLOOKUP(C1116,[1]Sheet1!$K:$K,[1]Sheet1!$D:$D,0)</f>
        <v>44858</v>
      </c>
      <c r="B1116" t="str">
        <f t="shared" si="17"/>
        <v>2022_Week44</v>
      </c>
      <c r="C1116" t="s">
        <v>660</v>
      </c>
      <c r="D1116" t="s">
        <v>162</v>
      </c>
      <c r="E1116" t="s">
        <v>163</v>
      </c>
      <c r="F1116" t="s">
        <v>164</v>
      </c>
      <c r="G1116" t="s">
        <v>165</v>
      </c>
      <c r="H1116">
        <v>77</v>
      </c>
      <c r="I1116">
        <v>2</v>
      </c>
      <c r="J1116">
        <v>2.0699999999999998</v>
      </c>
      <c r="K1116">
        <v>2.4700000000000002</v>
      </c>
      <c r="L1116">
        <v>98</v>
      </c>
      <c r="M1116">
        <v>2</v>
      </c>
      <c r="N1116">
        <v>2.1</v>
      </c>
      <c r="O1116">
        <v>2.2000000000000002</v>
      </c>
      <c r="P1116">
        <v>97.96</v>
      </c>
      <c r="Q1116">
        <v>50</v>
      </c>
      <c r="R1116">
        <v>5</v>
      </c>
      <c r="S1116">
        <v>1</v>
      </c>
      <c r="T1116">
        <v>6.49</v>
      </c>
      <c r="U1116">
        <v>50</v>
      </c>
      <c r="V1116" t="s">
        <v>367</v>
      </c>
      <c r="W1116" t="s">
        <v>166</v>
      </c>
      <c r="X1116">
        <v>5</v>
      </c>
      <c r="Y1116">
        <v>1</v>
      </c>
    </row>
    <row r="1117" spans="1:25" x14ac:dyDescent="0.25">
      <c r="A1117">
        <f>_xlfn.XLOOKUP(C1117,[1]Sheet1!$K:$K,[1]Sheet1!$D:$D,0)</f>
        <v>44858</v>
      </c>
      <c r="B1117" t="str">
        <f t="shared" si="17"/>
        <v>2022_Week44</v>
      </c>
      <c r="C1117" t="s">
        <v>660</v>
      </c>
      <c r="D1117" t="s">
        <v>512</v>
      </c>
      <c r="E1117" t="s">
        <v>54</v>
      </c>
      <c r="F1117" t="s">
        <v>30</v>
      </c>
      <c r="G1117" t="s">
        <v>55</v>
      </c>
      <c r="H1117">
        <v>215</v>
      </c>
      <c r="I1117">
        <v>6</v>
      </c>
      <c r="J1117">
        <v>5.78</v>
      </c>
      <c r="K1117">
        <v>7.41</v>
      </c>
      <c r="L1117">
        <v>283</v>
      </c>
      <c r="M1117">
        <v>6</v>
      </c>
      <c r="N1117">
        <v>6.07</v>
      </c>
      <c r="O1117">
        <v>6.59</v>
      </c>
      <c r="P1117">
        <v>100</v>
      </c>
      <c r="Q1117">
        <v>83.33</v>
      </c>
      <c r="R1117">
        <v>6</v>
      </c>
      <c r="S1117">
        <v>0</v>
      </c>
      <c r="T1117">
        <v>2.79</v>
      </c>
      <c r="U1117">
        <v>0</v>
      </c>
      <c r="V1117" t="s">
        <v>666</v>
      </c>
      <c r="W1117" t="s">
        <v>33</v>
      </c>
      <c r="X1117">
        <v>5</v>
      </c>
      <c r="Y1117">
        <v>0</v>
      </c>
    </row>
    <row r="1118" spans="1:25" x14ac:dyDescent="0.25">
      <c r="A1118">
        <f>_xlfn.XLOOKUP(C1118,[1]Sheet1!$K:$K,[1]Sheet1!$D:$D,0)</f>
        <v>44858</v>
      </c>
      <c r="B1118" t="str">
        <f t="shared" si="17"/>
        <v>2022_Week44</v>
      </c>
      <c r="C1118" t="s">
        <v>660</v>
      </c>
      <c r="D1118" t="s">
        <v>88</v>
      </c>
      <c r="E1118" t="s">
        <v>88</v>
      </c>
      <c r="F1118" t="s">
        <v>89</v>
      </c>
      <c r="G1118" t="s">
        <v>90</v>
      </c>
      <c r="H1118">
        <v>46</v>
      </c>
      <c r="I1118">
        <v>1</v>
      </c>
      <c r="J1118">
        <v>1.24</v>
      </c>
      <c r="K1118">
        <v>1.23</v>
      </c>
      <c r="L1118">
        <v>59</v>
      </c>
      <c r="M1118">
        <v>1</v>
      </c>
      <c r="N1118">
        <v>1.27</v>
      </c>
      <c r="O1118">
        <v>1.1000000000000001</v>
      </c>
      <c r="P1118">
        <v>100</v>
      </c>
      <c r="Q1118">
        <v>100</v>
      </c>
      <c r="R1118">
        <v>2</v>
      </c>
      <c r="S1118">
        <v>0</v>
      </c>
      <c r="T1118">
        <v>4.3499999999999996</v>
      </c>
      <c r="U1118">
        <v>0</v>
      </c>
      <c r="V1118" t="s">
        <v>145</v>
      </c>
      <c r="W1118" t="s">
        <v>33</v>
      </c>
      <c r="X1118">
        <v>2</v>
      </c>
      <c r="Y1118">
        <v>0</v>
      </c>
    </row>
    <row r="1119" spans="1:25" x14ac:dyDescent="0.25">
      <c r="A1119">
        <f>_xlfn.XLOOKUP(C1119,[1]Sheet1!$K:$K,[1]Sheet1!$D:$D,0)</f>
        <v>44858</v>
      </c>
      <c r="B1119" t="str">
        <f t="shared" si="17"/>
        <v>2022_Week44</v>
      </c>
      <c r="C1119" t="s">
        <v>660</v>
      </c>
      <c r="D1119" t="s">
        <v>34</v>
      </c>
      <c r="E1119" t="s">
        <v>186</v>
      </c>
      <c r="F1119" t="s">
        <v>187</v>
      </c>
      <c r="G1119" t="s">
        <v>188</v>
      </c>
      <c r="H1119">
        <v>53</v>
      </c>
      <c r="I1119">
        <v>3</v>
      </c>
      <c r="J1119">
        <v>1.43</v>
      </c>
      <c r="K1119">
        <v>3.7</v>
      </c>
      <c r="L1119">
        <v>60</v>
      </c>
      <c r="M1119">
        <v>4</v>
      </c>
      <c r="N1119">
        <v>1.29</v>
      </c>
      <c r="O1119">
        <v>4.4000000000000004</v>
      </c>
      <c r="P1119">
        <v>98.33</v>
      </c>
      <c r="Q1119">
        <v>100</v>
      </c>
      <c r="R1119">
        <v>2</v>
      </c>
      <c r="S1119">
        <v>1</v>
      </c>
      <c r="T1119">
        <v>3.77</v>
      </c>
      <c r="U1119">
        <v>33.33</v>
      </c>
      <c r="V1119" t="s">
        <v>257</v>
      </c>
      <c r="W1119" t="s">
        <v>166</v>
      </c>
      <c r="X1119">
        <v>2</v>
      </c>
      <c r="Y1119">
        <v>1</v>
      </c>
    </row>
    <row r="1120" spans="1:25" x14ac:dyDescent="0.25">
      <c r="A1120">
        <f>_xlfn.XLOOKUP(C1120,[1]Sheet1!$K:$K,[1]Sheet1!$D:$D,0)</f>
        <v>44858</v>
      </c>
      <c r="B1120" t="str">
        <f t="shared" si="17"/>
        <v>2022_Week44</v>
      </c>
      <c r="C1120" t="s">
        <v>660</v>
      </c>
      <c r="D1120" t="s">
        <v>34</v>
      </c>
      <c r="E1120" t="s">
        <v>157</v>
      </c>
      <c r="F1120" t="s">
        <v>158</v>
      </c>
      <c r="G1120" t="s">
        <v>159</v>
      </c>
      <c r="H1120">
        <v>72</v>
      </c>
      <c r="I1120">
        <v>4</v>
      </c>
      <c r="J1120">
        <v>1.94</v>
      </c>
      <c r="K1120">
        <v>4.9400000000000004</v>
      </c>
      <c r="L1120">
        <v>80</v>
      </c>
      <c r="M1120">
        <v>4</v>
      </c>
      <c r="N1120">
        <v>1.72</v>
      </c>
      <c r="O1120">
        <v>4.4000000000000004</v>
      </c>
      <c r="P1120">
        <v>100</v>
      </c>
      <c r="Q1120">
        <v>100</v>
      </c>
      <c r="R1120">
        <v>2</v>
      </c>
      <c r="S1120">
        <v>0</v>
      </c>
      <c r="T1120">
        <v>2.78</v>
      </c>
      <c r="U1120">
        <v>0</v>
      </c>
      <c r="V1120" t="s">
        <v>257</v>
      </c>
      <c r="W1120" t="s">
        <v>33</v>
      </c>
      <c r="X1120">
        <v>2</v>
      </c>
      <c r="Y1120">
        <v>0</v>
      </c>
    </row>
    <row r="1121" spans="1:25" x14ac:dyDescent="0.25">
      <c r="A1121">
        <f>_xlfn.XLOOKUP(C1121,[1]Sheet1!$K:$K,[1]Sheet1!$D:$D,0)</f>
        <v>44858</v>
      </c>
      <c r="B1121" t="str">
        <f t="shared" si="17"/>
        <v>2022_Week44</v>
      </c>
      <c r="C1121" t="s">
        <v>660</v>
      </c>
      <c r="D1121" t="s">
        <v>512</v>
      </c>
      <c r="E1121" t="s">
        <v>84</v>
      </c>
      <c r="F1121" t="s">
        <v>85</v>
      </c>
      <c r="G1121" t="s">
        <v>86</v>
      </c>
      <c r="H1121">
        <v>105</v>
      </c>
      <c r="I1121">
        <v>0</v>
      </c>
      <c r="J1121">
        <v>2.82</v>
      </c>
      <c r="K1121">
        <v>0</v>
      </c>
      <c r="L1121">
        <v>113</v>
      </c>
      <c r="M1121">
        <v>0</v>
      </c>
      <c r="N1121">
        <v>2.4300000000000002</v>
      </c>
      <c r="O1121">
        <v>0</v>
      </c>
      <c r="P1121">
        <v>83.19</v>
      </c>
      <c r="Q1121">
        <v>0</v>
      </c>
      <c r="R1121">
        <v>2</v>
      </c>
      <c r="S1121">
        <v>0</v>
      </c>
      <c r="T1121">
        <v>1.9</v>
      </c>
      <c r="U1121">
        <v>0</v>
      </c>
      <c r="V1121" t="s">
        <v>667</v>
      </c>
      <c r="W1121" t="s">
        <v>33</v>
      </c>
      <c r="X1121">
        <v>2</v>
      </c>
      <c r="Y1121">
        <v>0</v>
      </c>
    </row>
    <row r="1122" spans="1:25" x14ac:dyDescent="0.25">
      <c r="A1122">
        <f>_xlfn.XLOOKUP(C1122,[1]Sheet1!$K:$K,[1]Sheet1!$D:$D,0)</f>
        <v>44858</v>
      </c>
      <c r="B1122" t="str">
        <f t="shared" si="17"/>
        <v>2022_Week44</v>
      </c>
      <c r="C1122" t="s">
        <v>660</v>
      </c>
      <c r="D1122" t="s">
        <v>92</v>
      </c>
      <c r="E1122" t="s">
        <v>111</v>
      </c>
      <c r="F1122" t="s">
        <v>112</v>
      </c>
      <c r="G1122" t="s">
        <v>113</v>
      </c>
      <c r="H1122">
        <v>84</v>
      </c>
      <c r="I1122">
        <v>2</v>
      </c>
      <c r="J1122">
        <v>2.2599999999999998</v>
      </c>
      <c r="K1122">
        <v>2.4700000000000002</v>
      </c>
      <c r="L1122">
        <v>96</v>
      </c>
      <c r="M1122">
        <v>2</v>
      </c>
      <c r="N1122">
        <v>2.06</v>
      </c>
      <c r="O1122">
        <v>2.2000000000000002</v>
      </c>
      <c r="P1122">
        <v>89.58</v>
      </c>
      <c r="Q1122">
        <v>100</v>
      </c>
      <c r="R1122">
        <v>2</v>
      </c>
      <c r="S1122">
        <v>0</v>
      </c>
      <c r="T1122">
        <v>2.38</v>
      </c>
      <c r="U1122">
        <v>0</v>
      </c>
      <c r="V1122" t="s">
        <v>519</v>
      </c>
      <c r="W1122" t="s">
        <v>33</v>
      </c>
      <c r="X1122">
        <v>2</v>
      </c>
      <c r="Y1122">
        <v>0</v>
      </c>
    </row>
    <row r="1123" spans="1:25" x14ac:dyDescent="0.25">
      <c r="A1123">
        <f>_xlfn.XLOOKUP(C1123,[1]Sheet1!$K:$K,[1]Sheet1!$D:$D,0)</f>
        <v>44858</v>
      </c>
      <c r="B1123" t="str">
        <f t="shared" si="17"/>
        <v>2022_Week44</v>
      </c>
      <c r="C1123" t="s">
        <v>660</v>
      </c>
      <c r="D1123" t="s">
        <v>512</v>
      </c>
      <c r="E1123" t="s">
        <v>76</v>
      </c>
      <c r="F1123" t="s">
        <v>77</v>
      </c>
      <c r="G1123" t="s">
        <v>78</v>
      </c>
      <c r="H1123">
        <v>70</v>
      </c>
      <c r="I1123">
        <v>1</v>
      </c>
      <c r="J1123">
        <v>1.88</v>
      </c>
      <c r="K1123">
        <v>1.23</v>
      </c>
      <c r="L1123">
        <v>76</v>
      </c>
      <c r="M1123">
        <v>1</v>
      </c>
      <c r="N1123">
        <v>1.63</v>
      </c>
      <c r="O1123">
        <v>1.1000000000000001</v>
      </c>
      <c r="P1123">
        <v>100</v>
      </c>
      <c r="Q1123">
        <v>100</v>
      </c>
      <c r="R1123">
        <v>2</v>
      </c>
      <c r="S1123">
        <v>0</v>
      </c>
      <c r="T1123">
        <v>2.86</v>
      </c>
      <c r="U1123">
        <v>0</v>
      </c>
      <c r="V1123" t="s">
        <v>564</v>
      </c>
      <c r="W1123" t="s">
        <v>33</v>
      </c>
      <c r="X1123">
        <v>2</v>
      </c>
      <c r="Y1123">
        <v>0</v>
      </c>
    </row>
    <row r="1124" spans="1:25" x14ac:dyDescent="0.25">
      <c r="A1124">
        <f>_xlfn.XLOOKUP(C1124,[1]Sheet1!$K:$K,[1]Sheet1!$D:$D,0)</f>
        <v>44858</v>
      </c>
      <c r="B1124" t="str">
        <f t="shared" si="17"/>
        <v>2022_Week44</v>
      </c>
      <c r="C1124" t="s">
        <v>660</v>
      </c>
      <c r="D1124" t="s">
        <v>512</v>
      </c>
      <c r="E1124" t="s">
        <v>67</v>
      </c>
      <c r="F1124" t="s">
        <v>68</v>
      </c>
      <c r="G1124" t="s">
        <v>69</v>
      </c>
      <c r="H1124">
        <v>113</v>
      </c>
      <c r="I1124">
        <v>2</v>
      </c>
      <c r="J1124">
        <v>3.04</v>
      </c>
      <c r="K1124">
        <v>2.4700000000000002</v>
      </c>
      <c r="L1124">
        <v>126</v>
      </c>
      <c r="M1124">
        <v>2</v>
      </c>
      <c r="N1124">
        <v>2.7</v>
      </c>
      <c r="O1124">
        <v>2.2000000000000002</v>
      </c>
      <c r="P1124">
        <v>100</v>
      </c>
      <c r="Q1124">
        <v>100</v>
      </c>
      <c r="R1124">
        <v>2</v>
      </c>
      <c r="S1124">
        <v>0</v>
      </c>
      <c r="T1124">
        <v>1.77</v>
      </c>
      <c r="U1124">
        <v>0</v>
      </c>
      <c r="V1124" t="s">
        <v>638</v>
      </c>
      <c r="W1124" t="s">
        <v>33</v>
      </c>
      <c r="X1124">
        <v>2</v>
      </c>
      <c r="Y1124">
        <v>0</v>
      </c>
    </row>
    <row r="1125" spans="1:25" x14ac:dyDescent="0.25">
      <c r="A1125">
        <f>_xlfn.XLOOKUP(C1125,[1]Sheet1!$K:$K,[1]Sheet1!$D:$D,0)</f>
        <v>44858</v>
      </c>
      <c r="B1125" t="str">
        <f t="shared" si="17"/>
        <v>2022_Week44</v>
      </c>
      <c r="C1125" t="s">
        <v>660</v>
      </c>
      <c r="D1125" t="s">
        <v>34</v>
      </c>
      <c r="E1125" t="s">
        <v>62</v>
      </c>
      <c r="F1125" t="s">
        <v>63</v>
      </c>
      <c r="G1125" t="s">
        <v>64</v>
      </c>
      <c r="H1125">
        <v>101</v>
      </c>
      <c r="I1125">
        <v>4</v>
      </c>
      <c r="J1125">
        <v>2.72</v>
      </c>
      <c r="K1125">
        <v>4.9400000000000004</v>
      </c>
      <c r="L1125">
        <v>124</v>
      </c>
      <c r="M1125">
        <v>4</v>
      </c>
      <c r="N1125">
        <v>2.66</v>
      </c>
      <c r="O1125">
        <v>4.4000000000000004</v>
      </c>
      <c r="P1125">
        <v>100</v>
      </c>
      <c r="Q1125">
        <v>100</v>
      </c>
      <c r="R1125">
        <v>1</v>
      </c>
      <c r="S1125">
        <v>0</v>
      </c>
      <c r="T1125">
        <v>0.99</v>
      </c>
      <c r="U1125">
        <v>0</v>
      </c>
      <c r="V1125" t="s">
        <v>166</v>
      </c>
      <c r="W1125" t="s">
        <v>33</v>
      </c>
      <c r="X1125">
        <v>1</v>
      </c>
      <c r="Y1125">
        <v>0</v>
      </c>
    </row>
    <row r="1126" spans="1:25" x14ac:dyDescent="0.25">
      <c r="A1126">
        <f>_xlfn.XLOOKUP(C1126,[1]Sheet1!$K:$K,[1]Sheet1!$D:$D,0)</f>
        <v>44858</v>
      </c>
      <c r="B1126" t="str">
        <f t="shared" si="17"/>
        <v>2022_Week44</v>
      </c>
      <c r="C1126" t="s">
        <v>660</v>
      </c>
      <c r="D1126" t="s">
        <v>34</v>
      </c>
      <c r="E1126" t="s">
        <v>224</v>
      </c>
      <c r="F1126" t="s">
        <v>158</v>
      </c>
      <c r="G1126" t="s">
        <v>225</v>
      </c>
      <c r="H1126">
        <v>133</v>
      </c>
      <c r="I1126">
        <v>4</v>
      </c>
      <c r="J1126">
        <v>3.58</v>
      </c>
      <c r="K1126">
        <v>4.9400000000000004</v>
      </c>
      <c r="L1126">
        <v>147</v>
      </c>
      <c r="M1126">
        <v>4</v>
      </c>
      <c r="N1126">
        <v>3.16</v>
      </c>
      <c r="O1126">
        <v>4.4000000000000004</v>
      </c>
      <c r="P1126">
        <v>89.8</v>
      </c>
      <c r="Q1126">
        <v>100</v>
      </c>
      <c r="R1126">
        <v>1</v>
      </c>
      <c r="S1126">
        <v>0</v>
      </c>
      <c r="T1126">
        <v>0.75</v>
      </c>
      <c r="U1126">
        <v>0</v>
      </c>
      <c r="V1126" t="s">
        <v>166</v>
      </c>
      <c r="W1126" t="s">
        <v>33</v>
      </c>
      <c r="X1126">
        <v>1</v>
      </c>
      <c r="Y1126">
        <v>0</v>
      </c>
    </row>
    <row r="1127" spans="1:25" x14ac:dyDescent="0.25">
      <c r="A1127">
        <f>_xlfn.XLOOKUP(C1127,[1]Sheet1!$K:$K,[1]Sheet1!$D:$D,0)</f>
        <v>44858</v>
      </c>
      <c r="B1127" t="str">
        <f t="shared" si="17"/>
        <v>2022_Week44</v>
      </c>
      <c r="C1127" t="s">
        <v>660</v>
      </c>
      <c r="D1127" t="s">
        <v>34</v>
      </c>
      <c r="E1127" t="s">
        <v>397</v>
      </c>
      <c r="F1127" t="s">
        <v>398</v>
      </c>
      <c r="G1127" t="s">
        <v>399</v>
      </c>
      <c r="H1127">
        <v>83</v>
      </c>
      <c r="I1127">
        <v>5</v>
      </c>
      <c r="J1127">
        <v>2.23</v>
      </c>
      <c r="K1127">
        <v>6.17</v>
      </c>
      <c r="L1127">
        <v>94</v>
      </c>
      <c r="M1127">
        <v>6</v>
      </c>
      <c r="N1127">
        <v>2.02</v>
      </c>
      <c r="O1127">
        <v>6.59</v>
      </c>
      <c r="P1127">
        <v>100</v>
      </c>
      <c r="Q1127">
        <v>100</v>
      </c>
      <c r="R1127">
        <v>1</v>
      </c>
      <c r="S1127">
        <v>0</v>
      </c>
      <c r="T1127">
        <v>1.2</v>
      </c>
      <c r="U1127">
        <v>0</v>
      </c>
      <c r="V1127" t="s">
        <v>166</v>
      </c>
      <c r="W1127" t="s">
        <v>33</v>
      </c>
      <c r="X1127">
        <v>1</v>
      </c>
      <c r="Y1127">
        <v>0</v>
      </c>
    </row>
    <row r="1128" spans="1:25" x14ac:dyDescent="0.25">
      <c r="A1128">
        <f>_xlfn.XLOOKUP(C1128,[1]Sheet1!$K:$K,[1]Sheet1!$D:$D,0)</f>
        <v>44858</v>
      </c>
      <c r="B1128" t="str">
        <f t="shared" si="17"/>
        <v>2022_Week44</v>
      </c>
      <c r="C1128" t="s">
        <v>660</v>
      </c>
      <c r="D1128" t="s">
        <v>512</v>
      </c>
      <c r="E1128" t="s">
        <v>29</v>
      </c>
      <c r="F1128" t="s">
        <v>30</v>
      </c>
      <c r="G1128" t="s">
        <v>31</v>
      </c>
      <c r="H1128">
        <v>113</v>
      </c>
      <c r="I1128">
        <v>3</v>
      </c>
      <c r="J1128">
        <v>3.04</v>
      </c>
      <c r="K1128">
        <v>3.7</v>
      </c>
      <c r="L1128">
        <v>130</v>
      </c>
      <c r="M1128">
        <v>5</v>
      </c>
      <c r="N1128">
        <v>2.79</v>
      </c>
      <c r="O1128">
        <v>5.49</v>
      </c>
      <c r="P1128">
        <v>98.46</v>
      </c>
      <c r="Q1128">
        <v>100</v>
      </c>
      <c r="R1128">
        <v>1</v>
      </c>
      <c r="S1128">
        <v>0</v>
      </c>
      <c r="T1128">
        <v>0.88</v>
      </c>
      <c r="U1128">
        <v>0</v>
      </c>
      <c r="V1128" t="s">
        <v>564</v>
      </c>
      <c r="W1128" t="s">
        <v>33</v>
      </c>
      <c r="X1128">
        <v>1</v>
      </c>
      <c r="Y1128">
        <v>0</v>
      </c>
    </row>
    <row r="1129" spans="1:25" x14ac:dyDescent="0.25">
      <c r="A1129">
        <f>_xlfn.XLOOKUP(C1129,[1]Sheet1!$K:$K,[1]Sheet1!$D:$D,0)</f>
        <v>44858</v>
      </c>
      <c r="B1129" t="str">
        <f t="shared" si="17"/>
        <v>2022_Week44</v>
      </c>
      <c r="C1129" t="s">
        <v>660</v>
      </c>
      <c r="D1129" t="s">
        <v>92</v>
      </c>
      <c r="E1129" t="s">
        <v>93</v>
      </c>
      <c r="F1129" t="s">
        <v>94</v>
      </c>
      <c r="G1129" t="s">
        <v>95</v>
      </c>
      <c r="H1129">
        <v>107</v>
      </c>
      <c r="I1129">
        <v>5</v>
      </c>
      <c r="J1129">
        <v>2.88</v>
      </c>
      <c r="K1129">
        <v>6.17</v>
      </c>
      <c r="L1129">
        <v>122</v>
      </c>
      <c r="M1129">
        <v>6</v>
      </c>
      <c r="N1129">
        <v>2.62</v>
      </c>
      <c r="O1129">
        <v>6.59</v>
      </c>
      <c r="P1129">
        <v>100</v>
      </c>
      <c r="Q1129">
        <v>100</v>
      </c>
      <c r="R1129">
        <v>1</v>
      </c>
      <c r="S1129">
        <v>0</v>
      </c>
      <c r="T1129">
        <v>0.93</v>
      </c>
      <c r="U1129">
        <v>0</v>
      </c>
      <c r="V1129" t="s">
        <v>564</v>
      </c>
      <c r="W1129" t="s">
        <v>33</v>
      </c>
      <c r="X1129">
        <v>1</v>
      </c>
      <c r="Y1129">
        <v>0</v>
      </c>
    </row>
    <row r="1130" spans="1:25" x14ac:dyDescent="0.25">
      <c r="A1130">
        <f>_xlfn.XLOOKUP(C1130,[1]Sheet1!$K:$K,[1]Sheet1!$D:$D,0)</f>
        <v>45229</v>
      </c>
      <c r="B1130" t="str">
        <f t="shared" si="17"/>
        <v>2023_Week44</v>
      </c>
      <c r="C1130" t="s">
        <v>668</v>
      </c>
      <c r="D1130" t="s">
        <v>29</v>
      </c>
      <c r="E1130" t="s">
        <v>29</v>
      </c>
      <c r="F1130" t="s">
        <v>30</v>
      </c>
      <c r="G1130" t="s">
        <v>31</v>
      </c>
      <c r="H1130">
        <v>313</v>
      </c>
      <c r="I1130">
        <v>5</v>
      </c>
      <c r="J1130">
        <v>7.99</v>
      </c>
      <c r="K1130">
        <v>7.25</v>
      </c>
      <c r="L1130">
        <v>427</v>
      </c>
      <c r="M1130">
        <v>6</v>
      </c>
      <c r="N1130">
        <v>8.36</v>
      </c>
      <c r="O1130">
        <v>7.23</v>
      </c>
      <c r="P1130">
        <v>100</v>
      </c>
      <c r="Q1130">
        <v>100</v>
      </c>
      <c r="R1130">
        <v>31</v>
      </c>
      <c r="S1130">
        <v>0</v>
      </c>
      <c r="T1130">
        <v>9.9</v>
      </c>
      <c r="U1130">
        <v>0</v>
      </c>
      <c r="V1130" t="s">
        <v>669</v>
      </c>
      <c r="W1130" t="s">
        <v>33</v>
      </c>
      <c r="X1130">
        <v>31</v>
      </c>
      <c r="Y1130">
        <v>0</v>
      </c>
    </row>
    <row r="1131" spans="1:25" x14ac:dyDescent="0.25">
      <c r="A1131">
        <f>_xlfn.XLOOKUP(C1131,[1]Sheet1!$K:$K,[1]Sheet1!$D:$D,0)</f>
        <v>45229</v>
      </c>
      <c r="B1131" t="str">
        <f t="shared" si="17"/>
        <v>2023_Week44</v>
      </c>
      <c r="C1131" t="s">
        <v>668</v>
      </c>
      <c r="D1131" t="s">
        <v>40</v>
      </c>
      <c r="E1131" t="s">
        <v>58</v>
      </c>
      <c r="F1131" t="s">
        <v>59</v>
      </c>
      <c r="G1131" t="s">
        <v>60</v>
      </c>
      <c r="H1131">
        <v>393</v>
      </c>
      <c r="I1131">
        <v>8</v>
      </c>
      <c r="J1131">
        <v>10.029999999999999</v>
      </c>
      <c r="K1131">
        <v>11.59</v>
      </c>
      <c r="L1131">
        <v>515</v>
      </c>
      <c r="M1131">
        <v>10</v>
      </c>
      <c r="N1131">
        <v>10.08</v>
      </c>
      <c r="O1131">
        <v>12.05</v>
      </c>
      <c r="P1131">
        <v>99.8</v>
      </c>
      <c r="Q1131">
        <v>90</v>
      </c>
      <c r="R1131">
        <v>24</v>
      </c>
      <c r="S1131">
        <v>1</v>
      </c>
      <c r="T1131">
        <v>6.11</v>
      </c>
      <c r="U1131">
        <v>12.5</v>
      </c>
      <c r="V1131" t="s">
        <v>670</v>
      </c>
      <c r="W1131" t="s">
        <v>139</v>
      </c>
      <c r="X1131">
        <v>24</v>
      </c>
      <c r="Y1131">
        <v>1</v>
      </c>
    </row>
    <row r="1132" spans="1:25" x14ac:dyDescent="0.25">
      <c r="A1132">
        <f>_xlfn.XLOOKUP(C1132,[1]Sheet1!$K:$K,[1]Sheet1!$D:$D,0)</f>
        <v>45229</v>
      </c>
      <c r="B1132" t="str">
        <f t="shared" si="17"/>
        <v>2023_Week44</v>
      </c>
      <c r="C1132" t="s">
        <v>668</v>
      </c>
      <c r="D1132" t="s">
        <v>54</v>
      </c>
      <c r="E1132" t="s">
        <v>54</v>
      </c>
      <c r="F1132" t="s">
        <v>30</v>
      </c>
      <c r="G1132" t="s">
        <v>55</v>
      </c>
      <c r="H1132">
        <v>355</v>
      </c>
      <c r="I1132">
        <v>9</v>
      </c>
      <c r="J1132">
        <v>9.06</v>
      </c>
      <c r="K1132">
        <v>13.04</v>
      </c>
      <c r="L1132">
        <v>485</v>
      </c>
      <c r="M1132">
        <v>10</v>
      </c>
      <c r="N1132">
        <v>9.49</v>
      </c>
      <c r="O1132">
        <v>12.05</v>
      </c>
      <c r="P1132">
        <v>99.79</v>
      </c>
      <c r="Q1132">
        <v>100</v>
      </c>
      <c r="R1132">
        <v>17</v>
      </c>
      <c r="S1132">
        <v>0</v>
      </c>
      <c r="T1132">
        <v>4.79</v>
      </c>
      <c r="U1132">
        <v>0</v>
      </c>
      <c r="V1132" t="s">
        <v>671</v>
      </c>
      <c r="W1132" t="s">
        <v>33</v>
      </c>
      <c r="X1132">
        <v>17</v>
      </c>
      <c r="Y1132">
        <v>0</v>
      </c>
    </row>
    <row r="1133" spans="1:25" x14ac:dyDescent="0.25">
      <c r="A1133">
        <f>_xlfn.XLOOKUP(C1133,[1]Sheet1!$K:$K,[1]Sheet1!$D:$D,0)</f>
        <v>45229</v>
      </c>
      <c r="B1133" t="str">
        <f t="shared" si="17"/>
        <v>2023_Week44</v>
      </c>
      <c r="C1133" t="s">
        <v>668</v>
      </c>
      <c r="D1133" t="s">
        <v>92</v>
      </c>
      <c r="E1133" t="s">
        <v>97</v>
      </c>
      <c r="F1133" t="s">
        <v>98</v>
      </c>
      <c r="G1133" t="s">
        <v>99</v>
      </c>
      <c r="H1133">
        <v>187</v>
      </c>
      <c r="I1133">
        <v>5</v>
      </c>
      <c r="J1133">
        <v>4.7699999999999996</v>
      </c>
      <c r="K1133">
        <v>7.25</v>
      </c>
      <c r="L1133">
        <v>294</v>
      </c>
      <c r="M1133">
        <v>6</v>
      </c>
      <c r="N1133">
        <v>5.75</v>
      </c>
      <c r="O1133">
        <v>7.23</v>
      </c>
      <c r="P1133">
        <v>99.65</v>
      </c>
      <c r="Q1133">
        <v>100</v>
      </c>
      <c r="R1133">
        <v>19</v>
      </c>
      <c r="S1133">
        <v>0</v>
      </c>
      <c r="T1133">
        <v>10.16</v>
      </c>
      <c r="U1133">
        <v>0</v>
      </c>
      <c r="V1133" t="s">
        <v>672</v>
      </c>
      <c r="W1133" t="s">
        <v>33</v>
      </c>
      <c r="X1133">
        <v>17</v>
      </c>
      <c r="Y1133">
        <v>0</v>
      </c>
    </row>
    <row r="1134" spans="1:25" x14ac:dyDescent="0.25">
      <c r="A1134">
        <f>_xlfn.XLOOKUP(C1134,[1]Sheet1!$K:$K,[1]Sheet1!$D:$D,0)</f>
        <v>45229</v>
      </c>
      <c r="B1134" t="str">
        <f t="shared" si="17"/>
        <v>2023_Week44</v>
      </c>
      <c r="C1134" t="s">
        <v>668</v>
      </c>
      <c r="D1134" t="s">
        <v>71</v>
      </c>
      <c r="E1134" t="s">
        <v>72</v>
      </c>
      <c r="F1134" t="s">
        <v>73</v>
      </c>
      <c r="G1134" t="s">
        <v>74</v>
      </c>
      <c r="H1134">
        <v>529</v>
      </c>
      <c r="I1134">
        <v>5</v>
      </c>
      <c r="J1134">
        <v>13.51</v>
      </c>
      <c r="K1134">
        <v>7.25</v>
      </c>
      <c r="L1134">
        <v>692</v>
      </c>
      <c r="M1134">
        <v>5</v>
      </c>
      <c r="N1134">
        <v>13.54</v>
      </c>
      <c r="O1134">
        <v>6.02</v>
      </c>
      <c r="P1134">
        <v>99.71</v>
      </c>
      <c r="Q1134">
        <v>100</v>
      </c>
      <c r="R1134">
        <v>15</v>
      </c>
      <c r="S1134">
        <v>0</v>
      </c>
      <c r="T1134">
        <v>2.84</v>
      </c>
      <c r="U1134">
        <v>0</v>
      </c>
      <c r="V1134" t="s">
        <v>673</v>
      </c>
      <c r="W1134" t="s">
        <v>33</v>
      </c>
      <c r="X1134">
        <v>15</v>
      </c>
      <c r="Y1134">
        <v>0</v>
      </c>
    </row>
    <row r="1135" spans="1:25" x14ac:dyDescent="0.25">
      <c r="A1135">
        <f>_xlfn.XLOOKUP(C1135,[1]Sheet1!$K:$K,[1]Sheet1!$D:$D,0)</f>
        <v>45229</v>
      </c>
      <c r="B1135" t="str">
        <f t="shared" si="17"/>
        <v>2023_Week44</v>
      </c>
      <c r="C1135" t="s">
        <v>668</v>
      </c>
      <c r="D1135" t="s">
        <v>71</v>
      </c>
      <c r="E1135" t="s">
        <v>80</v>
      </c>
      <c r="F1135" t="s">
        <v>81</v>
      </c>
      <c r="G1135" t="s">
        <v>82</v>
      </c>
      <c r="H1135">
        <v>248</v>
      </c>
      <c r="I1135">
        <v>0</v>
      </c>
      <c r="J1135">
        <v>6.33</v>
      </c>
      <c r="K1135">
        <v>0</v>
      </c>
      <c r="L1135">
        <v>300</v>
      </c>
      <c r="M1135">
        <v>0</v>
      </c>
      <c r="N1135">
        <v>5.87</v>
      </c>
      <c r="O1135">
        <v>0</v>
      </c>
      <c r="P1135">
        <v>99.64</v>
      </c>
      <c r="Q1135">
        <v>0</v>
      </c>
      <c r="R1135">
        <v>14</v>
      </c>
      <c r="S1135">
        <v>0</v>
      </c>
      <c r="T1135">
        <v>5.65</v>
      </c>
      <c r="U1135">
        <v>0</v>
      </c>
      <c r="V1135" t="s">
        <v>674</v>
      </c>
      <c r="W1135" t="s">
        <v>33</v>
      </c>
      <c r="X1135">
        <v>13</v>
      </c>
      <c r="Y1135">
        <v>0</v>
      </c>
    </row>
    <row r="1136" spans="1:25" x14ac:dyDescent="0.25">
      <c r="A1136">
        <f>_xlfn.XLOOKUP(C1136,[1]Sheet1!$K:$K,[1]Sheet1!$D:$D,0)</f>
        <v>45229</v>
      </c>
      <c r="B1136" t="str">
        <f t="shared" si="17"/>
        <v>2023_Week44</v>
      </c>
      <c r="C1136" t="s">
        <v>668</v>
      </c>
      <c r="D1136" t="s">
        <v>40</v>
      </c>
      <c r="E1136" t="s">
        <v>41</v>
      </c>
      <c r="F1136" t="s">
        <v>42</v>
      </c>
      <c r="G1136" t="s">
        <v>43</v>
      </c>
      <c r="H1136">
        <v>271</v>
      </c>
      <c r="I1136">
        <v>9</v>
      </c>
      <c r="J1136">
        <v>6.92</v>
      </c>
      <c r="K1136">
        <v>13.04</v>
      </c>
      <c r="L1136">
        <v>317</v>
      </c>
      <c r="M1136">
        <v>11</v>
      </c>
      <c r="N1136">
        <v>6.2</v>
      </c>
      <c r="O1136">
        <v>13.25</v>
      </c>
      <c r="P1136">
        <v>100</v>
      </c>
      <c r="Q1136">
        <v>100</v>
      </c>
      <c r="R1136">
        <v>11</v>
      </c>
      <c r="S1136">
        <v>0</v>
      </c>
      <c r="T1136">
        <v>4.0599999999999996</v>
      </c>
      <c r="U1136">
        <v>0</v>
      </c>
      <c r="V1136" t="s">
        <v>675</v>
      </c>
      <c r="W1136" t="s">
        <v>33</v>
      </c>
      <c r="X1136">
        <v>11</v>
      </c>
      <c r="Y1136">
        <v>0</v>
      </c>
    </row>
    <row r="1137" spans="1:25" x14ac:dyDescent="0.25">
      <c r="A1137">
        <f>_xlfn.XLOOKUP(C1137,[1]Sheet1!$K:$K,[1]Sheet1!$D:$D,0)</f>
        <v>45229</v>
      </c>
      <c r="B1137" t="str">
        <f t="shared" si="17"/>
        <v>2023_Week44</v>
      </c>
      <c r="C1137" t="s">
        <v>668</v>
      </c>
      <c r="D1137" t="s">
        <v>76</v>
      </c>
      <c r="E1137" t="s">
        <v>76</v>
      </c>
      <c r="F1137" t="s">
        <v>77</v>
      </c>
      <c r="G1137" t="s">
        <v>78</v>
      </c>
      <c r="H1137">
        <v>151</v>
      </c>
      <c r="I1137">
        <v>0</v>
      </c>
      <c r="J1137">
        <v>3.85</v>
      </c>
      <c r="K1137">
        <v>0</v>
      </c>
      <c r="L1137">
        <v>198</v>
      </c>
      <c r="M1137">
        <v>0</v>
      </c>
      <c r="N1137">
        <v>3.88</v>
      </c>
      <c r="O1137">
        <v>0</v>
      </c>
      <c r="P1137">
        <v>100</v>
      </c>
      <c r="Q1137">
        <v>0</v>
      </c>
      <c r="R1137">
        <v>10</v>
      </c>
      <c r="S1137">
        <v>0</v>
      </c>
      <c r="T1137">
        <v>6.62</v>
      </c>
      <c r="U1137">
        <v>0</v>
      </c>
      <c r="V1137" t="s">
        <v>676</v>
      </c>
      <c r="W1137" t="s">
        <v>33</v>
      </c>
      <c r="X1137">
        <v>10</v>
      </c>
      <c r="Y1137">
        <v>0</v>
      </c>
    </row>
    <row r="1138" spans="1:25" x14ac:dyDescent="0.25">
      <c r="A1138">
        <f>_xlfn.XLOOKUP(C1138,[1]Sheet1!$K:$K,[1]Sheet1!$D:$D,0)</f>
        <v>45229</v>
      </c>
      <c r="B1138" t="str">
        <f t="shared" si="17"/>
        <v>2023_Week44</v>
      </c>
      <c r="C1138" t="s">
        <v>668</v>
      </c>
      <c r="D1138" t="s">
        <v>40</v>
      </c>
      <c r="E1138" t="s">
        <v>88</v>
      </c>
      <c r="F1138" t="s">
        <v>89</v>
      </c>
      <c r="G1138" t="s">
        <v>90</v>
      </c>
      <c r="H1138">
        <v>200</v>
      </c>
      <c r="I1138">
        <v>4</v>
      </c>
      <c r="J1138">
        <v>5.1100000000000003</v>
      </c>
      <c r="K1138">
        <v>5.8</v>
      </c>
      <c r="L1138">
        <v>256</v>
      </c>
      <c r="M1138">
        <v>4</v>
      </c>
      <c r="N1138">
        <v>5.01</v>
      </c>
      <c r="O1138">
        <v>4.82</v>
      </c>
      <c r="P1138">
        <v>100</v>
      </c>
      <c r="Q1138">
        <v>100</v>
      </c>
      <c r="R1138">
        <v>10</v>
      </c>
      <c r="S1138">
        <v>0</v>
      </c>
      <c r="T1138">
        <v>5</v>
      </c>
      <c r="U1138">
        <v>0</v>
      </c>
      <c r="V1138" t="s">
        <v>384</v>
      </c>
      <c r="W1138" t="s">
        <v>33</v>
      </c>
      <c r="X1138">
        <v>9</v>
      </c>
      <c r="Y1138">
        <v>0</v>
      </c>
    </row>
    <row r="1139" spans="1:25" x14ac:dyDescent="0.25">
      <c r="A1139">
        <f>_xlfn.XLOOKUP(C1139,[1]Sheet1!$K:$K,[1]Sheet1!$D:$D,0)</f>
        <v>45229</v>
      </c>
      <c r="B1139" t="str">
        <f t="shared" si="17"/>
        <v>2023_Week44</v>
      </c>
      <c r="C1139" t="s">
        <v>668</v>
      </c>
      <c r="D1139" t="s">
        <v>34</v>
      </c>
      <c r="E1139" t="s">
        <v>50</v>
      </c>
      <c r="F1139" t="s">
        <v>51</v>
      </c>
      <c r="G1139" t="s">
        <v>52</v>
      </c>
      <c r="H1139">
        <v>97</v>
      </c>
      <c r="I1139">
        <v>2</v>
      </c>
      <c r="J1139">
        <v>2.48</v>
      </c>
      <c r="K1139">
        <v>2.9</v>
      </c>
      <c r="L1139">
        <v>133</v>
      </c>
      <c r="M1139">
        <v>2</v>
      </c>
      <c r="N1139">
        <v>2.6</v>
      </c>
      <c r="O1139">
        <v>2.41</v>
      </c>
      <c r="P1139">
        <v>100</v>
      </c>
      <c r="Q1139">
        <v>100</v>
      </c>
      <c r="R1139">
        <v>9</v>
      </c>
      <c r="S1139">
        <v>0</v>
      </c>
      <c r="T1139">
        <v>9.2799999999999994</v>
      </c>
      <c r="U1139">
        <v>0</v>
      </c>
      <c r="V1139" t="s">
        <v>441</v>
      </c>
      <c r="W1139" t="s">
        <v>33</v>
      </c>
      <c r="X1139">
        <v>9</v>
      </c>
      <c r="Y1139">
        <v>0</v>
      </c>
    </row>
    <row r="1140" spans="1:25" x14ac:dyDescent="0.25">
      <c r="A1140">
        <f>_xlfn.XLOOKUP(C1140,[1]Sheet1!$K:$K,[1]Sheet1!$D:$D,0)</f>
        <v>45229</v>
      </c>
      <c r="B1140" t="str">
        <f t="shared" si="17"/>
        <v>2023_Week44</v>
      </c>
      <c r="C1140" t="s">
        <v>668</v>
      </c>
      <c r="D1140" t="s">
        <v>92</v>
      </c>
      <c r="E1140" t="s">
        <v>102</v>
      </c>
      <c r="F1140" t="s">
        <v>103</v>
      </c>
      <c r="G1140" t="s">
        <v>104</v>
      </c>
      <c r="H1140">
        <v>276</v>
      </c>
      <c r="I1140">
        <v>6</v>
      </c>
      <c r="J1140">
        <v>7.05</v>
      </c>
      <c r="K1140">
        <v>8.6999999999999993</v>
      </c>
      <c r="L1140">
        <v>393</v>
      </c>
      <c r="M1140">
        <v>7</v>
      </c>
      <c r="N1140">
        <v>7.69</v>
      </c>
      <c r="O1140">
        <v>8.43</v>
      </c>
      <c r="P1140">
        <v>100</v>
      </c>
      <c r="Q1140">
        <v>100</v>
      </c>
      <c r="R1140">
        <v>8</v>
      </c>
      <c r="S1140">
        <v>0</v>
      </c>
      <c r="T1140">
        <v>2.9</v>
      </c>
      <c r="U1140">
        <v>0</v>
      </c>
      <c r="V1140" t="s">
        <v>677</v>
      </c>
      <c r="W1140" t="s">
        <v>33</v>
      </c>
      <c r="X1140">
        <v>8</v>
      </c>
      <c r="Y1140">
        <v>0</v>
      </c>
    </row>
    <row r="1141" spans="1:25" x14ac:dyDescent="0.25">
      <c r="A1141">
        <f>_xlfn.XLOOKUP(C1141,[1]Sheet1!$K:$K,[1]Sheet1!$D:$D,0)</f>
        <v>45229</v>
      </c>
      <c r="B1141" t="str">
        <f t="shared" si="17"/>
        <v>2023_Week44</v>
      </c>
      <c r="C1141" t="s">
        <v>668</v>
      </c>
      <c r="D1141" t="s">
        <v>66</v>
      </c>
      <c r="E1141" t="s">
        <v>84</v>
      </c>
      <c r="F1141" t="s">
        <v>85</v>
      </c>
      <c r="G1141" t="s">
        <v>86</v>
      </c>
      <c r="H1141">
        <v>98</v>
      </c>
      <c r="I1141">
        <v>0</v>
      </c>
      <c r="J1141">
        <v>2.5</v>
      </c>
      <c r="K1141">
        <v>0</v>
      </c>
      <c r="L1141">
        <v>108</v>
      </c>
      <c r="M1141">
        <v>0</v>
      </c>
      <c r="N1141">
        <v>2.11</v>
      </c>
      <c r="O1141">
        <v>0</v>
      </c>
      <c r="P1141">
        <v>99.02</v>
      </c>
      <c r="Q1141">
        <v>0</v>
      </c>
      <c r="R1141">
        <v>7</v>
      </c>
      <c r="S1141">
        <v>0</v>
      </c>
      <c r="T1141">
        <v>7.14</v>
      </c>
      <c r="U1141">
        <v>0</v>
      </c>
      <c r="V1141" t="s">
        <v>243</v>
      </c>
      <c r="W1141" t="s">
        <v>33</v>
      </c>
      <c r="X1141">
        <v>7</v>
      </c>
      <c r="Y1141">
        <v>0</v>
      </c>
    </row>
    <row r="1142" spans="1:25" x14ac:dyDescent="0.25">
      <c r="A1142">
        <f>_xlfn.XLOOKUP(C1142,[1]Sheet1!$K:$K,[1]Sheet1!$D:$D,0)</f>
        <v>45229</v>
      </c>
      <c r="B1142" t="str">
        <f t="shared" si="17"/>
        <v>2023_Week44</v>
      </c>
      <c r="C1142" t="s">
        <v>668</v>
      </c>
      <c r="D1142" t="s">
        <v>92</v>
      </c>
      <c r="E1142" t="s">
        <v>93</v>
      </c>
      <c r="F1142" t="s">
        <v>94</v>
      </c>
      <c r="G1142" t="s">
        <v>95</v>
      </c>
      <c r="H1142">
        <v>122</v>
      </c>
      <c r="I1142">
        <v>3</v>
      </c>
      <c r="J1142">
        <v>3.11</v>
      </c>
      <c r="K1142">
        <v>4.3499999999999996</v>
      </c>
      <c r="L1142">
        <v>158</v>
      </c>
      <c r="M1142">
        <v>3</v>
      </c>
      <c r="N1142">
        <v>3.09</v>
      </c>
      <c r="O1142">
        <v>3.61</v>
      </c>
      <c r="P1142">
        <v>99.34</v>
      </c>
      <c r="Q1142">
        <v>100</v>
      </c>
      <c r="R1142">
        <v>5</v>
      </c>
      <c r="S1142">
        <v>0</v>
      </c>
      <c r="T1142">
        <v>4.0999999999999996</v>
      </c>
      <c r="U1142">
        <v>0</v>
      </c>
      <c r="V1142" t="s">
        <v>387</v>
      </c>
      <c r="W1142" t="s">
        <v>33</v>
      </c>
      <c r="X1142">
        <v>5</v>
      </c>
      <c r="Y1142">
        <v>0</v>
      </c>
    </row>
    <row r="1143" spans="1:25" x14ac:dyDescent="0.25">
      <c r="A1143">
        <f>_xlfn.XLOOKUP(C1143,[1]Sheet1!$K:$K,[1]Sheet1!$D:$D,0)</f>
        <v>45229</v>
      </c>
      <c r="B1143" t="str">
        <f t="shared" si="17"/>
        <v>2023_Week44</v>
      </c>
      <c r="C1143" t="s">
        <v>668</v>
      </c>
      <c r="D1143" t="s">
        <v>66</v>
      </c>
      <c r="E1143" t="s">
        <v>67</v>
      </c>
      <c r="F1143" t="s">
        <v>68</v>
      </c>
      <c r="G1143" t="s">
        <v>69</v>
      </c>
      <c r="H1143">
        <v>169</v>
      </c>
      <c r="I1143">
        <v>0</v>
      </c>
      <c r="J1143">
        <v>4.3099999999999996</v>
      </c>
      <c r="K1143">
        <v>0</v>
      </c>
      <c r="L1143">
        <v>211</v>
      </c>
      <c r="M1143">
        <v>0</v>
      </c>
      <c r="N1143">
        <v>4.13</v>
      </c>
      <c r="O1143">
        <v>0</v>
      </c>
      <c r="P1143">
        <v>100</v>
      </c>
      <c r="Q1143">
        <v>0</v>
      </c>
      <c r="R1143">
        <v>8</v>
      </c>
      <c r="S1143">
        <v>0</v>
      </c>
      <c r="T1143">
        <v>4.7300000000000004</v>
      </c>
      <c r="U1143">
        <v>0</v>
      </c>
      <c r="V1143" t="s">
        <v>216</v>
      </c>
      <c r="W1143" t="s">
        <v>33</v>
      </c>
      <c r="X1143">
        <v>5</v>
      </c>
      <c r="Y1143">
        <v>0</v>
      </c>
    </row>
    <row r="1144" spans="1:25" x14ac:dyDescent="0.25">
      <c r="A1144">
        <f>_xlfn.XLOOKUP(C1144,[1]Sheet1!$K:$K,[1]Sheet1!$D:$D,0)</f>
        <v>45229</v>
      </c>
      <c r="B1144" t="str">
        <f t="shared" si="17"/>
        <v>2023_Week44</v>
      </c>
      <c r="C1144" t="s">
        <v>668</v>
      </c>
      <c r="D1144" t="s">
        <v>34</v>
      </c>
      <c r="E1144" t="s">
        <v>45</v>
      </c>
      <c r="F1144" t="s">
        <v>46</v>
      </c>
      <c r="G1144" t="s">
        <v>47</v>
      </c>
      <c r="H1144">
        <v>55</v>
      </c>
      <c r="I1144">
        <v>1</v>
      </c>
      <c r="J1144">
        <v>1.4</v>
      </c>
      <c r="K1144">
        <v>1.45</v>
      </c>
      <c r="L1144">
        <v>67</v>
      </c>
      <c r="M1144">
        <v>1</v>
      </c>
      <c r="N1144">
        <v>1.31</v>
      </c>
      <c r="O1144">
        <v>1.2</v>
      </c>
      <c r="P1144">
        <v>100</v>
      </c>
      <c r="Q1144">
        <v>100</v>
      </c>
      <c r="R1144">
        <v>4</v>
      </c>
      <c r="S1144">
        <v>0</v>
      </c>
      <c r="T1144">
        <v>7.27</v>
      </c>
      <c r="U1144">
        <v>0</v>
      </c>
      <c r="V1144" t="s">
        <v>678</v>
      </c>
      <c r="W1144" t="s">
        <v>33</v>
      </c>
      <c r="X1144">
        <v>4</v>
      </c>
      <c r="Y1144">
        <v>0</v>
      </c>
    </row>
    <row r="1145" spans="1:25" x14ac:dyDescent="0.25">
      <c r="A1145">
        <f>_xlfn.XLOOKUP(C1145,[1]Sheet1!$K:$K,[1]Sheet1!$D:$D,0)</f>
        <v>45229</v>
      </c>
      <c r="B1145" t="str">
        <f t="shared" si="17"/>
        <v>2023_Week44</v>
      </c>
      <c r="C1145" t="s">
        <v>668</v>
      </c>
      <c r="D1145" t="s">
        <v>34</v>
      </c>
      <c r="E1145" t="s">
        <v>35</v>
      </c>
      <c r="F1145" t="s">
        <v>36</v>
      </c>
      <c r="G1145" t="s">
        <v>37</v>
      </c>
      <c r="H1145">
        <v>122</v>
      </c>
      <c r="I1145">
        <v>2</v>
      </c>
      <c r="J1145">
        <v>3.11</v>
      </c>
      <c r="K1145">
        <v>2.9</v>
      </c>
      <c r="L1145">
        <v>149</v>
      </c>
      <c r="M1145">
        <v>4</v>
      </c>
      <c r="N1145">
        <v>2.92</v>
      </c>
      <c r="O1145">
        <v>4.82</v>
      </c>
      <c r="P1145">
        <v>99.32</v>
      </c>
      <c r="Q1145">
        <v>100</v>
      </c>
      <c r="R1145">
        <v>4</v>
      </c>
      <c r="S1145">
        <v>1</v>
      </c>
      <c r="T1145">
        <v>3.28</v>
      </c>
      <c r="U1145">
        <v>50</v>
      </c>
      <c r="V1145" t="s">
        <v>678</v>
      </c>
      <c r="W1145" t="s">
        <v>442</v>
      </c>
      <c r="X1145">
        <v>4</v>
      </c>
      <c r="Y1145">
        <v>1</v>
      </c>
    </row>
    <row r="1146" spans="1:25" x14ac:dyDescent="0.25">
      <c r="A1146">
        <f>_xlfn.XLOOKUP(C1146,[1]Sheet1!$K:$K,[1]Sheet1!$D:$D,0)</f>
        <v>45229</v>
      </c>
      <c r="B1146" t="str">
        <f t="shared" si="17"/>
        <v>2023_Week44</v>
      </c>
      <c r="C1146" t="s">
        <v>668</v>
      </c>
      <c r="D1146" t="s">
        <v>92</v>
      </c>
      <c r="E1146" t="s">
        <v>111</v>
      </c>
      <c r="F1146" t="s">
        <v>112</v>
      </c>
      <c r="G1146" t="s">
        <v>113</v>
      </c>
      <c r="H1146">
        <v>124</v>
      </c>
      <c r="I1146">
        <v>1</v>
      </c>
      <c r="J1146">
        <v>3.17</v>
      </c>
      <c r="K1146">
        <v>1.45</v>
      </c>
      <c r="L1146">
        <v>141</v>
      </c>
      <c r="M1146">
        <v>2</v>
      </c>
      <c r="N1146">
        <v>2.76</v>
      </c>
      <c r="O1146">
        <v>2.41</v>
      </c>
      <c r="P1146">
        <v>99.07</v>
      </c>
      <c r="Q1146">
        <v>100</v>
      </c>
      <c r="R1146">
        <v>4</v>
      </c>
      <c r="S1146">
        <v>1</v>
      </c>
      <c r="T1146">
        <v>3.23</v>
      </c>
      <c r="U1146">
        <v>100</v>
      </c>
      <c r="V1146" t="s">
        <v>213</v>
      </c>
      <c r="W1146" t="s">
        <v>388</v>
      </c>
      <c r="X1146">
        <v>4</v>
      </c>
      <c r="Y1146">
        <v>1</v>
      </c>
    </row>
    <row r="1147" spans="1:25" x14ac:dyDescent="0.25">
      <c r="A1147">
        <f>_xlfn.XLOOKUP(C1147,[1]Sheet1!$K:$K,[1]Sheet1!$D:$D,0)</f>
        <v>45229</v>
      </c>
      <c r="B1147" t="str">
        <f t="shared" si="17"/>
        <v>2023_Week44</v>
      </c>
      <c r="C1147" t="s">
        <v>668</v>
      </c>
      <c r="D1147" t="s">
        <v>24</v>
      </c>
      <c r="E1147" t="s">
        <v>24</v>
      </c>
      <c r="F1147" t="s">
        <v>25</v>
      </c>
      <c r="G1147" t="s">
        <v>26</v>
      </c>
      <c r="H1147">
        <v>71</v>
      </c>
      <c r="I1147">
        <v>2</v>
      </c>
      <c r="J1147">
        <v>1.81</v>
      </c>
      <c r="K1147">
        <v>2.9</v>
      </c>
      <c r="L1147">
        <v>95</v>
      </c>
      <c r="M1147">
        <v>4</v>
      </c>
      <c r="N1147">
        <v>1.86</v>
      </c>
      <c r="O1147">
        <v>4.82</v>
      </c>
      <c r="P1147">
        <v>100</v>
      </c>
      <c r="Q1147">
        <v>100</v>
      </c>
      <c r="R1147">
        <v>3</v>
      </c>
      <c r="S1147">
        <v>0</v>
      </c>
      <c r="T1147">
        <v>4.2300000000000004</v>
      </c>
      <c r="U1147">
        <v>0</v>
      </c>
      <c r="V1147" t="s">
        <v>171</v>
      </c>
      <c r="W1147" t="s">
        <v>33</v>
      </c>
      <c r="X1147">
        <v>3</v>
      </c>
      <c r="Y1147">
        <v>0</v>
      </c>
    </row>
    <row r="1148" spans="1:25" x14ac:dyDescent="0.25">
      <c r="A1148">
        <f>_xlfn.XLOOKUP(C1148,[1]Sheet1!$K:$K,[1]Sheet1!$D:$D,0)</f>
        <v>45229</v>
      </c>
      <c r="B1148" t="str">
        <f t="shared" si="17"/>
        <v>2023_Week44</v>
      </c>
      <c r="C1148" t="s">
        <v>668</v>
      </c>
      <c r="D1148" t="s">
        <v>120</v>
      </c>
      <c r="E1148" t="s">
        <v>120</v>
      </c>
      <c r="F1148" t="s">
        <v>121</v>
      </c>
      <c r="G1148" t="s">
        <v>122</v>
      </c>
      <c r="H1148">
        <v>30</v>
      </c>
      <c r="I1148">
        <v>0</v>
      </c>
      <c r="J1148">
        <v>0.77</v>
      </c>
      <c r="K1148">
        <v>0</v>
      </c>
      <c r="L1148">
        <v>34</v>
      </c>
      <c r="M1148">
        <v>0</v>
      </c>
      <c r="N1148">
        <v>0.67</v>
      </c>
      <c r="O1148">
        <v>0</v>
      </c>
      <c r="P1148">
        <v>100</v>
      </c>
      <c r="Q1148">
        <v>0</v>
      </c>
      <c r="R1148">
        <v>3</v>
      </c>
      <c r="S1148">
        <v>0</v>
      </c>
      <c r="T1148">
        <v>10</v>
      </c>
      <c r="U1148">
        <v>0</v>
      </c>
      <c r="V1148" t="s">
        <v>679</v>
      </c>
      <c r="W1148" t="s">
        <v>33</v>
      </c>
      <c r="X1148">
        <v>3</v>
      </c>
      <c r="Y1148">
        <v>0</v>
      </c>
    </row>
    <row r="1149" spans="1:25" x14ac:dyDescent="0.25">
      <c r="A1149">
        <f>_xlfn.XLOOKUP(C1149,[1]Sheet1!$K:$K,[1]Sheet1!$D:$D,0)</f>
        <v>45229</v>
      </c>
      <c r="B1149" t="str">
        <f t="shared" si="17"/>
        <v>2023_Week44</v>
      </c>
      <c r="C1149" t="s">
        <v>668</v>
      </c>
      <c r="D1149" t="s">
        <v>115</v>
      </c>
      <c r="E1149" t="s">
        <v>116</v>
      </c>
      <c r="F1149" t="s">
        <v>117</v>
      </c>
      <c r="G1149" t="s">
        <v>118</v>
      </c>
      <c r="H1149">
        <v>26</v>
      </c>
      <c r="I1149">
        <v>4</v>
      </c>
      <c r="J1149">
        <v>0.66</v>
      </c>
      <c r="K1149">
        <v>5.8</v>
      </c>
      <c r="L1149">
        <v>36</v>
      </c>
      <c r="M1149">
        <v>5</v>
      </c>
      <c r="N1149">
        <v>0.7</v>
      </c>
      <c r="O1149">
        <v>6.02</v>
      </c>
      <c r="P1149">
        <v>100</v>
      </c>
      <c r="Q1149">
        <v>100</v>
      </c>
      <c r="R1149">
        <v>2</v>
      </c>
      <c r="S1149">
        <v>1</v>
      </c>
      <c r="T1149">
        <v>7.69</v>
      </c>
      <c r="U1149">
        <v>25</v>
      </c>
      <c r="V1149" t="s">
        <v>145</v>
      </c>
      <c r="W1149" t="s">
        <v>160</v>
      </c>
      <c r="X1149">
        <v>2</v>
      </c>
      <c r="Y1149">
        <v>1</v>
      </c>
    </row>
    <row r="1150" spans="1:25" x14ac:dyDescent="0.25">
      <c r="A1150">
        <f>_xlfn.XLOOKUP(C1150,[1]Sheet1!$K:$K,[1]Sheet1!$D:$D,0)</f>
        <v>45229</v>
      </c>
      <c r="B1150" t="str">
        <f t="shared" si="17"/>
        <v>2023_Week44</v>
      </c>
      <c r="C1150" t="s">
        <v>668</v>
      </c>
      <c r="D1150" t="s">
        <v>34</v>
      </c>
      <c r="E1150" t="s">
        <v>157</v>
      </c>
      <c r="F1150" t="s">
        <v>158</v>
      </c>
      <c r="G1150" t="s">
        <v>159</v>
      </c>
      <c r="H1150">
        <v>29</v>
      </c>
      <c r="I1150">
        <v>1</v>
      </c>
      <c r="J1150">
        <v>0.74</v>
      </c>
      <c r="K1150">
        <v>1.45</v>
      </c>
      <c r="L1150">
        <v>32</v>
      </c>
      <c r="M1150">
        <v>1</v>
      </c>
      <c r="N1150">
        <v>0.63</v>
      </c>
      <c r="O1150">
        <v>1.2</v>
      </c>
      <c r="P1150">
        <v>100</v>
      </c>
      <c r="Q1150">
        <v>100</v>
      </c>
      <c r="R1150">
        <v>1</v>
      </c>
      <c r="S1150">
        <v>0</v>
      </c>
      <c r="T1150">
        <v>3.45</v>
      </c>
      <c r="U1150">
        <v>0</v>
      </c>
      <c r="V1150" t="s">
        <v>139</v>
      </c>
      <c r="W1150" t="s">
        <v>33</v>
      </c>
      <c r="X1150">
        <v>1</v>
      </c>
      <c r="Y1150">
        <v>0</v>
      </c>
    </row>
    <row r="1151" spans="1:25" x14ac:dyDescent="0.25">
      <c r="A1151">
        <f>_xlfn.XLOOKUP(C1151,[1]Sheet1!$K:$K,[1]Sheet1!$D:$D,0)</f>
        <v>45229</v>
      </c>
      <c r="B1151" t="str">
        <f t="shared" si="17"/>
        <v>2023_Week44</v>
      </c>
      <c r="C1151" t="s">
        <v>668</v>
      </c>
      <c r="D1151" t="s">
        <v>34</v>
      </c>
      <c r="E1151" t="s">
        <v>107</v>
      </c>
      <c r="F1151" t="s">
        <v>108</v>
      </c>
      <c r="G1151" t="s">
        <v>109</v>
      </c>
      <c r="H1151">
        <v>51</v>
      </c>
      <c r="I1151">
        <v>2</v>
      </c>
      <c r="J1151">
        <v>1.3</v>
      </c>
      <c r="K1151">
        <v>2.9</v>
      </c>
      <c r="L1151">
        <v>68</v>
      </c>
      <c r="M1151">
        <v>2</v>
      </c>
      <c r="N1151">
        <v>1.33</v>
      </c>
      <c r="O1151">
        <v>2.41</v>
      </c>
      <c r="P1151">
        <v>100</v>
      </c>
      <c r="Q1151">
        <v>100</v>
      </c>
      <c r="R1151">
        <v>1</v>
      </c>
      <c r="S1151">
        <v>0</v>
      </c>
      <c r="T1151">
        <v>1.96</v>
      </c>
      <c r="U1151">
        <v>0</v>
      </c>
      <c r="V1151" t="s">
        <v>161</v>
      </c>
      <c r="W1151" t="s">
        <v>33</v>
      </c>
      <c r="X1151">
        <v>1</v>
      </c>
      <c r="Y1151">
        <v>0</v>
      </c>
    </row>
    <row r="1152" spans="1:25" x14ac:dyDescent="0.25">
      <c r="A1152">
        <f>_xlfn.XLOOKUP(C1152,[1]Sheet1!$K:$K,[1]Sheet1!$D:$D,0)</f>
        <v>44851</v>
      </c>
      <c r="B1152" t="str">
        <f t="shared" si="17"/>
        <v>2022_Week43</v>
      </c>
      <c r="C1152" t="s">
        <v>680</v>
      </c>
      <c r="D1152" t="s">
        <v>116</v>
      </c>
      <c r="E1152" t="s">
        <v>116</v>
      </c>
      <c r="F1152" t="s">
        <v>117</v>
      </c>
      <c r="G1152" t="s">
        <v>118</v>
      </c>
      <c r="H1152">
        <v>108</v>
      </c>
      <c r="I1152">
        <v>1</v>
      </c>
      <c r="J1152">
        <v>5.9</v>
      </c>
      <c r="K1152">
        <v>3.33</v>
      </c>
      <c r="L1152">
        <v>135</v>
      </c>
      <c r="M1152">
        <v>1</v>
      </c>
      <c r="N1152">
        <v>5.7</v>
      </c>
      <c r="O1152">
        <v>2.94</v>
      </c>
      <c r="P1152">
        <v>100</v>
      </c>
      <c r="Q1152">
        <v>100</v>
      </c>
      <c r="R1152">
        <v>15</v>
      </c>
      <c r="S1152">
        <v>0</v>
      </c>
      <c r="T1152">
        <v>13.89</v>
      </c>
      <c r="U1152">
        <v>0</v>
      </c>
      <c r="V1152" t="s">
        <v>681</v>
      </c>
      <c r="W1152" t="s">
        <v>33</v>
      </c>
      <c r="X1152">
        <v>15</v>
      </c>
      <c r="Y1152">
        <v>0</v>
      </c>
    </row>
    <row r="1153" spans="1:25" x14ac:dyDescent="0.25">
      <c r="A1153">
        <f>_xlfn.XLOOKUP(C1153,[1]Sheet1!$K:$K,[1]Sheet1!$D:$D,0)</f>
        <v>44851</v>
      </c>
      <c r="B1153" t="str">
        <f t="shared" si="17"/>
        <v>2022_Week43</v>
      </c>
      <c r="C1153" t="s">
        <v>680</v>
      </c>
      <c r="D1153" t="s">
        <v>58</v>
      </c>
      <c r="E1153" t="s">
        <v>58</v>
      </c>
      <c r="F1153" t="s">
        <v>59</v>
      </c>
      <c r="G1153" t="s">
        <v>60</v>
      </c>
      <c r="H1153">
        <v>131</v>
      </c>
      <c r="I1153">
        <v>2</v>
      </c>
      <c r="J1153">
        <v>7.16</v>
      </c>
      <c r="K1153">
        <v>6.67</v>
      </c>
      <c r="L1153">
        <v>160</v>
      </c>
      <c r="M1153">
        <v>2</v>
      </c>
      <c r="N1153">
        <v>6.75</v>
      </c>
      <c r="O1153">
        <v>5.88</v>
      </c>
      <c r="P1153">
        <v>99.38</v>
      </c>
      <c r="Q1153">
        <v>100</v>
      </c>
      <c r="R1153">
        <v>11</v>
      </c>
      <c r="S1153">
        <v>0</v>
      </c>
      <c r="T1153">
        <v>8.4</v>
      </c>
      <c r="U1153">
        <v>0</v>
      </c>
      <c r="V1153" t="s">
        <v>682</v>
      </c>
      <c r="W1153" t="s">
        <v>33</v>
      </c>
      <c r="X1153">
        <v>11</v>
      </c>
      <c r="Y1153">
        <v>0</v>
      </c>
    </row>
    <row r="1154" spans="1:25" x14ac:dyDescent="0.25">
      <c r="A1154">
        <f>_xlfn.XLOOKUP(C1154,[1]Sheet1!$K:$K,[1]Sheet1!$D:$D,0)</f>
        <v>44851</v>
      </c>
      <c r="B1154" t="str">
        <f t="shared" si="17"/>
        <v>2022_Week43</v>
      </c>
      <c r="C1154" t="s">
        <v>680</v>
      </c>
      <c r="D1154" t="s">
        <v>231</v>
      </c>
      <c r="E1154" t="s">
        <v>231</v>
      </c>
      <c r="F1154" t="s">
        <v>232</v>
      </c>
      <c r="G1154" t="s">
        <v>233</v>
      </c>
      <c r="H1154">
        <v>63</v>
      </c>
      <c r="I1154">
        <v>1</v>
      </c>
      <c r="J1154">
        <v>3.44</v>
      </c>
      <c r="K1154">
        <v>3.33</v>
      </c>
      <c r="L1154">
        <v>77</v>
      </c>
      <c r="M1154">
        <v>1</v>
      </c>
      <c r="N1154">
        <v>3.25</v>
      </c>
      <c r="O1154">
        <v>2.94</v>
      </c>
      <c r="P1154">
        <v>100</v>
      </c>
      <c r="Q1154">
        <v>100</v>
      </c>
      <c r="R1154">
        <v>10</v>
      </c>
      <c r="S1154">
        <v>1</v>
      </c>
      <c r="T1154">
        <v>15.87</v>
      </c>
      <c r="U1154">
        <v>100</v>
      </c>
      <c r="V1154" t="s">
        <v>683</v>
      </c>
      <c r="W1154" t="s">
        <v>57</v>
      </c>
      <c r="X1154">
        <v>10</v>
      </c>
      <c r="Y1154">
        <v>1</v>
      </c>
    </row>
    <row r="1155" spans="1:25" x14ac:dyDescent="0.25">
      <c r="A1155">
        <f>_xlfn.XLOOKUP(C1155,[1]Sheet1!$K:$K,[1]Sheet1!$D:$D,0)</f>
        <v>44851</v>
      </c>
      <c r="B1155" t="str">
        <f t="shared" ref="B1155:B1218" si="18">IF(WEEKNUM(A1155)&gt;9,YEAR(A1155)&amp;"_Week"&amp;WEEKNUM(A1155),YEAR(A1155)&amp;"_Week0"&amp;WEEKNUM(A1155))</f>
        <v>2022_Week43</v>
      </c>
      <c r="C1155" t="s">
        <v>680</v>
      </c>
      <c r="D1155" t="s">
        <v>301</v>
      </c>
      <c r="E1155" t="s">
        <v>301</v>
      </c>
      <c r="F1155" t="s">
        <v>302</v>
      </c>
      <c r="G1155" t="s">
        <v>303</v>
      </c>
      <c r="H1155">
        <v>140</v>
      </c>
      <c r="I1155">
        <v>4</v>
      </c>
      <c r="J1155">
        <v>7.65</v>
      </c>
      <c r="K1155">
        <v>13.33</v>
      </c>
      <c r="L1155">
        <v>188</v>
      </c>
      <c r="M1155">
        <v>4</v>
      </c>
      <c r="N1155">
        <v>7.93</v>
      </c>
      <c r="O1155">
        <v>11.76</v>
      </c>
      <c r="P1155">
        <v>100</v>
      </c>
      <c r="Q1155">
        <v>100</v>
      </c>
      <c r="R1155">
        <v>9</v>
      </c>
      <c r="S1155">
        <v>0</v>
      </c>
      <c r="T1155">
        <v>6.43</v>
      </c>
      <c r="U1155">
        <v>0</v>
      </c>
      <c r="V1155" t="s">
        <v>658</v>
      </c>
      <c r="W1155" t="s">
        <v>33</v>
      </c>
      <c r="X1155">
        <v>9</v>
      </c>
      <c r="Y1155">
        <v>0</v>
      </c>
    </row>
    <row r="1156" spans="1:25" x14ac:dyDescent="0.25">
      <c r="A1156">
        <f>_xlfn.XLOOKUP(C1156,[1]Sheet1!$K:$K,[1]Sheet1!$D:$D,0)</f>
        <v>44851</v>
      </c>
      <c r="B1156" t="str">
        <f t="shared" si="18"/>
        <v>2022_Week43</v>
      </c>
      <c r="C1156" t="s">
        <v>680</v>
      </c>
      <c r="D1156" t="s">
        <v>24</v>
      </c>
      <c r="E1156" t="s">
        <v>24</v>
      </c>
      <c r="F1156" t="s">
        <v>25</v>
      </c>
      <c r="G1156" t="s">
        <v>26</v>
      </c>
      <c r="H1156">
        <v>105</v>
      </c>
      <c r="I1156">
        <v>2</v>
      </c>
      <c r="J1156">
        <v>5.74</v>
      </c>
      <c r="K1156">
        <v>6.67</v>
      </c>
      <c r="L1156">
        <v>138</v>
      </c>
      <c r="M1156">
        <v>3</v>
      </c>
      <c r="N1156">
        <v>5.82</v>
      </c>
      <c r="O1156">
        <v>8.82</v>
      </c>
      <c r="P1156">
        <v>100</v>
      </c>
      <c r="Q1156">
        <v>100</v>
      </c>
      <c r="R1156">
        <v>9</v>
      </c>
      <c r="S1156">
        <v>0</v>
      </c>
      <c r="T1156">
        <v>8.57</v>
      </c>
      <c r="U1156">
        <v>0</v>
      </c>
      <c r="V1156" t="s">
        <v>658</v>
      </c>
      <c r="W1156" t="s">
        <v>33</v>
      </c>
      <c r="X1156">
        <v>9</v>
      </c>
      <c r="Y1156">
        <v>0</v>
      </c>
    </row>
    <row r="1157" spans="1:25" x14ac:dyDescent="0.25">
      <c r="A1157">
        <f>_xlfn.XLOOKUP(C1157,[1]Sheet1!$K:$K,[1]Sheet1!$D:$D,0)</f>
        <v>44851</v>
      </c>
      <c r="B1157" t="str">
        <f t="shared" si="18"/>
        <v>2022_Week43</v>
      </c>
      <c r="C1157" t="s">
        <v>680</v>
      </c>
      <c r="D1157" t="s">
        <v>34</v>
      </c>
      <c r="E1157" t="s">
        <v>45</v>
      </c>
      <c r="F1157" t="s">
        <v>46</v>
      </c>
      <c r="G1157" t="s">
        <v>47</v>
      </c>
      <c r="H1157">
        <v>169</v>
      </c>
      <c r="I1157">
        <v>4</v>
      </c>
      <c r="J1157">
        <v>9.23</v>
      </c>
      <c r="K1157">
        <v>13.33</v>
      </c>
      <c r="L1157">
        <v>199</v>
      </c>
      <c r="M1157">
        <v>4</v>
      </c>
      <c r="N1157">
        <v>8.4</v>
      </c>
      <c r="O1157">
        <v>11.76</v>
      </c>
      <c r="P1157">
        <v>100</v>
      </c>
      <c r="Q1157">
        <v>100</v>
      </c>
      <c r="R1157">
        <v>7</v>
      </c>
      <c r="S1157">
        <v>0</v>
      </c>
      <c r="T1157">
        <v>4.1399999999999997</v>
      </c>
      <c r="U1157">
        <v>0</v>
      </c>
      <c r="V1157" t="s">
        <v>407</v>
      </c>
      <c r="W1157" t="s">
        <v>33</v>
      </c>
      <c r="X1157">
        <v>7</v>
      </c>
      <c r="Y1157">
        <v>0</v>
      </c>
    </row>
    <row r="1158" spans="1:25" x14ac:dyDescent="0.25">
      <c r="A1158">
        <f>_xlfn.XLOOKUP(C1158,[1]Sheet1!$K:$K,[1]Sheet1!$D:$D,0)</f>
        <v>44851</v>
      </c>
      <c r="B1158" t="str">
        <f t="shared" si="18"/>
        <v>2022_Week43</v>
      </c>
      <c r="C1158" t="s">
        <v>680</v>
      </c>
      <c r="D1158" t="s">
        <v>35</v>
      </c>
      <c r="E1158" t="s">
        <v>35</v>
      </c>
      <c r="F1158" t="s">
        <v>36</v>
      </c>
      <c r="G1158" t="s">
        <v>37</v>
      </c>
      <c r="H1158">
        <v>97</v>
      </c>
      <c r="I1158">
        <v>0</v>
      </c>
      <c r="J1158">
        <v>5.3</v>
      </c>
      <c r="K1158">
        <v>0</v>
      </c>
      <c r="L1158">
        <v>116</v>
      </c>
      <c r="M1158">
        <v>0</v>
      </c>
      <c r="N1158">
        <v>4.8899999999999997</v>
      </c>
      <c r="O1158">
        <v>0</v>
      </c>
      <c r="P1158">
        <v>100</v>
      </c>
      <c r="Q1158">
        <v>0</v>
      </c>
      <c r="R1158">
        <v>6</v>
      </c>
      <c r="S1158">
        <v>0</v>
      </c>
      <c r="T1158">
        <v>6.19</v>
      </c>
      <c r="U1158">
        <v>0</v>
      </c>
      <c r="V1158" t="s">
        <v>298</v>
      </c>
      <c r="W1158" t="s">
        <v>33</v>
      </c>
      <c r="X1158">
        <v>6</v>
      </c>
      <c r="Y1158">
        <v>0</v>
      </c>
    </row>
    <row r="1159" spans="1:25" x14ac:dyDescent="0.25">
      <c r="A1159">
        <f>_xlfn.XLOOKUP(C1159,[1]Sheet1!$K:$K,[1]Sheet1!$D:$D,0)</f>
        <v>44851</v>
      </c>
      <c r="B1159" t="str">
        <f t="shared" si="18"/>
        <v>2022_Week43</v>
      </c>
      <c r="C1159" t="s">
        <v>680</v>
      </c>
      <c r="D1159" t="s">
        <v>88</v>
      </c>
      <c r="E1159" t="s">
        <v>88</v>
      </c>
      <c r="F1159" t="s">
        <v>89</v>
      </c>
      <c r="G1159" t="s">
        <v>90</v>
      </c>
      <c r="H1159">
        <v>50</v>
      </c>
      <c r="I1159">
        <v>0</v>
      </c>
      <c r="J1159">
        <v>2.73</v>
      </c>
      <c r="K1159">
        <v>0</v>
      </c>
      <c r="L1159">
        <v>63</v>
      </c>
      <c r="M1159">
        <v>0</v>
      </c>
      <c r="N1159">
        <v>2.66</v>
      </c>
      <c r="O1159">
        <v>0</v>
      </c>
      <c r="P1159">
        <v>98.41</v>
      </c>
      <c r="Q1159">
        <v>0</v>
      </c>
      <c r="R1159">
        <v>5</v>
      </c>
      <c r="S1159">
        <v>0</v>
      </c>
      <c r="T1159">
        <v>10</v>
      </c>
      <c r="U1159">
        <v>0</v>
      </c>
      <c r="V1159" t="s">
        <v>152</v>
      </c>
      <c r="W1159" t="s">
        <v>33</v>
      </c>
      <c r="X1159">
        <v>5</v>
      </c>
      <c r="Y1159">
        <v>0</v>
      </c>
    </row>
    <row r="1160" spans="1:25" x14ac:dyDescent="0.25">
      <c r="A1160">
        <f>_xlfn.XLOOKUP(C1160,[1]Sheet1!$K:$K,[1]Sheet1!$D:$D,0)</f>
        <v>44851</v>
      </c>
      <c r="B1160" t="str">
        <f t="shared" si="18"/>
        <v>2022_Week43</v>
      </c>
      <c r="C1160" t="s">
        <v>680</v>
      </c>
      <c r="D1160" t="s">
        <v>34</v>
      </c>
      <c r="E1160" t="s">
        <v>62</v>
      </c>
      <c r="F1160" t="s">
        <v>63</v>
      </c>
      <c r="G1160" t="s">
        <v>64</v>
      </c>
      <c r="H1160">
        <v>72</v>
      </c>
      <c r="I1160">
        <v>0</v>
      </c>
      <c r="J1160">
        <v>3.93</v>
      </c>
      <c r="K1160">
        <v>0</v>
      </c>
      <c r="L1160">
        <v>82</v>
      </c>
      <c r="M1160">
        <v>0</v>
      </c>
      <c r="N1160">
        <v>3.46</v>
      </c>
      <c r="O1160">
        <v>0</v>
      </c>
      <c r="P1160">
        <v>100</v>
      </c>
      <c r="Q1160">
        <v>0</v>
      </c>
      <c r="R1160">
        <v>5</v>
      </c>
      <c r="S1160">
        <v>0</v>
      </c>
      <c r="T1160">
        <v>6.94</v>
      </c>
      <c r="U1160">
        <v>0</v>
      </c>
      <c r="V1160" t="s">
        <v>376</v>
      </c>
      <c r="W1160" t="s">
        <v>33</v>
      </c>
      <c r="X1160">
        <v>5</v>
      </c>
      <c r="Y1160">
        <v>0</v>
      </c>
    </row>
    <row r="1161" spans="1:25" x14ac:dyDescent="0.25">
      <c r="A1161">
        <f>_xlfn.XLOOKUP(C1161,[1]Sheet1!$K:$K,[1]Sheet1!$D:$D,0)</f>
        <v>44851</v>
      </c>
      <c r="B1161" t="str">
        <f t="shared" si="18"/>
        <v>2022_Week43</v>
      </c>
      <c r="C1161" t="s">
        <v>680</v>
      </c>
      <c r="D1161" t="s">
        <v>41</v>
      </c>
      <c r="E1161" t="s">
        <v>41</v>
      </c>
      <c r="F1161" t="s">
        <v>42</v>
      </c>
      <c r="G1161" t="s">
        <v>43</v>
      </c>
      <c r="H1161">
        <v>53</v>
      </c>
      <c r="I1161">
        <v>1</v>
      </c>
      <c r="J1161">
        <v>2.9</v>
      </c>
      <c r="K1161">
        <v>3.33</v>
      </c>
      <c r="L1161">
        <v>76</v>
      </c>
      <c r="M1161">
        <v>1</v>
      </c>
      <c r="N1161">
        <v>3.21</v>
      </c>
      <c r="O1161">
        <v>2.94</v>
      </c>
      <c r="P1161">
        <v>100</v>
      </c>
      <c r="Q1161">
        <v>100</v>
      </c>
      <c r="R1161">
        <v>6</v>
      </c>
      <c r="S1161">
        <v>0</v>
      </c>
      <c r="T1161">
        <v>11.32</v>
      </c>
      <c r="U1161">
        <v>0</v>
      </c>
      <c r="V1161" t="s">
        <v>144</v>
      </c>
      <c r="W1161" t="s">
        <v>33</v>
      </c>
      <c r="X1161">
        <v>5</v>
      </c>
      <c r="Y1161">
        <v>0</v>
      </c>
    </row>
    <row r="1162" spans="1:25" x14ac:dyDescent="0.25">
      <c r="A1162">
        <f>_xlfn.XLOOKUP(C1162,[1]Sheet1!$K:$K,[1]Sheet1!$D:$D,0)</f>
        <v>44851</v>
      </c>
      <c r="B1162" t="str">
        <f t="shared" si="18"/>
        <v>2022_Week43</v>
      </c>
      <c r="C1162" t="s">
        <v>680</v>
      </c>
      <c r="D1162" t="s">
        <v>34</v>
      </c>
      <c r="E1162" t="s">
        <v>224</v>
      </c>
      <c r="F1162" t="s">
        <v>158</v>
      </c>
      <c r="G1162" t="s">
        <v>225</v>
      </c>
      <c r="H1162">
        <v>67</v>
      </c>
      <c r="I1162">
        <v>0</v>
      </c>
      <c r="J1162">
        <v>3.66</v>
      </c>
      <c r="K1162">
        <v>0</v>
      </c>
      <c r="L1162">
        <v>82</v>
      </c>
      <c r="M1162">
        <v>0</v>
      </c>
      <c r="N1162">
        <v>3.46</v>
      </c>
      <c r="O1162">
        <v>0</v>
      </c>
      <c r="P1162">
        <v>86.59</v>
      </c>
      <c r="Q1162">
        <v>0</v>
      </c>
      <c r="R1162">
        <v>4</v>
      </c>
      <c r="S1162">
        <v>0</v>
      </c>
      <c r="T1162">
        <v>5.97</v>
      </c>
      <c r="U1162">
        <v>0</v>
      </c>
      <c r="V1162" t="s">
        <v>367</v>
      </c>
      <c r="W1162" t="s">
        <v>33</v>
      </c>
      <c r="X1162">
        <v>4</v>
      </c>
      <c r="Y1162">
        <v>0</v>
      </c>
    </row>
    <row r="1163" spans="1:25" x14ac:dyDescent="0.25">
      <c r="A1163">
        <f>_xlfn.XLOOKUP(C1163,[1]Sheet1!$K:$K,[1]Sheet1!$D:$D,0)</f>
        <v>44851</v>
      </c>
      <c r="B1163" t="str">
        <f t="shared" si="18"/>
        <v>2022_Week43</v>
      </c>
      <c r="C1163" t="s">
        <v>680</v>
      </c>
      <c r="D1163" t="s">
        <v>224</v>
      </c>
      <c r="E1163" t="s">
        <v>224</v>
      </c>
      <c r="F1163" t="s">
        <v>158</v>
      </c>
      <c r="G1163" t="s">
        <v>225</v>
      </c>
      <c r="H1163">
        <v>27</v>
      </c>
      <c r="I1163">
        <v>0</v>
      </c>
      <c r="J1163">
        <v>1.48</v>
      </c>
      <c r="K1163">
        <v>0</v>
      </c>
      <c r="L1163">
        <v>32</v>
      </c>
      <c r="M1163">
        <v>0</v>
      </c>
      <c r="N1163">
        <v>1.35</v>
      </c>
      <c r="O1163">
        <v>0</v>
      </c>
      <c r="P1163">
        <v>100</v>
      </c>
      <c r="Q1163">
        <v>0</v>
      </c>
      <c r="R1163">
        <v>3</v>
      </c>
      <c r="S1163">
        <v>0</v>
      </c>
      <c r="T1163">
        <v>11.11</v>
      </c>
      <c r="U1163">
        <v>0</v>
      </c>
      <c r="V1163" t="s">
        <v>318</v>
      </c>
      <c r="W1163" t="s">
        <v>33</v>
      </c>
      <c r="X1163">
        <v>3</v>
      </c>
      <c r="Y1163">
        <v>0</v>
      </c>
    </row>
    <row r="1164" spans="1:25" x14ac:dyDescent="0.25">
      <c r="A1164">
        <f>_xlfn.XLOOKUP(C1164,[1]Sheet1!$K:$K,[1]Sheet1!$D:$D,0)</f>
        <v>44851</v>
      </c>
      <c r="B1164" t="str">
        <f t="shared" si="18"/>
        <v>2022_Week43</v>
      </c>
      <c r="C1164" t="s">
        <v>680</v>
      </c>
      <c r="D1164" t="s">
        <v>34</v>
      </c>
      <c r="E1164" t="s">
        <v>397</v>
      </c>
      <c r="F1164" t="s">
        <v>398</v>
      </c>
      <c r="G1164" t="s">
        <v>399</v>
      </c>
      <c r="H1164">
        <v>94</v>
      </c>
      <c r="I1164">
        <v>2</v>
      </c>
      <c r="J1164">
        <v>5.14</v>
      </c>
      <c r="K1164">
        <v>6.67</v>
      </c>
      <c r="L1164">
        <v>112</v>
      </c>
      <c r="M1164">
        <v>2</v>
      </c>
      <c r="N1164">
        <v>4.7300000000000004</v>
      </c>
      <c r="O1164">
        <v>5.88</v>
      </c>
      <c r="P1164">
        <v>100</v>
      </c>
      <c r="Q1164">
        <v>100</v>
      </c>
      <c r="R1164">
        <v>3</v>
      </c>
      <c r="S1164">
        <v>1</v>
      </c>
      <c r="T1164">
        <v>3.19</v>
      </c>
      <c r="U1164">
        <v>50</v>
      </c>
      <c r="V1164" t="s">
        <v>318</v>
      </c>
      <c r="W1164" t="s">
        <v>166</v>
      </c>
      <c r="X1164">
        <v>3</v>
      </c>
      <c r="Y1164">
        <v>1</v>
      </c>
    </row>
    <row r="1165" spans="1:25" x14ac:dyDescent="0.25">
      <c r="A1165">
        <f>_xlfn.XLOOKUP(C1165,[1]Sheet1!$K:$K,[1]Sheet1!$D:$D,0)</f>
        <v>44851</v>
      </c>
      <c r="B1165" t="str">
        <f t="shared" si="18"/>
        <v>2022_Week43</v>
      </c>
      <c r="C1165" t="s">
        <v>680</v>
      </c>
      <c r="D1165" t="s">
        <v>512</v>
      </c>
      <c r="E1165" t="s">
        <v>54</v>
      </c>
      <c r="F1165" t="s">
        <v>30</v>
      </c>
      <c r="G1165" t="s">
        <v>55</v>
      </c>
      <c r="H1165">
        <v>74</v>
      </c>
      <c r="I1165">
        <v>2</v>
      </c>
      <c r="J1165">
        <v>4.04</v>
      </c>
      <c r="K1165">
        <v>6.67</v>
      </c>
      <c r="L1165">
        <v>92</v>
      </c>
      <c r="M1165">
        <v>2</v>
      </c>
      <c r="N1165">
        <v>3.88</v>
      </c>
      <c r="O1165">
        <v>5.88</v>
      </c>
      <c r="P1165">
        <v>100</v>
      </c>
      <c r="Q1165">
        <v>100</v>
      </c>
      <c r="R1165">
        <v>3</v>
      </c>
      <c r="S1165">
        <v>0</v>
      </c>
      <c r="T1165">
        <v>4.05</v>
      </c>
      <c r="U1165">
        <v>0</v>
      </c>
      <c r="V1165" t="s">
        <v>684</v>
      </c>
      <c r="W1165" t="s">
        <v>33</v>
      </c>
      <c r="X1165">
        <v>3</v>
      </c>
      <c r="Y1165">
        <v>0</v>
      </c>
    </row>
    <row r="1166" spans="1:25" x14ac:dyDescent="0.25">
      <c r="A1166">
        <f>_xlfn.XLOOKUP(C1166,[1]Sheet1!$K:$K,[1]Sheet1!$D:$D,0)</f>
        <v>44851</v>
      </c>
      <c r="B1166" t="str">
        <f t="shared" si="18"/>
        <v>2022_Week43</v>
      </c>
      <c r="C1166" t="s">
        <v>680</v>
      </c>
      <c r="D1166" t="s">
        <v>34</v>
      </c>
      <c r="E1166" t="s">
        <v>50</v>
      </c>
      <c r="F1166" t="s">
        <v>51</v>
      </c>
      <c r="G1166" t="s">
        <v>52</v>
      </c>
      <c r="H1166">
        <v>22</v>
      </c>
      <c r="I1166">
        <v>0</v>
      </c>
      <c r="J1166">
        <v>1.2</v>
      </c>
      <c r="K1166">
        <v>0</v>
      </c>
      <c r="L1166">
        <v>22</v>
      </c>
      <c r="M1166">
        <v>0</v>
      </c>
      <c r="N1166">
        <v>0.93</v>
      </c>
      <c r="O1166">
        <v>0</v>
      </c>
      <c r="P1166">
        <v>95.45</v>
      </c>
      <c r="Q1166">
        <v>0</v>
      </c>
      <c r="R1166">
        <v>2</v>
      </c>
      <c r="S1166">
        <v>0</v>
      </c>
      <c r="T1166">
        <v>9.09</v>
      </c>
      <c r="U1166">
        <v>0</v>
      </c>
      <c r="V1166" t="s">
        <v>257</v>
      </c>
      <c r="W1166" t="s">
        <v>33</v>
      </c>
      <c r="X1166">
        <v>2</v>
      </c>
      <c r="Y1166">
        <v>0</v>
      </c>
    </row>
    <row r="1167" spans="1:25" x14ac:dyDescent="0.25">
      <c r="A1167">
        <f>_xlfn.XLOOKUP(C1167,[1]Sheet1!$K:$K,[1]Sheet1!$D:$D,0)</f>
        <v>44851</v>
      </c>
      <c r="B1167" t="str">
        <f t="shared" si="18"/>
        <v>2022_Week43</v>
      </c>
      <c r="C1167" t="s">
        <v>680</v>
      </c>
      <c r="D1167" t="s">
        <v>34</v>
      </c>
      <c r="E1167" t="s">
        <v>107</v>
      </c>
      <c r="F1167" t="s">
        <v>108</v>
      </c>
      <c r="G1167" t="s">
        <v>109</v>
      </c>
      <c r="H1167">
        <v>78</v>
      </c>
      <c r="I1167">
        <v>1</v>
      </c>
      <c r="J1167">
        <v>4.26</v>
      </c>
      <c r="K1167">
        <v>3.33</v>
      </c>
      <c r="L1167">
        <v>80</v>
      </c>
      <c r="M1167">
        <v>1</v>
      </c>
      <c r="N1167">
        <v>3.38</v>
      </c>
      <c r="O1167">
        <v>2.94</v>
      </c>
      <c r="P1167">
        <v>88.75</v>
      </c>
      <c r="Q1167">
        <v>100</v>
      </c>
      <c r="R1167">
        <v>2</v>
      </c>
      <c r="S1167">
        <v>0</v>
      </c>
      <c r="T1167">
        <v>2.56</v>
      </c>
      <c r="U1167">
        <v>0</v>
      </c>
      <c r="V1167" t="s">
        <v>33</v>
      </c>
      <c r="W1167" t="s">
        <v>33</v>
      </c>
      <c r="X1167">
        <v>2</v>
      </c>
      <c r="Y1167">
        <v>0</v>
      </c>
    </row>
    <row r="1168" spans="1:25" x14ac:dyDescent="0.25">
      <c r="A1168">
        <f>_xlfn.XLOOKUP(C1168,[1]Sheet1!$K:$K,[1]Sheet1!$D:$D,0)</f>
        <v>44851</v>
      </c>
      <c r="B1168" t="str">
        <f t="shared" si="18"/>
        <v>2022_Week43</v>
      </c>
      <c r="C1168" t="s">
        <v>680</v>
      </c>
      <c r="D1168" t="s">
        <v>371</v>
      </c>
      <c r="E1168" t="s">
        <v>371</v>
      </c>
      <c r="F1168" t="s">
        <v>343</v>
      </c>
      <c r="G1168" t="s">
        <v>372</v>
      </c>
      <c r="H1168">
        <v>22</v>
      </c>
      <c r="I1168">
        <v>1</v>
      </c>
      <c r="J1168">
        <v>1.2</v>
      </c>
      <c r="K1168">
        <v>3.33</v>
      </c>
      <c r="L1168">
        <v>27</v>
      </c>
      <c r="M1168">
        <v>1</v>
      </c>
      <c r="N1168">
        <v>1.1399999999999999</v>
      </c>
      <c r="O1168">
        <v>2.94</v>
      </c>
      <c r="P1168">
        <v>96.3</v>
      </c>
      <c r="Q1168">
        <v>100</v>
      </c>
      <c r="R1168">
        <v>2</v>
      </c>
      <c r="S1168">
        <v>0</v>
      </c>
      <c r="T1168">
        <v>9.09</v>
      </c>
      <c r="U1168">
        <v>0</v>
      </c>
      <c r="V1168" t="s">
        <v>257</v>
      </c>
      <c r="W1168" t="s">
        <v>33</v>
      </c>
      <c r="X1168">
        <v>2</v>
      </c>
      <c r="Y1168">
        <v>0</v>
      </c>
    </row>
    <row r="1169" spans="1:25" x14ac:dyDescent="0.25">
      <c r="A1169">
        <f>_xlfn.XLOOKUP(C1169,[1]Sheet1!$K:$K,[1]Sheet1!$D:$D,0)</f>
        <v>44851</v>
      </c>
      <c r="B1169" t="str">
        <f t="shared" si="18"/>
        <v>2022_Week43</v>
      </c>
      <c r="C1169" t="s">
        <v>680</v>
      </c>
      <c r="D1169" t="s">
        <v>512</v>
      </c>
      <c r="E1169" t="s">
        <v>80</v>
      </c>
      <c r="F1169" t="s">
        <v>81</v>
      </c>
      <c r="G1169" t="s">
        <v>82</v>
      </c>
      <c r="H1169">
        <v>55</v>
      </c>
      <c r="I1169">
        <v>0</v>
      </c>
      <c r="J1169">
        <v>3.01</v>
      </c>
      <c r="K1169">
        <v>0</v>
      </c>
      <c r="L1169">
        <v>63</v>
      </c>
      <c r="M1169">
        <v>0</v>
      </c>
      <c r="N1169">
        <v>2.66</v>
      </c>
      <c r="O1169">
        <v>0</v>
      </c>
      <c r="P1169">
        <v>100</v>
      </c>
      <c r="Q1169">
        <v>0</v>
      </c>
      <c r="R1169">
        <v>2</v>
      </c>
      <c r="S1169">
        <v>0</v>
      </c>
      <c r="T1169">
        <v>3.64</v>
      </c>
      <c r="U1169">
        <v>0</v>
      </c>
      <c r="V1169" t="s">
        <v>536</v>
      </c>
      <c r="W1169" t="s">
        <v>33</v>
      </c>
      <c r="X1169">
        <v>2</v>
      </c>
      <c r="Y1169">
        <v>0</v>
      </c>
    </row>
    <row r="1170" spans="1:25" x14ac:dyDescent="0.25">
      <c r="A1170">
        <f>_xlfn.XLOOKUP(C1170,[1]Sheet1!$K:$K,[1]Sheet1!$D:$D,0)</f>
        <v>44851</v>
      </c>
      <c r="B1170" t="str">
        <f t="shared" si="18"/>
        <v>2022_Week43</v>
      </c>
      <c r="C1170" t="s">
        <v>680</v>
      </c>
      <c r="D1170" t="s">
        <v>512</v>
      </c>
      <c r="E1170" t="s">
        <v>72</v>
      </c>
      <c r="F1170" t="s">
        <v>73</v>
      </c>
      <c r="G1170" t="s">
        <v>74</v>
      </c>
      <c r="H1170">
        <v>19</v>
      </c>
      <c r="I1170">
        <v>0</v>
      </c>
      <c r="J1170">
        <v>1.04</v>
      </c>
      <c r="K1170">
        <v>0</v>
      </c>
      <c r="L1170">
        <v>22</v>
      </c>
      <c r="M1170">
        <v>0</v>
      </c>
      <c r="N1170">
        <v>0.93</v>
      </c>
      <c r="O1170">
        <v>0</v>
      </c>
      <c r="P1170">
        <v>100</v>
      </c>
      <c r="Q1170">
        <v>0</v>
      </c>
      <c r="R1170">
        <v>2</v>
      </c>
      <c r="S1170">
        <v>0</v>
      </c>
      <c r="T1170">
        <v>10.53</v>
      </c>
      <c r="U1170">
        <v>0</v>
      </c>
      <c r="V1170" t="s">
        <v>536</v>
      </c>
      <c r="W1170" t="s">
        <v>33</v>
      </c>
      <c r="X1170">
        <v>2</v>
      </c>
      <c r="Y1170">
        <v>0</v>
      </c>
    </row>
    <row r="1171" spans="1:25" x14ac:dyDescent="0.25">
      <c r="A1171">
        <f>_xlfn.XLOOKUP(C1171,[1]Sheet1!$K:$K,[1]Sheet1!$D:$D,0)</f>
        <v>44851</v>
      </c>
      <c r="B1171" t="str">
        <f t="shared" si="18"/>
        <v>2022_Week43</v>
      </c>
      <c r="C1171" t="s">
        <v>680</v>
      </c>
      <c r="D1171" t="s">
        <v>685</v>
      </c>
      <c r="E1171" t="s">
        <v>186</v>
      </c>
      <c r="F1171" t="s">
        <v>187</v>
      </c>
      <c r="G1171" t="s">
        <v>188</v>
      </c>
      <c r="H1171">
        <v>16</v>
      </c>
      <c r="I1171">
        <v>0</v>
      </c>
      <c r="J1171">
        <v>0.87</v>
      </c>
      <c r="K1171">
        <v>0</v>
      </c>
      <c r="L1171">
        <v>20</v>
      </c>
      <c r="M1171">
        <v>0</v>
      </c>
      <c r="N1171">
        <v>0.84</v>
      </c>
      <c r="O1171">
        <v>0</v>
      </c>
      <c r="P1171">
        <v>100</v>
      </c>
      <c r="Q1171">
        <v>0</v>
      </c>
      <c r="R1171">
        <v>1</v>
      </c>
      <c r="S1171">
        <v>0</v>
      </c>
      <c r="T1171">
        <v>6.25</v>
      </c>
      <c r="U1171">
        <v>0</v>
      </c>
      <c r="V1171" t="s">
        <v>166</v>
      </c>
      <c r="W1171" t="s">
        <v>33</v>
      </c>
      <c r="X1171">
        <v>1</v>
      </c>
      <c r="Y1171">
        <v>0</v>
      </c>
    </row>
    <row r="1172" spans="1:25" x14ac:dyDescent="0.25">
      <c r="A1172">
        <f>_xlfn.XLOOKUP(C1172,[1]Sheet1!$K:$K,[1]Sheet1!$D:$D,0)</f>
        <v>44851</v>
      </c>
      <c r="B1172" t="str">
        <f t="shared" si="18"/>
        <v>2022_Week43</v>
      </c>
      <c r="C1172" t="s">
        <v>680</v>
      </c>
      <c r="D1172" t="s">
        <v>34</v>
      </c>
      <c r="E1172" t="s">
        <v>186</v>
      </c>
      <c r="F1172" t="s">
        <v>187</v>
      </c>
      <c r="G1172" t="s">
        <v>188</v>
      </c>
      <c r="H1172">
        <v>34</v>
      </c>
      <c r="I1172">
        <v>1</v>
      </c>
      <c r="J1172">
        <v>1.86</v>
      </c>
      <c r="K1172">
        <v>3.33</v>
      </c>
      <c r="L1172">
        <v>35</v>
      </c>
      <c r="M1172">
        <v>1</v>
      </c>
      <c r="N1172">
        <v>1.48</v>
      </c>
      <c r="O1172">
        <v>2.94</v>
      </c>
      <c r="P1172">
        <v>100</v>
      </c>
      <c r="Q1172">
        <v>100</v>
      </c>
      <c r="R1172">
        <v>1</v>
      </c>
      <c r="S1172">
        <v>0</v>
      </c>
      <c r="T1172">
        <v>2.94</v>
      </c>
      <c r="U1172">
        <v>0</v>
      </c>
      <c r="V1172" t="s">
        <v>33</v>
      </c>
      <c r="W1172" t="s">
        <v>33</v>
      </c>
      <c r="X1172">
        <v>1</v>
      </c>
      <c r="Y1172">
        <v>0</v>
      </c>
    </row>
    <row r="1173" spans="1:25" x14ac:dyDescent="0.25">
      <c r="A1173">
        <f>_xlfn.XLOOKUP(C1173,[1]Sheet1!$K:$K,[1]Sheet1!$D:$D,0)</f>
        <v>44851</v>
      </c>
      <c r="B1173" t="str">
        <f t="shared" si="18"/>
        <v>2022_Week43</v>
      </c>
      <c r="C1173" t="s">
        <v>680</v>
      </c>
      <c r="D1173" t="s">
        <v>50</v>
      </c>
      <c r="E1173" t="s">
        <v>50</v>
      </c>
      <c r="F1173" t="s">
        <v>51</v>
      </c>
      <c r="G1173" t="s">
        <v>52</v>
      </c>
      <c r="H1173">
        <v>9</v>
      </c>
      <c r="I1173">
        <v>0</v>
      </c>
      <c r="J1173">
        <v>0.49</v>
      </c>
      <c r="K1173">
        <v>0</v>
      </c>
      <c r="L1173">
        <v>147</v>
      </c>
      <c r="M1173">
        <v>0</v>
      </c>
      <c r="N1173">
        <v>6.2</v>
      </c>
      <c r="O1173">
        <v>0</v>
      </c>
      <c r="P1173">
        <v>2.72</v>
      </c>
      <c r="Q1173">
        <v>0</v>
      </c>
      <c r="R1173">
        <v>1</v>
      </c>
      <c r="S1173">
        <v>0</v>
      </c>
      <c r="T1173">
        <v>11.11</v>
      </c>
      <c r="U1173">
        <v>0</v>
      </c>
      <c r="V1173" t="s">
        <v>166</v>
      </c>
      <c r="W1173" t="s">
        <v>33</v>
      </c>
      <c r="X1173">
        <v>1</v>
      </c>
      <c r="Y1173">
        <v>0</v>
      </c>
    </row>
    <row r="1174" spans="1:25" x14ac:dyDescent="0.25">
      <c r="A1174">
        <f>_xlfn.XLOOKUP(C1174,[1]Sheet1!$K:$K,[1]Sheet1!$D:$D,0)</f>
        <v>44851</v>
      </c>
      <c r="B1174" t="str">
        <f t="shared" si="18"/>
        <v>2022_Week43</v>
      </c>
      <c r="C1174" t="s">
        <v>680</v>
      </c>
      <c r="D1174" t="s">
        <v>34</v>
      </c>
      <c r="E1174" t="s">
        <v>157</v>
      </c>
      <c r="F1174" t="s">
        <v>158</v>
      </c>
      <c r="G1174" t="s">
        <v>159</v>
      </c>
      <c r="H1174">
        <v>40</v>
      </c>
      <c r="I1174">
        <v>0</v>
      </c>
      <c r="J1174">
        <v>2.19</v>
      </c>
      <c r="K1174">
        <v>0</v>
      </c>
      <c r="L1174">
        <v>48</v>
      </c>
      <c r="M1174">
        <v>0</v>
      </c>
      <c r="N1174">
        <v>2.0299999999999998</v>
      </c>
      <c r="O1174">
        <v>0</v>
      </c>
      <c r="P1174">
        <v>100</v>
      </c>
      <c r="Q1174">
        <v>0</v>
      </c>
      <c r="R1174">
        <v>1</v>
      </c>
      <c r="S1174">
        <v>0</v>
      </c>
      <c r="T1174">
        <v>2.5</v>
      </c>
      <c r="U1174">
        <v>0</v>
      </c>
      <c r="V1174" t="s">
        <v>166</v>
      </c>
      <c r="W1174" t="s">
        <v>33</v>
      </c>
      <c r="X1174">
        <v>1</v>
      </c>
      <c r="Y1174">
        <v>0</v>
      </c>
    </row>
    <row r="1175" spans="1:25" x14ac:dyDescent="0.25">
      <c r="A1175">
        <f>_xlfn.XLOOKUP(C1175,[1]Sheet1!$K:$K,[1]Sheet1!$D:$D,0)</f>
        <v>44851</v>
      </c>
      <c r="B1175" t="str">
        <f t="shared" si="18"/>
        <v>2022_Week43</v>
      </c>
      <c r="C1175" t="s">
        <v>680</v>
      </c>
      <c r="D1175" t="s">
        <v>342</v>
      </c>
      <c r="E1175" t="s">
        <v>342</v>
      </c>
      <c r="F1175" t="s">
        <v>343</v>
      </c>
      <c r="G1175" t="s">
        <v>344</v>
      </c>
      <c r="H1175">
        <v>28</v>
      </c>
      <c r="I1175">
        <v>1</v>
      </c>
      <c r="J1175">
        <v>1.53</v>
      </c>
      <c r="K1175">
        <v>3.33</v>
      </c>
      <c r="L1175">
        <v>36</v>
      </c>
      <c r="M1175">
        <v>1</v>
      </c>
      <c r="N1175">
        <v>1.52</v>
      </c>
      <c r="O1175">
        <v>2.94</v>
      </c>
      <c r="P1175">
        <v>100</v>
      </c>
      <c r="Q1175">
        <v>100</v>
      </c>
      <c r="R1175">
        <v>1</v>
      </c>
      <c r="S1175">
        <v>0</v>
      </c>
      <c r="T1175">
        <v>3.57</v>
      </c>
      <c r="U1175">
        <v>0</v>
      </c>
      <c r="V1175" t="s">
        <v>166</v>
      </c>
      <c r="W1175" t="s">
        <v>33</v>
      </c>
      <c r="X1175">
        <v>1</v>
      </c>
      <c r="Y1175">
        <v>0</v>
      </c>
    </row>
    <row r="1176" spans="1:25" x14ac:dyDescent="0.25">
      <c r="A1176">
        <f>_xlfn.XLOOKUP(C1176,[1]Sheet1!$K:$K,[1]Sheet1!$D:$D,0)</f>
        <v>44851</v>
      </c>
      <c r="B1176" t="str">
        <f t="shared" si="18"/>
        <v>2022_Week43</v>
      </c>
      <c r="C1176" t="s">
        <v>680</v>
      </c>
      <c r="D1176" t="s">
        <v>163</v>
      </c>
      <c r="E1176" t="s">
        <v>163</v>
      </c>
      <c r="F1176" t="s">
        <v>164</v>
      </c>
      <c r="G1176" t="s">
        <v>165</v>
      </c>
      <c r="H1176">
        <v>24</v>
      </c>
      <c r="I1176">
        <v>0</v>
      </c>
      <c r="J1176">
        <v>1.31</v>
      </c>
      <c r="K1176">
        <v>0</v>
      </c>
      <c r="L1176">
        <v>36</v>
      </c>
      <c r="M1176">
        <v>0</v>
      </c>
      <c r="N1176">
        <v>1.52</v>
      </c>
      <c r="O1176">
        <v>0</v>
      </c>
      <c r="P1176">
        <v>100</v>
      </c>
      <c r="Q1176">
        <v>0</v>
      </c>
      <c r="R1176">
        <v>1</v>
      </c>
      <c r="S1176">
        <v>0</v>
      </c>
      <c r="T1176">
        <v>4.17</v>
      </c>
      <c r="U1176">
        <v>0</v>
      </c>
      <c r="V1176" t="s">
        <v>166</v>
      </c>
      <c r="W1176" t="s">
        <v>33</v>
      </c>
      <c r="X1176">
        <v>1</v>
      </c>
      <c r="Y1176">
        <v>0</v>
      </c>
    </row>
    <row r="1177" spans="1:25" x14ac:dyDescent="0.25">
      <c r="A1177">
        <f>_xlfn.XLOOKUP(C1177,[1]Sheet1!$K:$K,[1]Sheet1!$D:$D,0)</f>
        <v>44851</v>
      </c>
      <c r="B1177" t="str">
        <f t="shared" si="18"/>
        <v>2022_Week43</v>
      </c>
      <c r="C1177" t="s">
        <v>680</v>
      </c>
      <c r="D1177" t="s">
        <v>162</v>
      </c>
      <c r="E1177" t="s">
        <v>163</v>
      </c>
      <c r="F1177" t="s">
        <v>164</v>
      </c>
      <c r="G1177" t="s">
        <v>165</v>
      </c>
      <c r="H1177">
        <v>18</v>
      </c>
      <c r="I1177">
        <v>1</v>
      </c>
      <c r="J1177">
        <v>0.98</v>
      </c>
      <c r="K1177">
        <v>3.33</v>
      </c>
      <c r="L1177">
        <v>22</v>
      </c>
      <c r="M1177">
        <v>1</v>
      </c>
      <c r="N1177">
        <v>0.93</v>
      </c>
      <c r="O1177">
        <v>2.94</v>
      </c>
      <c r="P1177">
        <v>86.36</v>
      </c>
      <c r="Q1177">
        <v>100</v>
      </c>
      <c r="R1177">
        <v>1</v>
      </c>
      <c r="S1177">
        <v>0</v>
      </c>
      <c r="T1177">
        <v>5.56</v>
      </c>
      <c r="U1177">
        <v>0</v>
      </c>
      <c r="V1177" t="s">
        <v>166</v>
      </c>
      <c r="W1177" t="s">
        <v>33</v>
      </c>
      <c r="X1177">
        <v>1</v>
      </c>
      <c r="Y1177">
        <v>0</v>
      </c>
    </row>
    <row r="1178" spans="1:25" x14ac:dyDescent="0.25">
      <c r="A1178">
        <f>_xlfn.XLOOKUP(C1178,[1]Sheet1!$K:$K,[1]Sheet1!$D:$D,0)</f>
        <v>44851</v>
      </c>
      <c r="B1178" t="str">
        <f t="shared" si="18"/>
        <v>2022_Week43</v>
      </c>
      <c r="C1178" t="s">
        <v>680</v>
      </c>
      <c r="D1178" t="s">
        <v>512</v>
      </c>
      <c r="E1178" t="s">
        <v>29</v>
      </c>
      <c r="F1178" t="s">
        <v>30</v>
      </c>
      <c r="G1178" t="s">
        <v>31</v>
      </c>
      <c r="H1178">
        <v>22</v>
      </c>
      <c r="I1178">
        <v>0</v>
      </c>
      <c r="J1178">
        <v>1.2</v>
      </c>
      <c r="K1178">
        <v>0</v>
      </c>
      <c r="L1178">
        <v>23</v>
      </c>
      <c r="M1178">
        <v>0</v>
      </c>
      <c r="N1178">
        <v>0.97</v>
      </c>
      <c r="O1178">
        <v>0</v>
      </c>
      <c r="P1178">
        <v>100</v>
      </c>
      <c r="Q1178">
        <v>0</v>
      </c>
      <c r="R1178">
        <v>1</v>
      </c>
      <c r="S1178">
        <v>0</v>
      </c>
      <c r="T1178">
        <v>4.55</v>
      </c>
      <c r="U1178">
        <v>0</v>
      </c>
      <c r="V1178" t="s">
        <v>484</v>
      </c>
      <c r="W1178" t="s">
        <v>33</v>
      </c>
      <c r="X1178">
        <v>1</v>
      </c>
      <c r="Y1178">
        <v>0</v>
      </c>
    </row>
    <row r="1179" spans="1:25" x14ac:dyDescent="0.25">
      <c r="A1179">
        <f>_xlfn.XLOOKUP(C1179,[1]Sheet1!$K:$K,[1]Sheet1!$D:$D,0)</f>
        <v>44851</v>
      </c>
      <c r="B1179" t="str">
        <f t="shared" si="18"/>
        <v>2022_Week43</v>
      </c>
      <c r="C1179" t="s">
        <v>680</v>
      </c>
      <c r="D1179" t="s">
        <v>686</v>
      </c>
      <c r="E1179" t="s">
        <v>84</v>
      </c>
      <c r="F1179" t="s">
        <v>85</v>
      </c>
      <c r="G1179" t="s">
        <v>86</v>
      </c>
      <c r="H1179">
        <v>27</v>
      </c>
      <c r="I1179">
        <v>0</v>
      </c>
      <c r="J1179">
        <v>1.48</v>
      </c>
      <c r="K1179">
        <v>0</v>
      </c>
      <c r="L1179">
        <v>33</v>
      </c>
      <c r="M1179">
        <v>0</v>
      </c>
      <c r="N1179">
        <v>1.39</v>
      </c>
      <c r="O1179">
        <v>0</v>
      </c>
      <c r="P1179">
        <v>100</v>
      </c>
      <c r="Q1179">
        <v>0</v>
      </c>
      <c r="R1179">
        <v>1</v>
      </c>
      <c r="S1179">
        <v>0</v>
      </c>
      <c r="T1179">
        <v>3.7</v>
      </c>
      <c r="U1179">
        <v>0</v>
      </c>
      <c r="V1179" t="s">
        <v>484</v>
      </c>
      <c r="W1179" t="s">
        <v>33</v>
      </c>
      <c r="X1179">
        <v>1</v>
      </c>
      <c r="Y1179">
        <v>0</v>
      </c>
    </row>
    <row r="1180" spans="1:25" x14ac:dyDescent="0.25">
      <c r="A1180">
        <f>_xlfn.XLOOKUP(C1180,[1]Sheet1!$K:$K,[1]Sheet1!$D:$D,0)</f>
        <v>44851</v>
      </c>
      <c r="B1180" t="str">
        <f t="shared" si="18"/>
        <v>2022_Week43</v>
      </c>
      <c r="C1180" t="s">
        <v>680</v>
      </c>
      <c r="D1180" t="s">
        <v>687</v>
      </c>
      <c r="E1180" t="s">
        <v>84</v>
      </c>
      <c r="F1180" t="s">
        <v>85</v>
      </c>
      <c r="G1180" t="s">
        <v>86</v>
      </c>
      <c r="H1180">
        <v>22</v>
      </c>
      <c r="I1180">
        <v>2</v>
      </c>
      <c r="J1180">
        <v>1.2</v>
      </c>
      <c r="K1180">
        <v>6.67</v>
      </c>
      <c r="L1180">
        <v>22</v>
      </c>
      <c r="M1180">
        <v>2</v>
      </c>
      <c r="N1180">
        <v>0.93</v>
      </c>
      <c r="O1180">
        <v>5.88</v>
      </c>
      <c r="P1180">
        <v>100</v>
      </c>
      <c r="Q1180">
        <v>100</v>
      </c>
      <c r="R1180">
        <v>1</v>
      </c>
      <c r="S1180">
        <v>0</v>
      </c>
      <c r="T1180">
        <v>4.55</v>
      </c>
      <c r="U1180">
        <v>0</v>
      </c>
      <c r="V1180" t="s">
        <v>484</v>
      </c>
      <c r="W1180" t="s">
        <v>33</v>
      </c>
      <c r="X1180">
        <v>1</v>
      </c>
      <c r="Y1180">
        <v>0</v>
      </c>
    </row>
    <row r="1181" spans="1:25" x14ac:dyDescent="0.25">
      <c r="A1181">
        <f>_xlfn.XLOOKUP(C1181,[1]Sheet1!$K:$K,[1]Sheet1!$D:$D,0)</f>
        <v>44851</v>
      </c>
      <c r="B1181" t="str">
        <f t="shared" si="18"/>
        <v>2022_Week43</v>
      </c>
      <c r="C1181" t="s">
        <v>680</v>
      </c>
      <c r="D1181" t="s">
        <v>687</v>
      </c>
      <c r="E1181" t="s">
        <v>54</v>
      </c>
      <c r="F1181" t="s">
        <v>30</v>
      </c>
      <c r="G1181" t="s">
        <v>55</v>
      </c>
      <c r="H1181">
        <v>17</v>
      </c>
      <c r="I1181">
        <v>1</v>
      </c>
      <c r="J1181">
        <v>0.93</v>
      </c>
      <c r="K1181">
        <v>3.33</v>
      </c>
      <c r="L1181">
        <v>26</v>
      </c>
      <c r="M1181">
        <v>4</v>
      </c>
      <c r="N1181">
        <v>1.1000000000000001</v>
      </c>
      <c r="O1181">
        <v>11.76</v>
      </c>
      <c r="P1181">
        <v>100</v>
      </c>
      <c r="Q1181">
        <v>100</v>
      </c>
      <c r="R1181">
        <v>1</v>
      </c>
      <c r="S1181">
        <v>0</v>
      </c>
      <c r="T1181">
        <v>5.88</v>
      </c>
      <c r="U1181">
        <v>0</v>
      </c>
      <c r="V1181" t="s">
        <v>484</v>
      </c>
      <c r="W1181" t="s">
        <v>33</v>
      </c>
      <c r="X1181">
        <v>1</v>
      </c>
      <c r="Y1181">
        <v>0</v>
      </c>
    </row>
    <row r="1182" spans="1:25" x14ac:dyDescent="0.25">
      <c r="A1182">
        <f>_xlfn.XLOOKUP(C1182,[1]Sheet1!$K:$K,[1]Sheet1!$D:$D,0)</f>
        <v>44851</v>
      </c>
      <c r="B1182" t="str">
        <f t="shared" si="18"/>
        <v>2022_Week43</v>
      </c>
      <c r="C1182" t="s">
        <v>680</v>
      </c>
      <c r="D1182" t="s">
        <v>92</v>
      </c>
      <c r="E1182" t="s">
        <v>111</v>
      </c>
      <c r="F1182" t="s">
        <v>112</v>
      </c>
      <c r="G1182" t="s">
        <v>113</v>
      </c>
      <c r="H1182">
        <v>34</v>
      </c>
      <c r="I1182">
        <v>1</v>
      </c>
      <c r="J1182">
        <v>1.86</v>
      </c>
      <c r="K1182">
        <v>3.33</v>
      </c>
      <c r="L1182">
        <v>38</v>
      </c>
      <c r="M1182">
        <v>1</v>
      </c>
      <c r="N1182">
        <v>1.6</v>
      </c>
      <c r="O1182">
        <v>2.94</v>
      </c>
      <c r="P1182">
        <v>86.84</v>
      </c>
      <c r="Q1182">
        <v>100</v>
      </c>
      <c r="R1182">
        <v>1</v>
      </c>
      <c r="S1182">
        <v>0</v>
      </c>
      <c r="T1182">
        <v>2.94</v>
      </c>
      <c r="U1182">
        <v>0</v>
      </c>
      <c r="V1182" t="s">
        <v>484</v>
      </c>
      <c r="W1182" t="s">
        <v>33</v>
      </c>
      <c r="X1182">
        <v>1</v>
      </c>
      <c r="Y1182">
        <v>0</v>
      </c>
    </row>
    <row r="1183" spans="1:25" x14ac:dyDescent="0.25">
      <c r="A1183">
        <f>_xlfn.XLOOKUP(C1183,[1]Sheet1!$K:$K,[1]Sheet1!$D:$D,0)</f>
        <v>44851</v>
      </c>
      <c r="B1183" t="str">
        <f t="shared" si="18"/>
        <v>2022_Week43</v>
      </c>
      <c r="C1183" t="s">
        <v>680</v>
      </c>
      <c r="D1183" t="s">
        <v>687</v>
      </c>
      <c r="E1183" t="s">
        <v>80</v>
      </c>
      <c r="F1183" t="s">
        <v>81</v>
      </c>
      <c r="G1183" t="s">
        <v>82</v>
      </c>
      <c r="H1183">
        <v>7</v>
      </c>
      <c r="I1183">
        <v>0</v>
      </c>
      <c r="J1183">
        <v>0.38</v>
      </c>
      <c r="K1183">
        <v>0</v>
      </c>
      <c r="L1183">
        <v>7</v>
      </c>
      <c r="M1183">
        <v>0</v>
      </c>
      <c r="N1183">
        <v>0.3</v>
      </c>
      <c r="O1183">
        <v>0</v>
      </c>
      <c r="P1183">
        <v>100</v>
      </c>
      <c r="Q1183">
        <v>0</v>
      </c>
      <c r="R1183">
        <v>1</v>
      </c>
      <c r="S1183">
        <v>0</v>
      </c>
      <c r="T1183">
        <v>14.29</v>
      </c>
      <c r="U1183">
        <v>0</v>
      </c>
      <c r="V1183" t="s">
        <v>484</v>
      </c>
      <c r="W1183" t="s">
        <v>33</v>
      </c>
      <c r="X1183">
        <v>1</v>
      </c>
      <c r="Y1183">
        <v>0</v>
      </c>
    </row>
    <row r="1184" spans="1:25" x14ac:dyDescent="0.25">
      <c r="A1184">
        <f>_xlfn.XLOOKUP(C1184,[1]Sheet1!$K:$K,[1]Sheet1!$D:$D,0)</f>
        <v>44851</v>
      </c>
      <c r="B1184" t="str">
        <f t="shared" si="18"/>
        <v>2022_Week43</v>
      </c>
      <c r="C1184" t="s">
        <v>680</v>
      </c>
      <c r="D1184" t="s">
        <v>80</v>
      </c>
      <c r="E1184" t="s">
        <v>80</v>
      </c>
      <c r="F1184" t="s">
        <v>81</v>
      </c>
      <c r="G1184" t="s">
        <v>82</v>
      </c>
      <c r="H1184">
        <v>7</v>
      </c>
      <c r="I1184">
        <v>0</v>
      </c>
      <c r="J1184">
        <v>0.38</v>
      </c>
      <c r="K1184">
        <v>0</v>
      </c>
      <c r="L1184">
        <v>9</v>
      </c>
      <c r="M1184">
        <v>0</v>
      </c>
      <c r="N1184">
        <v>0.38</v>
      </c>
      <c r="O1184">
        <v>0</v>
      </c>
      <c r="P1184">
        <v>100</v>
      </c>
      <c r="Q1184">
        <v>0</v>
      </c>
      <c r="R1184">
        <v>1</v>
      </c>
      <c r="S1184">
        <v>0</v>
      </c>
      <c r="T1184">
        <v>14.29</v>
      </c>
      <c r="U1184">
        <v>0</v>
      </c>
      <c r="V1184" t="s">
        <v>484</v>
      </c>
      <c r="W1184" t="s">
        <v>33</v>
      </c>
      <c r="X1184">
        <v>1</v>
      </c>
      <c r="Y1184">
        <v>0</v>
      </c>
    </row>
    <row r="1185" spans="1:25" x14ac:dyDescent="0.25">
      <c r="A1185">
        <f>_xlfn.XLOOKUP(C1185,[1]Sheet1!$K:$K,[1]Sheet1!$D:$D,0)</f>
        <v>44851</v>
      </c>
      <c r="B1185" t="str">
        <f t="shared" si="18"/>
        <v>2022_Week43</v>
      </c>
      <c r="C1185" t="s">
        <v>680</v>
      </c>
      <c r="D1185" t="s">
        <v>76</v>
      </c>
      <c r="E1185" t="s">
        <v>76</v>
      </c>
      <c r="F1185" t="s">
        <v>77</v>
      </c>
      <c r="G1185" t="s">
        <v>78</v>
      </c>
      <c r="H1185">
        <v>11</v>
      </c>
      <c r="I1185">
        <v>0</v>
      </c>
      <c r="J1185">
        <v>0.6</v>
      </c>
      <c r="K1185">
        <v>0</v>
      </c>
      <c r="L1185">
        <v>15</v>
      </c>
      <c r="M1185">
        <v>0</v>
      </c>
      <c r="N1185">
        <v>0.63</v>
      </c>
      <c r="O1185">
        <v>0</v>
      </c>
      <c r="P1185">
        <v>100</v>
      </c>
      <c r="Q1185">
        <v>0</v>
      </c>
      <c r="R1185">
        <v>1</v>
      </c>
      <c r="S1185">
        <v>0</v>
      </c>
      <c r="T1185">
        <v>9.09</v>
      </c>
      <c r="U1185">
        <v>0</v>
      </c>
      <c r="V1185" t="s">
        <v>484</v>
      </c>
      <c r="W1185" t="s">
        <v>33</v>
      </c>
      <c r="X1185">
        <v>1</v>
      </c>
      <c r="Y1185">
        <v>0</v>
      </c>
    </row>
    <row r="1186" spans="1:25" x14ac:dyDescent="0.25">
      <c r="A1186">
        <f>_xlfn.XLOOKUP(C1186,[1]Sheet1!$K:$K,[1]Sheet1!$D:$D,0)</f>
        <v>44851</v>
      </c>
      <c r="B1186" t="str">
        <f t="shared" si="18"/>
        <v>2022_Week43</v>
      </c>
      <c r="C1186" t="s">
        <v>680</v>
      </c>
      <c r="D1186" t="s">
        <v>72</v>
      </c>
      <c r="E1186" t="s">
        <v>72</v>
      </c>
      <c r="F1186" t="s">
        <v>73</v>
      </c>
      <c r="G1186" t="s">
        <v>74</v>
      </c>
      <c r="H1186">
        <v>9</v>
      </c>
      <c r="I1186">
        <v>1</v>
      </c>
      <c r="J1186">
        <v>0.49</v>
      </c>
      <c r="K1186">
        <v>3.33</v>
      </c>
      <c r="L1186">
        <v>10</v>
      </c>
      <c r="M1186">
        <v>1</v>
      </c>
      <c r="N1186">
        <v>0.42</v>
      </c>
      <c r="O1186">
        <v>2.94</v>
      </c>
      <c r="P1186">
        <v>100</v>
      </c>
      <c r="Q1186">
        <v>100</v>
      </c>
      <c r="R1186">
        <v>1</v>
      </c>
      <c r="S1186">
        <v>0</v>
      </c>
      <c r="T1186">
        <v>11.11</v>
      </c>
      <c r="U1186">
        <v>0</v>
      </c>
      <c r="V1186" t="s">
        <v>484</v>
      </c>
      <c r="W1186" t="s">
        <v>33</v>
      </c>
      <c r="X1186">
        <v>1</v>
      </c>
      <c r="Y1186">
        <v>0</v>
      </c>
    </row>
    <row r="1187" spans="1:25" x14ac:dyDescent="0.25">
      <c r="A1187">
        <f>_xlfn.XLOOKUP(C1187,[1]Sheet1!$K:$K,[1]Sheet1!$D:$D,0)</f>
        <v>44851</v>
      </c>
      <c r="B1187" t="str">
        <f t="shared" si="18"/>
        <v>2022_Week43</v>
      </c>
      <c r="C1187" t="s">
        <v>680</v>
      </c>
      <c r="D1187" t="s">
        <v>102</v>
      </c>
      <c r="E1187" t="s">
        <v>102</v>
      </c>
      <c r="F1187" t="s">
        <v>103</v>
      </c>
      <c r="G1187" t="s">
        <v>104</v>
      </c>
      <c r="H1187">
        <v>14</v>
      </c>
      <c r="I1187">
        <v>1</v>
      </c>
      <c r="J1187">
        <v>0.77</v>
      </c>
      <c r="K1187">
        <v>3.33</v>
      </c>
      <c r="L1187">
        <v>14</v>
      </c>
      <c r="M1187">
        <v>1</v>
      </c>
      <c r="N1187">
        <v>0.59</v>
      </c>
      <c r="O1187">
        <v>2.94</v>
      </c>
      <c r="P1187">
        <v>100</v>
      </c>
      <c r="Q1187">
        <v>100</v>
      </c>
      <c r="R1187">
        <v>1</v>
      </c>
      <c r="S1187">
        <v>1</v>
      </c>
      <c r="T1187">
        <v>7.14</v>
      </c>
      <c r="U1187">
        <v>100</v>
      </c>
      <c r="V1187" t="s">
        <v>484</v>
      </c>
      <c r="W1187" t="s">
        <v>484</v>
      </c>
      <c r="X1187">
        <v>1</v>
      </c>
      <c r="Y1187">
        <v>1</v>
      </c>
    </row>
    <row r="1188" spans="1:25" x14ac:dyDescent="0.25">
      <c r="A1188">
        <f>_xlfn.XLOOKUP(C1188,[1]Sheet1!$K:$K,[1]Sheet1!$D:$D,0)</f>
        <v>44851</v>
      </c>
      <c r="B1188" t="str">
        <f t="shared" si="18"/>
        <v>2022_Week43</v>
      </c>
      <c r="C1188" t="s">
        <v>680</v>
      </c>
      <c r="D1188" t="s">
        <v>687</v>
      </c>
      <c r="E1188" t="s">
        <v>102</v>
      </c>
      <c r="F1188" t="s">
        <v>103</v>
      </c>
      <c r="G1188" t="s">
        <v>104</v>
      </c>
      <c r="H1188">
        <v>21</v>
      </c>
      <c r="I1188">
        <v>0</v>
      </c>
      <c r="J1188">
        <v>1.1499999999999999</v>
      </c>
      <c r="K1188">
        <v>0</v>
      </c>
      <c r="L1188">
        <v>27</v>
      </c>
      <c r="M1188">
        <v>0</v>
      </c>
      <c r="N1188">
        <v>1.1399999999999999</v>
      </c>
      <c r="O1188">
        <v>0</v>
      </c>
      <c r="P1188">
        <v>100</v>
      </c>
      <c r="Q1188">
        <v>0</v>
      </c>
      <c r="R1188">
        <v>1</v>
      </c>
      <c r="S1188">
        <v>0</v>
      </c>
      <c r="T1188">
        <v>4.76</v>
      </c>
      <c r="U1188">
        <v>0</v>
      </c>
      <c r="V1188" t="s">
        <v>484</v>
      </c>
      <c r="W1188" t="s">
        <v>33</v>
      </c>
      <c r="X1188">
        <v>1</v>
      </c>
      <c r="Y1188">
        <v>0</v>
      </c>
    </row>
    <row r="1189" spans="1:25" x14ac:dyDescent="0.25">
      <c r="A1189">
        <f>_xlfn.XLOOKUP(C1189,[1]Sheet1!$K:$K,[1]Sheet1!$D:$D,0)</f>
        <v>44851</v>
      </c>
      <c r="B1189" t="str">
        <f t="shared" si="18"/>
        <v>2022_Week43</v>
      </c>
      <c r="C1189" t="s">
        <v>680</v>
      </c>
      <c r="D1189" t="s">
        <v>687</v>
      </c>
      <c r="E1189" t="s">
        <v>93</v>
      </c>
      <c r="F1189" t="s">
        <v>94</v>
      </c>
      <c r="G1189" t="s">
        <v>95</v>
      </c>
      <c r="H1189">
        <v>15</v>
      </c>
      <c r="I1189">
        <v>0</v>
      </c>
      <c r="J1189">
        <v>0.82</v>
      </c>
      <c r="K1189">
        <v>0</v>
      </c>
      <c r="L1189">
        <v>26</v>
      </c>
      <c r="M1189">
        <v>0</v>
      </c>
      <c r="N1189">
        <v>1.1000000000000001</v>
      </c>
      <c r="O1189">
        <v>0</v>
      </c>
      <c r="P1189">
        <v>100</v>
      </c>
      <c r="Q1189">
        <v>0</v>
      </c>
      <c r="R1189">
        <v>3</v>
      </c>
      <c r="S1189">
        <v>3</v>
      </c>
      <c r="T1189">
        <v>20</v>
      </c>
      <c r="U1189">
        <v>0</v>
      </c>
      <c r="V1189" t="s">
        <v>684</v>
      </c>
      <c r="W1189" t="s">
        <v>684</v>
      </c>
      <c r="X1189">
        <v>1</v>
      </c>
      <c r="Y1189">
        <v>1</v>
      </c>
    </row>
    <row r="1190" spans="1:25" x14ac:dyDescent="0.25">
      <c r="A1190">
        <f>_xlfn.XLOOKUP(C1190,[1]Sheet1!$K:$K,[1]Sheet1!$D:$D,0)</f>
        <v>44851</v>
      </c>
      <c r="B1190" t="str">
        <f t="shared" si="18"/>
        <v>2022_Week43</v>
      </c>
      <c r="C1190" t="s">
        <v>680</v>
      </c>
      <c r="D1190" t="s">
        <v>686</v>
      </c>
      <c r="E1190" t="s">
        <v>67</v>
      </c>
      <c r="F1190" t="s">
        <v>68</v>
      </c>
      <c r="G1190" t="s">
        <v>69</v>
      </c>
      <c r="H1190">
        <v>9</v>
      </c>
      <c r="I1190">
        <v>0</v>
      </c>
      <c r="J1190">
        <v>0.49</v>
      </c>
      <c r="K1190">
        <v>0</v>
      </c>
      <c r="L1190">
        <v>10</v>
      </c>
      <c r="M1190">
        <v>0</v>
      </c>
      <c r="N1190">
        <v>0.42</v>
      </c>
      <c r="O1190">
        <v>0</v>
      </c>
      <c r="P1190">
        <v>100</v>
      </c>
      <c r="Q1190">
        <v>0</v>
      </c>
      <c r="R1190">
        <v>1</v>
      </c>
      <c r="S1190">
        <v>0</v>
      </c>
      <c r="T1190">
        <v>11.11</v>
      </c>
      <c r="U1190">
        <v>0</v>
      </c>
      <c r="V1190" t="s">
        <v>484</v>
      </c>
      <c r="W1190" t="s">
        <v>33</v>
      </c>
      <c r="X1190">
        <v>1</v>
      </c>
      <c r="Y1190">
        <v>0</v>
      </c>
    </row>
    <row r="1191" spans="1:25" x14ac:dyDescent="0.25">
      <c r="A1191">
        <f>_xlfn.XLOOKUP(C1191,[1]Sheet1!$K:$K,[1]Sheet1!$D:$D,0)</f>
        <v>44844</v>
      </c>
      <c r="B1191" t="str">
        <f t="shared" si="18"/>
        <v>2022_Week42</v>
      </c>
      <c r="C1191" t="s">
        <v>688</v>
      </c>
      <c r="D1191" t="s">
        <v>301</v>
      </c>
      <c r="E1191" t="s">
        <v>301</v>
      </c>
      <c r="F1191" t="s">
        <v>302</v>
      </c>
      <c r="G1191" t="s">
        <v>303</v>
      </c>
      <c r="H1191">
        <v>184</v>
      </c>
      <c r="I1191">
        <v>3</v>
      </c>
      <c r="J1191">
        <v>12.42</v>
      </c>
      <c r="K1191">
        <v>10.71</v>
      </c>
      <c r="L1191">
        <v>232</v>
      </c>
      <c r="M1191">
        <v>3</v>
      </c>
      <c r="N1191">
        <v>11.97</v>
      </c>
      <c r="O1191">
        <v>7.69</v>
      </c>
      <c r="P1191">
        <v>100</v>
      </c>
      <c r="Q1191">
        <v>100</v>
      </c>
      <c r="R1191">
        <v>22</v>
      </c>
      <c r="S1191">
        <v>0</v>
      </c>
      <c r="T1191">
        <v>11.96</v>
      </c>
      <c r="U1191">
        <v>0</v>
      </c>
      <c r="V1191" t="s">
        <v>689</v>
      </c>
      <c r="W1191" t="s">
        <v>33</v>
      </c>
      <c r="X1191">
        <v>22</v>
      </c>
      <c r="Y1191">
        <v>0</v>
      </c>
    </row>
    <row r="1192" spans="1:25" x14ac:dyDescent="0.25">
      <c r="A1192">
        <f>_xlfn.XLOOKUP(C1192,[1]Sheet1!$K:$K,[1]Sheet1!$D:$D,0)</f>
        <v>44844</v>
      </c>
      <c r="B1192" t="str">
        <f t="shared" si="18"/>
        <v>2022_Week42</v>
      </c>
      <c r="C1192" t="s">
        <v>688</v>
      </c>
      <c r="D1192" t="s">
        <v>116</v>
      </c>
      <c r="E1192" t="s">
        <v>116</v>
      </c>
      <c r="F1192" t="s">
        <v>117</v>
      </c>
      <c r="G1192" t="s">
        <v>118</v>
      </c>
      <c r="H1192">
        <v>118</v>
      </c>
      <c r="I1192">
        <v>1</v>
      </c>
      <c r="J1192">
        <v>7.97</v>
      </c>
      <c r="K1192">
        <v>3.57</v>
      </c>
      <c r="L1192">
        <v>162</v>
      </c>
      <c r="M1192">
        <v>1</v>
      </c>
      <c r="N1192">
        <v>8.36</v>
      </c>
      <c r="O1192">
        <v>2.56</v>
      </c>
      <c r="P1192">
        <v>99.38</v>
      </c>
      <c r="Q1192">
        <v>100</v>
      </c>
      <c r="R1192">
        <v>16</v>
      </c>
      <c r="S1192">
        <v>0</v>
      </c>
      <c r="T1192">
        <v>13.56</v>
      </c>
      <c r="U1192">
        <v>0</v>
      </c>
      <c r="V1192" t="s">
        <v>690</v>
      </c>
      <c r="W1192" t="s">
        <v>33</v>
      </c>
      <c r="X1192">
        <v>16</v>
      </c>
      <c r="Y1192">
        <v>0</v>
      </c>
    </row>
    <row r="1193" spans="1:25" x14ac:dyDescent="0.25">
      <c r="A1193">
        <f>_xlfn.XLOOKUP(C1193,[1]Sheet1!$K:$K,[1]Sheet1!$D:$D,0)</f>
        <v>44844</v>
      </c>
      <c r="B1193" t="str">
        <f t="shared" si="18"/>
        <v>2022_Week42</v>
      </c>
      <c r="C1193" t="s">
        <v>688</v>
      </c>
      <c r="D1193" t="s">
        <v>24</v>
      </c>
      <c r="E1193" t="s">
        <v>24</v>
      </c>
      <c r="F1193" t="s">
        <v>25</v>
      </c>
      <c r="G1193" t="s">
        <v>26</v>
      </c>
      <c r="H1193">
        <v>149</v>
      </c>
      <c r="I1193">
        <v>3</v>
      </c>
      <c r="J1193">
        <v>10.06</v>
      </c>
      <c r="K1193">
        <v>10.71</v>
      </c>
      <c r="L1193">
        <v>192</v>
      </c>
      <c r="M1193">
        <v>4</v>
      </c>
      <c r="N1193">
        <v>9.91</v>
      </c>
      <c r="O1193">
        <v>10.26</v>
      </c>
      <c r="P1193">
        <v>98.44</v>
      </c>
      <c r="Q1193">
        <v>100</v>
      </c>
      <c r="R1193">
        <v>16</v>
      </c>
      <c r="S1193">
        <v>0</v>
      </c>
      <c r="T1193">
        <v>10.74</v>
      </c>
      <c r="U1193">
        <v>0</v>
      </c>
      <c r="V1193" t="s">
        <v>691</v>
      </c>
      <c r="W1193" t="s">
        <v>33</v>
      </c>
      <c r="X1193">
        <v>16</v>
      </c>
      <c r="Y1193">
        <v>0</v>
      </c>
    </row>
    <row r="1194" spans="1:25" x14ac:dyDescent="0.25">
      <c r="A1194">
        <f>_xlfn.XLOOKUP(C1194,[1]Sheet1!$K:$K,[1]Sheet1!$D:$D,0)</f>
        <v>44844</v>
      </c>
      <c r="B1194" t="str">
        <f t="shared" si="18"/>
        <v>2022_Week42</v>
      </c>
      <c r="C1194" t="s">
        <v>688</v>
      </c>
      <c r="D1194" t="s">
        <v>58</v>
      </c>
      <c r="E1194" t="s">
        <v>58</v>
      </c>
      <c r="F1194" t="s">
        <v>59</v>
      </c>
      <c r="G1194" t="s">
        <v>60</v>
      </c>
      <c r="H1194">
        <v>153</v>
      </c>
      <c r="I1194">
        <v>4</v>
      </c>
      <c r="J1194">
        <v>10.33</v>
      </c>
      <c r="K1194">
        <v>14.29</v>
      </c>
      <c r="L1194">
        <v>213</v>
      </c>
      <c r="M1194">
        <v>6</v>
      </c>
      <c r="N1194">
        <v>10.99</v>
      </c>
      <c r="O1194">
        <v>15.38</v>
      </c>
      <c r="P1194">
        <v>100</v>
      </c>
      <c r="Q1194">
        <v>100</v>
      </c>
      <c r="R1194">
        <v>15</v>
      </c>
      <c r="S1194">
        <v>0</v>
      </c>
      <c r="T1194">
        <v>9.8000000000000007</v>
      </c>
      <c r="U1194">
        <v>0</v>
      </c>
      <c r="V1194" t="s">
        <v>692</v>
      </c>
      <c r="W1194" t="s">
        <v>33</v>
      </c>
      <c r="X1194">
        <v>15</v>
      </c>
      <c r="Y1194">
        <v>0</v>
      </c>
    </row>
    <row r="1195" spans="1:25" x14ac:dyDescent="0.25">
      <c r="A1195">
        <f>_xlfn.XLOOKUP(C1195,[1]Sheet1!$K:$K,[1]Sheet1!$D:$D,0)</f>
        <v>44844</v>
      </c>
      <c r="B1195" t="str">
        <f t="shared" si="18"/>
        <v>2022_Week42</v>
      </c>
      <c r="C1195" t="s">
        <v>688</v>
      </c>
      <c r="D1195" t="s">
        <v>231</v>
      </c>
      <c r="E1195" t="s">
        <v>231</v>
      </c>
      <c r="F1195" t="s">
        <v>232</v>
      </c>
      <c r="G1195" t="s">
        <v>233</v>
      </c>
      <c r="H1195">
        <v>82</v>
      </c>
      <c r="I1195">
        <v>0</v>
      </c>
      <c r="J1195">
        <v>5.54</v>
      </c>
      <c r="K1195">
        <v>0</v>
      </c>
      <c r="L1195">
        <v>99</v>
      </c>
      <c r="M1195">
        <v>0</v>
      </c>
      <c r="N1195">
        <v>5.1100000000000003</v>
      </c>
      <c r="O1195">
        <v>0</v>
      </c>
      <c r="P1195">
        <v>95.96</v>
      </c>
      <c r="Q1195">
        <v>0</v>
      </c>
      <c r="R1195">
        <v>13</v>
      </c>
      <c r="S1195">
        <v>0</v>
      </c>
      <c r="T1195">
        <v>15.85</v>
      </c>
      <c r="U1195">
        <v>0</v>
      </c>
      <c r="V1195" t="s">
        <v>693</v>
      </c>
      <c r="W1195" t="s">
        <v>33</v>
      </c>
      <c r="X1195">
        <v>13</v>
      </c>
      <c r="Y1195">
        <v>0</v>
      </c>
    </row>
    <row r="1196" spans="1:25" x14ac:dyDescent="0.25">
      <c r="A1196">
        <f>_xlfn.XLOOKUP(C1196,[1]Sheet1!$K:$K,[1]Sheet1!$D:$D,0)</f>
        <v>44844</v>
      </c>
      <c r="B1196" t="str">
        <f t="shared" si="18"/>
        <v>2022_Week42</v>
      </c>
      <c r="C1196" t="s">
        <v>688</v>
      </c>
      <c r="D1196" t="s">
        <v>224</v>
      </c>
      <c r="E1196" t="s">
        <v>224</v>
      </c>
      <c r="F1196" t="s">
        <v>158</v>
      </c>
      <c r="G1196" t="s">
        <v>225</v>
      </c>
      <c r="H1196">
        <v>76</v>
      </c>
      <c r="I1196">
        <v>1</v>
      </c>
      <c r="J1196">
        <v>5.13</v>
      </c>
      <c r="K1196">
        <v>3.57</v>
      </c>
      <c r="L1196">
        <v>103</v>
      </c>
      <c r="M1196">
        <v>1</v>
      </c>
      <c r="N1196">
        <v>5.31</v>
      </c>
      <c r="O1196">
        <v>2.56</v>
      </c>
      <c r="P1196">
        <v>100</v>
      </c>
      <c r="Q1196">
        <v>100</v>
      </c>
      <c r="R1196">
        <v>9</v>
      </c>
      <c r="S1196">
        <v>0</v>
      </c>
      <c r="T1196">
        <v>11.84</v>
      </c>
      <c r="U1196">
        <v>0</v>
      </c>
      <c r="V1196" t="s">
        <v>694</v>
      </c>
      <c r="W1196" t="s">
        <v>33</v>
      </c>
      <c r="X1196">
        <v>9</v>
      </c>
      <c r="Y1196">
        <v>0</v>
      </c>
    </row>
    <row r="1197" spans="1:25" x14ac:dyDescent="0.25">
      <c r="A1197">
        <f>_xlfn.XLOOKUP(C1197,[1]Sheet1!$K:$K,[1]Sheet1!$D:$D,0)</f>
        <v>44844</v>
      </c>
      <c r="B1197" t="str">
        <f t="shared" si="18"/>
        <v>2022_Week42</v>
      </c>
      <c r="C1197" t="s">
        <v>688</v>
      </c>
      <c r="D1197" t="s">
        <v>35</v>
      </c>
      <c r="E1197" t="s">
        <v>35</v>
      </c>
      <c r="F1197" t="s">
        <v>36</v>
      </c>
      <c r="G1197" t="s">
        <v>37</v>
      </c>
      <c r="H1197">
        <v>122</v>
      </c>
      <c r="I1197">
        <v>0</v>
      </c>
      <c r="J1197">
        <v>8.24</v>
      </c>
      <c r="K1197">
        <v>0</v>
      </c>
      <c r="L1197">
        <v>155</v>
      </c>
      <c r="M1197">
        <v>0</v>
      </c>
      <c r="N1197">
        <v>8</v>
      </c>
      <c r="O1197">
        <v>0</v>
      </c>
      <c r="P1197">
        <v>99.35</v>
      </c>
      <c r="Q1197">
        <v>0</v>
      </c>
      <c r="R1197">
        <v>9</v>
      </c>
      <c r="S1197">
        <v>0</v>
      </c>
      <c r="T1197">
        <v>7.38</v>
      </c>
      <c r="U1197">
        <v>0</v>
      </c>
      <c r="V1197" t="s">
        <v>695</v>
      </c>
      <c r="W1197" t="s">
        <v>33</v>
      </c>
      <c r="X1197">
        <v>9</v>
      </c>
      <c r="Y1197">
        <v>0</v>
      </c>
    </row>
    <row r="1198" spans="1:25" x14ac:dyDescent="0.25">
      <c r="A1198">
        <f>_xlfn.XLOOKUP(C1198,[1]Sheet1!$K:$K,[1]Sheet1!$D:$D,0)</f>
        <v>44844</v>
      </c>
      <c r="B1198" t="str">
        <f t="shared" si="18"/>
        <v>2022_Week42</v>
      </c>
      <c r="C1198" t="s">
        <v>688</v>
      </c>
      <c r="D1198" t="s">
        <v>88</v>
      </c>
      <c r="E1198" t="s">
        <v>88</v>
      </c>
      <c r="F1198" t="s">
        <v>89</v>
      </c>
      <c r="G1198" t="s">
        <v>90</v>
      </c>
      <c r="H1198">
        <v>69</v>
      </c>
      <c r="I1198">
        <v>4</v>
      </c>
      <c r="J1198">
        <v>4.66</v>
      </c>
      <c r="K1198">
        <v>14.29</v>
      </c>
      <c r="L1198">
        <v>91</v>
      </c>
      <c r="M1198">
        <v>4</v>
      </c>
      <c r="N1198">
        <v>4.7</v>
      </c>
      <c r="O1198">
        <v>10.26</v>
      </c>
      <c r="P1198">
        <v>97.8</v>
      </c>
      <c r="Q1198">
        <v>100</v>
      </c>
      <c r="R1198">
        <v>10</v>
      </c>
      <c r="S1198">
        <v>0</v>
      </c>
      <c r="T1198">
        <v>14.49</v>
      </c>
      <c r="U1198">
        <v>0</v>
      </c>
      <c r="V1198" t="s">
        <v>696</v>
      </c>
      <c r="W1198" t="s">
        <v>33</v>
      </c>
      <c r="X1198">
        <v>7</v>
      </c>
      <c r="Y1198">
        <v>0</v>
      </c>
    </row>
    <row r="1199" spans="1:25" x14ac:dyDescent="0.25">
      <c r="A1199">
        <f>_xlfn.XLOOKUP(C1199,[1]Sheet1!$K:$K,[1]Sheet1!$D:$D,0)</f>
        <v>44844</v>
      </c>
      <c r="B1199" t="str">
        <f t="shared" si="18"/>
        <v>2022_Week42</v>
      </c>
      <c r="C1199" t="s">
        <v>688</v>
      </c>
      <c r="D1199" t="s">
        <v>163</v>
      </c>
      <c r="E1199" t="s">
        <v>163</v>
      </c>
      <c r="F1199" t="s">
        <v>164</v>
      </c>
      <c r="G1199" t="s">
        <v>165</v>
      </c>
      <c r="H1199">
        <v>42</v>
      </c>
      <c r="I1199">
        <v>3</v>
      </c>
      <c r="J1199">
        <v>2.84</v>
      </c>
      <c r="K1199">
        <v>10.71</v>
      </c>
      <c r="L1199">
        <v>50</v>
      </c>
      <c r="M1199">
        <v>4</v>
      </c>
      <c r="N1199">
        <v>2.58</v>
      </c>
      <c r="O1199">
        <v>10.26</v>
      </c>
      <c r="P1199">
        <v>100</v>
      </c>
      <c r="Q1199">
        <v>100</v>
      </c>
      <c r="R1199">
        <v>5</v>
      </c>
      <c r="S1199">
        <v>0</v>
      </c>
      <c r="T1199">
        <v>11.9</v>
      </c>
      <c r="U1199">
        <v>0</v>
      </c>
      <c r="V1199" t="s">
        <v>697</v>
      </c>
      <c r="W1199" t="s">
        <v>33</v>
      </c>
      <c r="X1199">
        <v>5</v>
      </c>
      <c r="Y1199">
        <v>0</v>
      </c>
    </row>
    <row r="1200" spans="1:25" x14ac:dyDescent="0.25">
      <c r="A1200">
        <f>_xlfn.XLOOKUP(C1200,[1]Sheet1!$K:$K,[1]Sheet1!$D:$D,0)</f>
        <v>44844</v>
      </c>
      <c r="B1200" t="str">
        <f t="shared" si="18"/>
        <v>2022_Week42</v>
      </c>
      <c r="C1200" t="s">
        <v>688</v>
      </c>
      <c r="D1200" t="s">
        <v>157</v>
      </c>
      <c r="E1200" t="s">
        <v>157</v>
      </c>
      <c r="F1200" t="s">
        <v>158</v>
      </c>
      <c r="G1200" t="s">
        <v>159</v>
      </c>
      <c r="H1200">
        <v>45</v>
      </c>
      <c r="I1200">
        <v>0</v>
      </c>
      <c r="J1200">
        <v>3.04</v>
      </c>
      <c r="K1200">
        <v>0</v>
      </c>
      <c r="L1200">
        <v>54</v>
      </c>
      <c r="M1200">
        <v>0</v>
      </c>
      <c r="N1200">
        <v>2.79</v>
      </c>
      <c r="O1200">
        <v>0</v>
      </c>
      <c r="P1200">
        <v>100</v>
      </c>
      <c r="Q1200">
        <v>0</v>
      </c>
      <c r="R1200">
        <v>4</v>
      </c>
      <c r="S1200">
        <v>0</v>
      </c>
      <c r="T1200">
        <v>8.89</v>
      </c>
      <c r="U1200">
        <v>0</v>
      </c>
      <c r="V1200" t="s">
        <v>698</v>
      </c>
      <c r="W1200" t="s">
        <v>33</v>
      </c>
      <c r="X1200">
        <v>4</v>
      </c>
      <c r="Y1200">
        <v>0</v>
      </c>
    </row>
    <row r="1201" spans="1:25" x14ac:dyDescent="0.25">
      <c r="A1201">
        <f>_xlfn.XLOOKUP(C1201,[1]Sheet1!$K:$K,[1]Sheet1!$D:$D,0)</f>
        <v>44844</v>
      </c>
      <c r="B1201" t="str">
        <f t="shared" si="18"/>
        <v>2022_Week42</v>
      </c>
      <c r="C1201" t="s">
        <v>688</v>
      </c>
      <c r="D1201" t="s">
        <v>34</v>
      </c>
      <c r="E1201" t="s">
        <v>45</v>
      </c>
      <c r="F1201" t="s">
        <v>46</v>
      </c>
      <c r="G1201" t="s">
        <v>47</v>
      </c>
      <c r="H1201">
        <v>32</v>
      </c>
      <c r="I1201">
        <v>0</v>
      </c>
      <c r="J1201">
        <v>2.16</v>
      </c>
      <c r="K1201">
        <v>0</v>
      </c>
      <c r="L1201">
        <v>36</v>
      </c>
      <c r="M1201">
        <v>0</v>
      </c>
      <c r="N1201">
        <v>1.86</v>
      </c>
      <c r="O1201">
        <v>0</v>
      </c>
      <c r="P1201">
        <v>100</v>
      </c>
      <c r="Q1201">
        <v>0</v>
      </c>
      <c r="R1201">
        <v>4</v>
      </c>
      <c r="S1201">
        <v>0</v>
      </c>
      <c r="T1201">
        <v>12.5</v>
      </c>
      <c r="U1201">
        <v>0</v>
      </c>
      <c r="V1201" t="s">
        <v>699</v>
      </c>
      <c r="W1201" t="s">
        <v>33</v>
      </c>
      <c r="X1201">
        <v>4</v>
      </c>
      <c r="Y1201">
        <v>0</v>
      </c>
    </row>
    <row r="1202" spans="1:25" x14ac:dyDescent="0.25">
      <c r="A1202">
        <f>_xlfn.XLOOKUP(C1202,[1]Sheet1!$K:$K,[1]Sheet1!$D:$D,0)</f>
        <v>44844</v>
      </c>
      <c r="B1202" t="str">
        <f t="shared" si="18"/>
        <v>2022_Week42</v>
      </c>
      <c r="C1202" t="s">
        <v>688</v>
      </c>
      <c r="D1202" t="s">
        <v>685</v>
      </c>
      <c r="E1202" t="s">
        <v>186</v>
      </c>
      <c r="F1202" t="s">
        <v>187</v>
      </c>
      <c r="G1202" t="s">
        <v>188</v>
      </c>
      <c r="H1202">
        <v>81</v>
      </c>
      <c r="I1202">
        <v>0</v>
      </c>
      <c r="J1202">
        <v>5.47</v>
      </c>
      <c r="K1202">
        <v>0</v>
      </c>
      <c r="L1202">
        <v>105</v>
      </c>
      <c r="M1202">
        <v>0</v>
      </c>
      <c r="N1202">
        <v>5.42</v>
      </c>
      <c r="O1202">
        <v>0</v>
      </c>
      <c r="P1202">
        <v>100</v>
      </c>
      <c r="Q1202">
        <v>0</v>
      </c>
      <c r="R1202">
        <v>3</v>
      </c>
      <c r="S1202">
        <v>0</v>
      </c>
      <c r="T1202">
        <v>3.7</v>
      </c>
      <c r="U1202">
        <v>0</v>
      </c>
      <c r="V1202" t="s">
        <v>318</v>
      </c>
      <c r="W1202" t="s">
        <v>33</v>
      </c>
      <c r="X1202">
        <v>3</v>
      </c>
      <c r="Y1202">
        <v>0</v>
      </c>
    </row>
    <row r="1203" spans="1:25" x14ac:dyDescent="0.25">
      <c r="A1203">
        <f>_xlfn.XLOOKUP(C1203,[1]Sheet1!$K:$K,[1]Sheet1!$D:$D,0)</f>
        <v>44844</v>
      </c>
      <c r="B1203" t="str">
        <f t="shared" si="18"/>
        <v>2022_Week42</v>
      </c>
      <c r="C1203" t="s">
        <v>688</v>
      </c>
      <c r="D1203" t="s">
        <v>41</v>
      </c>
      <c r="E1203" t="s">
        <v>41</v>
      </c>
      <c r="F1203" t="s">
        <v>42</v>
      </c>
      <c r="G1203" t="s">
        <v>43</v>
      </c>
      <c r="H1203">
        <v>85</v>
      </c>
      <c r="I1203">
        <v>3</v>
      </c>
      <c r="J1203">
        <v>5.74</v>
      </c>
      <c r="K1203">
        <v>10.71</v>
      </c>
      <c r="L1203">
        <v>119</v>
      </c>
      <c r="M1203">
        <v>3</v>
      </c>
      <c r="N1203">
        <v>6.14</v>
      </c>
      <c r="O1203">
        <v>7.69</v>
      </c>
      <c r="P1203">
        <v>98.32</v>
      </c>
      <c r="Q1203">
        <v>100</v>
      </c>
      <c r="R1203">
        <v>3</v>
      </c>
      <c r="S1203">
        <v>0</v>
      </c>
      <c r="T1203">
        <v>3.53</v>
      </c>
      <c r="U1203">
        <v>0</v>
      </c>
      <c r="V1203" t="s">
        <v>700</v>
      </c>
      <c r="W1203" t="s">
        <v>33</v>
      </c>
      <c r="X1203">
        <v>3</v>
      </c>
      <c r="Y1203">
        <v>0</v>
      </c>
    </row>
    <row r="1204" spans="1:25" x14ac:dyDescent="0.25">
      <c r="A1204">
        <f>_xlfn.XLOOKUP(C1204,[1]Sheet1!$K:$K,[1]Sheet1!$D:$D,0)</f>
        <v>44844</v>
      </c>
      <c r="B1204" t="str">
        <f t="shared" si="18"/>
        <v>2022_Week42</v>
      </c>
      <c r="C1204" t="s">
        <v>688</v>
      </c>
      <c r="D1204" t="s">
        <v>342</v>
      </c>
      <c r="E1204" t="s">
        <v>342</v>
      </c>
      <c r="F1204" t="s">
        <v>343</v>
      </c>
      <c r="G1204" t="s">
        <v>344</v>
      </c>
      <c r="H1204">
        <v>104</v>
      </c>
      <c r="I1204">
        <v>3</v>
      </c>
      <c r="J1204">
        <v>7.02</v>
      </c>
      <c r="K1204">
        <v>10.71</v>
      </c>
      <c r="L1204">
        <v>127</v>
      </c>
      <c r="M1204">
        <v>3</v>
      </c>
      <c r="N1204">
        <v>6.55</v>
      </c>
      <c r="O1204">
        <v>7.69</v>
      </c>
      <c r="P1204">
        <v>100</v>
      </c>
      <c r="Q1204">
        <v>100</v>
      </c>
      <c r="R1204">
        <v>3</v>
      </c>
      <c r="S1204">
        <v>0</v>
      </c>
      <c r="T1204">
        <v>2.88</v>
      </c>
      <c r="U1204">
        <v>0</v>
      </c>
      <c r="V1204" t="s">
        <v>286</v>
      </c>
      <c r="W1204" t="s">
        <v>33</v>
      </c>
      <c r="X1204">
        <v>3</v>
      </c>
      <c r="Y1204">
        <v>0</v>
      </c>
    </row>
    <row r="1205" spans="1:25" x14ac:dyDescent="0.25">
      <c r="A1205">
        <f>_xlfn.XLOOKUP(C1205,[1]Sheet1!$K:$K,[1]Sheet1!$D:$D,0)</f>
        <v>44844</v>
      </c>
      <c r="B1205" t="str">
        <f t="shared" si="18"/>
        <v>2022_Week42</v>
      </c>
      <c r="C1205" t="s">
        <v>688</v>
      </c>
      <c r="D1205" t="s">
        <v>34</v>
      </c>
      <c r="E1205" t="s">
        <v>62</v>
      </c>
      <c r="F1205" t="s">
        <v>63</v>
      </c>
      <c r="G1205" t="s">
        <v>64</v>
      </c>
      <c r="H1205">
        <v>22</v>
      </c>
      <c r="I1205">
        <v>0</v>
      </c>
      <c r="J1205">
        <v>1.49</v>
      </c>
      <c r="K1205">
        <v>0</v>
      </c>
      <c r="L1205">
        <v>28</v>
      </c>
      <c r="M1205">
        <v>0</v>
      </c>
      <c r="N1205">
        <v>1.44</v>
      </c>
      <c r="O1205">
        <v>0</v>
      </c>
      <c r="P1205">
        <v>100</v>
      </c>
      <c r="Q1205">
        <v>0</v>
      </c>
      <c r="R1205">
        <v>2</v>
      </c>
      <c r="S1205">
        <v>0</v>
      </c>
      <c r="T1205">
        <v>9.09</v>
      </c>
      <c r="U1205">
        <v>0</v>
      </c>
      <c r="V1205" t="s">
        <v>257</v>
      </c>
      <c r="W1205" t="s">
        <v>33</v>
      </c>
      <c r="X1205">
        <v>2</v>
      </c>
      <c r="Y1205">
        <v>0</v>
      </c>
    </row>
    <row r="1206" spans="1:25" x14ac:dyDescent="0.25">
      <c r="A1206">
        <f>_xlfn.XLOOKUP(C1206,[1]Sheet1!$K:$K,[1]Sheet1!$D:$D,0)</f>
        <v>44844</v>
      </c>
      <c r="B1206" t="str">
        <f t="shared" si="18"/>
        <v>2022_Week42</v>
      </c>
      <c r="C1206" t="s">
        <v>688</v>
      </c>
      <c r="D1206" t="s">
        <v>222</v>
      </c>
      <c r="E1206" t="s">
        <v>222</v>
      </c>
      <c r="F1206" t="s">
        <v>158</v>
      </c>
      <c r="G1206" t="s">
        <v>223</v>
      </c>
      <c r="H1206">
        <v>13</v>
      </c>
      <c r="I1206">
        <v>0</v>
      </c>
      <c r="J1206">
        <v>0.88</v>
      </c>
      <c r="K1206">
        <v>0</v>
      </c>
      <c r="L1206">
        <v>16</v>
      </c>
      <c r="M1206">
        <v>0</v>
      </c>
      <c r="N1206">
        <v>0.83</v>
      </c>
      <c r="O1206">
        <v>0</v>
      </c>
      <c r="P1206">
        <v>100</v>
      </c>
      <c r="Q1206">
        <v>0</v>
      </c>
      <c r="R1206">
        <v>1</v>
      </c>
      <c r="S1206">
        <v>0</v>
      </c>
      <c r="T1206">
        <v>7.69</v>
      </c>
      <c r="U1206">
        <v>0</v>
      </c>
      <c r="V1206" t="s">
        <v>166</v>
      </c>
      <c r="W1206" t="s">
        <v>33</v>
      </c>
      <c r="X1206">
        <v>1</v>
      </c>
      <c r="Y1206">
        <v>0</v>
      </c>
    </row>
    <row r="1207" spans="1:25" x14ac:dyDescent="0.25">
      <c r="A1207">
        <f>_xlfn.XLOOKUP(C1207,[1]Sheet1!$K:$K,[1]Sheet1!$D:$D,0)</f>
        <v>44844</v>
      </c>
      <c r="B1207" t="str">
        <f t="shared" si="18"/>
        <v>2022_Week42</v>
      </c>
      <c r="C1207" t="s">
        <v>688</v>
      </c>
      <c r="D1207" t="s">
        <v>34</v>
      </c>
      <c r="E1207" t="s">
        <v>397</v>
      </c>
      <c r="F1207" t="s">
        <v>398</v>
      </c>
      <c r="G1207" t="s">
        <v>399</v>
      </c>
      <c r="H1207">
        <v>19</v>
      </c>
      <c r="I1207">
        <v>0</v>
      </c>
      <c r="J1207">
        <v>1.28</v>
      </c>
      <c r="K1207">
        <v>0</v>
      </c>
      <c r="L1207">
        <v>19</v>
      </c>
      <c r="M1207">
        <v>0</v>
      </c>
      <c r="N1207">
        <v>0.98</v>
      </c>
      <c r="O1207">
        <v>0</v>
      </c>
      <c r="P1207">
        <v>100</v>
      </c>
      <c r="Q1207">
        <v>0</v>
      </c>
      <c r="R1207">
        <v>1</v>
      </c>
      <c r="S1207">
        <v>0</v>
      </c>
      <c r="T1207">
        <v>5.26</v>
      </c>
      <c r="U1207">
        <v>0</v>
      </c>
      <c r="V1207" t="s">
        <v>166</v>
      </c>
      <c r="W1207" t="s">
        <v>33</v>
      </c>
      <c r="X1207">
        <v>1</v>
      </c>
      <c r="Y1207">
        <v>0</v>
      </c>
    </row>
    <row r="1208" spans="1:25" x14ac:dyDescent="0.25">
      <c r="A1208">
        <f>_xlfn.XLOOKUP(C1208,[1]Sheet1!$K:$K,[1]Sheet1!$D:$D,0)</f>
        <v>44844</v>
      </c>
      <c r="B1208" t="str">
        <f t="shared" si="18"/>
        <v>2022_Week42</v>
      </c>
      <c r="C1208" t="s">
        <v>688</v>
      </c>
      <c r="D1208" t="s">
        <v>371</v>
      </c>
      <c r="E1208" t="s">
        <v>371</v>
      </c>
      <c r="F1208" t="s">
        <v>343</v>
      </c>
      <c r="G1208" t="s">
        <v>372</v>
      </c>
      <c r="H1208">
        <v>85</v>
      </c>
      <c r="I1208">
        <v>3</v>
      </c>
      <c r="J1208">
        <v>5.74</v>
      </c>
      <c r="K1208">
        <v>10.71</v>
      </c>
      <c r="L1208">
        <v>137</v>
      </c>
      <c r="M1208">
        <v>10</v>
      </c>
      <c r="N1208">
        <v>7.07</v>
      </c>
      <c r="O1208">
        <v>25.64</v>
      </c>
      <c r="P1208">
        <v>100</v>
      </c>
      <c r="Q1208">
        <v>100</v>
      </c>
      <c r="R1208">
        <v>1</v>
      </c>
      <c r="S1208">
        <v>0</v>
      </c>
      <c r="T1208">
        <v>1.18</v>
      </c>
      <c r="U1208">
        <v>0</v>
      </c>
      <c r="V1208" t="s">
        <v>166</v>
      </c>
      <c r="W1208" t="s">
        <v>33</v>
      </c>
      <c r="X1208">
        <v>1</v>
      </c>
      <c r="Y1208">
        <v>0</v>
      </c>
    </row>
    <row r="1209" spans="1:25" x14ac:dyDescent="0.25">
      <c r="A1209">
        <f>_xlfn.XLOOKUP(C1209,[1]Sheet1!$K:$K,[1]Sheet1!$D:$D,0)</f>
        <v>44837</v>
      </c>
      <c r="B1209" t="str">
        <f t="shared" si="18"/>
        <v>2022_Week41</v>
      </c>
      <c r="C1209" t="s">
        <v>701</v>
      </c>
      <c r="D1209" t="s">
        <v>24</v>
      </c>
      <c r="E1209" t="s">
        <v>24</v>
      </c>
      <c r="F1209" t="s">
        <v>25</v>
      </c>
      <c r="G1209" t="s">
        <v>26</v>
      </c>
      <c r="H1209">
        <v>161</v>
      </c>
      <c r="I1209">
        <v>2</v>
      </c>
      <c r="J1209">
        <v>12.2</v>
      </c>
      <c r="K1209">
        <v>14.29</v>
      </c>
      <c r="L1209">
        <v>222</v>
      </c>
      <c r="M1209">
        <v>2</v>
      </c>
      <c r="N1209">
        <v>13.25</v>
      </c>
      <c r="O1209">
        <v>9.52</v>
      </c>
      <c r="P1209">
        <v>100</v>
      </c>
      <c r="Q1209">
        <v>100</v>
      </c>
      <c r="R1209">
        <v>24</v>
      </c>
      <c r="S1209">
        <v>0</v>
      </c>
      <c r="T1209">
        <v>14.91</v>
      </c>
      <c r="U1209">
        <v>0</v>
      </c>
      <c r="V1209" t="s">
        <v>631</v>
      </c>
      <c r="W1209" t="s">
        <v>33</v>
      </c>
      <c r="X1209">
        <v>24</v>
      </c>
      <c r="Y1209">
        <v>0</v>
      </c>
    </row>
    <row r="1210" spans="1:25" x14ac:dyDescent="0.25">
      <c r="A1210">
        <f>_xlfn.XLOOKUP(C1210,[1]Sheet1!$K:$K,[1]Sheet1!$D:$D,0)</f>
        <v>44837</v>
      </c>
      <c r="B1210" t="str">
        <f t="shared" si="18"/>
        <v>2022_Week41</v>
      </c>
      <c r="C1210" t="s">
        <v>701</v>
      </c>
      <c r="D1210" t="s">
        <v>301</v>
      </c>
      <c r="E1210" t="s">
        <v>301</v>
      </c>
      <c r="F1210" t="s">
        <v>302</v>
      </c>
      <c r="G1210" t="s">
        <v>303</v>
      </c>
      <c r="H1210">
        <v>125</v>
      </c>
      <c r="I1210">
        <v>3</v>
      </c>
      <c r="J1210">
        <v>9.4700000000000006</v>
      </c>
      <c r="K1210">
        <v>21.43</v>
      </c>
      <c r="L1210">
        <v>151</v>
      </c>
      <c r="M1210">
        <v>5</v>
      </c>
      <c r="N1210">
        <v>9.01</v>
      </c>
      <c r="O1210">
        <v>23.81</v>
      </c>
      <c r="P1210">
        <v>98.68</v>
      </c>
      <c r="Q1210">
        <v>100</v>
      </c>
      <c r="R1210">
        <v>11</v>
      </c>
      <c r="S1210">
        <v>0</v>
      </c>
      <c r="T1210">
        <v>8.8000000000000007</v>
      </c>
      <c r="U1210">
        <v>0</v>
      </c>
      <c r="V1210" t="s">
        <v>702</v>
      </c>
      <c r="W1210" t="s">
        <v>33</v>
      </c>
      <c r="X1210">
        <v>11</v>
      </c>
      <c r="Y1210">
        <v>0</v>
      </c>
    </row>
    <row r="1211" spans="1:25" x14ac:dyDescent="0.25">
      <c r="A1211">
        <f>_xlfn.XLOOKUP(C1211,[1]Sheet1!$K:$K,[1]Sheet1!$D:$D,0)</f>
        <v>44837</v>
      </c>
      <c r="B1211" t="str">
        <f t="shared" si="18"/>
        <v>2022_Week41</v>
      </c>
      <c r="C1211" t="s">
        <v>701</v>
      </c>
      <c r="D1211" t="s">
        <v>35</v>
      </c>
      <c r="E1211" t="s">
        <v>35</v>
      </c>
      <c r="F1211" t="s">
        <v>36</v>
      </c>
      <c r="G1211" t="s">
        <v>37</v>
      </c>
      <c r="H1211">
        <v>123</v>
      </c>
      <c r="I1211">
        <v>0</v>
      </c>
      <c r="J1211">
        <v>9.32</v>
      </c>
      <c r="K1211">
        <v>0</v>
      </c>
      <c r="L1211">
        <v>153</v>
      </c>
      <c r="M1211">
        <v>0</v>
      </c>
      <c r="N1211">
        <v>9.1300000000000008</v>
      </c>
      <c r="O1211">
        <v>0</v>
      </c>
      <c r="P1211">
        <v>99.35</v>
      </c>
      <c r="Q1211">
        <v>0</v>
      </c>
      <c r="R1211">
        <v>7</v>
      </c>
      <c r="S1211">
        <v>0</v>
      </c>
      <c r="T1211">
        <v>5.69</v>
      </c>
      <c r="U1211">
        <v>0</v>
      </c>
      <c r="V1211" t="s">
        <v>407</v>
      </c>
      <c r="W1211" t="s">
        <v>33</v>
      </c>
      <c r="X1211">
        <v>7</v>
      </c>
      <c r="Y1211">
        <v>0</v>
      </c>
    </row>
    <row r="1212" spans="1:25" x14ac:dyDescent="0.25">
      <c r="A1212">
        <f>_xlfn.XLOOKUP(C1212,[1]Sheet1!$K:$K,[1]Sheet1!$D:$D,0)</f>
        <v>44837</v>
      </c>
      <c r="B1212" t="str">
        <f t="shared" si="18"/>
        <v>2022_Week41</v>
      </c>
      <c r="C1212" t="s">
        <v>701</v>
      </c>
      <c r="D1212" t="s">
        <v>342</v>
      </c>
      <c r="E1212" t="s">
        <v>342</v>
      </c>
      <c r="F1212" t="s">
        <v>343</v>
      </c>
      <c r="G1212" t="s">
        <v>344</v>
      </c>
      <c r="H1212">
        <v>80</v>
      </c>
      <c r="I1212">
        <v>0</v>
      </c>
      <c r="J1212">
        <v>6.06</v>
      </c>
      <c r="K1212">
        <v>0</v>
      </c>
      <c r="L1212">
        <v>101</v>
      </c>
      <c r="M1212">
        <v>0</v>
      </c>
      <c r="N1212">
        <v>6.03</v>
      </c>
      <c r="O1212">
        <v>0</v>
      </c>
      <c r="P1212">
        <v>100</v>
      </c>
      <c r="Q1212">
        <v>0</v>
      </c>
      <c r="R1212">
        <v>7</v>
      </c>
      <c r="S1212">
        <v>0</v>
      </c>
      <c r="T1212">
        <v>8.75</v>
      </c>
      <c r="U1212">
        <v>0</v>
      </c>
      <c r="V1212" t="s">
        <v>407</v>
      </c>
      <c r="W1212" t="s">
        <v>33</v>
      </c>
      <c r="X1212">
        <v>6</v>
      </c>
      <c r="Y1212">
        <v>0</v>
      </c>
    </row>
    <row r="1213" spans="1:25" x14ac:dyDescent="0.25">
      <c r="A1213">
        <f>_xlfn.XLOOKUP(C1213,[1]Sheet1!$K:$K,[1]Sheet1!$D:$D,0)</f>
        <v>44837</v>
      </c>
      <c r="B1213" t="str">
        <f t="shared" si="18"/>
        <v>2022_Week41</v>
      </c>
      <c r="C1213" t="s">
        <v>701</v>
      </c>
      <c r="D1213" t="s">
        <v>157</v>
      </c>
      <c r="E1213" t="s">
        <v>157</v>
      </c>
      <c r="F1213" t="s">
        <v>158</v>
      </c>
      <c r="G1213" t="s">
        <v>159</v>
      </c>
      <c r="H1213">
        <v>37</v>
      </c>
      <c r="I1213">
        <v>0</v>
      </c>
      <c r="J1213">
        <v>2.8</v>
      </c>
      <c r="K1213">
        <v>0</v>
      </c>
      <c r="L1213">
        <v>47</v>
      </c>
      <c r="M1213">
        <v>0</v>
      </c>
      <c r="N1213">
        <v>2.8</v>
      </c>
      <c r="O1213">
        <v>0</v>
      </c>
      <c r="P1213">
        <v>97.87</v>
      </c>
      <c r="Q1213">
        <v>0</v>
      </c>
      <c r="R1213">
        <v>5</v>
      </c>
      <c r="S1213">
        <v>0</v>
      </c>
      <c r="T1213">
        <v>13.51</v>
      </c>
      <c r="U1213">
        <v>0</v>
      </c>
      <c r="V1213" t="s">
        <v>376</v>
      </c>
      <c r="W1213" t="s">
        <v>33</v>
      </c>
      <c r="X1213">
        <v>5</v>
      </c>
      <c r="Y1213">
        <v>0</v>
      </c>
    </row>
    <row r="1214" spans="1:25" x14ac:dyDescent="0.25">
      <c r="A1214">
        <f>_xlfn.XLOOKUP(C1214,[1]Sheet1!$K:$K,[1]Sheet1!$D:$D,0)</f>
        <v>44837</v>
      </c>
      <c r="B1214" t="str">
        <f t="shared" si="18"/>
        <v>2022_Week41</v>
      </c>
      <c r="C1214" t="s">
        <v>701</v>
      </c>
      <c r="D1214" t="s">
        <v>88</v>
      </c>
      <c r="E1214" t="s">
        <v>88</v>
      </c>
      <c r="F1214" t="s">
        <v>89</v>
      </c>
      <c r="G1214" t="s">
        <v>90</v>
      </c>
      <c r="H1214">
        <v>50</v>
      </c>
      <c r="I1214">
        <v>1</v>
      </c>
      <c r="J1214">
        <v>3.79</v>
      </c>
      <c r="K1214">
        <v>7.14</v>
      </c>
      <c r="L1214">
        <v>59</v>
      </c>
      <c r="M1214">
        <v>1</v>
      </c>
      <c r="N1214">
        <v>3.52</v>
      </c>
      <c r="O1214">
        <v>4.76</v>
      </c>
      <c r="P1214">
        <v>100</v>
      </c>
      <c r="Q1214">
        <v>100</v>
      </c>
      <c r="R1214">
        <v>4</v>
      </c>
      <c r="S1214">
        <v>0</v>
      </c>
      <c r="T1214">
        <v>8</v>
      </c>
      <c r="U1214">
        <v>0</v>
      </c>
      <c r="V1214" t="s">
        <v>131</v>
      </c>
      <c r="W1214" t="s">
        <v>33</v>
      </c>
      <c r="X1214">
        <v>4</v>
      </c>
      <c r="Y1214">
        <v>0</v>
      </c>
    </row>
    <row r="1215" spans="1:25" x14ac:dyDescent="0.25">
      <c r="A1215">
        <f>_xlfn.XLOOKUP(C1215,[1]Sheet1!$K:$K,[1]Sheet1!$D:$D,0)</f>
        <v>44837</v>
      </c>
      <c r="B1215" t="str">
        <f t="shared" si="18"/>
        <v>2022_Week41</v>
      </c>
      <c r="C1215" t="s">
        <v>701</v>
      </c>
      <c r="D1215" t="s">
        <v>58</v>
      </c>
      <c r="E1215" t="s">
        <v>58</v>
      </c>
      <c r="F1215" t="s">
        <v>59</v>
      </c>
      <c r="G1215" t="s">
        <v>60</v>
      </c>
      <c r="H1215">
        <v>124</v>
      </c>
      <c r="I1215">
        <v>0</v>
      </c>
      <c r="J1215">
        <v>9.39</v>
      </c>
      <c r="K1215">
        <v>0</v>
      </c>
      <c r="L1215">
        <v>149</v>
      </c>
      <c r="M1215">
        <v>0</v>
      </c>
      <c r="N1215">
        <v>8.89</v>
      </c>
      <c r="O1215">
        <v>0</v>
      </c>
      <c r="P1215">
        <v>100</v>
      </c>
      <c r="Q1215">
        <v>0</v>
      </c>
      <c r="R1215">
        <v>4</v>
      </c>
      <c r="S1215">
        <v>0</v>
      </c>
      <c r="T1215">
        <v>3.23</v>
      </c>
      <c r="U1215">
        <v>0</v>
      </c>
      <c r="V1215" t="s">
        <v>156</v>
      </c>
      <c r="W1215" t="s">
        <v>33</v>
      </c>
      <c r="X1215">
        <v>4</v>
      </c>
      <c r="Y1215">
        <v>0</v>
      </c>
    </row>
    <row r="1216" spans="1:25" x14ac:dyDescent="0.25">
      <c r="A1216">
        <f>_xlfn.XLOOKUP(C1216,[1]Sheet1!$K:$K,[1]Sheet1!$D:$D,0)</f>
        <v>44837</v>
      </c>
      <c r="B1216" t="str">
        <f t="shared" si="18"/>
        <v>2022_Week41</v>
      </c>
      <c r="C1216" t="s">
        <v>701</v>
      </c>
      <c r="D1216" t="s">
        <v>116</v>
      </c>
      <c r="E1216" t="s">
        <v>116</v>
      </c>
      <c r="F1216" t="s">
        <v>117</v>
      </c>
      <c r="G1216" t="s">
        <v>118</v>
      </c>
      <c r="H1216">
        <v>80</v>
      </c>
      <c r="I1216">
        <v>1</v>
      </c>
      <c r="J1216">
        <v>6.06</v>
      </c>
      <c r="K1216">
        <v>7.14</v>
      </c>
      <c r="L1216">
        <v>100</v>
      </c>
      <c r="M1216">
        <v>2</v>
      </c>
      <c r="N1216">
        <v>5.97</v>
      </c>
      <c r="O1216">
        <v>9.52</v>
      </c>
      <c r="P1216">
        <v>97</v>
      </c>
      <c r="Q1216">
        <v>100</v>
      </c>
      <c r="R1216">
        <v>4</v>
      </c>
      <c r="S1216">
        <v>0</v>
      </c>
      <c r="T1216">
        <v>5</v>
      </c>
      <c r="U1216">
        <v>0</v>
      </c>
      <c r="V1216" t="s">
        <v>156</v>
      </c>
      <c r="W1216" t="s">
        <v>33</v>
      </c>
      <c r="X1216">
        <v>4</v>
      </c>
      <c r="Y1216">
        <v>0</v>
      </c>
    </row>
    <row r="1217" spans="1:25" x14ac:dyDescent="0.25">
      <c r="A1217">
        <f>_xlfn.XLOOKUP(C1217,[1]Sheet1!$K:$K,[1]Sheet1!$D:$D,0)</f>
        <v>44837</v>
      </c>
      <c r="B1217" t="str">
        <f t="shared" si="18"/>
        <v>2022_Week41</v>
      </c>
      <c r="C1217" t="s">
        <v>701</v>
      </c>
      <c r="D1217" t="s">
        <v>34</v>
      </c>
      <c r="E1217" t="s">
        <v>62</v>
      </c>
      <c r="F1217" t="s">
        <v>63</v>
      </c>
      <c r="G1217" t="s">
        <v>64</v>
      </c>
      <c r="H1217">
        <v>24</v>
      </c>
      <c r="I1217">
        <v>0</v>
      </c>
      <c r="J1217">
        <v>1.82</v>
      </c>
      <c r="K1217">
        <v>0</v>
      </c>
      <c r="L1217">
        <v>28</v>
      </c>
      <c r="M1217">
        <v>0</v>
      </c>
      <c r="N1217">
        <v>1.67</v>
      </c>
      <c r="O1217">
        <v>0</v>
      </c>
      <c r="P1217">
        <v>96.43</v>
      </c>
      <c r="Q1217">
        <v>0</v>
      </c>
      <c r="R1217">
        <v>3</v>
      </c>
      <c r="S1217">
        <v>0</v>
      </c>
      <c r="T1217">
        <v>12.5</v>
      </c>
      <c r="U1217">
        <v>0</v>
      </c>
      <c r="V1217" t="s">
        <v>318</v>
      </c>
      <c r="W1217" t="s">
        <v>33</v>
      </c>
      <c r="X1217">
        <v>3</v>
      </c>
      <c r="Y1217">
        <v>0</v>
      </c>
    </row>
    <row r="1218" spans="1:25" x14ac:dyDescent="0.25">
      <c r="A1218">
        <f>_xlfn.XLOOKUP(C1218,[1]Sheet1!$K:$K,[1]Sheet1!$D:$D,0)</f>
        <v>44837</v>
      </c>
      <c r="B1218" t="str">
        <f t="shared" si="18"/>
        <v>2022_Week41</v>
      </c>
      <c r="C1218" t="s">
        <v>701</v>
      </c>
      <c r="D1218" t="s">
        <v>224</v>
      </c>
      <c r="E1218" t="s">
        <v>224</v>
      </c>
      <c r="F1218" t="s">
        <v>158</v>
      </c>
      <c r="G1218" t="s">
        <v>225</v>
      </c>
      <c r="H1218">
        <v>62</v>
      </c>
      <c r="I1218">
        <v>1</v>
      </c>
      <c r="J1218">
        <v>4.7</v>
      </c>
      <c r="K1218">
        <v>7.14</v>
      </c>
      <c r="L1218">
        <v>77</v>
      </c>
      <c r="M1218">
        <v>1</v>
      </c>
      <c r="N1218">
        <v>4.59</v>
      </c>
      <c r="O1218">
        <v>4.76</v>
      </c>
      <c r="P1218">
        <v>100</v>
      </c>
      <c r="Q1218">
        <v>100</v>
      </c>
      <c r="R1218">
        <v>3</v>
      </c>
      <c r="S1218">
        <v>0</v>
      </c>
      <c r="T1218">
        <v>4.84</v>
      </c>
      <c r="U1218">
        <v>0</v>
      </c>
      <c r="V1218" t="s">
        <v>318</v>
      </c>
      <c r="W1218" t="s">
        <v>33</v>
      </c>
      <c r="X1218">
        <v>3</v>
      </c>
      <c r="Y1218">
        <v>0</v>
      </c>
    </row>
    <row r="1219" spans="1:25" x14ac:dyDescent="0.25">
      <c r="A1219">
        <f>_xlfn.XLOOKUP(C1219,[1]Sheet1!$K:$K,[1]Sheet1!$D:$D,0)</f>
        <v>44837</v>
      </c>
      <c r="B1219" t="str">
        <f t="shared" ref="B1219:B1282" si="19">IF(WEEKNUM(A1219)&gt;9,YEAR(A1219)&amp;"_Week"&amp;WEEKNUM(A1219),YEAR(A1219)&amp;"_Week0"&amp;WEEKNUM(A1219))</f>
        <v>2022_Week41</v>
      </c>
      <c r="C1219" t="s">
        <v>701</v>
      </c>
      <c r="D1219" t="s">
        <v>34</v>
      </c>
      <c r="E1219" t="s">
        <v>45</v>
      </c>
      <c r="F1219" t="s">
        <v>46</v>
      </c>
      <c r="G1219" t="s">
        <v>47</v>
      </c>
      <c r="H1219">
        <v>53</v>
      </c>
      <c r="I1219">
        <v>1</v>
      </c>
      <c r="J1219">
        <v>4.0199999999999996</v>
      </c>
      <c r="K1219">
        <v>7.14</v>
      </c>
      <c r="L1219">
        <v>61</v>
      </c>
      <c r="M1219">
        <v>1</v>
      </c>
      <c r="N1219">
        <v>3.64</v>
      </c>
      <c r="O1219">
        <v>4.76</v>
      </c>
      <c r="P1219">
        <v>98.36</v>
      </c>
      <c r="Q1219">
        <v>100</v>
      </c>
      <c r="R1219">
        <v>3</v>
      </c>
      <c r="S1219">
        <v>0</v>
      </c>
      <c r="T1219">
        <v>5.66</v>
      </c>
      <c r="U1219">
        <v>0</v>
      </c>
      <c r="V1219" t="s">
        <v>318</v>
      </c>
      <c r="W1219" t="s">
        <v>33</v>
      </c>
      <c r="X1219">
        <v>3</v>
      </c>
      <c r="Y1219">
        <v>0</v>
      </c>
    </row>
    <row r="1220" spans="1:25" x14ac:dyDescent="0.25">
      <c r="A1220">
        <f>_xlfn.XLOOKUP(C1220,[1]Sheet1!$K:$K,[1]Sheet1!$D:$D,0)</f>
        <v>44837</v>
      </c>
      <c r="B1220" t="str">
        <f t="shared" si="19"/>
        <v>2022_Week41</v>
      </c>
      <c r="C1220" t="s">
        <v>701</v>
      </c>
      <c r="D1220" t="s">
        <v>231</v>
      </c>
      <c r="E1220" t="s">
        <v>231</v>
      </c>
      <c r="F1220" t="s">
        <v>232</v>
      </c>
      <c r="G1220" t="s">
        <v>233</v>
      </c>
      <c r="H1220">
        <v>66</v>
      </c>
      <c r="I1220">
        <v>1</v>
      </c>
      <c r="J1220">
        <v>5</v>
      </c>
      <c r="K1220">
        <v>7.14</v>
      </c>
      <c r="L1220">
        <v>96</v>
      </c>
      <c r="M1220">
        <v>2</v>
      </c>
      <c r="N1220">
        <v>5.73</v>
      </c>
      <c r="O1220">
        <v>9.52</v>
      </c>
      <c r="P1220">
        <v>100</v>
      </c>
      <c r="Q1220">
        <v>100</v>
      </c>
      <c r="R1220">
        <v>2</v>
      </c>
      <c r="S1220">
        <v>0</v>
      </c>
      <c r="T1220">
        <v>3.03</v>
      </c>
      <c r="U1220">
        <v>0</v>
      </c>
      <c r="V1220" t="s">
        <v>181</v>
      </c>
      <c r="W1220" t="s">
        <v>33</v>
      </c>
      <c r="X1220">
        <v>2</v>
      </c>
      <c r="Y1220">
        <v>0</v>
      </c>
    </row>
    <row r="1221" spans="1:25" x14ac:dyDescent="0.25">
      <c r="A1221">
        <f>_xlfn.XLOOKUP(C1221,[1]Sheet1!$K:$K,[1]Sheet1!$D:$D,0)</f>
        <v>44837</v>
      </c>
      <c r="B1221" t="str">
        <f t="shared" si="19"/>
        <v>2022_Week41</v>
      </c>
      <c r="C1221" t="s">
        <v>701</v>
      </c>
      <c r="D1221" t="s">
        <v>41</v>
      </c>
      <c r="E1221" t="s">
        <v>41</v>
      </c>
      <c r="F1221" t="s">
        <v>42</v>
      </c>
      <c r="G1221" t="s">
        <v>43</v>
      </c>
      <c r="H1221">
        <v>71</v>
      </c>
      <c r="I1221">
        <v>1</v>
      </c>
      <c r="J1221">
        <v>5.38</v>
      </c>
      <c r="K1221">
        <v>7.14</v>
      </c>
      <c r="L1221">
        <v>86</v>
      </c>
      <c r="M1221">
        <v>3</v>
      </c>
      <c r="N1221">
        <v>5.13</v>
      </c>
      <c r="O1221">
        <v>14.29</v>
      </c>
      <c r="P1221">
        <v>97.67</v>
      </c>
      <c r="Q1221">
        <v>100</v>
      </c>
      <c r="R1221">
        <v>2</v>
      </c>
      <c r="S1221">
        <v>0</v>
      </c>
      <c r="T1221">
        <v>2.82</v>
      </c>
      <c r="U1221">
        <v>0</v>
      </c>
      <c r="V1221" t="s">
        <v>145</v>
      </c>
      <c r="W1221" t="s">
        <v>33</v>
      </c>
      <c r="X1221">
        <v>2</v>
      </c>
      <c r="Y1221">
        <v>0</v>
      </c>
    </row>
    <row r="1222" spans="1:25" x14ac:dyDescent="0.25">
      <c r="A1222">
        <f>_xlfn.XLOOKUP(C1222,[1]Sheet1!$K:$K,[1]Sheet1!$D:$D,0)</f>
        <v>44837</v>
      </c>
      <c r="B1222" t="str">
        <f t="shared" si="19"/>
        <v>2022_Week41</v>
      </c>
      <c r="C1222" t="s">
        <v>701</v>
      </c>
      <c r="D1222" t="s">
        <v>685</v>
      </c>
      <c r="E1222" t="s">
        <v>107</v>
      </c>
      <c r="F1222" t="s">
        <v>108</v>
      </c>
      <c r="G1222" t="s">
        <v>109</v>
      </c>
      <c r="H1222">
        <v>57</v>
      </c>
      <c r="I1222">
        <v>0</v>
      </c>
      <c r="J1222">
        <v>4.32</v>
      </c>
      <c r="K1222">
        <v>0</v>
      </c>
      <c r="L1222">
        <v>73</v>
      </c>
      <c r="M1222">
        <v>0</v>
      </c>
      <c r="N1222">
        <v>4.3600000000000003</v>
      </c>
      <c r="O1222">
        <v>0</v>
      </c>
      <c r="P1222">
        <v>95.89</v>
      </c>
      <c r="Q1222">
        <v>0</v>
      </c>
      <c r="R1222">
        <v>3</v>
      </c>
      <c r="S1222">
        <v>0</v>
      </c>
      <c r="T1222">
        <v>5.26</v>
      </c>
      <c r="U1222">
        <v>0</v>
      </c>
      <c r="V1222" t="s">
        <v>318</v>
      </c>
      <c r="W1222" t="s">
        <v>33</v>
      </c>
      <c r="X1222">
        <v>2</v>
      </c>
      <c r="Y1222">
        <v>0</v>
      </c>
    </row>
    <row r="1223" spans="1:25" x14ac:dyDescent="0.25">
      <c r="A1223">
        <f>_xlfn.XLOOKUP(C1223,[1]Sheet1!$K:$K,[1]Sheet1!$D:$D,0)</f>
        <v>44837</v>
      </c>
      <c r="B1223" t="str">
        <f t="shared" si="19"/>
        <v>2022_Week41</v>
      </c>
      <c r="C1223" t="s">
        <v>701</v>
      </c>
      <c r="D1223" t="s">
        <v>371</v>
      </c>
      <c r="E1223" t="s">
        <v>371</v>
      </c>
      <c r="F1223" t="s">
        <v>343</v>
      </c>
      <c r="G1223" t="s">
        <v>372</v>
      </c>
      <c r="H1223">
        <v>62</v>
      </c>
      <c r="I1223">
        <v>0</v>
      </c>
      <c r="J1223">
        <v>4.7</v>
      </c>
      <c r="K1223">
        <v>0</v>
      </c>
      <c r="L1223">
        <v>80</v>
      </c>
      <c r="M1223">
        <v>0</v>
      </c>
      <c r="N1223">
        <v>4.7699999999999996</v>
      </c>
      <c r="O1223">
        <v>0</v>
      </c>
      <c r="P1223">
        <v>100</v>
      </c>
      <c r="Q1223">
        <v>0</v>
      </c>
      <c r="R1223">
        <v>2</v>
      </c>
      <c r="S1223">
        <v>0</v>
      </c>
      <c r="T1223">
        <v>3.23</v>
      </c>
      <c r="U1223">
        <v>0</v>
      </c>
      <c r="V1223" t="s">
        <v>257</v>
      </c>
      <c r="W1223" t="s">
        <v>33</v>
      </c>
      <c r="X1223">
        <v>2</v>
      </c>
      <c r="Y1223">
        <v>0</v>
      </c>
    </row>
    <row r="1224" spans="1:25" x14ac:dyDescent="0.25">
      <c r="A1224">
        <f>_xlfn.XLOOKUP(C1224,[1]Sheet1!$K:$K,[1]Sheet1!$D:$D,0)</f>
        <v>44837</v>
      </c>
      <c r="B1224" t="str">
        <f t="shared" si="19"/>
        <v>2022_Week41</v>
      </c>
      <c r="C1224" t="s">
        <v>701</v>
      </c>
      <c r="D1224" t="s">
        <v>163</v>
      </c>
      <c r="E1224" t="s">
        <v>163</v>
      </c>
      <c r="F1224" t="s">
        <v>164</v>
      </c>
      <c r="G1224" t="s">
        <v>165</v>
      </c>
      <c r="H1224">
        <v>111</v>
      </c>
      <c r="I1224">
        <v>3</v>
      </c>
      <c r="J1224">
        <v>8.41</v>
      </c>
      <c r="K1224">
        <v>21.43</v>
      </c>
      <c r="L1224">
        <v>146</v>
      </c>
      <c r="M1224">
        <v>4</v>
      </c>
      <c r="N1224">
        <v>8.7100000000000009</v>
      </c>
      <c r="O1224">
        <v>19.05</v>
      </c>
      <c r="P1224">
        <v>99.32</v>
      </c>
      <c r="Q1224">
        <v>75</v>
      </c>
      <c r="R1224">
        <v>2</v>
      </c>
      <c r="S1224">
        <v>0</v>
      </c>
      <c r="T1224">
        <v>1.8</v>
      </c>
      <c r="U1224">
        <v>0</v>
      </c>
      <c r="V1224" t="s">
        <v>257</v>
      </c>
      <c r="W1224" t="s">
        <v>33</v>
      </c>
      <c r="X1224">
        <v>2</v>
      </c>
      <c r="Y1224">
        <v>0</v>
      </c>
    </row>
    <row r="1225" spans="1:25" x14ac:dyDescent="0.25">
      <c r="A1225">
        <f>_xlfn.XLOOKUP(C1225,[1]Sheet1!$K:$K,[1]Sheet1!$D:$D,0)</f>
        <v>44837</v>
      </c>
      <c r="B1225" t="str">
        <f t="shared" si="19"/>
        <v>2022_Week41</v>
      </c>
      <c r="C1225" t="s">
        <v>701</v>
      </c>
      <c r="D1225" t="s">
        <v>50</v>
      </c>
      <c r="E1225" t="s">
        <v>50</v>
      </c>
      <c r="F1225" t="s">
        <v>51</v>
      </c>
      <c r="G1225" t="s">
        <v>52</v>
      </c>
      <c r="H1225">
        <v>13</v>
      </c>
      <c r="I1225">
        <v>0</v>
      </c>
      <c r="J1225">
        <v>0.98</v>
      </c>
      <c r="K1225">
        <v>0</v>
      </c>
      <c r="L1225">
        <v>15</v>
      </c>
      <c r="M1225">
        <v>0</v>
      </c>
      <c r="N1225">
        <v>0.89</v>
      </c>
      <c r="O1225">
        <v>0</v>
      </c>
      <c r="P1225">
        <v>93.33</v>
      </c>
      <c r="Q1225">
        <v>0</v>
      </c>
      <c r="R1225">
        <v>1</v>
      </c>
      <c r="S1225">
        <v>0</v>
      </c>
      <c r="T1225">
        <v>7.69</v>
      </c>
      <c r="U1225">
        <v>0</v>
      </c>
      <c r="V1225" t="s">
        <v>166</v>
      </c>
      <c r="W1225" t="s">
        <v>33</v>
      </c>
      <c r="X1225">
        <v>1</v>
      </c>
      <c r="Y1225">
        <v>0</v>
      </c>
    </row>
    <row r="1226" spans="1:25" x14ac:dyDescent="0.25">
      <c r="A1226">
        <f>_xlfn.XLOOKUP(C1226,[1]Sheet1!$K:$K,[1]Sheet1!$D:$D,0)</f>
        <v>44837</v>
      </c>
      <c r="B1226" t="str">
        <f t="shared" si="19"/>
        <v>2022_Week41</v>
      </c>
      <c r="C1226" t="s">
        <v>701</v>
      </c>
      <c r="D1226" t="s">
        <v>34</v>
      </c>
      <c r="E1226" t="s">
        <v>397</v>
      </c>
      <c r="F1226" t="s">
        <v>398</v>
      </c>
      <c r="G1226" t="s">
        <v>399</v>
      </c>
      <c r="H1226">
        <v>21</v>
      </c>
      <c r="I1226">
        <v>0</v>
      </c>
      <c r="J1226">
        <v>1.59</v>
      </c>
      <c r="K1226">
        <v>0</v>
      </c>
      <c r="L1226">
        <v>32</v>
      </c>
      <c r="M1226">
        <v>0</v>
      </c>
      <c r="N1226">
        <v>1.91</v>
      </c>
      <c r="O1226">
        <v>0</v>
      </c>
      <c r="P1226">
        <v>100</v>
      </c>
      <c r="Q1226">
        <v>0</v>
      </c>
      <c r="R1226">
        <v>1</v>
      </c>
      <c r="S1226">
        <v>0</v>
      </c>
      <c r="T1226">
        <v>4.76</v>
      </c>
      <c r="U1226">
        <v>0</v>
      </c>
      <c r="V1226" t="s">
        <v>166</v>
      </c>
      <c r="W1226" t="s">
        <v>33</v>
      </c>
      <c r="X1226">
        <v>1</v>
      </c>
      <c r="Y1226">
        <v>0</v>
      </c>
    </row>
    <row r="1227" spans="1:25" x14ac:dyDescent="0.25">
      <c r="A1227">
        <f>_xlfn.XLOOKUP(C1227,[1]Sheet1!$K:$K,[1]Sheet1!$D:$D,0)</f>
        <v>44830</v>
      </c>
      <c r="B1227" t="str">
        <f t="shared" si="19"/>
        <v>2022_Week40</v>
      </c>
      <c r="C1227" t="s">
        <v>703</v>
      </c>
      <c r="D1227" t="s">
        <v>24</v>
      </c>
      <c r="E1227" t="s">
        <v>24</v>
      </c>
      <c r="F1227" t="s">
        <v>25</v>
      </c>
      <c r="G1227" t="s">
        <v>26</v>
      </c>
      <c r="H1227">
        <v>117</v>
      </c>
      <c r="I1227">
        <v>1</v>
      </c>
      <c r="J1227">
        <v>9.14</v>
      </c>
      <c r="K1227">
        <v>7.14</v>
      </c>
      <c r="L1227">
        <v>143</v>
      </c>
      <c r="M1227">
        <v>2</v>
      </c>
      <c r="N1227">
        <v>8.9</v>
      </c>
      <c r="O1227">
        <v>8.6999999999999993</v>
      </c>
      <c r="P1227">
        <v>100</v>
      </c>
      <c r="Q1227">
        <v>100</v>
      </c>
      <c r="R1227">
        <v>13</v>
      </c>
      <c r="S1227">
        <v>0</v>
      </c>
      <c r="T1227">
        <v>11.11</v>
      </c>
      <c r="U1227">
        <v>0</v>
      </c>
      <c r="V1227" t="s">
        <v>420</v>
      </c>
      <c r="W1227" t="s">
        <v>33</v>
      </c>
      <c r="X1227">
        <v>13</v>
      </c>
      <c r="Y1227">
        <v>0</v>
      </c>
    </row>
    <row r="1228" spans="1:25" x14ac:dyDescent="0.25">
      <c r="A1228">
        <f>_xlfn.XLOOKUP(C1228,[1]Sheet1!$K:$K,[1]Sheet1!$D:$D,0)</f>
        <v>44830</v>
      </c>
      <c r="B1228" t="str">
        <f t="shared" si="19"/>
        <v>2022_Week40</v>
      </c>
      <c r="C1228" t="s">
        <v>703</v>
      </c>
      <c r="D1228" t="s">
        <v>301</v>
      </c>
      <c r="E1228" t="s">
        <v>301</v>
      </c>
      <c r="F1228" t="s">
        <v>302</v>
      </c>
      <c r="G1228" t="s">
        <v>303</v>
      </c>
      <c r="H1228">
        <v>124</v>
      </c>
      <c r="I1228">
        <v>0</v>
      </c>
      <c r="J1228">
        <v>9.69</v>
      </c>
      <c r="K1228">
        <v>0</v>
      </c>
      <c r="L1228">
        <v>143</v>
      </c>
      <c r="M1228">
        <v>0</v>
      </c>
      <c r="N1228">
        <v>8.9</v>
      </c>
      <c r="O1228">
        <v>0</v>
      </c>
      <c r="P1228">
        <v>100</v>
      </c>
      <c r="Q1228">
        <v>0</v>
      </c>
      <c r="R1228">
        <v>9</v>
      </c>
      <c r="S1228">
        <v>0</v>
      </c>
      <c r="T1228">
        <v>7.26</v>
      </c>
      <c r="U1228">
        <v>0</v>
      </c>
      <c r="V1228" t="s">
        <v>658</v>
      </c>
      <c r="W1228" t="s">
        <v>33</v>
      </c>
      <c r="X1228">
        <v>9</v>
      </c>
      <c r="Y1228">
        <v>0</v>
      </c>
    </row>
    <row r="1229" spans="1:25" x14ac:dyDescent="0.25">
      <c r="A1229">
        <f>_xlfn.XLOOKUP(C1229,[1]Sheet1!$K:$K,[1]Sheet1!$D:$D,0)</f>
        <v>44830</v>
      </c>
      <c r="B1229" t="str">
        <f t="shared" si="19"/>
        <v>2022_Week40</v>
      </c>
      <c r="C1229" t="s">
        <v>703</v>
      </c>
      <c r="D1229" t="s">
        <v>231</v>
      </c>
      <c r="E1229" t="s">
        <v>231</v>
      </c>
      <c r="F1229" t="s">
        <v>232</v>
      </c>
      <c r="G1229" t="s">
        <v>233</v>
      </c>
      <c r="H1229">
        <v>55</v>
      </c>
      <c r="I1229">
        <v>1</v>
      </c>
      <c r="J1229">
        <v>4.3</v>
      </c>
      <c r="K1229">
        <v>7.14</v>
      </c>
      <c r="L1229">
        <v>71</v>
      </c>
      <c r="M1229">
        <v>1</v>
      </c>
      <c r="N1229">
        <v>4.42</v>
      </c>
      <c r="O1229">
        <v>4.3499999999999996</v>
      </c>
      <c r="P1229">
        <v>100</v>
      </c>
      <c r="Q1229">
        <v>100</v>
      </c>
      <c r="R1229">
        <v>7</v>
      </c>
      <c r="S1229">
        <v>0</v>
      </c>
      <c r="T1229">
        <v>12.73</v>
      </c>
      <c r="U1229">
        <v>0</v>
      </c>
      <c r="V1229" t="s">
        <v>243</v>
      </c>
      <c r="W1229" t="s">
        <v>33</v>
      </c>
      <c r="X1229">
        <v>7</v>
      </c>
      <c r="Y1229">
        <v>0</v>
      </c>
    </row>
    <row r="1230" spans="1:25" x14ac:dyDescent="0.25">
      <c r="A1230">
        <f>_xlfn.XLOOKUP(C1230,[1]Sheet1!$K:$K,[1]Sheet1!$D:$D,0)</f>
        <v>44830</v>
      </c>
      <c r="B1230" t="str">
        <f t="shared" si="19"/>
        <v>2022_Week40</v>
      </c>
      <c r="C1230" t="s">
        <v>703</v>
      </c>
      <c r="D1230" t="s">
        <v>116</v>
      </c>
      <c r="E1230" t="s">
        <v>116</v>
      </c>
      <c r="F1230" t="s">
        <v>117</v>
      </c>
      <c r="G1230" t="s">
        <v>118</v>
      </c>
      <c r="H1230">
        <v>92</v>
      </c>
      <c r="I1230">
        <v>0</v>
      </c>
      <c r="J1230">
        <v>7.19</v>
      </c>
      <c r="K1230">
        <v>0</v>
      </c>
      <c r="L1230">
        <v>116</v>
      </c>
      <c r="M1230">
        <v>0</v>
      </c>
      <c r="N1230">
        <v>7.22</v>
      </c>
      <c r="O1230">
        <v>0</v>
      </c>
      <c r="P1230">
        <v>100</v>
      </c>
      <c r="Q1230">
        <v>0</v>
      </c>
      <c r="R1230">
        <v>7</v>
      </c>
      <c r="S1230">
        <v>0</v>
      </c>
      <c r="T1230">
        <v>7.61</v>
      </c>
      <c r="U1230">
        <v>0</v>
      </c>
      <c r="V1230" t="s">
        <v>243</v>
      </c>
      <c r="W1230" t="s">
        <v>33</v>
      </c>
      <c r="X1230">
        <v>7</v>
      </c>
      <c r="Y1230">
        <v>0</v>
      </c>
    </row>
    <row r="1231" spans="1:25" x14ac:dyDescent="0.25">
      <c r="A1231">
        <f>_xlfn.XLOOKUP(C1231,[1]Sheet1!$K:$K,[1]Sheet1!$D:$D,0)</f>
        <v>44830</v>
      </c>
      <c r="B1231" t="str">
        <f t="shared" si="19"/>
        <v>2022_Week40</v>
      </c>
      <c r="C1231" t="s">
        <v>703</v>
      </c>
      <c r="D1231" t="s">
        <v>35</v>
      </c>
      <c r="E1231" t="s">
        <v>35</v>
      </c>
      <c r="F1231" t="s">
        <v>36</v>
      </c>
      <c r="G1231" t="s">
        <v>37</v>
      </c>
      <c r="H1231">
        <v>86</v>
      </c>
      <c r="I1231">
        <v>1</v>
      </c>
      <c r="J1231">
        <v>6.72</v>
      </c>
      <c r="K1231">
        <v>7.14</v>
      </c>
      <c r="L1231">
        <v>107</v>
      </c>
      <c r="M1231">
        <v>1</v>
      </c>
      <c r="N1231">
        <v>6.66</v>
      </c>
      <c r="O1231">
        <v>4.3499999999999996</v>
      </c>
      <c r="P1231">
        <v>100</v>
      </c>
      <c r="Q1231">
        <v>100</v>
      </c>
      <c r="R1231">
        <v>7</v>
      </c>
      <c r="S1231">
        <v>0</v>
      </c>
      <c r="T1231">
        <v>8.14</v>
      </c>
      <c r="U1231">
        <v>0</v>
      </c>
      <c r="V1231" t="s">
        <v>298</v>
      </c>
      <c r="W1231" t="s">
        <v>33</v>
      </c>
      <c r="X1231">
        <v>7</v>
      </c>
      <c r="Y1231">
        <v>0</v>
      </c>
    </row>
    <row r="1232" spans="1:25" x14ac:dyDescent="0.25">
      <c r="A1232">
        <f>_xlfn.XLOOKUP(C1232,[1]Sheet1!$K:$K,[1]Sheet1!$D:$D,0)</f>
        <v>44830</v>
      </c>
      <c r="B1232" t="str">
        <f t="shared" si="19"/>
        <v>2022_Week40</v>
      </c>
      <c r="C1232" t="s">
        <v>703</v>
      </c>
      <c r="D1232" t="s">
        <v>58</v>
      </c>
      <c r="E1232" t="s">
        <v>58</v>
      </c>
      <c r="F1232" t="s">
        <v>59</v>
      </c>
      <c r="G1232" t="s">
        <v>60</v>
      </c>
      <c r="H1232">
        <v>101</v>
      </c>
      <c r="I1232">
        <v>1</v>
      </c>
      <c r="J1232">
        <v>7.89</v>
      </c>
      <c r="K1232">
        <v>7.14</v>
      </c>
      <c r="L1232">
        <v>127</v>
      </c>
      <c r="M1232">
        <v>1</v>
      </c>
      <c r="N1232">
        <v>7.9</v>
      </c>
      <c r="O1232">
        <v>4.3499999999999996</v>
      </c>
      <c r="P1232">
        <v>100</v>
      </c>
      <c r="Q1232">
        <v>100</v>
      </c>
      <c r="R1232">
        <v>6</v>
      </c>
      <c r="S1232">
        <v>0</v>
      </c>
      <c r="T1232">
        <v>5.94</v>
      </c>
      <c r="U1232">
        <v>0</v>
      </c>
      <c r="V1232" t="s">
        <v>123</v>
      </c>
      <c r="W1232" t="s">
        <v>33</v>
      </c>
      <c r="X1232">
        <v>6</v>
      </c>
      <c r="Y1232">
        <v>0</v>
      </c>
    </row>
    <row r="1233" spans="1:25" x14ac:dyDescent="0.25">
      <c r="A1233">
        <f>_xlfn.XLOOKUP(C1233,[1]Sheet1!$K:$K,[1]Sheet1!$D:$D,0)</f>
        <v>44830</v>
      </c>
      <c r="B1233" t="str">
        <f t="shared" si="19"/>
        <v>2022_Week40</v>
      </c>
      <c r="C1233" t="s">
        <v>703</v>
      </c>
      <c r="D1233" t="s">
        <v>163</v>
      </c>
      <c r="E1233" t="s">
        <v>163</v>
      </c>
      <c r="F1233" t="s">
        <v>164</v>
      </c>
      <c r="G1233" t="s">
        <v>165</v>
      </c>
      <c r="H1233">
        <v>170</v>
      </c>
      <c r="I1233">
        <v>7</v>
      </c>
      <c r="J1233">
        <v>13.28</v>
      </c>
      <c r="K1233">
        <v>50</v>
      </c>
      <c r="L1233">
        <v>216</v>
      </c>
      <c r="M1233">
        <v>15</v>
      </c>
      <c r="N1233">
        <v>13.44</v>
      </c>
      <c r="O1233">
        <v>65.22</v>
      </c>
      <c r="P1233">
        <v>100</v>
      </c>
      <c r="Q1233">
        <v>100</v>
      </c>
      <c r="R1233">
        <v>5</v>
      </c>
      <c r="S1233">
        <v>0</v>
      </c>
      <c r="T1233">
        <v>2.94</v>
      </c>
      <c r="U1233">
        <v>0</v>
      </c>
      <c r="V1233" t="s">
        <v>376</v>
      </c>
      <c r="W1233" t="s">
        <v>33</v>
      </c>
      <c r="X1233">
        <v>5</v>
      </c>
      <c r="Y1233">
        <v>0</v>
      </c>
    </row>
    <row r="1234" spans="1:25" x14ac:dyDescent="0.25">
      <c r="A1234">
        <f>_xlfn.XLOOKUP(C1234,[1]Sheet1!$K:$K,[1]Sheet1!$D:$D,0)</f>
        <v>44830</v>
      </c>
      <c r="B1234" t="str">
        <f t="shared" si="19"/>
        <v>2022_Week40</v>
      </c>
      <c r="C1234" t="s">
        <v>703</v>
      </c>
      <c r="D1234" t="s">
        <v>224</v>
      </c>
      <c r="E1234" t="s">
        <v>224</v>
      </c>
      <c r="F1234" t="s">
        <v>158</v>
      </c>
      <c r="G1234" t="s">
        <v>225</v>
      </c>
      <c r="H1234">
        <v>47</v>
      </c>
      <c r="I1234">
        <v>0</v>
      </c>
      <c r="J1234">
        <v>3.67</v>
      </c>
      <c r="K1234">
        <v>0</v>
      </c>
      <c r="L1234">
        <v>51</v>
      </c>
      <c r="M1234">
        <v>0</v>
      </c>
      <c r="N1234">
        <v>3.17</v>
      </c>
      <c r="O1234">
        <v>0</v>
      </c>
      <c r="P1234">
        <v>100</v>
      </c>
      <c r="Q1234">
        <v>0</v>
      </c>
      <c r="R1234">
        <v>4</v>
      </c>
      <c r="S1234">
        <v>0</v>
      </c>
      <c r="T1234">
        <v>8.51</v>
      </c>
      <c r="U1234">
        <v>0</v>
      </c>
      <c r="V1234" t="s">
        <v>367</v>
      </c>
      <c r="W1234" t="s">
        <v>33</v>
      </c>
      <c r="X1234">
        <v>4</v>
      </c>
      <c r="Y1234">
        <v>0</v>
      </c>
    </row>
    <row r="1235" spans="1:25" x14ac:dyDescent="0.25">
      <c r="A1235">
        <f>_xlfn.XLOOKUP(C1235,[1]Sheet1!$K:$K,[1]Sheet1!$D:$D,0)</f>
        <v>44830</v>
      </c>
      <c r="B1235" t="str">
        <f t="shared" si="19"/>
        <v>2022_Week40</v>
      </c>
      <c r="C1235" t="s">
        <v>703</v>
      </c>
      <c r="D1235" t="s">
        <v>685</v>
      </c>
      <c r="E1235" t="s">
        <v>107</v>
      </c>
      <c r="F1235" t="s">
        <v>108</v>
      </c>
      <c r="G1235" t="s">
        <v>109</v>
      </c>
      <c r="H1235">
        <v>69</v>
      </c>
      <c r="I1235">
        <v>0</v>
      </c>
      <c r="J1235">
        <v>5.39</v>
      </c>
      <c r="K1235">
        <v>0</v>
      </c>
      <c r="L1235">
        <v>95</v>
      </c>
      <c r="M1235">
        <v>0</v>
      </c>
      <c r="N1235">
        <v>5.91</v>
      </c>
      <c r="O1235">
        <v>0</v>
      </c>
      <c r="P1235">
        <v>89.47</v>
      </c>
      <c r="Q1235">
        <v>0</v>
      </c>
      <c r="R1235">
        <v>4</v>
      </c>
      <c r="S1235">
        <v>0</v>
      </c>
      <c r="T1235">
        <v>5.8</v>
      </c>
      <c r="U1235">
        <v>0</v>
      </c>
      <c r="V1235" t="s">
        <v>367</v>
      </c>
      <c r="W1235" t="s">
        <v>33</v>
      </c>
      <c r="X1235">
        <v>4</v>
      </c>
      <c r="Y1235">
        <v>0</v>
      </c>
    </row>
    <row r="1236" spans="1:25" x14ac:dyDescent="0.25">
      <c r="A1236">
        <f>_xlfn.XLOOKUP(C1236,[1]Sheet1!$K:$K,[1]Sheet1!$D:$D,0)</f>
        <v>44830</v>
      </c>
      <c r="B1236" t="str">
        <f t="shared" si="19"/>
        <v>2022_Week40</v>
      </c>
      <c r="C1236" t="s">
        <v>703</v>
      </c>
      <c r="D1236" t="s">
        <v>88</v>
      </c>
      <c r="E1236" t="s">
        <v>88</v>
      </c>
      <c r="F1236" t="s">
        <v>89</v>
      </c>
      <c r="G1236" t="s">
        <v>90</v>
      </c>
      <c r="H1236">
        <v>44</v>
      </c>
      <c r="I1236">
        <v>1</v>
      </c>
      <c r="J1236">
        <v>3.44</v>
      </c>
      <c r="K1236">
        <v>7.14</v>
      </c>
      <c r="L1236">
        <v>71</v>
      </c>
      <c r="M1236">
        <v>1</v>
      </c>
      <c r="N1236">
        <v>4.42</v>
      </c>
      <c r="O1236">
        <v>4.3499999999999996</v>
      </c>
      <c r="P1236">
        <v>94.37</v>
      </c>
      <c r="Q1236">
        <v>100</v>
      </c>
      <c r="R1236">
        <v>3</v>
      </c>
      <c r="S1236">
        <v>0</v>
      </c>
      <c r="T1236">
        <v>6.82</v>
      </c>
      <c r="U1236">
        <v>0</v>
      </c>
      <c r="V1236" t="s">
        <v>171</v>
      </c>
      <c r="W1236" t="s">
        <v>33</v>
      </c>
      <c r="X1236">
        <v>3</v>
      </c>
      <c r="Y1236">
        <v>0</v>
      </c>
    </row>
    <row r="1237" spans="1:25" x14ac:dyDescent="0.25">
      <c r="A1237">
        <f>_xlfn.XLOOKUP(C1237,[1]Sheet1!$K:$K,[1]Sheet1!$D:$D,0)</f>
        <v>44830</v>
      </c>
      <c r="B1237" t="str">
        <f t="shared" si="19"/>
        <v>2022_Week40</v>
      </c>
      <c r="C1237" t="s">
        <v>703</v>
      </c>
      <c r="D1237" t="s">
        <v>41</v>
      </c>
      <c r="E1237" t="s">
        <v>41</v>
      </c>
      <c r="F1237" t="s">
        <v>42</v>
      </c>
      <c r="G1237" t="s">
        <v>43</v>
      </c>
      <c r="H1237">
        <v>80</v>
      </c>
      <c r="I1237">
        <v>2</v>
      </c>
      <c r="J1237">
        <v>6.25</v>
      </c>
      <c r="K1237">
        <v>14.29</v>
      </c>
      <c r="L1237">
        <v>98</v>
      </c>
      <c r="M1237">
        <v>2</v>
      </c>
      <c r="N1237">
        <v>6.1</v>
      </c>
      <c r="O1237">
        <v>8.6999999999999993</v>
      </c>
      <c r="P1237">
        <v>100</v>
      </c>
      <c r="Q1237">
        <v>100</v>
      </c>
      <c r="R1237">
        <v>3</v>
      </c>
      <c r="S1237">
        <v>0</v>
      </c>
      <c r="T1237">
        <v>3.75</v>
      </c>
      <c r="U1237">
        <v>0</v>
      </c>
      <c r="V1237" t="s">
        <v>171</v>
      </c>
      <c r="W1237" t="s">
        <v>33</v>
      </c>
      <c r="X1237">
        <v>3</v>
      </c>
      <c r="Y1237">
        <v>0</v>
      </c>
    </row>
    <row r="1238" spans="1:25" x14ac:dyDescent="0.25">
      <c r="A1238">
        <f>_xlfn.XLOOKUP(C1238,[1]Sheet1!$K:$K,[1]Sheet1!$D:$D,0)</f>
        <v>44830</v>
      </c>
      <c r="B1238" t="str">
        <f t="shared" si="19"/>
        <v>2022_Week40</v>
      </c>
      <c r="C1238" t="s">
        <v>703</v>
      </c>
      <c r="D1238" t="s">
        <v>371</v>
      </c>
      <c r="E1238" t="s">
        <v>371</v>
      </c>
      <c r="F1238" t="s">
        <v>343</v>
      </c>
      <c r="G1238" t="s">
        <v>372</v>
      </c>
      <c r="H1238">
        <v>41</v>
      </c>
      <c r="I1238">
        <v>0</v>
      </c>
      <c r="J1238">
        <v>3.2</v>
      </c>
      <c r="K1238">
        <v>0</v>
      </c>
      <c r="L1238">
        <v>55</v>
      </c>
      <c r="M1238">
        <v>0</v>
      </c>
      <c r="N1238">
        <v>3.42</v>
      </c>
      <c r="O1238">
        <v>0</v>
      </c>
      <c r="P1238">
        <v>100</v>
      </c>
      <c r="Q1238">
        <v>0</v>
      </c>
      <c r="R1238">
        <v>3</v>
      </c>
      <c r="S1238">
        <v>0</v>
      </c>
      <c r="T1238">
        <v>7.32</v>
      </c>
      <c r="U1238">
        <v>0</v>
      </c>
      <c r="V1238" t="s">
        <v>318</v>
      </c>
      <c r="W1238" t="s">
        <v>33</v>
      </c>
      <c r="X1238">
        <v>3</v>
      </c>
      <c r="Y1238">
        <v>0</v>
      </c>
    </row>
    <row r="1239" spans="1:25" x14ac:dyDescent="0.25">
      <c r="A1239">
        <f>_xlfn.XLOOKUP(C1239,[1]Sheet1!$K:$K,[1]Sheet1!$D:$D,0)</f>
        <v>44830</v>
      </c>
      <c r="B1239" t="str">
        <f t="shared" si="19"/>
        <v>2022_Week40</v>
      </c>
      <c r="C1239" t="s">
        <v>703</v>
      </c>
      <c r="D1239" t="s">
        <v>342</v>
      </c>
      <c r="E1239" t="s">
        <v>342</v>
      </c>
      <c r="F1239" t="s">
        <v>343</v>
      </c>
      <c r="G1239" t="s">
        <v>344</v>
      </c>
      <c r="H1239">
        <v>66</v>
      </c>
      <c r="I1239">
        <v>0</v>
      </c>
      <c r="J1239">
        <v>5.16</v>
      </c>
      <c r="K1239">
        <v>0</v>
      </c>
      <c r="L1239">
        <v>82</v>
      </c>
      <c r="M1239">
        <v>0</v>
      </c>
      <c r="N1239">
        <v>5.0999999999999996</v>
      </c>
      <c r="O1239">
        <v>0</v>
      </c>
      <c r="P1239">
        <v>98.78</v>
      </c>
      <c r="Q1239">
        <v>0</v>
      </c>
      <c r="R1239">
        <v>2</v>
      </c>
      <c r="S1239">
        <v>0</v>
      </c>
      <c r="T1239">
        <v>3.03</v>
      </c>
      <c r="U1239">
        <v>0</v>
      </c>
      <c r="V1239" t="s">
        <v>257</v>
      </c>
      <c r="W1239" t="s">
        <v>33</v>
      </c>
      <c r="X1239">
        <v>2</v>
      </c>
      <c r="Y1239">
        <v>0</v>
      </c>
    </row>
    <row r="1240" spans="1:25" x14ac:dyDescent="0.25">
      <c r="A1240">
        <f>_xlfn.XLOOKUP(C1240,[1]Sheet1!$K:$K,[1]Sheet1!$D:$D,0)</f>
        <v>44830</v>
      </c>
      <c r="B1240" t="str">
        <f t="shared" si="19"/>
        <v>2022_Week40</v>
      </c>
      <c r="C1240" t="s">
        <v>703</v>
      </c>
      <c r="D1240" t="s">
        <v>685</v>
      </c>
      <c r="E1240" t="s">
        <v>186</v>
      </c>
      <c r="F1240" t="s">
        <v>187</v>
      </c>
      <c r="G1240" t="s">
        <v>188</v>
      </c>
      <c r="H1240">
        <v>33</v>
      </c>
      <c r="I1240">
        <v>0</v>
      </c>
      <c r="J1240">
        <v>2.58</v>
      </c>
      <c r="K1240">
        <v>0</v>
      </c>
      <c r="L1240">
        <v>40</v>
      </c>
      <c r="M1240">
        <v>0</v>
      </c>
      <c r="N1240">
        <v>2.4900000000000002</v>
      </c>
      <c r="O1240">
        <v>0</v>
      </c>
      <c r="P1240">
        <v>97.5</v>
      </c>
      <c r="Q1240">
        <v>0</v>
      </c>
      <c r="R1240">
        <v>1</v>
      </c>
      <c r="S1240">
        <v>0</v>
      </c>
      <c r="T1240">
        <v>3.03</v>
      </c>
      <c r="U1240">
        <v>0</v>
      </c>
      <c r="V1240" t="s">
        <v>166</v>
      </c>
      <c r="W1240" t="s">
        <v>33</v>
      </c>
      <c r="X1240">
        <v>1</v>
      </c>
      <c r="Y1240">
        <v>0</v>
      </c>
    </row>
    <row r="1241" spans="1:25" x14ac:dyDescent="0.25">
      <c r="A1241">
        <f>_xlfn.XLOOKUP(C1241,[1]Sheet1!$K:$K,[1]Sheet1!$D:$D,0)</f>
        <v>44830</v>
      </c>
      <c r="B1241" t="str">
        <f t="shared" si="19"/>
        <v>2022_Week40</v>
      </c>
      <c r="C1241" t="s">
        <v>703</v>
      </c>
      <c r="D1241" t="s">
        <v>50</v>
      </c>
      <c r="E1241" t="s">
        <v>50</v>
      </c>
      <c r="F1241" t="s">
        <v>51</v>
      </c>
      <c r="G1241" t="s">
        <v>52</v>
      </c>
      <c r="H1241">
        <v>21</v>
      </c>
      <c r="I1241">
        <v>0</v>
      </c>
      <c r="J1241">
        <v>1.64</v>
      </c>
      <c r="K1241">
        <v>0</v>
      </c>
      <c r="L1241">
        <v>28</v>
      </c>
      <c r="M1241">
        <v>0</v>
      </c>
      <c r="N1241">
        <v>1.74</v>
      </c>
      <c r="O1241">
        <v>0</v>
      </c>
      <c r="P1241">
        <v>100</v>
      </c>
      <c r="Q1241">
        <v>0</v>
      </c>
      <c r="R1241">
        <v>17</v>
      </c>
      <c r="S1241">
        <v>0</v>
      </c>
      <c r="T1241">
        <v>80.95</v>
      </c>
      <c r="U1241">
        <v>0</v>
      </c>
      <c r="V1241" t="s">
        <v>647</v>
      </c>
      <c r="W1241" t="s">
        <v>33</v>
      </c>
      <c r="X1241">
        <v>1</v>
      </c>
      <c r="Y1241">
        <v>0</v>
      </c>
    </row>
    <row r="1242" spans="1:25" x14ac:dyDescent="0.25">
      <c r="A1242">
        <f>_xlfn.XLOOKUP(C1242,[1]Sheet1!$K:$K,[1]Sheet1!$D:$D,0)</f>
        <v>44830</v>
      </c>
      <c r="B1242" t="str">
        <f t="shared" si="19"/>
        <v>2022_Week40</v>
      </c>
      <c r="C1242" t="s">
        <v>703</v>
      </c>
      <c r="D1242" t="s">
        <v>157</v>
      </c>
      <c r="E1242" t="s">
        <v>157</v>
      </c>
      <c r="F1242" t="s">
        <v>158</v>
      </c>
      <c r="G1242" t="s">
        <v>159</v>
      </c>
      <c r="H1242">
        <v>43</v>
      </c>
      <c r="I1242">
        <v>0</v>
      </c>
      <c r="J1242">
        <v>3.36</v>
      </c>
      <c r="K1242">
        <v>0</v>
      </c>
      <c r="L1242">
        <v>55</v>
      </c>
      <c r="M1242">
        <v>0</v>
      </c>
      <c r="N1242">
        <v>3.42</v>
      </c>
      <c r="O1242">
        <v>0</v>
      </c>
      <c r="P1242">
        <v>100</v>
      </c>
      <c r="Q1242">
        <v>0</v>
      </c>
      <c r="R1242">
        <v>1</v>
      </c>
      <c r="S1242">
        <v>0</v>
      </c>
      <c r="T1242">
        <v>2.33</v>
      </c>
      <c r="U1242">
        <v>0</v>
      </c>
      <c r="V1242" t="s">
        <v>166</v>
      </c>
      <c r="W1242" t="s">
        <v>33</v>
      </c>
      <c r="X1242">
        <v>1</v>
      </c>
      <c r="Y1242">
        <v>0</v>
      </c>
    </row>
    <row r="1243" spans="1:25" x14ac:dyDescent="0.25">
      <c r="A1243">
        <f>_xlfn.XLOOKUP(C1243,[1]Sheet1!$K:$K,[1]Sheet1!$D:$D,0)</f>
        <v>44830</v>
      </c>
      <c r="B1243" t="str">
        <f t="shared" si="19"/>
        <v>2022_Week40</v>
      </c>
      <c r="C1243" t="s">
        <v>703</v>
      </c>
      <c r="D1243" t="s">
        <v>34</v>
      </c>
      <c r="E1243" t="s">
        <v>62</v>
      </c>
      <c r="F1243" t="s">
        <v>63</v>
      </c>
      <c r="G1243" t="s">
        <v>64</v>
      </c>
      <c r="H1243">
        <v>41</v>
      </c>
      <c r="I1243">
        <v>0</v>
      </c>
      <c r="J1243">
        <v>3.2</v>
      </c>
      <c r="K1243">
        <v>0</v>
      </c>
      <c r="L1243">
        <v>49</v>
      </c>
      <c r="M1243">
        <v>0</v>
      </c>
      <c r="N1243">
        <v>3.05</v>
      </c>
      <c r="O1243">
        <v>0</v>
      </c>
      <c r="P1243">
        <v>93.88</v>
      </c>
      <c r="Q1243">
        <v>0</v>
      </c>
      <c r="R1243">
        <v>1</v>
      </c>
      <c r="S1243">
        <v>0</v>
      </c>
      <c r="T1243">
        <v>2.44</v>
      </c>
      <c r="U1243">
        <v>0</v>
      </c>
      <c r="V1243" t="s">
        <v>166</v>
      </c>
      <c r="W1243" t="s">
        <v>33</v>
      </c>
      <c r="X1243">
        <v>1</v>
      </c>
      <c r="Y1243">
        <v>0</v>
      </c>
    </row>
    <row r="1244" spans="1:25" x14ac:dyDescent="0.25">
      <c r="A1244">
        <f>_xlfn.XLOOKUP(C1244,[1]Sheet1!$K:$K,[1]Sheet1!$D:$D,0)</f>
        <v>44830</v>
      </c>
      <c r="B1244" t="str">
        <f t="shared" si="19"/>
        <v>2022_Week40</v>
      </c>
      <c r="C1244" t="s">
        <v>703</v>
      </c>
      <c r="D1244" t="s">
        <v>34</v>
      </c>
      <c r="E1244" t="s">
        <v>45</v>
      </c>
      <c r="F1244" t="s">
        <v>46</v>
      </c>
      <c r="G1244" t="s">
        <v>47</v>
      </c>
      <c r="H1244">
        <v>50</v>
      </c>
      <c r="I1244">
        <v>0</v>
      </c>
      <c r="J1244">
        <v>3.91</v>
      </c>
      <c r="K1244">
        <v>0</v>
      </c>
      <c r="L1244">
        <v>60</v>
      </c>
      <c r="M1244">
        <v>0</v>
      </c>
      <c r="N1244">
        <v>3.73</v>
      </c>
      <c r="O1244">
        <v>0</v>
      </c>
      <c r="P1244">
        <v>98.33</v>
      </c>
      <c r="Q1244">
        <v>0</v>
      </c>
      <c r="R1244">
        <v>1</v>
      </c>
      <c r="S1244">
        <v>0</v>
      </c>
      <c r="T1244">
        <v>2</v>
      </c>
      <c r="U1244">
        <v>0</v>
      </c>
      <c r="V1244" t="s">
        <v>166</v>
      </c>
      <c r="W1244" t="s">
        <v>33</v>
      </c>
      <c r="X1244">
        <v>1</v>
      </c>
      <c r="Y1244">
        <v>0</v>
      </c>
    </row>
    <row r="1245" spans="1:25" x14ac:dyDescent="0.25">
      <c r="A1245">
        <f>_xlfn.XLOOKUP(C1245,[1]Sheet1!$K:$K,[1]Sheet1!$D:$D,0)</f>
        <v>44823</v>
      </c>
      <c r="B1245" t="str">
        <f t="shared" si="19"/>
        <v>2022_Week39</v>
      </c>
      <c r="C1245" t="s">
        <v>704</v>
      </c>
      <c r="D1245" t="s">
        <v>116</v>
      </c>
      <c r="E1245" t="s">
        <v>116</v>
      </c>
      <c r="F1245" t="s">
        <v>117</v>
      </c>
      <c r="G1245" t="s">
        <v>118</v>
      </c>
      <c r="H1245">
        <v>101</v>
      </c>
      <c r="I1245">
        <v>1</v>
      </c>
      <c r="J1245">
        <v>8.34</v>
      </c>
      <c r="K1245">
        <v>5.26</v>
      </c>
      <c r="L1245">
        <v>134</v>
      </c>
      <c r="M1245">
        <v>1</v>
      </c>
      <c r="N1245">
        <v>8.85</v>
      </c>
      <c r="O1245">
        <v>3.85</v>
      </c>
      <c r="P1245">
        <v>100</v>
      </c>
      <c r="Q1245">
        <v>100</v>
      </c>
      <c r="R1245">
        <v>18</v>
      </c>
      <c r="S1245">
        <v>0</v>
      </c>
      <c r="T1245">
        <v>17.82</v>
      </c>
      <c r="U1245">
        <v>0</v>
      </c>
      <c r="V1245" t="s">
        <v>436</v>
      </c>
      <c r="W1245" t="s">
        <v>33</v>
      </c>
      <c r="X1245">
        <v>18</v>
      </c>
      <c r="Y1245">
        <v>0</v>
      </c>
    </row>
    <row r="1246" spans="1:25" x14ac:dyDescent="0.25">
      <c r="A1246">
        <f>_xlfn.XLOOKUP(C1246,[1]Sheet1!$K:$K,[1]Sheet1!$D:$D,0)</f>
        <v>44823</v>
      </c>
      <c r="B1246" t="str">
        <f t="shared" si="19"/>
        <v>2022_Week39</v>
      </c>
      <c r="C1246" t="s">
        <v>704</v>
      </c>
      <c r="D1246" t="s">
        <v>24</v>
      </c>
      <c r="E1246" t="s">
        <v>24</v>
      </c>
      <c r="F1246" t="s">
        <v>25</v>
      </c>
      <c r="G1246" t="s">
        <v>26</v>
      </c>
      <c r="H1246">
        <v>115</v>
      </c>
      <c r="I1246">
        <v>2</v>
      </c>
      <c r="J1246">
        <v>9.5</v>
      </c>
      <c r="K1246">
        <v>10.53</v>
      </c>
      <c r="L1246">
        <v>147</v>
      </c>
      <c r="M1246">
        <v>4</v>
      </c>
      <c r="N1246">
        <v>9.7100000000000009</v>
      </c>
      <c r="O1246">
        <v>15.38</v>
      </c>
      <c r="P1246">
        <v>99.32</v>
      </c>
      <c r="Q1246">
        <v>100</v>
      </c>
      <c r="R1246">
        <v>14</v>
      </c>
      <c r="S1246">
        <v>1</v>
      </c>
      <c r="T1246">
        <v>12.17</v>
      </c>
      <c r="U1246">
        <v>50</v>
      </c>
      <c r="V1246" t="s">
        <v>634</v>
      </c>
      <c r="W1246" t="s">
        <v>166</v>
      </c>
      <c r="X1246">
        <v>14</v>
      </c>
      <c r="Y1246">
        <v>1</v>
      </c>
    </row>
    <row r="1247" spans="1:25" x14ac:dyDescent="0.25">
      <c r="A1247">
        <f>_xlfn.XLOOKUP(C1247,[1]Sheet1!$K:$K,[1]Sheet1!$D:$D,0)</f>
        <v>44823</v>
      </c>
      <c r="B1247" t="str">
        <f t="shared" si="19"/>
        <v>2022_Week39</v>
      </c>
      <c r="C1247" t="s">
        <v>704</v>
      </c>
      <c r="D1247" t="s">
        <v>301</v>
      </c>
      <c r="E1247" t="s">
        <v>301</v>
      </c>
      <c r="F1247" t="s">
        <v>302</v>
      </c>
      <c r="G1247" t="s">
        <v>303</v>
      </c>
      <c r="H1247">
        <v>103</v>
      </c>
      <c r="I1247">
        <v>0</v>
      </c>
      <c r="J1247">
        <v>8.51</v>
      </c>
      <c r="K1247">
        <v>0</v>
      </c>
      <c r="L1247">
        <v>131</v>
      </c>
      <c r="M1247">
        <v>0</v>
      </c>
      <c r="N1247">
        <v>8.65</v>
      </c>
      <c r="O1247">
        <v>0</v>
      </c>
      <c r="P1247">
        <v>100</v>
      </c>
      <c r="Q1247">
        <v>0</v>
      </c>
      <c r="R1247">
        <v>10</v>
      </c>
      <c r="S1247">
        <v>0</v>
      </c>
      <c r="T1247">
        <v>9.7100000000000009</v>
      </c>
      <c r="U1247">
        <v>0</v>
      </c>
      <c r="V1247" t="s">
        <v>277</v>
      </c>
      <c r="W1247" t="s">
        <v>33</v>
      </c>
      <c r="X1247">
        <v>10</v>
      </c>
      <c r="Y1247">
        <v>0</v>
      </c>
    </row>
    <row r="1248" spans="1:25" x14ac:dyDescent="0.25">
      <c r="A1248">
        <f>_xlfn.XLOOKUP(C1248,[1]Sheet1!$K:$K,[1]Sheet1!$D:$D,0)</f>
        <v>44823</v>
      </c>
      <c r="B1248" t="str">
        <f t="shared" si="19"/>
        <v>2022_Week39</v>
      </c>
      <c r="C1248" t="s">
        <v>704</v>
      </c>
      <c r="D1248" t="s">
        <v>58</v>
      </c>
      <c r="E1248" t="s">
        <v>58</v>
      </c>
      <c r="F1248" t="s">
        <v>59</v>
      </c>
      <c r="G1248" t="s">
        <v>60</v>
      </c>
      <c r="H1248">
        <v>120</v>
      </c>
      <c r="I1248">
        <v>2</v>
      </c>
      <c r="J1248">
        <v>9.91</v>
      </c>
      <c r="K1248">
        <v>10.53</v>
      </c>
      <c r="L1248">
        <v>153</v>
      </c>
      <c r="M1248">
        <v>2</v>
      </c>
      <c r="N1248">
        <v>10.11</v>
      </c>
      <c r="O1248">
        <v>7.69</v>
      </c>
      <c r="P1248">
        <v>100</v>
      </c>
      <c r="Q1248">
        <v>50</v>
      </c>
      <c r="R1248">
        <v>8</v>
      </c>
      <c r="S1248">
        <v>0</v>
      </c>
      <c r="T1248">
        <v>6.67</v>
      </c>
      <c r="U1248">
        <v>0</v>
      </c>
      <c r="V1248" t="s">
        <v>216</v>
      </c>
      <c r="W1248" t="s">
        <v>33</v>
      </c>
      <c r="X1248">
        <v>8</v>
      </c>
      <c r="Y1248">
        <v>0</v>
      </c>
    </row>
    <row r="1249" spans="1:25" x14ac:dyDescent="0.25">
      <c r="A1249">
        <f>_xlfn.XLOOKUP(C1249,[1]Sheet1!$K:$K,[1]Sheet1!$D:$D,0)</f>
        <v>44823</v>
      </c>
      <c r="B1249" t="str">
        <f t="shared" si="19"/>
        <v>2022_Week39</v>
      </c>
      <c r="C1249" t="s">
        <v>704</v>
      </c>
      <c r="D1249" t="s">
        <v>231</v>
      </c>
      <c r="E1249" t="s">
        <v>231</v>
      </c>
      <c r="F1249" t="s">
        <v>232</v>
      </c>
      <c r="G1249" t="s">
        <v>233</v>
      </c>
      <c r="H1249">
        <v>59</v>
      </c>
      <c r="I1249">
        <v>1</v>
      </c>
      <c r="J1249">
        <v>4.87</v>
      </c>
      <c r="K1249">
        <v>5.26</v>
      </c>
      <c r="L1249">
        <v>81</v>
      </c>
      <c r="M1249">
        <v>1</v>
      </c>
      <c r="N1249">
        <v>5.35</v>
      </c>
      <c r="O1249">
        <v>3.85</v>
      </c>
      <c r="P1249">
        <v>100</v>
      </c>
      <c r="Q1249">
        <v>100</v>
      </c>
      <c r="R1249">
        <v>7</v>
      </c>
      <c r="S1249">
        <v>0</v>
      </c>
      <c r="T1249">
        <v>11.86</v>
      </c>
      <c r="U1249">
        <v>0</v>
      </c>
      <c r="V1249" t="s">
        <v>243</v>
      </c>
      <c r="W1249" t="s">
        <v>33</v>
      </c>
      <c r="X1249">
        <v>7</v>
      </c>
      <c r="Y1249">
        <v>0</v>
      </c>
    </row>
    <row r="1250" spans="1:25" x14ac:dyDescent="0.25">
      <c r="A1250">
        <f>_xlfn.XLOOKUP(C1250,[1]Sheet1!$K:$K,[1]Sheet1!$D:$D,0)</f>
        <v>44823</v>
      </c>
      <c r="B1250" t="str">
        <f t="shared" si="19"/>
        <v>2022_Week39</v>
      </c>
      <c r="C1250" t="s">
        <v>704</v>
      </c>
      <c r="D1250" t="s">
        <v>41</v>
      </c>
      <c r="E1250" t="s">
        <v>41</v>
      </c>
      <c r="F1250" t="s">
        <v>42</v>
      </c>
      <c r="G1250" t="s">
        <v>43</v>
      </c>
      <c r="H1250">
        <v>80</v>
      </c>
      <c r="I1250">
        <v>1</v>
      </c>
      <c r="J1250">
        <v>6.61</v>
      </c>
      <c r="K1250">
        <v>5.26</v>
      </c>
      <c r="L1250">
        <v>95</v>
      </c>
      <c r="M1250">
        <v>1</v>
      </c>
      <c r="N1250">
        <v>6.27</v>
      </c>
      <c r="O1250">
        <v>3.85</v>
      </c>
      <c r="P1250">
        <v>100</v>
      </c>
      <c r="Q1250">
        <v>100</v>
      </c>
      <c r="R1250">
        <v>6</v>
      </c>
      <c r="S1250">
        <v>0</v>
      </c>
      <c r="T1250">
        <v>7.5</v>
      </c>
      <c r="U1250">
        <v>0</v>
      </c>
      <c r="V1250" t="s">
        <v>144</v>
      </c>
      <c r="W1250" t="s">
        <v>33</v>
      </c>
      <c r="X1250">
        <v>6</v>
      </c>
      <c r="Y1250">
        <v>0</v>
      </c>
    </row>
    <row r="1251" spans="1:25" x14ac:dyDescent="0.25">
      <c r="A1251">
        <f>_xlfn.XLOOKUP(C1251,[1]Sheet1!$K:$K,[1]Sheet1!$D:$D,0)</f>
        <v>44823</v>
      </c>
      <c r="B1251" t="str">
        <f t="shared" si="19"/>
        <v>2022_Week39</v>
      </c>
      <c r="C1251" t="s">
        <v>704</v>
      </c>
      <c r="D1251" t="s">
        <v>163</v>
      </c>
      <c r="E1251" t="s">
        <v>163</v>
      </c>
      <c r="F1251" t="s">
        <v>164</v>
      </c>
      <c r="G1251" t="s">
        <v>165</v>
      </c>
      <c r="H1251">
        <v>117</v>
      </c>
      <c r="I1251">
        <v>6</v>
      </c>
      <c r="J1251">
        <v>9.66</v>
      </c>
      <c r="K1251">
        <v>31.58</v>
      </c>
      <c r="L1251">
        <v>145</v>
      </c>
      <c r="M1251">
        <v>9</v>
      </c>
      <c r="N1251">
        <v>9.58</v>
      </c>
      <c r="O1251">
        <v>34.619999999999997</v>
      </c>
      <c r="P1251">
        <v>100</v>
      </c>
      <c r="Q1251">
        <v>77.78</v>
      </c>
      <c r="R1251">
        <v>6</v>
      </c>
      <c r="S1251">
        <v>1</v>
      </c>
      <c r="T1251">
        <v>5.13</v>
      </c>
      <c r="U1251">
        <v>16.670000000000002</v>
      </c>
      <c r="V1251" t="s">
        <v>298</v>
      </c>
      <c r="W1251" t="s">
        <v>166</v>
      </c>
      <c r="X1251">
        <v>6</v>
      </c>
      <c r="Y1251">
        <v>1</v>
      </c>
    </row>
    <row r="1252" spans="1:25" x14ac:dyDescent="0.25">
      <c r="A1252">
        <f>_xlfn.XLOOKUP(C1252,[1]Sheet1!$K:$K,[1]Sheet1!$D:$D,0)</f>
        <v>44823</v>
      </c>
      <c r="B1252" t="str">
        <f t="shared" si="19"/>
        <v>2022_Week39</v>
      </c>
      <c r="C1252" t="s">
        <v>704</v>
      </c>
      <c r="D1252" t="s">
        <v>88</v>
      </c>
      <c r="E1252" t="s">
        <v>88</v>
      </c>
      <c r="F1252" t="s">
        <v>89</v>
      </c>
      <c r="G1252" t="s">
        <v>90</v>
      </c>
      <c r="H1252">
        <v>53</v>
      </c>
      <c r="I1252">
        <v>1</v>
      </c>
      <c r="J1252">
        <v>4.38</v>
      </c>
      <c r="K1252">
        <v>5.26</v>
      </c>
      <c r="L1252">
        <v>70</v>
      </c>
      <c r="M1252">
        <v>1</v>
      </c>
      <c r="N1252">
        <v>4.62</v>
      </c>
      <c r="O1252">
        <v>3.85</v>
      </c>
      <c r="P1252">
        <v>100</v>
      </c>
      <c r="Q1252">
        <v>100</v>
      </c>
      <c r="R1252">
        <v>5</v>
      </c>
      <c r="S1252">
        <v>0</v>
      </c>
      <c r="T1252">
        <v>9.43</v>
      </c>
      <c r="U1252">
        <v>0</v>
      </c>
      <c r="V1252" t="s">
        <v>152</v>
      </c>
      <c r="W1252" t="s">
        <v>33</v>
      </c>
      <c r="X1252">
        <v>5</v>
      </c>
      <c r="Y1252">
        <v>0</v>
      </c>
    </row>
    <row r="1253" spans="1:25" x14ac:dyDescent="0.25">
      <c r="A1253">
        <f>_xlfn.XLOOKUP(C1253,[1]Sheet1!$K:$K,[1]Sheet1!$D:$D,0)</f>
        <v>44823</v>
      </c>
      <c r="B1253" t="str">
        <f t="shared" si="19"/>
        <v>2022_Week39</v>
      </c>
      <c r="C1253" t="s">
        <v>704</v>
      </c>
      <c r="D1253" t="s">
        <v>157</v>
      </c>
      <c r="E1253" t="s">
        <v>157</v>
      </c>
      <c r="F1253" t="s">
        <v>158</v>
      </c>
      <c r="G1253" t="s">
        <v>159</v>
      </c>
      <c r="H1253">
        <v>34</v>
      </c>
      <c r="I1253">
        <v>1</v>
      </c>
      <c r="J1253">
        <v>2.81</v>
      </c>
      <c r="K1253">
        <v>5.26</v>
      </c>
      <c r="L1253">
        <v>39</v>
      </c>
      <c r="M1253">
        <v>2</v>
      </c>
      <c r="N1253">
        <v>2.58</v>
      </c>
      <c r="O1253">
        <v>7.69</v>
      </c>
      <c r="P1253">
        <v>100</v>
      </c>
      <c r="Q1253">
        <v>100</v>
      </c>
      <c r="R1253">
        <v>5</v>
      </c>
      <c r="S1253">
        <v>0</v>
      </c>
      <c r="T1253">
        <v>14.71</v>
      </c>
      <c r="U1253">
        <v>0</v>
      </c>
      <c r="V1253" t="s">
        <v>376</v>
      </c>
      <c r="W1253" t="s">
        <v>33</v>
      </c>
      <c r="X1253">
        <v>5</v>
      </c>
      <c r="Y1253">
        <v>0</v>
      </c>
    </row>
    <row r="1254" spans="1:25" x14ac:dyDescent="0.25">
      <c r="A1254">
        <f>_xlfn.XLOOKUP(C1254,[1]Sheet1!$K:$K,[1]Sheet1!$D:$D,0)</f>
        <v>44823</v>
      </c>
      <c r="B1254" t="str">
        <f t="shared" si="19"/>
        <v>2022_Week39</v>
      </c>
      <c r="C1254" t="s">
        <v>704</v>
      </c>
      <c r="D1254" t="s">
        <v>371</v>
      </c>
      <c r="E1254" t="s">
        <v>371</v>
      </c>
      <c r="F1254" t="s">
        <v>343</v>
      </c>
      <c r="G1254" t="s">
        <v>372</v>
      </c>
      <c r="H1254">
        <v>67</v>
      </c>
      <c r="I1254">
        <v>1</v>
      </c>
      <c r="J1254">
        <v>5.53</v>
      </c>
      <c r="K1254">
        <v>5.26</v>
      </c>
      <c r="L1254">
        <v>70</v>
      </c>
      <c r="M1254">
        <v>1</v>
      </c>
      <c r="N1254">
        <v>4.62</v>
      </c>
      <c r="O1254">
        <v>3.85</v>
      </c>
      <c r="P1254">
        <v>100</v>
      </c>
      <c r="Q1254">
        <v>100</v>
      </c>
      <c r="R1254">
        <v>4</v>
      </c>
      <c r="S1254">
        <v>0</v>
      </c>
      <c r="T1254">
        <v>5.97</v>
      </c>
      <c r="U1254">
        <v>0</v>
      </c>
      <c r="V1254" t="s">
        <v>367</v>
      </c>
      <c r="W1254" t="s">
        <v>33</v>
      </c>
      <c r="X1254">
        <v>4</v>
      </c>
      <c r="Y1254">
        <v>0</v>
      </c>
    </row>
    <row r="1255" spans="1:25" x14ac:dyDescent="0.25">
      <c r="A1255">
        <f>_xlfn.XLOOKUP(C1255,[1]Sheet1!$K:$K,[1]Sheet1!$D:$D,0)</f>
        <v>44823</v>
      </c>
      <c r="B1255" t="str">
        <f t="shared" si="19"/>
        <v>2022_Week39</v>
      </c>
      <c r="C1255" t="s">
        <v>704</v>
      </c>
      <c r="D1255" t="s">
        <v>34</v>
      </c>
      <c r="E1255" t="s">
        <v>62</v>
      </c>
      <c r="F1255" t="s">
        <v>63</v>
      </c>
      <c r="G1255" t="s">
        <v>64</v>
      </c>
      <c r="H1255">
        <v>25</v>
      </c>
      <c r="I1255">
        <v>0</v>
      </c>
      <c r="J1255">
        <v>2.06</v>
      </c>
      <c r="K1255">
        <v>0</v>
      </c>
      <c r="L1255">
        <v>31</v>
      </c>
      <c r="M1255">
        <v>0</v>
      </c>
      <c r="N1255">
        <v>2.0499999999999998</v>
      </c>
      <c r="O1255">
        <v>0</v>
      </c>
      <c r="P1255">
        <v>96.77</v>
      </c>
      <c r="Q1255">
        <v>0</v>
      </c>
      <c r="R1255">
        <v>3</v>
      </c>
      <c r="S1255">
        <v>0</v>
      </c>
      <c r="T1255">
        <v>12</v>
      </c>
      <c r="U1255">
        <v>0</v>
      </c>
      <c r="V1255" t="s">
        <v>318</v>
      </c>
      <c r="W1255" t="s">
        <v>33</v>
      </c>
      <c r="X1255">
        <v>3</v>
      </c>
      <c r="Y1255">
        <v>0</v>
      </c>
    </row>
    <row r="1256" spans="1:25" x14ac:dyDescent="0.25">
      <c r="A1256">
        <f>_xlfn.XLOOKUP(C1256,[1]Sheet1!$K:$K,[1]Sheet1!$D:$D,0)</f>
        <v>44823</v>
      </c>
      <c r="B1256" t="str">
        <f t="shared" si="19"/>
        <v>2022_Week39</v>
      </c>
      <c r="C1256" t="s">
        <v>704</v>
      </c>
      <c r="D1256" t="s">
        <v>224</v>
      </c>
      <c r="E1256" t="s">
        <v>224</v>
      </c>
      <c r="F1256" t="s">
        <v>158</v>
      </c>
      <c r="G1256" t="s">
        <v>225</v>
      </c>
      <c r="H1256">
        <v>37</v>
      </c>
      <c r="I1256">
        <v>2</v>
      </c>
      <c r="J1256">
        <v>3.06</v>
      </c>
      <c r="K1256">
        <v>10.53</v>
      </c>
      <c r="L1256">
        <v>41</v>
      </c>
      <c r="M1256">
        <v>2</v>
      </c>
      <c r="N1256">
        <v>2.71</v>
      </c>
      <c r="O1256">
        <v>7.69</v>
      </c>
      <c r="P1256">
        <v>100</v>
      </c>
      <c r="Q1256">
        <v>100</v>
      </c>
      <c r="R1256">
        <v>3</v>
      </c>
      <c r="S1256">
        <v>0</v>
      </c>
      <c r="T1256">
        <v>8.11</v>
      </c>
      <c r="U1256">
        <v>0</v>
      </c>
      <c r="V1256" t="s">
        <v>318</v>
      </c>
      <c r="W1256" t="s">
        <v>33</v>
      </c>
      <c r="X1256">
        <v>3</v>
      </c>
      <c r="Y1256">
        <v>0</v>
      </c>
    </row>
    <row r="1257" spans="1:25" x14ac:dyDescent="0.25">
      <c r="A1257">
        <f>_xlfn.XLOOKUP(C1257,[1]Sheet1!$K:$K,[1]Sheet1!$D:$D,0)</f>
        <v>44823</v>
      </c>
      <c r="B1257" t="str">
        <f t="shared" si="19"/>
        <v>2022_Week39</v>
      </c>
      <c r="C1257" t="s">
        <v>704</v>
      </c>
      <c r="D1257" t="s">
        <v>34</v>
      </c>
      <c r="E1257" t="s">
        <v>397</v>
      </c>
      <c r="F1257" t="s">
        <v>398</v>
      </c>
      <c r="G1257" t="s">
        <v>399</v>
      </c>
      <c r="H1257">
        <v>30</v>
      </c>
      <c r="I1257">
        <v>0</v>
      </c>
      <c r="J1257">
        <v>2.48</v>
      </c>
      <c r="K1257">
        <v>0</v>
      </c>
      <c r="L1257">
        <v>38</v>
      </c>
      <c r="M1257">
        <v>0</v>
      </c>
      <c r="N1257">
        <v>2.5099999999999998</v>
      </c>
      <c r="O1257">
        <v>0</v>
      </c>
      <c r="P1257">
        <v>100</v>
      </c>
      <c r="Q1257">
        <v>0</v>
      </c>
      <c r="R1257">
        <v>3</v>
      </c>
      <c r="S1257">
        <v>0</v>
      </c>
      <c r="T1257">
        <v>10</v>
      </c>
      <c r="U1257">
        <v>0</v>
      </c>
      <c r="V1257" t="s">
        <v>318</v>
      </c>
      <c r="W1257" t="s">
        <v>33</v>
      </c>
      <c r="X1257">
        <v>3</v>
      </c>
      <c r="Y1257">
        <v>0</v>
      </c>
    </row>
    <row r="1258" spans="1:25" x14ac:dyDescent="0.25">
      <c r="A1258">
        <f>_xlfn.XLOOKUP(C1258,[1]Sheet1!$K:$K,[1]Sheet1!$D:$D,0)</f>
        <v>44823</v>
      </c>
      <c r="B1258" t="str">
        <f t="shared" si="19"/>
        <v>2022_Week39</v>
      </c>
      <c r="C1258" t="s">
        <v>704</v>
      </c>
      <c r="D1258" t="s">
        <v>35</v>
      </c>
      <c r="E1258" t="s">
        <v>35</v>
      </c>
      <c r="F1258" t="s">
        <v>36</v>
      </c>
      <c r="G1258" t="s">
        <v>37</v>
      </c>
      <c r="H1258">
        <v>83</v>
      </c>
      <c r="I1258">
        <v>1</v>
      </c>
      <c r="J1258">
        <v>6.85</v>
      </c>
      <c r="K1258">
        <v>5.26</v>
      </c>
      <c r="L1258">
        <v>109</v>
      </c>
      <c r="M1258">
        <v>2</v>
      </c>
      <c r="N1258">
        <v>7.2</v>
      </c>
      <c r="O1258">
        <v>7.69</v>
      </c>
      <c r="P1258">
        <v>100</v>
      </c>
      <c r="Q1258">
        <v>100</v>
      </c>
      <c r="R1258">
        <v>3</v>
      </c>
      <c r="S1258">
        <v>0</v>
      </c>
      <c r="T1258">
        <v>3.61</v>
      </c>
      <c r="U1258">
        <v>0</v>
      </c>
      <c r="V1258" t="s">
        <v>318</v>
      </c>
      <c r="W1258" t="s">
        <v>33</v>
      </c>
      <c r="X1258">
        <v>3</v>
      </c>
      <c r="Y1258">
        <v>0</v>
      </c>
    </row>
    <row r="1259" spans="1:25" x14ac:dyDescent="0.25">
      <c r="A1259">
        <f>_xlfn.XLOOKUP(C1259,[1]Sheet1!$K:$K,[1]Sheet1!$D:$D,0)</f>
        <v>44823</v>
      </c>
      <c r="B1259" t="str">
        <f t="shared" si="19"/>
        <v>2022_Week39</v>
      </c>
      <c r="C1259" t="s">
        <v>704</v>
      </c>
      <c r="D1259" t="s">
        <v>342</v>
      </c>
      <c r="E1259" t="s">
        <v>342</v>
      </c>
      <c r="F1259" t="s">
        <v>343</v>
      </c>
      <c r="G1259" t="s">
        <v>344</v>
      </c>
      <c r="H1259">
        <v>58</v>
      </c>
      <c r="I1259">
        <v>0</v>
      </c>
      <c r="J1259">
        <v>4.79</v>
      </c>
      <c r="K1259">
        <v>0</v>
      </c>
      <c r="L1259">
        <v>73</v>
      </c>
      <c r="M1259">
        <v>0</v>
      </c>
      <c r="N1259">
        <v>4.82</v>
      </c>
      <c r="O1259">
        <v>0</v>
      </c>
      <c r="P1259">
        <v>100</v>
      </c>
      <c r="Q1259">
        <v>0</v>
      </c>
      <c r="R1259">
        <v>2</v>
      </c>
      <c r="S1259">
        <v>0</v>
      </c>
      <c r="T1259">
        <v>3.45</v>
      </c>
      <c r="U1259">
        <v>0</v>
      </c>
      <c r="V1259" t="s">
        <v>257</v>
      </c>
      <c r="W1259" t="s">
        <v>33</v>
      </c>
      <c r="X1259">
        <v>2</v>
      </c>
      <c r="Y1259">
        <v>0</v>
      </c>
    </row>
    <row r="1260" spans="1:25" x14ac:dyDescent="0.25">
      <c r="A1260">
        <f>_xlfn.XLOOKUP(C1260,[1]Sheet1!$K:$K,[1]Sheet1!$D:$D,0)</f>
        <v>44823</v>
      </c>
      <c r="B1260" t="str">
        <f t="shared" si="19"/>
        <v>2022_Week39</v>
      </c>
      <c r="C1260" t="s">
        <v>704</v>
      </c>
      <c r="D1260" t="s">
        <v>50</v>
      </c>
      <c r="E1260" t="s">
        <v>50</v>
      </c>
      <c r="F1260" t="s">
        <v>51</v>
      </c>
      <c r="G1260" t="s">
        <v>52</v>
      </c>
      <c r="H1260">
        <v>26</v>
      </c>
      <c r="I1260">
        <v>0</v>
      </c>
      <c r="J1260">
        <v>2.15</v>
      </c>
      <c r="K1260">
        <v>0</v>
      </c>
      <c r="L1260">
        <v>36</v>
      </c>
      <c r="M1260">
        <v>0</v>
      </c>
      <c r="N1260">
        <v>2.38</v>
      </c>
      <c r="O1260">
        <v>0</v>
      </c>
      <c r="P1260">
        <v>100</v>
      </c>
      <c r="Q1260">
        <v>0</v>
      </c>
      <c r="R1260">
        <v>1</v>
      </c>
      <c r="S1260">
        <v>0</v>
      </c>
      <c r="T1260">
        <v>3.85</v>
      </c>
      <c r="U1260">
        <v>0</v>
      </c>
      <c r="V1260" t="s">
        <v>166</v>
      </c>
      <c r="W1260" t="s">
        <v>33</v>
      </c>
      <c r="X1260">
        <v>1</v>
      </c>
      <c r="Y1260">
        <v>0</v>
      </c>
    </row>
    <row r="1261" spans="1:25" x14ac:dyDescent="0.25">
      <c r="A1261">
        <f>_xlfn.XLOOKUP(C1261,[1]Sheet1!$K:$K,[1]Sheet1!$D:$D,0)</f>
        <v>44823</v>
      </c>
      <c r="B1261" t="str">
        <f t="shared" si="19"/>
        <v>2022_Week39</v>
      </c>
      <c r="C1261" t="s">
        <v>704</v>
      </c>
      <c r="D1261" t="s">
        <v>685</v>
      </c>
      <c r="E1261" t="s">
        <v>107</v>
      </c>
      <c r="F1261" t="s">
        <v>108</v>
      </c>
      <c r="G1261" t="s">
        <v>109</v>
      </c>
      <c r="H1261">
        <v>61</v>
      </c>
      <c r="I1261">
        <v>0</v>
      </c>
      <c r="J1261">
        <v>5.04</v>
      </c>
      <c r="K1261">
        <v>0</v>
      </c>
      <c r="L1261">
        <v>72</v>
      </c>
      <c r="M1261">
        <v>0</v>
      </c>
      <c r="N1261">
        <v>4.76</v>
      </c>
      <c r="O1261">
        <v>0</v>
      </c>
      <c r="P1261">
        <v>91.67</v>
      </c>
      <c r="Q1261">
        <v>0</v>
      </c>
      <c r="R1261">
        <v>1</v>
      </c>
      <c r="S1261">
        <v>0</v>
      </c>
      <c r="T1261">
        <v>1.64</v>
      </c>
      <c r="U1261">
        <v>0</v>
      </c>
      <c r="V1261" t="s">
        <v>166</v>
      </c>
      <c r="W1261" t="s">
        <v>33</v>
      </c>
      <c r="X1261">
        <v>1</v>
      </c>
      <c r="Y1261">
        <v>0</v>
      </c>
    </row>
    <row r="1262" spans="1:25" x14ac:dyDescent="0.25">
      <c r="A1262">
        <f>_xlfn.XLOOKUP(C1262,[1]Sheet1!$K:$K,[1]Sheet1!$D:$D,0)</f>
        <v>44823</v>
      </c>
      <c r="B1262" t="str">
        <f t="shared" si="19"/>
        <v>2022_Week39</v>
      </c>
      <c r="C1262" t="s">
        <v>704</v>
      </c>
      <c r="D1262" t="s">
        <v>34</v>
      </c>
      <c r="E1262" t="s">
        <v>45</v>
      </c>
      <c r="F1262" t="s">
        <v>46</v>
      </c>
      <c r="G1262" t="s">
        <v>47</v>
      </c>
      <c r="H1262">
        <v>42</v>
      </c>
      <c r="I1262">
        <v>0</v>
      </c>
      <c r="J1262">
        <v>3.47</v>
      </c>
      <c r="K1262">
        <v>0</v>
      </c>
      <c r="L1262">
        <v>49</v>
      </c>
      <c r="M1262">
        <v>0</v>
      </c>
      <c r="N1262">
        <v>3.24</v>
      </c>
      <c r="O1262">
        <v>0</v>
      </c>
      <c r="P1262">
        <v>100</v>
      </c>
      <c r="Q1262">
        <v>0</v>
      </c>
      <c r="R1262">
        <v>1</v>
      </c>
      <c r="S1262">
        <v>0</v>
      </c>
      <c r="T1262">
        <v>2.38</v>
      </c>
      <c r="U1262">
        <v>0</v>
      </c>
      <c r="V1262" t="s">
        <v>166</v>
      </c>
      <c r="W1262" t="s">
        <v>33</v>
      </c>
      <c r="X1262">
        <v>1</v>
      </c>
      <c r="Y1262">
        <v>0</v>
      </c>
    </row>
    <row r="1263" spans="1:25" x14ac:dyDescent="0.25">
      <c r="A1263">
        <f>_xlfn.XLOOKUP(C1263,[1]Sheet1!$K:$K,[1]Sheet1!$D:$D,0)</f>
        <v>44816</v>
      </c>
      <c r="B1263" t="str">
        <f t="shared" si="19"/>
        <v>2022_Week38</v>
      </c>
      <c r="C1263" t="s">
        <v>705</v>
      </c>
      <c r="D1263" t="s">
        <v>58</v>
      </c>
      <c r="E1263" t="s">
        <v>58</v>
      </c>
      <c r="F1263" t="s">
        <v>59</v>
      </c>
      <c r="G1263" t="s">
        <v>60</v>
      </c>
      <c r="H1263">
        <v>151</v>
      </c>
      <c r="I1263">
        <v>1</v>
      </c>
      <c r="J1263">
        <v>11.23</v>
      </c>
      <c r="K1263">
        <v>5</v>
      </c>
      <c r="L1263">
        <v>201</v>
      </c>
      <c r="M1263">
        <v>1</v>
      </c>
      <c r="N1263">
        <v>11.75</v>
      </c>
      <c r="O1263">
        <v>3.7</v>
      </c>
      <c r="P1263">
        <v>100</v>
      </c>
      <c r="Q1263">
        <v>100</v>
      </c>
      <c r="R1263">
        <v>11</v>
      </c>
      <c r="S1263">
        <v>0</v>
      </c>
      <c r="T1263">
        <v>7.28</v>
      </c>
      <c r="U1263">
        <v>0</v>
      </c>
      <c r="V1263" t="s">
        <v>706</v>
      </c>
      <c r="W1263" t="s">
        <v>33</v>
      </c>
      <c r="X1263">
        <v>11</v>
      </c>
      <c r="Y1263">
        <v>0</v>
      </c>
    </row>
    <row r="1264" spans="1:25" x14ac:dyDescent="0.25">
      <c r="A1264">
        <f>_xlfn.XLOOKUP(C1264,[1]Sheet1!$K:$K,[1]Sheet1!$D:$D,0)</f>
        <v>44816</v>
      </c>
      <c r="B1264" t="str">
        <f t="shared" si="19"/>
        <v>2022_Week38</v>
      </c>
      <c r="C1264" t="s">
        <v>705</v>
      </c>
      <c r="D1264" t="s">
        <v>24</v>
      </c>
      <c r="E1264" t="s">
        <v>24</v>
      </c>
      <c r="F1264" t="s">
        <v>25</v>
      </c>
      <c r="G1264" t="s">
        <v>26</v>
      </c>
      <c r="H1264">
        <v>94</v>
      </c>
      <c r="I1264">
        <v>1</v>
      </c>
      <c r="J1264">
        <v>6.99</v>
      </c>
      <c r="K1264">
        <v>5</v>
      </c>
      <c r="L1264">
        <v>131</v>
      </c>
      <c r="M1264">
        <v>1</v>
      </c>
      <c r="N1264">
        <v>7.66</v>
      </c>
      <c r="O1264">
        <v>3.7</v>
      </c>
      <c r="P1264">
        <v>98.47</v>
      </c>
      <c r="Q1264">
        <v>100</v>
      </c>
      <c r="R1264">
        <v>11</v>
      </c>
      <c r="S1264">
        <v>0</v>
      </c>
      <c r="T1264">
        <v>11.7</v>
      </c>
      <c r="U1264">
        <v>0</v>
      </c>
      <c r="V1264" t="s">
        <v>702</v>
      </c>
      <c r="W1264" t="s">
        <v>33</v>
      </c>
      <c r="X1264">
        <v>11</v>
      </c>
      <c r="Y1264">
        <v>0</v>
      </c>
    </row>
    <row r="1265" spans="1:25" x14ac:dyDescent="0.25">
      <c r="A1265">
        <f>_xlfn.XLOOKUP(C1265,[1]Sheet1!$K:$K,[1]Sheet1!$D:$D,0)</f>
        <v>44816</v>
      </c>
      <c r="B1265" t="str">
        <f t="shared" si="19"/>
        <v>2022_Week38</v>
      </c>
      <c r="C1265" t="s">
        <v>705</v>
      </c>
      <c r="D1265" t="s">
        <v>116</v>
      </c>
      <c r="E1265" t="s">
        <v>116</v>
      </c>
      <c r="F1265" t="s">
        <v>117</v>
      </c>
      <c r="G1265" t="s">
        <v>118</v>
      </c>
      <c r="H1265">
        <v>64</v>
      </c>
      <c r="I1265">
        <v>1</v>
      </c>
      <c r="J1265">
        <v>4.76</v>
      </c>
      <c r="K1265">
        <v>5</v>
      </c>
      <c r="L1265">
        <v>85</v>
      </c>
      <c r="M1265">
        <v>1</v>
      </c>
      <c r="N1265">
        <v>4.97</v>
      </c>
      <c r="O1265">
        <v>3.7</v>
      </c>
      <c r="P1265">
        <v>100</v>
      </c>
      <c r="Q1265">
        <v>100</v>
      </c>
      <c r="R1265">
        <v>10</v>
      </c>
      <c r="S1265">
        <v>0</v>
      </c>
      <c r="T1265">
        <v>15.63</v>
      </c>
      <c r="U1265">
        <v>0</v>
      </c>
      <c r="V1265" t="s">
        <v>256</v>
      </c>
      <c r="W1265" t="s">
        <v>33</v>
      </c>
      <c r="X1265">
        <v>10</v>
      </c>
      <c r="Y1265">
        <v>0</v>
      </c>
    </row>
    <row r="1266" spans="1:25" x14ac:dyDescent="0.25">
      <c r="A1266">
        <f>_xlfn.XLOOKUP(C1266,[1]Sheet1!$K:$K,[1]Sheet1!$D:$D,0)</f>
        <v>44816</v>
      </c>
      <c r="B1266" t="str">
        <f t="shared" si="19"/>
        <v>2022_Week38</v>
      </c>
      <c r="C1266" t="s">
        <v>705</v>
      </c>
      <c r="D1266" t="s">
        <v>35</v>
      </c>
      <c r="E1266" t="s">
        <v>35</v>
      </c>
      <c r="F1266" t="s">
        <v>36</v>
      </c>
      <c r="G1266" t="s">
        <v>37</v>
      </c>
      <c r="H1266">
        <v>113</v>
      </c>
      <c r="I1266">
        <v>0</v>
      </c>
      <c r="J1266">
        <v>8.4</v>
      </c>
      <c r="K1266">
        <v>0</v>
      </c>
      <c r="L1266">
        <v>147</v>
      </c>
      <c r="M1266">
        <v>0</v>
      </c>
      <c r="N1266">
        <v>8.6</v>
      </c>
      <c r="O1266">
        <v>0</v>
      </c>
      <c r="P1266">
        <v>100</v>
      </c>
      <c r="Q1266">
        <v>0</v>
      </c>
      <c r="R1266">
        <v>9</v>
      </c>
      <c r="S1266">
        <v>0</v>
      </c>
      <c r="T1266">
        <v>7.96</v>
      </c>
      <c r="U1266">
        <v>0</v>
      </c>
      <c r="V1266" t="s">
        <v>658</v>
      </c>
      <c r="W1266" t="s">
        <v>33</v>
      </c>
      <c r="X1266">
        <v>9</v>
      </c>
      <c r="Y1266">
        <v>0</v>
      </c>
    </row>
    <row r="1267" spans="1:25" x14ac:dyDescent="0.25">
      <c r="A1267">
        <f>_xlfn.XLOOKUP(C1267,[1]Sheet1!$K:$K,[1]Sheet1!$D:$D,0)</f>
        <v>44816</v>
      </c>
      <c r="B1267" t="str">
        <f t="shared" si="19"/>
        <v>2022_Week38</v>
      </c>
      <c r="C1267" t="s">
        <v>705</v>
      </c>
      <c r="D1267" t="s">
        <v>301</v>
      </c>
      <c r="E1267" t="s">
        <v>301</v>
      </c>
      <c r="F1267" t="s">
        <v>302</v>
      </c>
      <c r="G1267" t="s">
        <v>303</v>
      </c>
      <c r="H1267">
        <v>95</v>
      </c>
      <c r="I1267">
        <v>2</v>
      </c>
      <c r="J1267">
        <v>7.06</v>
      </c>
      <c r="K1267">
        <v>10</v>
      </c>
      <c r="L1267">
        <v>114</v>
      </c>
      <c r="M1267">
        <v>3</v>
      </c>
      <c r="N1267">
        <v>6.67</v>
      </c>
      <c r="O1267">
        <v>11.11</v>
      </c>
      <c r="P1267">
        <v>100</v>
      </c>
      <c r="Q1267">
        <v>100</v>
      </c>
      <c r="R1267">
        <v>8</v>
      </c>
      <c r="S1267">
        <v>0</v>
      </c>
      <c r="T1267">
        <v>8.42</v>
      </c>
      <c r="U1267">
        <v>0</v>
      </c>
      <c r="V1267" t="s">
        <v>550</v>
      </c>
      <c r="W1267" t="s">
        <v>33</v>
      </c>
      <c r="X1267">
        <v>8</v>
      </c>
      <c r="Y1267">
        <v>0</v>
      </c>
    </row>
    <row r="1268" spans="1:25" x14ac:dyDescent="0.25">
      <c r="A1268">
        <f>_xlfn.XLOOKUP(C1268,[1]Sheet1!$K:$K,[1]Sheet1!$D:$D,0)</f>
        <v>44816</v>
      </c>
      <c r="B1268" t="str">
        <f t="shared" si="19"/>
        <v>2022_Week38</v>
      </c>
      <c r="C1268" t="s">
        <v>705</v>
      </c>
      <c r="D1268" t="s">
        <v>157</v>
      </c>
      <c r="E1268" t="s">
        <v>157</v>
      </c>
      <c r="F1268" t="s">
        <v>158</v>
      </c>
      <c r="G1268" t="s">
        <v>159</v>
      </c>
      <c r="H1268">
        <v>33</v>
      </c>
      <c r="I1268">
        <v>0</v>
      </c>
      <c r="J1268">
        <v>2.4500000000000002</v>
      </c>
      <c r="K1268">
        <v>0</v>
      </c>
      <c r="L1268">
        <v>36</v>
      </c>
      <c r="M1268">
        <v>0</v>
      </c>
      <c r="N1268">
        <v>2.11</v>
      </c>
      <c r="O1268">
        <v>0</v>
      </c>
      <c r="P1268">
        <v>100</v>
      </c>
      <c r="Q1268">
        <v>0</v>
      </c>
      <c r="R1268">
        <v>5</v>
      </c>
      <c r="S1268">
        <v>0</v>
      </c>
      <c r="T1268">
        <v>15.15</v>
      </c>
      <c r="U1268">
        <v>0</v>
      </c>
      <c r="V1268" t="s">
        <v>376</v>
      </c>
      <c r="W1268" t="s">
        <v>33</v>
      </c>
      <c r="X1268">
        <v>5</v>
      </c>
      <c r="Y1268">
        <v>0</v>
      </c>
    </row>
    <row r="1269" spans="1:25" x14ac:dyDescent="0.25">
      <c r="A1269">
        <f>_xlfn.XLOOKUP(C1269,[1]Sheet1!$K:$K,[1]Sheet1!$D:$D,0)</f>
        <v>44816</v>
      </c>
      <c r="B1269" t="str">
        <f t="shared" si="19"/>
        <v>2022_Week38</v>
      </c>
      <c r="C1269" t="s">
        <v>705</v>
      </c>
      <c r="D1269" t="s">
        <v>41</v>
      </c>
      <c r="E1269" t="s">
        <v>41</v>
      </c>
      <c r="F1269" t="s">
        <v>42</v>
      </c>
      <c r="G1269" t="s">
        <v>43</v>
      </c>
      <c r="H1269">
        <v>92</v>
      </c>
      <c r="I1269">
        <v>2</v>
      </c>
      <c r="J1269">
        <v>6.84</v>
      </c>
      <c r="K1269">
        <v>10</v>
      </c>
      <c r="L1269">
        <v>116</v>
      </c>
      <c r="M1269">
        <v>4</v>
      </c>
      <c r="N1269">
        <v>6.78</v>
      </c>
      <c r="O1269">
        <v>14.81</v>
      </c>
      <c r="P1269">
        <v>100</v>
      </c>
      <c r="Q1269">
        <v>100</v>
      </c>
      <c r="R1269">
        <v>5</v>
      </c>
      <c r="S1269">
        <v>0</v>
      </c>
      <c r="T1269">
        <v>5.43</v>
      </c>
      <c r="U1269">
        <v>0</v>
      </c>
      <c r="V1269" t="s">
        <v>152</v>
      </c>
      <c r="W1269" t="s">
        <v>33</v>
      </c>
      <c r="X1269">
        <v>5</v>
      </c>
      <c r="Y1269">
        <v>0</v>
      </c>
    </row>
    <row r="1270" spans="1:25" x14ac:dyDescent="0.25">
      <c r="A1270">
        <f>_xlfn.XLOOKUP(C1270,[1]Sheet1!$K:$K,[1]Sheet1!$D:$D,0)</f>
        <v>44816</v>
      </c>
      <c r="B1270" t="str">
        <f t="shared" si="19"/>
        <v>2022_Week38</v>
      </c>
      <c r="C1270" t="s">
        <v>705</v>
      </c>
      <c r="D1270" t="s">
        <v>88</v>
      </c>
      <c r="E1270" t="s">
        <v>88</v>
      </c>
      <c r="F1270" t="s">
        <v>89</v>
      </c>
      <c r="G1270" t="s">
        <v>90</v>
      </c>
      <c r="H1270">
        <v>70</v>
      </c>
      <c r="I1270">
        <v>3</v>
      </c>
      <c r="J1270">
        <v>5.2</v>
      </c>
      <c r="K1270">
        <v>15</v>
      </c>
      <c r="L1270">
        <v>89</v>
      </c>
      <c r="M1270">
        <v>4</v>
      </c>
      <c r="N1270">
        <v>5.2</v>
      </c>
      <c r="O1270">
        <v>14.81</v>
      </c>
      <c r="P1270">
        <v>98.88</v>
      </c>
      <c r="Q1270">
        <v>100</v>
      </c>
      <c r="R1270">
        <v>4</v>
      </c>
      <c r="S1270">
        <v>1</v>
      </c>
      <c r="T1270">
        <v>5.71</v>
      </c>
      <c r="U1270">
        <v>33.33</v>
      </c>
      <c r="V1270" t="s">
        <v>131</v>
      </c>
      <c r="W1270" t="s">
        <v>160</v>
      </c>
      <c r="X1270">
        <v>4</v>
      </c>
      <c r="Y1270">
        <v>1</v>
      </c>
    </row>
    <row r="1271" spans="1:25" x14ac:dyDescent="0.25">
      <c r="A1271">
        <f>_xlfn.XLOOKUP(C1271,[1]Sheet1!$K:$K,[1]Sheet1!$D:$D,0)</f>
        <v>44816</v>
      </c>
      <c r="B1271" t="str">
        <f t="shared" si="19"/>
        <v>2022_Week38</v>
      </c>
      <c r="C1271" t="s">
        <v>705</v>
      </c>
      <c r="D1271" t="s">
        <v>231</v>
      </c>
      <c r="E1271" t="s">
        <v>231</v>
      </c>
      <c r="F1271" t="s">
        <v>232</v>
      </c>
      <c r="G1271" t="s">
        <v>233</v>
      </c>
      <c r="H1271">
        <v>75</v>
      </c>
      <c r="I1271">
        <v>1</v>
      </c>
      <c r="J1271">
        <v>5.58</v>
      </c>
      <c r="K1271">
        <v>5</v>
      </c>
      <c r="L1271">
        <v>95</v>
      </c>
      <c r="M1271">
        <v>1</v>
      </c>
      <c r="N1271">
        <v>5.56</v>
      </c>
      <c r="O1271">
        <v>3.7</v>
      </c>
      <c r="P1271">
        <v>100</v>
      </c>
      <c r="Q1271">
        <v>100</v>
      </c>
      <c r="R1271">
        <v>4</v>
      </c>
      <c r="S1271">
        <v>0</v>
      </c>
      <c r="T1271">
        <v>5.33</v>
      </c>
      <c r="U1271">
        <v>0</v>
      </c>
      <c r="V1271" t="s">
        <v>156</v>
      </c>
      <c r="W1271" t="s">
        <v>33</v>
      </c>
      <c r="X1271">
        <v>4</v>
      </c>
      <c r="Y1271">
        <v>0</v>
      </c>
    </row>
    <row r="1272" spans="1:25" x14ac:dyDescent="0.25">
      <c r="A1272">
        <f>_xlfn.XLOOKUP(C1272,[1]Sheet1!$K:$K,[1]Sheet1!$D:$D,0)</f>
        <v>44816</v>
      </c>
      <c r="B1272" t="str">
        <f t="shared" si="19"/>
        <v>2022_Week38</v>
      </c>
      <c r="C1272" t="s">
        <v>705</v>
      </c>
      <c r="D1272" t="s">
        <v>222</v>
      </c>
      <c r="E1272" t="s">
        <v>222</v>
      </c>
      <c r="F1272" t="s">
        <v>158</v>
      </c>
      <c r="G1272" t="s">
        <v>223</v>
      </c>
      <c r="H1272">
        <v>23</v>
      </c>
      <c r="I1272">
        <v>1</v>
      </c>
      <c r="J1272">
        <v>1.71</v>
      </c>
      <c r="K1272">
        <v>5</v>
      </c>
      <c r="L1272">
        <v>29</v>
      </c>
      <c r="M1272">
        <v>1</v>
      </c>
      <c r="N1272">
        <v>1.7</v>
      </c>
      <c r="O1272">
        <v>3.7</v>
      </c>
      <c r="P1272">
        <v>100</v>
      </c>
      <c r="Q1272">
        <v>100</v>
      </c>
      <c r="R1272">
        <v>3</v>
      </c>
      <c r="S1272">
        <v>0</v>
      </c>
      <c r="T1272">
        <v>13.04</v>
      </c>
      <c r="U1272">
        <v>0</v>
      </c>
      <c r="V1272" t="s">
        <v>318</v>
      </c>
      <c r="W1272" t="s">
        <v>33</v>
      </c>
      <c r="X1272">
        <v>3</v>
      </c>
      <c r="Y1272">
        <v>0</v>
      </c>
    </row>
    <row r="1273" spans="1:25" x14ac:dyDescent="0.25">
      <c r="A1273">
        <f>_xlfn.XLOOKUP(C1273,[1]Sheet1!$K:$K,[1]Sheet1!$D:$D,0)</f>
        <v>44816</v>
      </c>
      <c r="B1273" t="str">
        <f t="shared" si="19"/>
        <v>2022_Week38</v>
      </c>
      <c r="C1273" t="s">
        <v>705</v>
      </c>
      <c r="D1273" t="s">
        <v>34</v>
      </c>
      <c r="E1273" t="s">
        <v>397</v>
      </c>
      <c r="F1273" t="s">
        <v>398</v>
      </c>
      <c r="G1273" t="s">
        <v>399</v>
      </c>
      <c r="H1273">
        <v>33</v>
      </c>
      <c r="I1273">
        <v>0</v>
      </c>
      <c r="J1273">
        <v>2.4500000000000002</v>
      </c>
      <c r="K1273">
        <v>0</v>
      </c>
      <c r="L1273">
        <v>42</v>
      </c>
      <c r="M1273">
        <v>0</v>
      </c>
      <c r="N1273">
        <v>2.46</v>
      </c>
      <c r="O1273">
        <v>0</v>
      </c>
      <c r="P1273">
        <v>100</v>
      </c>
      <c r="Q1273">
        <v>0</v>
      </c>
      <c r="R1273">
        <v>3</v>
      </c>
      <c r="S1273">
        <v>0</v>
      </c>
      <c r="T1273">
        <v>9.09</v>
      </c>
      <c r="U1273">
        <v>0</v>
      </c>
      <c r="V1273" t="s">
        <v>318</v>
      </c>
      <c r="W1273" t="s">
        <v>33</v>
      </c>
      <c r="X1273">
        <v>3</v>
      </c>
      <c r="Y1273">
        <v>0</v>
      </c>
    </row>
    <row r="1274" spans="1:25" x14ac:dyDescent="0.25">
      <c r="A1274">
        <f>_xlfn.XLOOKUP(C1274,[1]Sheet1!$K:$K,[1]Sheet1!$D:$D,0)</f>
        <v>44816</v>
      </c>
      <c r="B1274" t="str">
        <f t="shared" si="19"/>
        <v>2022_Week38</v>
      </c>
      <c r="C1274" t="s">
        <v>705</v>
      </c>
      <c r="D1274" t="s">
        <v>163</v>
      </c>
      <c r="E1274" t="s">
        <v>163</v>
      </c>
      <c r="F1274" t="s">
        <v>164</v>
      </c>
      <c r="G1274" t="s">
        <v>165</v>
      </c>
      <c r="H1274">
        <v>104</v>
      </c>
      <c r="I1274">
        <v>4</v>
      </c>
      <c r="J1274">
        <v>7.73</v>
      </c>
      <c r="K1274">
        <v>20</v>
      </c>
      <c r="L1274">
        <v>143</v>
      </c>
      <c r="M1274">
        <v>7</v>
      </c>
      <c r="N1274">
        <v>8.36</v>
      </c>
      <c r="O1274">
        <v>25.93</v>
      </c>
      <c r="P1274">
        <v>100</v>
      </c>
      <c r="Q1274">
        <v>100</v>
      </c>
      <c r="R1274">
        <v>4</v>
      </c>
      <c r="S1274">
        <v>0</v>
      </c>
      <c r="T1274">
        <v>3.85</v>
      </c>
      <c r="U1274">
        <v>0</v>
      </c>
      <c r="V1274" t="s">
        <v>367</v>
      </c>
      <c r="W1274" t="s">
        <v>33</v>
      </c>
      <c r="X1274">
        <v>3</v>
      </c>
      <c r="Y1274">
        <v>0</v>
      </c>
    </row>
    <row r="1275" spans="1:25" x14ac:dyDescent="0.25">
      <c r="A1275">
        <f>_xlfn.XLOOKUP(C1275,[1]Sheet1!$K:$K,[1]Sheet1!$D:$D,0)</f>
        <v>44816</v>
      </c>
      <c r="B1275" t="str">
        <f t="shared" si="19"/>
        <v>2022_Week38</v>
      </c>
      <c r="C1275" t="s">
        <v>705</v>
      </c>
      <c r="D1275" t="s">
        <v>34</v>
      </c>
      <c r="E1275" t="s">
        <v>62</v>
      </c>
      <c r="F1275" t="s">
        <v>63</v>
      </c>
      <c r="G1275" t="s">
        <v>64</v>
      </c>
      <c r="H1275">
        <v>32</v>
      </c>
      <c r="I1275">
        <v>0</v>
      </c>
      <c r="J1275">
        <v>2.38</v>
      </c>
      <c r="K1275">
        <v>0</v>
      </c>
      <c r="L1275">
        <v>39</v>
      </c>
      <c r="M1275">
        <v>0</v>
      </c>
      <c r="N1275">
        <v>2.2799999999999998</v>
      </c>
      <c r="O1275">
        <v>0</v>
      </c>
      <c r="P1275">
        <v>89.74</v>
      </c>
      <c r="Q1275">
        <v>0</v>
      </c>
      <c r="R1275">
        <v>2</v>
      </c>
      <c r="S1275">
        <v>0</v>
      </c>
      <c r="T1275">
        <v>6.25</v>
      </c>
      <c r="U1275">
        <v>0</v>
      </c>
      <c r="V1275" t="s">
        <v>257</v>
      </c>
      <c r="W1275" t="s">
        <v>33</v>
      </c>
      <c r="X1275">
        <v>2</v>
      </c>
      <c r="Y1275">
        <v>0</v>
      </c>
    </row>
    <row r="1276" spans="1:25" x14ac:dyDescent="0.25">
      <c r="A1276">
        <f>_xlfn.XLOOKUP(C1276,[1]Sheet1!$K:$K,[1]Sheet1!$D:$D,0)</f>
        <v>44816</v>
      </c>
      <c r="B1276" t="str">
        <f t="shared" si="19"/>
        <v>2022_Week38</v>
      </c>
      <c r="C1276" t="s">
        <v>705</v>
      </c>
      <c r="D1276" t="s">
        <v>224</v>
      </c>
      <c r="E1276" t="s">
        <v>224</v>
      </c>
      <c r="F1276" t="s">
        <v>158</v>
      </c>
      <c r="G1276" t="s">
        <v>225</v>
      </c>
      <c r="H1276">
        <v>46</v>
      </c>
      <c r="I1276">
        <v>1</v>
      </c>
      <c r="J1276">
        <v>3.42</v>
      </c>
      <c r="K1276">
        <v>5</v>
      </c>
      <c r="L1276">
        <v>53</v>
      </c>
      <c r="M1276">
        <v>1</v>
      </c>
      <c r="N1276">
        <v>3.1</v>
      </c>
      <c r="O1276">
        <v>3.7</v>
      </c>
      <c r="P1276">
        <v>100</v>
      </c>
      <c r="Q1276">
        <v>100</v>
      </c>
      <c r="R1276">
        <v>2</v>
      </c>
      <c r="S1276">
        <v>0</v>
      </c>
      <c r="T1276">
        <v>4.3499999999999996</v>
      </c>
      <c r="U1276">
        <v>0</v>
      </c>
      <c r="V1276" t="s">
        <v>257</v>
      </c>
      <c r="W1276" t="s">
        <v>33</v>
      </c>
      <c r="X1276">
        <v>2</v>
      </c>
      <c r="Y1276">
        <v>0</v>
      </c>
    </row>
    <row r="1277" spans="1:25" x14ac:dyDescent="0.25">
      <c r="A1277">
        <f>_xlfn.XLOOKUP(C1277,[1]Sheet1!$K:$K,[1]Sheet1!$D:$D,0)</f>
        <v>44816</v>
      </c>
      <c r="B1277" t="str">
        <f t="shared" si="19"/>
        <v>2022_Week38</v>
      </c>
      <c r="C1277" t="s">
        <v>705</v>
      </c>
      <c r="D1277" t="s">
        <v>342</v>
      </c>
      <c r="E1277" t="s">
        <v>342</v>
      </c>
      <c r="F1277" t="s">
        <v>343</v>
      </c>
      <c r="G1277" t="s">
        <v>344</v>
      </c>
      <c r="H1277">
        <v>40</v>
      </c>
      <c r="I1277">
        <v>0</v>
      </c>
      <c r="J1277">
        <v>2.97</v>
      </c>
      <c r="K1277">
        <v>0</v>
      </c>
      <c r="L1277">
        <v>48</v>
      </c>
      <c r="M1277">
        <v>0</v>
      </c>
      <c r="N1277">
        <v>2.81</v>
      </c>
      <c r="O1277">
        <v>0</v>
      </c>
      <c r="P1277">
        <v>100</v>
      </c>
      <c r="Q1277">
        <v>0</v>
      </c>
      <c r="R1277">
        <v>6</v>
      </c>
      <c r="S1277">
        <v>0</v>
      </c>
      <c r="T1277">
        <v>15</v>
      </c>
      <c r="U1277">
        <v>0</v>
      </c>
      <c r="V1277" t="s">
        <v>298</v>
      </c>
      <c r="W1277" t="s">
        <v>33</v>
      </c>
      <c r="X1277">
        <v>2</v>
      </c>
      <c r="Y1277">
        <v>0</v>
      </c>
    </row>
    <row r="1278" spans="1:25" x14ac:dyDescent="0.25">
      <c r="A1278">
        <f>_xlfn.XLOOKUP(C1278,[1]Sheet1!$K:$K,[1]Sheet1!$D:$D,0)</f>
        <v>44816</v>
      </c>
      <c r="B1278" t="str">
        <f t="shared" si="19"/>
        <v>2022_Week38</v>
      </c>
      <c r="C1278" t="s">
        <v>705</v>
      </c>
      <c r="D1278" t="s">
        <v>685</v>
      </c>
      <c r="E1278" t="s">
        <v>186</v>
      </c>
      <c r="F1278" t="s">
        <v>187</v>
      </c>
      <c r="G1278" t="s">
        <v>188</v>
      </c>
      <c r="H1278">
        <v>90</v>
      </c>
      <c r="I1278">
        <v>0</v>
      </c>
      <c r="J1278">
        <v>6.69</v>
      </c>
      <c r="K1278">
        <v>0</v>
      </c>
      <c r="L1278">
        <v>113</v>
      </c>
      <c r="M1278">
        <v>0</v>
      </c>
      <c r="N1278">
        <v>6.61</v>
      </c>
      <c r="O1278">
        <v>0</v>
      </c>
      <c r="P1278">
        <v>100</v>
      </c>
      <c r="Q1278">
        <v>0</v>
      </c>
      <c r="R1278">
        <v>1</v>
      </c>
      <c r="S1278">
        <v>0</v>
      </c>
      <c r="T1278">
        <v>1.1100000000000001</v>
      </c>
      <c r="U1278">
        <v>0</v>
      </c>
      <c r="V1278" t="s">
        <v>166</v>
      </c>
      <c r="W1278" t="s">
        <v>33</v>
      </c>
      <c r="X1278">
        <v>1</v>
      </c>
      <c r="Y1278">
        <v>0</v>
      </c>
    </row>
    <row r="1279" spans="1:25" x14ac:dyDescent="0.25">
      <c r="A1279">
        <f>_xlfn.XLOOKUP(C1279,[1]Sheet1!$K:$K,[1]Sheet1!$D:$D,0)</f>
        <v>44816</v>
      </c>
      <c r="B1279" t="str">
        <f t="shared" si="19"/>
        <v>2022_Week38</v>
      </c>
      <c r="C1279" t="s">
        <v>705</v>
      </c>
      <c r="D1279" t="s">
        <v>50</v>
      </c>
      <c r="E1279" t="s">
        <v>50</v>
      </c>
      <c r="F1279" t="s">
        <v>51</v>
      </c>
      <c r="G1279" t="s">
        <v>52</v>
      </c>
      <c r="H1279">
        <v>28</v>
      </c>
      <c r="I1279">
        <v>0</v>
      </c>
      <c r="J1279">
        <v>2.08</v>
      </c>
      <c r="K1279">
        <v>0</v>
      </c>
      <c r="L1279">
        <v>38</v>
      </c>
      <c r="M1279">
        <v>0</v>
      </c>
      <c r="N1279">
        <v>2.2200000000000002</v>
      </c>
      <c r="O1279">
        <v>0</v>
      </c>
      <c r="P1279">
        <v>97.37</v>
      </c>
      <c r="Q1279">
        <v>0</v>
      </c>
      <c r="R1279">
        <v>1</v>
      </c>
      <c r="S1279">
        <v>0</v>
      </c>
      <c r="T1279">
        <v>3.57</v>
      </c>
      <c r="U1279">
        <v>0</v>
      </c>
      <c r="V1279" t="s">
        <v>166</v>
      </c>
      <c r="W1279" t="s">
        <v>33</v>
      </c>
      <c r="X1279">
        <v>1</v>
      </c>
      <c r="Y1279">
        <v>0</v>
      </c>
    </row>
    <row r="1280" spans="1:25" x14ac:dyDescent="0.25">
      <c r="A1280">
        <f>_xlfn.XLOOKUP(C1280,[1]Sheet1!$K:$K,[1]Sheet1!$D:$D,0)</f>
        <v>44816</v>
      </c>
      <c r="B1280" t="str">
        <f t="shared" si="19"/>
        <v>2022_Week38</v>
      </c>
      <c r="C1280" t="s">
        <v>705</v>
      </c>
      <c r="D1280" t="s">
        <v>685</v>
      </c>
      <c r="E1280" t="s">
        <v>107</v>
      </c>
      <c r="F1280" t="s">
        <v>108</v>
      </c>
      <c r="G1280" t="s">
        <v>109</v>
      </c>
      <c r="H1280">
        <v>59</v>
      </c>
      <c r="I1280">
        <v>0</v>
      </c>
      <c r="J1280">
        <v>4.3899999999999997</v>
      </c>
      <c r="K1280">
        <v>0</v>
      </c>
      <c r="L1280">
        <v>68</v>
      </c>
      <c r="M1280">
        <v>0</v>
      </c>
      <c r="N1280">
        <v>3.98</v>
      </c>
      <c r="O1280">
        <v>0</v>
      </c>
      <c r="P1280">
        <v>95.59</v>
      </c>
      <c r="Q1280">
        <v>0</v>
      </c>
      <c r="R1280">
        <v>1</v>
      </c>
      <c r="S1280">
        <v>0</v>
      </c>
      <c r="T1280">
        <v>1.69</v>
      </c>
      <c r="U1280">
        <v>0</v>
      </c>
      <c r="V1280" t="s">
        <v>166</v>
      </c>
      <c r="W1280" t="s">
        <v>33</v>
      </c>
      <c r="X1280">
        <v>1</v>
      </c>
      <c r="Y1280">
        <v>0</v>
      </c>
    </row>
    <row r="1281" spans="1:25" x14ac:dyDescent="0.25">
      <c r="A1281">
        <f>_xlfn.XLOOKUP(C1281,[1]Sheet1!$K:$K,[1]Sheet1!$D:$D,0)</f>
        <v>44816</v>
      </c>
      <c r="B1281" t="str">
        <f t="shared" si="19"/>
        <v>2022_Week38</v>
      </c>
      <c r="C1281" t="s">
        <v>705</v>
      </c>
      <c r="D1281" t="s">
        <v>34</v>
      </c>
      <c r="E1281" t="s">
        <v>45</v>
      </c>
      <c r="F1281" t="s">
        <v>46</v>
      </c>
      <c r="G1281" t="s">
        <v>47</v>
      </c>
      <c r="H1281">
        <v>47</v>
      </c>
      <c r="I1281">
        <v>1</v>
      </c>
      <c r="J1281">
        <v>3.49</v>
      </c>
      <c r="K1281">
        <v>5</v>
      </c>
      <c r="L1281">
        <v>61</v>
      </c>
      <c r="M1281">
        <v>1</v>
      </c>
      <c r="N1281">
        <v>3.57</v>
      </c>
      <c r="O1281">
        <v>3.7</v>
      </c>
      <c r="P1281">
        <v>100</v>
      </c>
      <c r="Q1281">
        <v>100</v>
      </c>
      <c r="R1281">
        <v>1</v>
      </c>
      <c r="S1281">
        <v>0</v>
      </c>
      <c r="T1281">
        <v>2.13</v>
      </c>
      <c r="U1281">
        <v>0</v>
      </c>
      <c r="V1281" t="s">
        <v>166</v>
      </c>
      <c r="W1281" t="s">
        <v>33</v>
      </c>
      <c r="X1281">
        <v>1</v>
      </c>
      <c r="Y1281">
        <v>0</v>
      </c>
    </row>
    <row r="1282" spans="1:25" x14ac:dyDescent="0.25">
      <c r="A1282">
        <f>_xlfn.XLOOKUP(C1282,[1]Sheet1!$K:$K,[1]Sheet1!$D:$D,0)</f>
        <v>44816</v>
      </c>
      <c r="B1282" t="str">
        <f t="shared" si="19"/>
        <v>2022_Week38</v>
      </c>
      <c r="C1282" t="s">
        <v>705</v>
      </c>
      <c r="D1282" t="s">
        <v>371</v>
      </c>
      <c r="E1282" t="s">
        <v>371</v>
      </c>
      <c r="F1282" t="s">
        <v>343</v>
      </c>
      <c r="G1282" t="s">
        <v>372</v>
      </c>
      <c r="H1282">
        <v>56</v>
      </c>
      <c r="I1282">
        <v>2</v>
      </c>
      <c r="J1282">
        <v>4.16</v>
      </c>
      <c r="K1282">
        <v>10</v>
      </c>
      <c r="L1282">
        <v>62</v>
      </c>
      <c r="M1282">
        <v>2</v>
      </c>
      <c r="N1282">
        <v>3.63</v>
      </c>
      <c r="O1282">
        <v>7.41</v>
      </c>
      <c r="P1282">
        <v>100</v>
      </c>
      <c r="Q1282">
        <v>100</v>
      </c>
      <c r="R1282">
        <v>1</v>
      </c>
      <c r="S1282">
        <v>0</v>
      </c>
      <c r="T1282">
        <v>1.79</v>
      </c>
      <c r="U1282">
        <v>0</v>
      </c>
      <c r="V1282" t="s">
        <v>166</v>
      </c>
      <c r="W1282" t="s">
        <v>33</v>
      </c>
      <c r="X1282">
        <v>1</v>
      </c>
      <c r="Y1282">
        <v>0</v>
      </c>
    </row>
    <row r="1283" spans="1:25" x14ac:dyDescent="0.25">
      <c r="A1283">
        <f>_xlfn.XLOOKUP(C1283,[1]Sheet1!$K:$K,[1]Sheet1!$D:$D,0)</f>
        <v>44809</v>
      </c>
      <c r="B1283" t="str">
        <f t="shared" ref="B1283:B1346" si="20">IF(WEEKNUM(A1283)&gt;9,YEAR(A1283)&amp;"_Week"&amp;WEEKNUM(A1283),YEAR(A1283)&amp;"_Week0"&amp;WEEKNUM(A1283))</f>
        <v>2022_Week37</v>
      </c>
      <c r="C1283" t="s">
        <v>707</v>
      </c>
      <c r="D1283" t="s">
        <v>35</v>
      </c>
      <c r="E1283" t="s">
        <v>35</v>
      </c>
      <c r="F1283" t="s">
        <v>36</v>
      </c>
      <c r="G1283" t="s">
        <v>37</v>
      </c>
      <c r="H1283">
        <v>162</v>
      </c>
      <c r="I1283">
        <v>0</v>
      </c>
      <c r="J1283">
        <v>10.43</v>
      </c>
      <c r="K1283">
        <v>0</v>
      </c>
      <c r="L1283">
        <v>221</v>
      </c>
      <c r="M1283">
        <v>0</v>
      </c>
      <c r="N1283">
        <v>11.42</v>
      </c>
      <c r="O1283">
        <v>0</v>
      </c>
      <c r="P1283">
        <v>99.55</v>
      </c>
      <c r="Q1283">
        <v>0</v>
      </c>
      <c r="R1283">
        <v>25</v>
      </c>
      <c r="S1283">
        <v>0</v>
      </c>
      <c r="T1283">
        <v>15.43</v>
      </c>
      <c r="U1283">
        <v>0</v>
      </c>
      <c r="V1283" t="s">
        <v>708</v>
      </c>
      <c r="W1283" t="s">
        <v>33</v>
      </c>
      <c r="X1283">
        <v>24</v>
      </c>
      <c r="Y1283">
        <v>0</v>
      </c>
    </row>
    <row r="1284" spans="1:25" x14ac:dyDescent="0.25">
      <c r="A1284">
        <f>_xlfn.XLOOKUP(C1284,[1]Sheet1!$K:$K,[1]Sheet1!$D:$D,0)</f>
        <v>44809</v>
      </c>
      <c r="B1284" t="str">
        <f t="shared" si="20"/>
        <v>2022_Week37</v>
      </c>
      <c r="C1284" t="s">
        <v>707</v>
      </c>
      <c r="D1284" t="s">
        <v>224</v>
      </c>
      <c r="E1284" t="s">
        <v>224</v>
      </c>
      <c r="F1284" t="s">
        <v>158</v>
      </c>
      <c r="G1284" t="s">
        <v>225</v>
      </c>
      <c r="H1284">
        <v>90</v>
      </c>
      <c r="I1284">
        <v>1</v>
      </c>
      <c r="J1284">
        <v>5.8</v>
      </c>
      <c r="K1284">
        <v>6.25</v>
      </c>
      <c r="L1284">
        <v>114</v>
      </c>
      <c r="M1284">
        <v>1</v>
      </c>
      <c r="N1284">
        <v>5.89</v>
      </c>
      <c r="O1284">
        <v>5.26</v>
      </c>
      <c r="P1284">
        <v>100</v>
      </c>
      <c r="Q1284">
        <v>100</v>
      </c>
      <c r="R1284">
        <v>18</v>
      </c>
      <c r="S1284">
        <v>0</v>
      </c>
      <c r="T1284">
        <v>20</v>
      </c>
      <c r="U1284">
        <v>0</v>
      </c>
      <c r="V1284" t="s">
        <v>424</v>
      </c>
      <c r="W1284" t="s">
        <v>33</v>
      </c>
      <c r="X1284">
        <v>18</v>
      </c>
      <c r="Y1284">
        <v>0</v>
      </c>
    </row>
    <row r="1285" spans="1:25" x14ac:dyDescent="0.25">
      <c r="A1285">
        <f>_xlfn.XLOOKUP(C1285,[1]Sheet1!$K:$K,[1]Sheet1!$D:$D,0)</f>
        <v>44809</v>
      </c>
      <c r="B1285" t="str">
        <f t="shared" si="20"/>
        <v>2022_Week37</v>
      </c>
      <c r="C1285" t="s">
        <v>707</v>
      </c>
      <c r="D1285" t="s">
        <v>157</v>
      </c>
      <c r="E1285" t="s">
        <v>157</v>
      </c>
      <c r="F1285" t="s">
        <v>158</v>
      </c>
      <c r="G1285" t="s">
        <v>159</v>
      </c>
      <c r="H1285">
        <v>60</v>
      </c>
      <c r="I1285">
        <v>1</v>
      </c>
      <c r="J1285">
        <v>3.86</v>
      </c>
      <c r="K1285">
        <v>6.25</v>
      </c>
      <c r="L1285">
        <v>74</v>
      </c>
      <c r="M1285">
        <v>1</v>
      </c>
      <c r="N1285">
        <v>3.82</v>
      </c>
      <c r="O1285">
        <v>5.26</v>
      </c>
      <c r="P1285">
        <v>98.65</v>
      </c>
      <c r="Q1285">
        <v>100</v>
      </c>
      <c r="R1285">
        <v>17</v>
      </c>
      <c r="S1285">
        <v>0</v>
      </c>
      <c r="T1285">
        <v>28.33</v>
      </c>
      <c r="U1285">
        <v>0</v>
      </c>
      <c r="V1285" t="s">
        <v>647</v>
      </c>
      <c r="W1285" t="s">
        <v>33</v>
      </c>
      <c r="X1285">
        <v>17</v>
      </c>
      <c r="Y1285">
        <v>0</v>
      </c>
    </row>
    <row r="1286" spans="1:25" x14ac:dyDescent="0.25">
      <c r="A1286">
        <f>_xlfn.XLOOKUP(C1286,[1]Sheet1!$K:$K,[1]Sheet1!$D:$D,0)</f>
        <v>44809</v>
      </c>
      <c r="B1286" t="str">
        <f t="shared" si="20"/>
        <v>2022_Week37</v>
      </c>
      <c r="C1286" t="s">
        <v>707</v>
      </c>
      <c r="D1286" t="s">
        <v>58</v>
      </c>
      <c r="E1286" t="s">
        <v>58</v>
      </c>
      <c r="F1286" t="s">
        <v>59</v>
      </c>
      <c r="G1286" t="s">
        <v>60</v>
      </c>
      <c r="H1286">
        <v>172</v>
      </c>
      <c r="I1286">
        <v>1</v>
      </c>
      <c r="J1286">
        <v>11.08</v>
      </c>
      <c r="K1286">
        <v>6.25</v>
      </c>
      <c r="L1286">
        <v>214</v>
      </c>
      <c r="M1286">
        <v>2</v>
      </c>
      <c r="N1286">
        <v>11.05</v>
      </c>
      <c r="O1286">
        <v>10.53</v>
      </c>
      <c r="P1286">
        <v>99.53</v>
      </c>
      <c r="Q1286">
        <v>100</v>
      </c>
      <c r="R1286">
        <v>13</v>
      </c>
      <c r="S1286">
        <v>0</v>
      </c>
      <c r="T1286">
        <v>7.56</v>
      </c>
      <c r="U1286">
        <v>0</v>
      </c>
      <c r="V1286" t="s">
        <v>251</v>
      </c>
      <c r="W1286" t="s">
        <v>33</v>
      </c>
      <c r="X1286">
        <v>13</v>
      </c>
      <c r="Y1286">
        <v>0</v>
      </c>
    </row>
    <row r="1287" spans="1:25" x14ac:dyDescent="0.25">
      <c r="A1287">
        <f>_xlfn.XLOOKUP(C1287,[1]Sheet1!$K:$K,[1]Sheet1!$D:$D,0)</f>
        <v>44809</v>
      </c>
      <c r="B1287" t="str">
        <f t="shared" si="20"/>
        <v>2022_Week37</v>
      </c>
      <c r="C1287" t="s">
        <v>707</v>
      </c>
      <c r="D1287" t="s">
        <v>116</v>
      </c>
      <c r="E1287" t="s">
        <v>116</v>
      </c>
      <c r="F1287" t="s">
        <v>117</v>
      </c>
      <c r="G1287" t="s">
        <v>118</v>
      </c>
      <c r="H1287">
        <v>60</v>
      </c>
      <c r="I1287">
        <v>0</v>
      </c>
      <c r="J1287">
        <v>3.86</v>
      </c>
      <c r="K1287">
        <v>0</v>
      </c>
      <c r="L1287">
        <v>77</v>
      </c>
      <c r="M1287">
        <v>0</v>
      </c>
      <c r="N1287">
        <v>3.98</v>
      </c>
      <c r="O1287">
        <v>0</v>
      </c>
      <c r="P1287">
        <v>100</v>
      </c>
      <c r="Q1287">
        <v>0</v>
      </c>
      <c r="R1287">
        <v>13</v>
      </c>
      <c r="S1287">
        <v>0</v>
      </c>
      <c r="T1287">
        <v>21.67</v>
      </c>
      <c r="U1287">
        <v>0</v>
      </c>
      <c r="V1287" t="s">
        <v>251</v>
      </c>
      <c r="W1287" t="s">
        <v>33</v>
      </c>
      <c r="X1287">
        <v>13</v>
      </c>
      <c r="Y1287">
        <v>0</v>
      </c>
    </row>
    <row r="1288" spans="1:25" x14ac:dyDescent="0.25">
      <c r="A1288">
        <f>_xlfn.XLOOKUP(C1288,[1]Sheet1!$K:$K,[1]Sheet1!$D:$D,0)</f>
        <v>44809</v>
      </c>
      <c r="B1288" t="str">
        <f t="shared" si="20"/>
        <v>2022_Week37</v>
      </c>
      <c r="C1288" t="s">
        <v>707</v>
      </c>
      <c r="D1288" t="s">
        <v>163</v>
      </c>
      <c r="E1288" t="s">
        <v>163</v>
      </c>
      <c r="F1288" t="s">
        <v>164</v>
      </c>
      <c r="G1288" t="s">
        <v>165</v>
      </c>
      <c r="H1288">
        <v>130</v>
      </c>
      <c r="I1288">
        <v>1</v>
      </c>
      <c r="J1288">
        <v>8.3699999999999992</v>
      </c>
      <c r="K1288">
        <v>6.25</v>
      </c>
      <c r="L1288">
        <v>163</v>
      </c>
      <c r="M1288">
        <v>1</v>
      </c>
      <c r="N1288">
        <v>8.42</v>
      </c>
      <c r="O1288">
        <v>5.26</v>
      </c>
      <c r="P1288">
        <v>99.39</v>
      </c>
      <c r="Q1288">
        <v>100</v>
      </c>
      <c r="R1288">
        <v>13</v>
      </c>
      <c r="S1288">
        <v>0</v>
      </c>
      <c r="T1288">
        <v>10</v>
      </c>
      <c r="U1288">
        <v>0</v>
      </c>
      <c r="V1288" t="s">
        <v>420</v>
      </c>
      <c r="W1288" t="s">
        <v>33</v>
      </c>
      <c r="X1288">
        <v>13</v>
      </c>
      <c r="Y1288">
        <v>0</v>
      </c>
    </row>
    <row r="1289" spans="1:25" x14ac:dyDescent="0.25">
      <c r="A1289">
        <f>_xlfn.XLOOKUP(C1289,[1]Sheet1!$K:$K,[1]Sheet1!$D:$D,0)</f>
        <v>44809</v>
      </c>
      <c r="B1289" t="str">
        <f t="shared" si="20"/>
        <v>2022_Week37</v>
      </c>
      <c r="C1289" t="s">
        <v>707</v>
      </c>
      <c r="D1289" t="s">
        <v>24</v>
      </c>
      <c r="E1289" t="s">
        <v>24</v>
      </c>
      <c r="F1289" t="s">
        <v>25</v>
      </c>
      <c r="G1289" t="s">
        <v>26</v>
      </c>
      <c r="H1289">
        <v>105</v>
      </c>
      <c r="I1289">
        <v>0</v>
      </c>
      <c r="J1289">
        <v>6.76</v>
      </c>
      <c r="K1289">
        <v>0</v>
      </c>
      <c r="L1289">
        <v>137</v>
      </c>
      <c r="M1289">
        <v>0</v>
      </c>
      <c r="N1289">
        <v>7.08</v>
      </c>
      <c r="O1289">
        <v>0</v>
      </c>
      <c r="P1289">
        <v>100</v>
      </c>
      <c r="Q1289">
        <v>0</v>
      </c>
      <c r="R1289">
        <v>12</v>
      </c>
      <c r="S1289">
        <v>0</v>
      </c>
      <c r="T1289">
        <v>11.43</v>
      </c>
      <c r="U1289">
        <v>0</v>
      </c>
      <c r="V1289" t="s">
        <v>425</v>
      </c>
      <c r="W1289" t="s">
        <v>33</v>
      </c>
      <c r="X1289">
        <v>12</v>
      </c>
      <c r="Y1289">
        <v>0</v>
      </c>
    </row>
    <row r="1290" spans="1:25" x14ac:dyDescent="0.25">
      <c r="A1290">
        <f>_xlfn.XLOOKUP(C1290,[1]Sheet1!$K:$K,[1]Sheet1!$D:$D,0)</f>
        <v>44809</v>
      </c>
      <c r="B1290" t="str">
        <f t="shared" si="20"/>
        <v>2022_Week37</v>
      </c>
      <c r="C1290" t="s">
        <v>707</v>
      </c>
      <c r="D1290" t="s">
        <v>301</v>
      </c>
      <c r="E1290" t="s">
        <v>301</v>
      </c>
      <c r="F1290" t="s">
        <v>302</v>
      </c>
      <c r="G1290" t="s">
        <v>303</v>
      </c>
      <c r="H1290">
        <v>132</v>
      </c>
      <c r="I1290">
        <v>1</v>
      </c>
      <c r="J1290">
        <v>8.5</v>
      </c>
      <c r="K1290">
        <v>6.25</v>
      </c>
      <c r="L1290">
        <v>159</v>
      </c>
      <c r="M1290">
        <v>1</v>
      </c>
      <c r="N1290">
        <v>8.2100000000000009</v>
      </c>
      <c r="O1290">
        <v>5.26</v>
      </c>
      <c r="P1290">
        <v>99.37</v>
      </c>
      <c r="Q1290">
        <v>100</v>
      </c>
      <c r="R1290">
        <v>10</v>
      </c>
      <c r="S1290">
        <v>0</v>
      </c>
      <c r="T1290">
        <v>7.58</v>
      </c>
      <c r="U1290">
        <v>0</v>
      </c>
      <c r="V1290" t="s">
        <v>277</v>
      </c>
      <c r="W1290" t="s">
        <v>33</v>
      </c>
      <c r="X1290">
        <v>10</v>
      </c>
      <c r="Y1290">
        <v>0</v>
      </c>
    </row>
    <row r="1291" spans="1:25" x14ac:dyDescent="0.25">
      <c r="A1291">
        <f>_xlfn.XLOOKUP(C1291,[1]Sheet1!$K:$K,[1]Sheet1!$D:$D,0)</f>
        <v>44809</v>
      </c>
      <c r="B1291" t="str">
        <f t="shared" si="20"/>
        <v>2022_Week37</v>
      </c>
      <c r="C1291" t="s">
        <v>707</v>
      </c>
      <c r="D1291" t="s">
        <v>222</v>
      </c>
      <c r="E1291" t="s">
        <v>222</v>
      </c>
      <c r="F1291" t="s">
        <v>158</v>
      </c>
      <c r="G1291" t="s">
        <v>223</v>
      </c>
      <c r="H1291">
        <v>29</v>
      </c>
      <c r="I1291">
        <v>2</v>
      </c>
      <c r="J1291">
        <v>1.87</v>
      </c>
      <c r="K1291">
        <v>12.5</v>
      </c>
      <c r="L1291">
        <v>34</v>
      </c>
      <c r="M1291">
        <v>2</v>
      </c>
      <c r="N1291">
        <v>1.76</v>
      </c>
      <c r="O1291">
        <v>10.53</v>
      </c>
      <c r="P1291">
        <v>100</v>
      </c>
      <c r="Q1291">
        <v>100</v>
      </c>
      <c r="R1291">
        <v>10</v>
      </c>
      <c r="S1291">
        <v>0</v>
      </c>
      <c r="T1291">
        <v>34.479999999999997</v>
      </c>
      <c r="U1291">
        <v>0</v>
      </c>
      <c r="V1291" t="s">
        <v>277</v>
      </c>
      <c r="W1291" t="s">
        <v>33</v>
      </c>
      <c r="X1291">
        <v>10</v>
      </c>
      <c r="Y1291">
        <v>0</v>
      </c>
    </row>
    <row r="1292" spans="1:25" x14ac:dyDescent="0.25">
      <c r="A1292">
        <f>_xlfn.XLOOKUP(C1292,[1]Sheet1!$K:$K,[1]Sheet1!$D:$D,0)</f>
        <v>44809</v>
      </c>
      <c r="B1292" t="str">
        <f t="shared" si="20"/>
        <v>2022_Week37</v>
      </c>
      <c r="C1292" t="s">
        <v>707</v>
      </c>
      <c r="D1292" t="s">
        <v>685</v>
      </c>
      <c r="E1292" t="s">
        <v>186</v>
      </c>
      <c r="F1292" t="s">
        <v>187</v>
      </c>
      <c r="G1292" t="s">
        <v>188</v>
      </c>
      <c r="H1292">
        <v>49</v>
      </c>
      <c r="I1292">
        <v>0</v>
      </c>
      <c r="J1292">
        <v>3.16</v>
      </c>
      <c r="K1292">
        <v>0</v>
      </c>
      <c r="L1292">
        <v>53</v>
      </c>
      <c r="M1292">
        <v>0</v>
      </c>
      <c r="N1292">
        <v>2.74</v>
      </c>
      <c r="O1292">
        <v>0</v>
      </c>
      <c r="P1292">
        <v>100</v>
      </c>
      <c r="Q1292">
        <v>0</v>
      </c>
      <c r="R1292">
        <v>9</v>
      </c>
      <c r="S1292">
        <v>0</v>
      </c>
      <c r="T1292">
        <v>18.37</v>
      </c>
      <c r="U1292">
        <v>0</v>
      </c>
      <c r="V1292" t="s">
        <v>658</v>
      </c>
      <c r="W1292" t="s">
        <v>33</v>
      </c>
      <c r="X1292">
        <v>9</v>
      </c>
      <c r="Y1292">
        <v>0</v>
      </c>
    </row>
    <row r="1293" spans="1:25" x14ac:dyDescent="0.25">
      <c r="A1293">
        <f>_xlfn.XLOOKUP(C1293,[1]Sheet1!$K:$K,[1]Sheet1!$D:$D,0)</f>
        <v>44809</v>
      </c>
      <c r="B1293" t="str">
        <f t="shared" si="20"/>
        <v>2022_Week37</v>
      </c>
      <c r="C1293" t="s">
        <v>707</v>
      </c>
      <c r="D1293" t="s">
        <v>34</v>
      </c>
      <c r="E1293" t="s">
        <v>62</v>
      </c>
      <c r="F1293" t="s">
        <v>63</v>
      </c>
      <c r="G1293" t="s">
        <v>64</v>
      </c>
      <c r="H1293">
        <v>36</v>
      </c>
      <c r="I1293">
        <v>0</v>
      </c>
      <c r="J1293">
        <v>2.3199999999999998</v>
      </c>
      <c r="K1293">
        <v>0</v>
      </c>
      <c r="L1293">
        <v>42</v>
      </c>
      <c r="M1293">
        <v>0</v>
      </c>
      <c r="N1293">
        <v>2.17</v>
      </c>
      <c r="O1293">
        <v>0</v>
      </c>
      <c r="P1293">
        <v>90.48</v>
      </c>
      <c r="Q1293">
        <v>0</v>
      </c>
      <c r="R1293">
        <v>8</v>
      </c>
      <c r="S1293">
        <v>0</v>
      </c>
      <c r="T1293">
        <v>22.22</v>
      </c>
      <c r="U1293">
        <v>0</v>
      </c>
      <c r="V1293" t="s">
        <v>550</v>
      </c>
      <c r="W1293" t="s">
        <v>33</v>
      </c>
      <c r="X1293">
        <v>8</v>
      </c>
      <c r="Y1293">
        <v>0</v>
      </c>
    </row>
    <row r="1294" spans="1:25" x14ac:dyDescent="0.25">
      <c r="A1294">
        <f>_xlfn.XLOOKUP(C1294,[1]Sheet1!$K:$K,[1]Sheet1!$D:$D,0)</f>
        <v>44809</v>
      </c>
      <c r="B1294" t="str">
        <f t="shared" si="20"/>
        <v>2022_Week37</v>
      </c>
      <c r="C1294" t="s">
        <v>707</v>
      </c>
      <c r="D1294" t="s">
        <v>685</v>
      </c>
      <c r="E1294" t="s">
        <v>107</v>
      </c>
      <c r="F1294" t="s">
        <v>108</v>
      </c>
      <c r="G1294" t="s">
        <v>109</v>
      </c>
      <c r="H1294">
        <v>28</v>
      </c>
      <c r="I1294">
        <v>0</v>
      </c>
      <c r="J1294">
        <v>1.8</v>
      </c>
      <c r="K1294">
        <v>0</v>
      </c>
      <c r="L1294">
        <v>39</v>
      </c>
      <c r="M1294">
        <v>0</v>
      </c>
      <c r="N1294">
        <v>2.0099999999999998</v>
      </c>
      <c r="O1294">
        <v>0</v>
      </c>
      <c r="P1294">
        <v>92.31</v>
      </c>
      <c r="Q1294">
        <v>0</v>
      </c>
      <c r="R1294">
        <v>8</v>
      </c>
      <c r="S1294">
        <v>0</v>
      </c>
      <c r="T1294">
        <v>28.57</v>
      </c>
      <c r="U1294">
        <v>0</v>
      </c>
      <c r="V1294" t="s">
        <v>550</v>
      </c>
      <c r="W1294" t="s">
        <v>33</v>
      </c>
      <c r="X1294">
        <v>8</v>
      </c>
      <c r="Y1294">
        <v>0</v>
      </c>
    </row>
    <row r="1295" spans="1:25" x14ac:dyDescent="0.25">
      <c r="A1295">
        <f>_xlfn.XLOOKUP(C1295,[1]Sheet1!$K:$K,[1]Sheet1!$D:$D,0)</f>
        <v>44809</v>
      </c>
      <c r="B1295" t="str">
        <f t="shared" si="20"/>
        <v>2022_Week37</v>
      </c>
      <c r="C1295" t="s">
        <v>707</v>
      </c>
      <c r="D1295" t="s">
        <v>34</v>
      </c>
      <c r="E1295" t="s">
        <v>45</v>
      </c>
      <c r="F1295" t="s">
        <v>46</v>
      </c>
      <c r="G1295" t="s">
        <v>47</v>
      </c>
      <c r="H1295">
        <v>47</v>
      </c>
      <c r="I1295">
        <v>0</v>
      </c>
      <c r="J1295">
        <v>3.03</v>
      </c>
      <c r="K1295">
        <v>0</v>
      </c>
      <c r="L1295">
        <v>60</v>
      </c>
      <c r="M1295">
        <v>0</v>
      </c>
      <c r="N1295">
        <v>3.1</v>
      </c>
      <c r="O1295">
        <v>0</v>
      </c>
      <c r="P1295">
        <v>100</v>
      </c>
      <c r="Q1295">
        <v>0</v>
      </c>
      <c r="R1295">
        <v>8</v>
      </c>
      <c r="S1295">
        <v>0</v>
      </c>
      <c r="T1295">
        <v>17.02</v>
      </c>
      <c r="U1295">
        <v>0</v>
      </c>
      <c r="V1295" t="s">
        <v>550</v>
      </c>
      <c r="W1295" t="s">
        <v>33</v>
      </c>
      <c r="X1295">
        <v>8</v>
      </c>
      <c r="Y1295">
        <v>0</v>
      </c>
    </row>
    <row r="1296" spans="1:25" x14ac:dyDescent="0.25">
      <c r="A1296">
        <f>_xlfn.XLOOKUP(C1296,[1]Sheet1!$K:$K,[1]Sheet1!$D:$D,0)</f>
        <v>44809</v>
      </c>
      <c r="B1296" t="str">
        <f t="shared" si="20"/>
        <v>2022_Week37</v>
      </c>
      <c r="C1296" t="s">
        <v>707</v>
      </c>
      <c r="D1296" t="s">
        <v>88</v>
      </c>
      <c r="E1296" t="s">
        <v>88</v>
      </c>
      <c r="F1296" t="s">
        <v>89</v>
      </c>
      <c r="G1296" t="s">
        <v>90</v>
      </c>
      <c r="H1296">
        <v>91</v>
      </c>
      <c r="I1296">
        <v>2</v>
      </c>
      <c r="J1296">
        <v>5.86</v>
      </c>
      <c r="K1296">
        <v>12.5</v>
      </c>
      <c r="L1296">
        <v>116</v>
      </c>
      <c r="M1296">
        <v>2</v>
      </c>
      <c r="N1296">
        <v>5.99</v>
      </c>
      <c r="O1296">
        <v>10.53</v>
      </c>
      <c r="P1296">
        <v>99.14</v>
      </c>
      <c r="Q1296">
        <v>100</v>
      </c>
      <c r="R1296">
        <v>7</v>
      </c>
      <c r="S1296">
        <v>0</v>
      </c>
      <c r="T1296">
        <v>7.69</v>
      </c>
      <c r="U1296">
        <v>0</v>
      </c>
      <c r="V1296" t="s">
        <v>176</v>
      </c>
      <c r="W1296" t="s">
        <v>33</v>
      </c>
      <c r="X1296">
        <v>7</v>
      </c>
      <c r="Y1296">
        <v>0</v>
      </c>
    </row>
    <row r="1297" spans="1:25" x14ac:dyDescent="0.25">
      <c r="A1297">
        <f>_xlfn.XLOOKUP(C1297,[1]Sheet1!$K:$K,[1]Sheet1!$D:$D,0)</f>
        <v>44809</v>
      </c>
      <c r="B1297" t="str">
        <f t="shared" si="20"/>
        <v>2022_Week37</v>
      </c>
      <c r="C1297" t="s">
        <v>707</v>
      </c>
      <c r="D1297" t="s">
        <v>231</v>
      </c>
      <c r="E1297" t="s">
        <v>231</v>
      </c>
      <c r="F1297" t="s">
        <v>232</v>
      </c>
      <c r="G1297" t="s">
        <v>233</v>
      </c>
      <c r="H1297">
        <v>80</v>
      </c>
      <c r="I1297">
        <v>0</v>
      </c>
      <c r="J1297">
        <v>5.15</v>
      </c>
      <c r="K1297">
        <v>0</v>
      </c>
      <c r="L1297">
        <v>97</v>
      </c>
      <c r="M1297">
        <v>0</v>
      </c>
      <c r="N1297">
        <v>5.01</v>
      </c>
      <c r="O1297">
        <v>0</v>
      </c>
      <c r="P1297">
        <v>100</v>
      </c>
      <c r="Q1297">
        <v>0</v>
      </c>
      <c r="R1297">
        <v>7</v>
      </c>
      <c r="S1297">
        <v>0</v>
      </c>
      <c r="T1297">
        <v>8.75</v>
      </c>
      <c r="U1297">
        <v>0</v>
      </c>
      <c r="V1297" t="s">
        <v>243</v>
      </c>
      <c r="W1297" t="s">
        <v>33</v>
      </c>
      <c r="X1297">
        <v>7</v>
      </c>
      <c r="Y1297">
        <v>0</v>
      </c>
    </row>
    <row r="1298" spans="1:25" x14ac:dyDescent="0.25">
      <c r="A1298">
        <f>_xlfn.XLOOKUP(C1298,[1]Sheet1!$K:$K,[1]Sheet1!$D:$D,0)</f>
        <v>44809</v>
      </c>
      <c r="B1298" t="str">
        <f t="shared" si="20"/>
        <v>2022_Week37</v>
      </c>
      <c r="C1298" t="s">
        <v>707</v>
      </c>
      <c r="D1298" t="s">
        <v>34</v>
      </c>
      <c r="E1298" t="s">
        <v>397</v>
      </c>
      <c r="F1298" t="s">
        <v>398</v>
      </c>
      <c r="G1298" t="s">
        <v>399</v>
      </c>
      <c r="H1298">
        <v>26</v>
      </c>
      <c r="I1298">
        <v>0</v>
      </c>
      <c r="J1298">
        <v>1.67</v>
      </c>
      <c r="K1298">
        <v>0</v>
      </c>
      <c r="L1298">
        <v>29</v>
      </c>
      <c r="M1298">
        <v>0</v>
      </c>
      <c r="N1298">
        <v>1.5</v>
      </c>
      <c r="O1298">
        <v>0</v>
      </c>
      <c r="P1298">
        <v>100</v>
      </c>
      <c r="Q1298">
        <v>0</v>
      </c>
      <c r="R1298">
        <v>5</v>
      </c>
      <c r="S1298">
        <v>0</v>
      </c>
      <c r="T1298">
        <v>19.23</v>
      </c>
      <c r="U1298">
        <v>0</v>
      </c>
      <c r="V1298" t="s">
        <v>376</v>
      </c>
      <c r="W1298" t="s">
        <v>33</v>
      </c>
      <c r="X1298">
        <v>5</v>
      </c>
      <c r="Y1298">
        <v>0</v>
      </c>
    </row>
    <row r="1299" spans="1:25" x14ac:dyDescent="0.25">
      <c r="A1299">
        <f>_xlfn.XLOOKUP(C1299,[1]Sheet1!$K:$K,[1]Sheet1!$D:$D,0)</f>
        <v>44809</v>
      </c>
      <c r="B1299" t="str">
        <f t="shared" si="20"/>
        <v>2022_Week37</v>
      </c>
      <c r="C1299" t="s">
        <v>707</v>
      </c>
      <c r="D1299" t="s">
        <v>371</v>
      </c>
      <c r="E1299" t="s">
        <v>371</v>
      </c>
      <c r="F1299" t="s">
        <v>343</v>
      </c>
      <c r="G1299" t="s">
        <v>372</v>
      </c>
      <c r="H1299">
        <v>62</v>
      </c>
      <c r="I1299">
        <v>3</v>
      </c>
      <c r="J1299">
        <v>3.99</v>
      </c>
      <c r="K1299">
        <v>18.75</v>
      </c>
      <c r="L1299">
        <v>72</v>
      </c>
      <c r="M1299">
        <v>3</v>
      </c>
      <c r="N1299">
        <v>3.72</v>
      </c>
      <c r="O1299">
        <v>15.79</v>
      </c>
      <c r="P1299">
        <v>100</v>
      </c>
      <c r="Q1299">
        <v>100</v>
      </c>
      <c r="R1299">
        <v>4</v>
      </c>
      <c r="S1299">
        <v>0</v>
      </c>
      <c r="T1299">
        <v>6.45</v>
      </c>
      <c r="U1299">
        <v>0</v>
      </c>
      <c r="V1299" t="s">
        <v>367</v>
      </c>
      <c r="W1299" t="s">
        <v>33</v>
      </c>
      <c r="X1299">
        <v>4</v>
      </c>
      <c r="Y1299">
        <v>0</v>
      </c>
    </row>
    <row r="1300" spans="1:25" x14ac:dyDescent="0.25">
      <c r="A1300">
        <f>_xlfn.XLOOKUP(C1300,[1]Sheet1!$K:$K,[1]Sheet1!$D:$D,0)</f>
        <v>44809</v>
      </c>
      <c r="B1300" t="str">
        <f t="shared" si="20"/>
        <v>2022_Week37</v>
      </c>
      <c r="C1300" t="s">
        <v>707</v>
      </c>
      <c r="D1300" t="s">
        <v>50</v>
      </c>
      <c r="E1300" t="s">
        <v>50</v>
      </c>
      <c r="F1300" t="s">
        <v>51</v>
      </c>
      <c r="G1300" t="s">
        <v>52</v>
      </c>
      <c r="H1300">
        <v>27</v>
      </c>
      <c r="I1300">
        <v>0</v>
      </c>
      <c r="J1300">
        <v>1.74</v>
      </c>
      <c r="K1300">
        <v>0</v>
      </c>
      <c r="L1300">
        <v>35</v>
      </c>
      <c r="M1300">
        <v>0</v>
      </c>
      <c r="N1300">
        <v>1.81</v>
      </c>
      <c r="O1300">
        <v>0</v>
      </c>
      <c r="P1300">
        <v>100</v>
      </c>
      <c r="Q1300">
        <v>0</v>
      </c>
      <c r="R1300">
        <v>3</v>
      </c>
      <c r="S1300">
        <v>0</v>
      </c>
      <c r="T1300">
        <v>11.11</v>
      </c>
      <c r="U1300">
        <v>0</v>
      </c>
      <c r="V1300" t="s">
        <v>318</v>
      </c>
      <c r="W1300" t="s">
        <v>33</v>
      </c>
      <c r="X1300">
        <v>3</v>
      </c>
      <c r="Y1300">
        <v>0</v>
      </c>
    </row>
    <row r="1301" spans="1:25" x14ac:dyDescent="0.25">
      <c r="A1301">
        <f>_xlfn.XLOOKUP(C1301,[1]Sheet1!$K:$K,[1]Sheet1!$D:$D,0)</f>
        <v>44809</v>
      </c>
      <c r="B1301" t="str">
        <f t="shared" si="20"/>
        <v>2022_Week37</v>
      </c>
      <c r="C1301" t="s">
        <v>707</v>
      </c>
      <c r="D1301" t="s">
        <v>41</v>
      </c>
      <c r="E1301" t="s">
        <v>41</v>
      </c>
      <c r="F1301" t="s">
        <v>42</v>
      </c>
      <c r="G1301" t="s">
        <v>43</v>
      </c>
      <c r="H1301">
        <v>105</v>
      </c>
      <c r="I1301">
        <v>2</v>
      </c>
      <c r="J1301">
        <v>6.76</v>
      </c>
      <c r="K1301">
        <v>12.5</v>
      </c>
      <c r="L1301">
        <v>127</v>
      </c>
      <c r="M1301">
        <v>2</v>
      </c>
      <c r="N1301">
        <v>6.56</v>
      </c>
      <c r="O1301">
        <v>10.53</v>
      </c>
      <c r="P1301">
        <v>100</v>
      </c>
      <c r="Q1301">
        <v>100</v>
      </c>
      <c r="R1301">
        <v>3</v>
      </c>
      <c r="S1301">
        <v>0</v>
      </c>
      <c r="T1301">
        <v>2.86</v>
      </c>
      <c r="U1301">
        <v>0</v>
      </c>
      <c r="V1301" t="s">
        <v>171</v>
      </c>
      <c r="W1301" t="s">
        <v>33</v>
      </c>
      <c r="X1301">
        <v>3</v>
      </c>
      <c r="Y1301">
        <v>0</v>
      </c>
    </row>
    <row r="1302" spans="1:25" x14ac:dyDescent="0.25">
      <c r="A1302">
        <f>_xlfn.XLOOKUP(C1302,[1]Sheet1!$K:$K,[1]Sheet1!$D:$D,0)</f>
        <v>44809</v>
      </c>
      <c r="B1302" t="str">
        <f t="shared" si="20"/>
        <v>2022_Week37</v>
      </c>
      <c r="C1302" t="s">
        <v>707</v>
      </c>
      <c r="D1302" t="s">
        <v>342</v>
      </c>
      <c r="E1302" t="s">
        <v>342</v>
      </c>
      <c r="F1302" t="s">
        <v>343</v>
      </c>
      <c r="G1302" t="s">
        <v>344</v>
      </c>
      <c r="H1302">
        <v>62</v>
      </c>
      <c r="I1302">
        <v>2</v>
      </c>
      <c r="J1302">
        <v>3.99</v>
      </c>
      <c r="K1302">
        <v>12.5</v>
      </c>
      <c r="L1302">
        <v>73</v>
      </c>
      <c r="M1302">
        <v>4</v>
      </c>
      <c r="N1302">
        <v>3.77</v>
      </c>
      <c r="O1302">
        <v>21.05</v>
      </c>
      <c r="P1302">
        <v>100</v>
      </c>
      <c r="Q1302">
        <v>100</v>
      </c>
      <c r="R1302">
        <v>2</v>
      </c>
      <c r="S1302">
        <v>0</v>
      </c>
      <c r="T1302">
        <v>3.23</v>
      </c>
      <c r="U1302">
        <v>0</v>
      </c>
      <c r="V1302" t="s">
        <v>257</v>
      </c>
      <c r="W1302" t="s">
        <v>33</v>
      </c>
      <c r="X1302">
        <v>2</v>
      </c>
      <c r="Y1302">
        <v>0</v>
      </c>
    </row>
    <row r="1303" spans="1:25" x14ac:dyDescent="0.25">
      <c r="A1303">
        <f>_xlfn.XLOOKUP(C1303,[1]Sheet1!$K:$K,[1]Sheet1!$D:$D,0)</f>
        <v>44802</v>
      </c>
      <c r="B1303" t="str">
        <f t="shared" si="20"/>
        <v>2022_Week36</v>
      </c>
      <c r="C1303" t="s">
        <v>709</v>
      </c>
      <c r="D1303" t="s">
        <v>301</v>
      </c>
      <c r="E1303" t="s">
        <v>301</v>
      </c>
      <c r="F1303" t="s">
        <v>302</v>
      </c>
      <c r="G1303" t="s">
        <v>303</v>
      </c>
      <c r="H1303">
        <v>145</v>
      </c>
      <c r="I1303">
        <v>3</v>
      </c>
      <c r="J1303">
        <v>9.5</v>
      </c>
      <c r="K1303">
        <v>15</v>
      </c>
      <c r="L1303">
        <v>164</v>
      </c>
      <c r="M1303">
        <v>3</v>
      </c>
      <c r="N1303">
        <v>8.6199999999999992</v>
      </c>
      <c r="O1303">
        <v>12</v>
      </c>
      <c r="P1303">
        <v>100</v>
      </c>
      <c r="Q1303">
        <v>100</v>
      </c>
      <c r="R1303">
        <v>18</v>
      </c>
      <c r="S1303">
        <v>0</v>
      </c>
      <c r="T1303">
        <v>12.41</v>
      </c>
      <c r="U1303">
        <v>0</v>
      </c>
      <c r="V1303" t="s">
        <v>424</v>
      </c>
      <c r="W1303" t="s">
        <v>33</v>
      </c>
      <c r="X1303">
        <v>18</v>
      </c>
      <c r="Y1303">
        <v>0</v>
      </c>
    </row>
    <row r="1304" spans="1:25" x14ac:dyDescent="0.25">
      <c r="A1304">
        <f>_xlfn.XLOOKUP(C1304,[1]Sheet1!$K:$K,[1]Sheet1!$D:$D,0)</f>
        <v>44802</v>
      </c>
      <c r="B1304" t="str">
        <f t="shared" si="20"/>
        <v>2022_Week36</v>
      </c>
      <c r="C1304" t="s">
        <v>709</v>
      </c>
      <c r="D1304" t="s">
        <v>24</v>
      </c>
      <c r="E1304" t="s">
        <v>24</v>
      </c>
      <c r="F1304" t="s">
        <v>25</v>
      </c>
      <c r="G1304" t="s">
        <v>26</v>
      </c>
      <c r="H1304">
        <v>132</v>
      </c>
      <c r="I1304">
        <v>0</v>
      </c>
      <c r="J1304">
        <v>8.64</v>
      </c>
      <c r="K1304">
        <v>0</v>
      </c>
      <c r="L1304">
        <v>154</v>
      </c>
      <c r="M1304">
        <v>0</v>
      </c>
      <c r="N1304">
        <v>8.09</v>
      </c>
      <c r="O1304">
        <v>0</v>
      </c>
      <c r="P1304">
        <v>100</v>
      </c>
      <c r="Q1304">
        <v>0</v>
      </c>
      <c r="R1304">
        <v>17</v>
      </c>
      <c r="S1304">
        <v>0</v>
      </c>
      <c r="T1304">
        <v>12.88</v>
      </c>
      <c r="U1304">
        <v>0</v>
      </c>
      <c r="V1304" t="s">
        <v>710</v>
      </c>
      <c r="W1304" t="s">
        <v>33</v>
      </c>
      <c r="X1304">
        <v>17</v>
      </c>
      <c r="Y1304">
        <v>0</v>
      </c>
    </row>
    <row r="1305" spans="1:25" x14ac:dyDescent="0.25">
      <c r="A1305">
        <f>_xlfn.XLOOKUP(C1305,[1]Sheet1!$K:$K,[1]Sheet1!$D:$D,0)</f>
        <v>44802</v>
      </c>
      <c r="B1305" t="str">
        <f t="shared" si="20"/>
        <v>2022_Week36</v>
      </c>
      <c r="C1305" t="s">
        <v>709</v>
      </c>
      <c r="D1305" t="s">
        <v>58</v>
      </c>
      <c r="E1305" t="s">
        <v>58</v>
      </c>
      <c r="F1305" t="s">
        <v>59</v>
      </c>
      <c r="G1305" t="s">
        <v>60</v>
      </c>
      <c r="H1305">
        <v>203</v>
      </c>
      <c r="I1305">
        <v>1</v>
      </c>
      <c r="J1305">
        <v>13.29</v>
      </c>
      <c r="K1305">
        <v>5</v>
      </c>
      <c r="L1305">
        <v>239</v>
      </c>
      <c r="M1305">
        <v>1</v>
      </c>
      <c r="N1305">
        <v>12.56</v>
      </c>
      <c r="O1305">
        <v>4</v>
      </c>
      <c r="P1305">
        <v>99.58</v>
      </c>
      <c r="Q1305">
        <v>100</v>
      </c>
      <c r="R1305">
        <v>15</v>
      </c>
      <c r="S1305">
        <v>0</v>
      </c>
      <c r="T1305">
        <v>7.39</v>
      </c>
      <c r="U1305">
        <v>0</v>
      </c>
      <c r="V1305" t="s">
        <v>674</v>
      </c>
      <c r="W1305" t="s">
        <v>33</v>
      </c>
      <c r="X1305">
        <v>15</v>
      </c>
      <c r="Y1305">
        <v>0</v>
      </c>
    </row>
    <row r="1306" spans="1:25" x14ac:dyDescent="0.25">
      <c r="A1306">
        <f>_xlfn.XLOOKUP(C1306,[1]Sheet1!$K:$K,[1]Sheet1!$D:$D,0)</f>
        <v>44802</v>
      </c>
      <c r="B1306" t="str">
        <f t="shared" si="20"/>
        <v>2022_Week36</v>
      </c>
      <c r="C1306" t="s">
        <v>709</v>
      </c>
      <c r="D1306" t="s">
        <v>231</v>
      </c>
      <c r="E1306" t="s">
        <v>231</v>
      </c>
      <c r="F1306" t="s">
        <v>232</v>
      </c>
      <c r="G1306" t="s">
        <v>233</v>
      </c>
      <c r="H1306">
        <v>89</v>
      </c>
      <c r="I1306">
        <v>0</v>
      </c>
      <c r="J1306">
        <v>5.83</v>
      </c>
      <c r="K1306">
        <v>0</v>
      </c>
      <c r="L1306">
        <v>125</v>
      </c>
      <c r="M1306">
        <v>0</v>
      </c>
      <c r="N1306">
        <v>6.57</v>
      </c>
      <c r="O1306">
        <v>0</v>
      </c>
      <c r="P1306">
        <v>100</v>
      </c>
      <c r="Q1306">
        <v>0</v>
      </c>
      <c r="R1306">
        <v>11</v>
      </c>
      <c r="S1306">
        <v>0</v>
      </c>
      <c r="T1306">
        <v>12.36</v>
      </c>
      <c r="U1306">
        <v>0</v>
      </c>
      <c r="V1306" t="s">
        <v>706</v>
      </c>
      <c r="W1306" t="s">
        <v>33</v>
      </c>
      <c r="X1306">
        <v>11</v>
      </c>
      <c r="Y1306">
        <v>0</v>
      </c>
    </row>
    <row r="1307" spans="1:25" x14ac:dyDescent="0.25">
      <c r="A1307">
        <f>_xlfn.XLOOKUP(C1307,[1]Sheet1!$K:$K,[1]Sheet1!$D:$D,0)</f>
        <v>44802</v>
      </c>
      <c r="B1307" t="str">
        <f t="shared" si="20"/>
        <v>2022_Week36</v>
      </c>
      <c r="C1307" t="s">
        <v>709</v>
      </c>
      <c r="D1307" t="s">
        <v>116</v>
      </c>
      <c r="E1307" t="s">
        <v>116</v>
      </c>
      <c r="F1307" t="s">
        <v>117</v>
      </c>
      <c r="G1307" t="s">
        <v>118</v>
      </c>
      <c r="H1307">
        <v>66</v>
      </c>
      <c r="I1307">
        <v>0</v>
      </c>
      <c r="J1307">
        <v>4.32</v>
      </c>
      <c r="K1307">
        <v>0</v>
      </c>
      <c r="L1307">
        <v>77</v>
      </c>
      <c r="M1307">
        <v>0</v>
      </c>
      <c r="N1307">
        <v>4.05</v>
      </c>
      <c r="O1307">
        <v>0</v>
      </c>
      <c r="P1307">
        <v>100</v>
      </c>
      <c r="Q1307">
        <v>0</v>
      </c>
      <c r="R1307">
        <v>11</v>
      </c>
      <c r="S1307">
        <v>0</v>
      </c>
      <c r="T1307">
        <v>16.670000000000002</v>
      </c>
      <c r="U1307">
        <v>0</v>
      </c>
      <c r="V1307" t="s">
        <v>706</v>
      </c>
      <c r="W1307" t="s">
        <v>33</v>
      </c>
      <c r="X1307">
        <v>11</v>
      </c>
      <c r="Y1307">
        <v>0</v>
      </c>
    </row>
    <row r="1308" spans="1:25" x14ac:dyDescent="0.25">
      <c r="A1308">
        <f>_xlfn.XLOOKUP(C1308,[1]Sheet1!$K:$K,[1]Sheet1!$D:$D,0)</f>
        <v>44802</v>
      </c>
      <c r="B1308" t="str">
        <f t="shared" si="20"/>
        <v>2022_Week36</v>
      </c>
      <c r="C1308" t="s">
        <v>709</v>
      </c>
      <c r="D1308" t="s">
        <v>157</v>
      </c>
      <c r="E1308" t="s">
        <v>157</v>
      </c>
      <c r="F1308" t="s">
        <v>158</v>
      </c>
      <c r="G1308" t="s">
        <v>159</v>
      </c>
      <c r="H1308">
        <v>51</v>
      </c>
      <c r="I1308">
        <v>3</v>
      </c>
      <c r="J1308">
        <v>3.34</v>
      </c>
      <c r="K1308">
        <v>15</v>
      </c>
      <c r="L1308">
        <v>89</v>
      </c>
      <c r="M1308">
        <v>5</v>
      </c>
      <c r="N1308">
        <v>4.68</v>
      </c>
      <c r="O1308">
        <v>20</v>
      </c>
      <c r="P1308">
        <v>100</v>
      </c>
      <c r="Q1308">
        <v>100</v>
      </c>
      <c r="R1308">
        <v>10</v>
      </c>
      <c r="S1308">
        <v>0</v>
      </c>
      <c r="T1308">
        <v>19.61</v>
      </c>
      <c r="U1308">
        <v>0</v>
      </c>
      <c r="V1308" t="s">
        <v>277</v>
      </c>
      <c r="W1308" t="s">
        <v>33</v>
      </c>
      <c r="X1308">
        <v>10</v>
      </c>
      <c r="Y1308">
        <v>0</v>
      </c>
    </row>
    <row r="1309" spans="1:25" x14ac:dyDescent="0.25">
      <c r="A1309">
        <f>_xlfn.XLOOKUP(C1309,[1]Sheet1!$K:$K,[1]Sheet1!$D:$D,0)</f>
        <v>44802</v>
      </c>
      <c r="B1309" t="str">
        <f t="shared" si="20"/>
        <v>2022_Week36</v>
      </c>
      <c r="C1309" t="s">
        <v>709</v>
      </c>
      <c r="D1309" t="s">
        <v>224</v>
      </c>
      <c r="E1309" t="s">
        <v>224</v>
      </c>
      <c r="F1309" t="s">
        <v>158</v>
      </c>
      <c r="G1309" t="s">
        <v>225</v>
      </c>
      <c r="H1309">
        <v>96</v>
      </c>
      <c r="I1309">
        <v>5</v>
      </c>
      <c r="J1309">
        <v>6.29</v>
      </c>
      <c r="K1309">
        <v>25</v>
      </c>
      <c r="L1309">
        <v>118</v>
      </c>
      <c r="M1309">
        <v>6</v>
      </c>
      <c r="N1309">
        <v>6.2</v>
      </c>
      <c r="O1309">
        <v>24</v>
      </c>
      <c r="P1309">
        <v>100</v>
      </c>
      <c r="Q1309">
        <v>100</v>
      </c>
      <c r="R1309">
        <v>10</v>
      </c>
      <c r="S1309">
        <v>0</v>
      </c>
      <c r="T1309">
        <v>10.42</v>
      </c>
      <c r="U1309">
        <v>0</v>
      </c>
      <c r="V1309" t="s">
        <v>277</v>
      </c>
      <c r="W1309" t="s">
        <v>33</v>
      </c>
      <c r="X1309">
        <v>10</v>
      </c>
      <c r="Y1309">
        <v>0</v>
      </c>
    </row>
    <row r="1310" spans="1:25" x14ac:dyDescent="0.25">
      <c r="A1310">
        <f>_xlfn.XLOOKUP(C1310,[1]Sheet1!$K:$K,[1]Sheet1!$D:$D,0)</f>
        <v>44802</v>
      </c>
      <c r="B1310" t="str">
        <f t="shared" si="20"/>
        <v>2022_Week36</v>
      </c>
      <c r="C1310" t="s">
        <v>709</v>
      </c>
      <c r="D1310" t="s">
        <v>163</v>
      </c>
      <c r="E1310" t="s">
        <v>163</v>
      </c>
      <c r="F1310" t="s">
        <v>164</v>
      </c>
      <c r="G1310" t="s">
        <v>165</v>
      </c>
      <c r="H1310">
        <v>128</v>
      </c>
      <c r="I1310">
        <v>1</v>
      </c>
      <c r="J1310">
        <v>8.3800000000000008</v>
      </c>
      <c r="K1310">
        <v>5</v>
      </c>
      <c r="L1310">
        <v>150</v>
      </c>
      <c r="M1310">
        <v>1</v>
      </c>
      <c r="N1310">
        <v>7.88</v>
      </c>
      <c r="O1310">
        <v>4</v>
      </c>
      <c r="P1310">
        <v>100</v>
      </c>
      <c r="Q1310">
        <v>100</v>
      </c>
      <c r="R1310">
        <v>10</v>
      </c>
      <c r="S1310">
        <v>0</v>
      </c>
      <c r="T1310">
        <v>7.81</v>
      </c>
      <c r="U1310">
        <v>0</v>
      </c>
      <c r="V1310" t="s">
        <v>277</v>
      </c>
      <c r="W1310" t="s">
        <v>33</v>
      </c>
      <c r="X1310">
        <v>10</v>
      </c>
      <c r="Y1310">
        <v>0</v>
      </c>
    </row>
    <row r="1311" spans="1:25" x14ac:dyDescent="0.25">
      <c r="A1311">
        <f>_xlfn.XLOOKUP(C1311,[1]Sheet1!$K:$K,[1]Sheet1!$D:$D,0)</f>
        <v>44802</v>
      </c>
      <c r="B1311" t="str">
        <f t="shared" si="20"/>
        <v>2022_Week36</v>
      </c>
      <c r="C1311" t="s">
        <v>709</v>
      </c>
      <c r="D1311" t="s">
        <v>222</v>
      </c>
      <c r="E1311" t="s">
        <v>222</v>
      </c>
      <c r="F1311" t="s">
        <v>158</v>
      </c>
      <c r="G1311" t="s">
        <v>223</v>
      </c>
      <c r="H1311">
        <v>33</v>
      </c>
      <c r="I1311">
        <v>1</v>
      </c>
      <c r="J1311">
        <v>2.16</v>
      </c>
      <c r="K1311">
        <v>5</v>
      </c>
      <c r="L1311">
        <v>37</v>
      </c>
      <c r="M1311">
        <v>2</v>
      </c>
      <c r="N1311">
        <v>1.94</v>
      </c>
      <c r="O1311">
        <v>8</v>
      </c>
      <c r="P1311">
        <v>100</v>
      </c>
      <c r="Q1311">
        <v>100</v>
      </c>
      <c r="R1311">
        <v>9</v>
      </c>
      <c r="S1311">
        <v>0</v>
      </c>
      <c r="T1311">
        <v>27.27</v>
      </c>
      <c r="U1311">
        <v>0</v>
      </c>
      <c r="V1311" t="s">
        <v>658</v>
      </c>
      <c r="W1311" t="s">
        <v>33</v>
      </c>
      <c r="X1311">
        <v>9</v>
      </c>
      <c r="Y1311">
        <v>0</v>
      </c>
    </row>
    <row r="1312" spans="1:25" x14ac:dyDescent="0.25">
      <c r="A1312">
        <f>_xlfn.XLOOKUP(C1312,[1]Sheet1!$K:$K,[1]Sheet1!$D:$D,0)</f>
        <v>44802</v>
      </c>
      <c r="B1312" t="str">
        <f t="shared" si="20"/>
        <v>2022_Week36</v>
      </c>
      <c r="C1312" t="s">
        <v>709</v>
      </c>
      <c r="D1312" t="s">
        <v>35</v>
      </c>
      <c r="E1312" t="s">
        <v>35</v>
      </c>
      <c r="F1312" t="s">
        <v>36</v>
      </c>
      <c r="G1312" t="s">
        <v>37</v>
      </c>
      <c r="H1312">
        <v>114</v>
      </c>
      <c r="I1312">
        <v>0</v>
      </c>
      <c r="J1312">
        <v>7.47</v>
      </c>
      <c r="K1312">
        <v>0</v>
      </c>
      <c r="L1312">
        <v>147</v>
      </c>
      <c r="M1312">
        <v>0</v>
      </c>
      <c r="N1312">
        <v>7.72</v>
      </c>
      <c r="O1312">
        <v>0</v>
      </c>
      <c r="P1312">
        <v>100</v>
      </c>
      <c r="Q1312">
        <v>0</v>
      </c>
      <c r="R1312">
        <v>9</v>
      </c>
      <c r="S1312">
        <v>0</v>
      </c>
      <c r="T1312">
        <v>7.89</v>
      </c>
      <c r="U1312">
        <v>0</v>
      </c>
      <c r="V1312" t="s">
        <v>658</v>
      </c>
      <c r="W1312" t="s">
        <v>33</v>
      </c>
      <c r="X1312">
        <v>9</v>
      </c>
      <c r="Y1312">
        <v>0</v>
      </c>
    </row>
    <row r="1313" spans="1:25" x14ac:dyDescent="0.25">
      <c r="A1313">
        <f>_xlfn.XLOOKUP(C1313,[1]Sheet1!$K:$K,[1]Sheet1!$D:$D,0)</f>
        <v>44802</v>
      </c>
      <c r="B1313" t="str">
        <f t="shared" si="20"/>
        <v>2022_Week36</v>
      </c>
      <c r="C1313" t="s">
        <v>709</v>
      </c>
      <c r="D1313" t="s">
        <v>88</v>
      </c>
      <c r="E1313" t="s">
        <v>88</v>
      </c>
      <c r="F1313" t="s">
        <v>89</v>
      </c>
      <c r="G1313" t="s">
        <v>90</v>
      </c>
      <c r="H1313">
        <v>78</v>
      </c>
      <c r="I1313">
        <v>1</v>
      </c>
      <c r="J1313">
        <v>5.1100000000000003</v>
      </c>
      <c r="K1313">
        <v>5</v>
      </c>
      <c r="L1313">
        <v>111</v>
      </c>
      <c r="M1313">
        <v>2</v>
      </c>
      <c r="N1313">
        <v>5.83</v>
      </c>
      <c r="O1313">
        <v>8</v>
      </c>
      <c r="P1313">
        <v>100</v>
      </c>
      <c r="Q1313">
        <v>100</v>
      </c>
      <c r="R1313">
        <v>6</v>
      </c>
      <c r="S1313">
        <v>0</v>
      </c>
      <c r="T1313">
        <v>7.69</v>
      </c>
      <c r="U1313">
        <v>0</v>
      </c>
      <c r="V1313" t="s">
        <v>144</v>
      </c>
      <c r="W1313" t="s">
        <v>33</v>
      </c>
      <c r="X1313">
        <v>6</v>
      </c>
      <c r="Y1313">
        <v>0</v>
      </c>
    </row>
    <row r="1314" spans="1:25" x14ac:dyDescent="0.25">
      <c r="A1314">
        <f>_xlfn.XLOOKUP(C1314,[1]Sheet1!$K:$K,[1]Sheet1!$D:$D,0)</f>
        <v>44802</v>
      </c>
      <c r="B1314" t="str">
        <f t="shared" si="20"/>
        <v>2022_Week36</v>
      </c>
      <c r="C1314" t="s">
        <v>709</v>
      </c>
      <c r="D1314" t="s">
        <v>41</v>
      </c>
      <c r="E1314" t="s">
        <v>41</v>
      </c>
      <c r="F1314" t="s">
        <v>42</v>
      </c>
      <c r="G1314" t="s">
        <v>43</v>
      </c>
      <c r="H1314">
        <v>88</v>
      </c>
      <c r="I1314">
        <v>0</v>
      </c>
      <c r="J1314">
        <v>5.76</v>
      </c>
      <c r="K1314">
        <v>0</v>
      </c>
      <c r="L1314">
        <v>120</v>
      </c>
      <c r="M1314">
        <v>0</v>
      </c>
      <c r="N1314">
        <v>6.31</v>
      </c>
      <c r="O1314">
        <v>0</v>
      </c>
      <c r="P1314">
        <v>100</v>
      </c>
      <c r="Q1314">
        <v>0</v>
      </c>
      <c r="R1314">
        <v>6</v>
      </c>
      <c r="S1314">
        <v>0</v>
      </c>
      <c r="T1314">
        <v>6.82</v>
      </c>
      <c r="U1314">
        <v>0</v>
      </c>
      <c r="V1314" t="s">
        <v>144</v>
      </c>
      <c r="W1314" t="s">
        <v>33</v>
      </c>
      <c r="X1314">
        <v>6</v>
      </c>
      <c r="Y1314">
        <v>0</v>
      </c>
    </row>
    <row r="1315" spans="1:25" x14ac:dyDescent="0.25">
      <c r="A1315">
        <f>_xlfn.XLOOKUP(C1315,[1]Sheet1!$K:$K,[1]Sheet1!$D:$D,0)</f>
        <v>44802</v>
      </c>
      <c r="B1315" t="str">
        <f t="shared" si="20"/>
        <v>2022_Week36</v>
      </c>
      <c r="C1315" t="s">
        <v>709</v>
      </c>
      <c r="D1315" t="s">
        <v>34</v>
      </c>
      <c r="E1315" t="s">
        <v>45</v>
      </c>
      <c r="F1315" t="s">
        <v>46</v>
      </c>
      <c r="G1315" t="s">
        <v>47</v>
      </c>
      <c r="H1315">
        <v>42</v>
      </c>
      <c r="I1315">
        <v>1</v>
      </c>
      <c r="J1315">
        <v>2.75</v>
      </c>
      <c r="K1315">
        <v>5</v>
      </c>
      <c r="L1315">
        <v>61</v>
      </c>
      <c r="M1315">
        <v>1</v>
      </c>
      <c r="N1315">
        <v>3.21</v>
      </c>
      <c r="O1315">
        <v>4</v>
      </c>
      <c r="P1315">
        <v>100</v>
      </c>
      <c r="Q1315">
        <v>100</v>
      </c>
      <c r="R1315">
        <v>6</v>
      </c>
      <c r="S1315">
        <v>0</v>
      </c>
      <c r="T1315">
        <v>14.29</v>
      </c>
      <c r="U1315">
        <v>0</v>
      </c>
      <c r="V1315" t="s">
        <v>298</v>
      </c>
      <c r="W1315" t="s">
        <v>33</v>
      </c>
      <c r="X1315">
        <v>6</v>
      </c>
      <c r="Y1315">
        <v>0</v>
      </c>
    </row>
    <row r="1316" spans="1:25" x14ac:dyDescent="0.25">
      <c r="A1316">
        <f>_xlfn.XLOOKUP(C1316,[1]Sheet1!$K:$K,[1]Sheet1!$D:$D,0)</f>
        <v>44802</v>
      </c>
      <c r="B1316" t="str">
        <f t="shared" si="20"/>
        <v>2022_Week36</v>
      </c>
      <c r="C1316" t="s">
        <v>709</v>
      </c>
      <c r="D1316" t="s">
        <v>342</v>
      </c>
      <c r="E1316" t="s">
        <v>342</v>
      </c>
      <c r="F1316" t="s">
        <v>343</v>
      </c>
      <c r="G1316" t="s">
        <v>344</v>
      </c>
      <c r="H1316">
        <v>101</v>
      </c>
      <c r="I1316">
        <v>0</v>
      </c>
      <c r="J1316">
        <v>6.61</v>
      </c>
      <c r="K1316">
        <v>0</v>
      </c>
      <c r="L1316">
        <v>114</v>
      </c>
      <c r="M1316">
        <v>0</v>
      </c>
      <c r="N1316">
        <v>5.99</v>
      </c>
      <c r="O1316">
        <v>0</v>
      </c>
      <c r="P1316">
        <v>100</v>
      </c>
      <c r="Q1316">
        <v>0</v>
      </c>
      <c r="R1316">
        <v>6</v>
      </c>
      <c r="S1316">
        <v>0</v>
      </c>
      <c r="T1316">
        <v>5.94</v>
      </c>
      <c r="U1316">
        <v>0</v>
      </c>
      <c r="V1316" t="s">
        <v>298</v>
      </c>
      <c r="W1316" t="s">
        <v>33</v>
      </c>
      <c r="X1316">
        <v>6</v>
      </c>
      <c r="Y1316">
        <v>0</v>
      </c>
    </row>
    <row r="1317" spans="1:25" x14ac:dyDescent="0.25">
      <c r="A1317">
        <f>_xlfn.XLOOKUP(C1317,[1]Sheet1!$K:$K,[1]Sheet1!$D:$D,0)</f>
        <v>44802</v>
      </c>
      <c r="B1317" t="str">
        <f t="shared" si="20"/>
        <v>2022_Week36</v>
      </c>
      <c r="C1317" t="s">
        <v>709</v>
      </c>
      <c r="D1317" t="s">
        <v>50</v>
      </c>
      <c r="E1317" t="s">
        <v>50</v>
      </c>
      <c r="F1317" t="s">
        <v>51</v>
      </c>
      <c r="G1317" t="s">
        <v>52</v>
      </c>
      <c r="H1317">
        <v>42</v>
      </c>
      <c r="I1317">
        <v>2</v>
      </c>
      <c r="J1317">
        <v>2.75</v>
      </c>
      <c r="K1317">
        <v>10</v>
      </c>
      <c r="L1317">
        <v>52</v>
      </c>
      <c r="M1317">
        <v>2</v>
      </c>
      <c r="N1317">
        <v>2.73</v>
      </c>
      <c r="O1317">
        <v>8</v>
      </c>
      <c r="P1317">
        <v>100</v>
      </c>
      <c r="Q1317">
        <v>100</v>
      </c>
      <c r="R1317">
        <v>4</v>
      </c>
      <c r="S1317">
        <v>0</v>
      </c>
      <c r="T1317">
        <v>9.52</v>
      </c>
      <c r="U1317">
        <v>0</v>
      </c>
      <c r="V1317" t="s">
        <v>367</v>
      </c>
      <c r="W1317" t="s">
        <v>33</v>
      </c>
      <c r="X1317">
        <v>4</v>
      </c>
      <c r="Y1317">
        <v>0</v>
      </c>
    </row>
    <row r="1318" spans="1:25" x14ac:dyDescent="0.25">
      <c r="A1318">
        <f>_xlfn.XLOOKUP(C1318,[1]Sheet1!$K:$K,[1]Sheet1!$D:$D,0)</f>
        <v>44802</v>
      </c>
      <c r="B1318" t="str">
        <f t="shared" si="20"/>
        <v>2022_Week36</v>
      </c>
      <c r="C1318" t="s">
        <v>709</v>
      </c>
      <c r="D1318" t="s">
        <v>34</v>
      </c>
      <c r="E1318" t="s">
        <v>62</v>
      </c>
      <c r="F1318" t="s">
        <v>63</v>
      </c>
      <c r="G1318" t="s">
        <v>64</v>
      </c>
      <c r="H1318">
        <v>27</v>
      </c>
      <c r="I1318">
        <v>1</v>
      </c>
      <c r="J1318">
        <v>1.77</v>
      </c>
      <c r="K1318">
        <v>5</v>
      </c>
      <c r="L1318">
        <v>32</v>
      </c>
      <c r="M1318">
        <v>1</v>
      </c>
      <c r="N1318">
        <v>1.68</v>
      </c>
      <c r="O1318">
        <v>4</v>
      </c>
      <c r="P1318">
        <v>96.88</v>
      </c>
      <c r="Q1318">
        <v>100</v>
      </c>
      <c r="R1318">
        <v>4</v>
      </c>
      <c r="S1318">
        <v>0</v>
      </c>
      <c r="T1318">
        <v>14.81</v>
      </c>
      <c r="U1318">
        <v>0</v>
      </c>
      <c r="V1318" t="s">
        <v>367</v>
      </c>
      <c r="W1318" t="s">
        <v>33</v>
      </c>
      <c r="X1318">
        <v>4</v>
      </c>
      <c r="Y1318">
        <v>0</v>
      </c>
    </row>
    <row r="1319" spans="1:25" x14ac:dyDescent="0.25">
      <c r="A1319">
        <f>_xlfn.XLOOKUP(C1319,[1]Sheet1!$K:$K,[1]Sheet1!$D:$D,0)</f>
        <v>44802</v>
      </c>
      <c r="B1319" t="str">
        <f t="shared" si="20"/>
        <v>2022_Week36</v>
      </c>
      <c r="C1319" t="s">
        <v>709</v>
      </c>
      <c r="D1319" t="s">
        <v>371</v>
      </c>
      <c r="E1319" t="s">
        <v>371</v>
      </c>
      <c r="F1319" t="s">
        <v>343</v>
      </c>
      <c r="G1319" t="s">
        <v>372</v>
      </c>
      <c r="H1319">
        <v>73</v>
      </c>
      <c r="I1319">
        <v>0</v>
      </c>
      <c r="J1319">
        <v>4.78</v>
      </c>
      <c r="K1319">
        <v>0</v>
      </c>
      <c r="L1319">
        <v>93</v>
      </c>
      <c r="M1319">
        <v>0</v>
      </c>
      <c r="N1319">
        <v>4.8899999999999997</v>
      </c>
      <c r="O1319">
        <v>0</v>
      </c>
      <c r="P1319">
        <v>97.85</v>
      </c>
      <c r="Q1319">
        <v>0</v>
      </c>
      <c r="R1319">
        <v>4</v>
      </c>
      <c r="S1319">
        <v>0</v>
      </c>
      <c r="T1319">
        <v>5.48</v>
      </c>
      <c r="U1319">
        <v>0</v>
      </c>
      <c r="V1319" t="s">
        <v>367</v>
      </c>
      <c r="W1319" t="s">
        <v>33</v>
      </c>
      <c r="X1319">
        <v>4</v>
      </c>
      <c r="Y1319">
        <v>0</v>
      </c>
    </row>
    <row r="1320" spans="1:25" x14ac:dyDescent="0.25">
      <c r="A1320">
        <f>_xlfn.XLOOKUP(C1320,[1]Sheet1!$K:$K,[1]Sheet1!$D:$D,0)</f>
        <v>44802</v>
      </c>
      <c r="B1320" t="str">
        <f t="shared" si="20"/>
        <v>2022_Week36</v>
      </c>
      <c r="C1320" t="s">
        <v>709</v>
      </c>
      <c r="D1320" t="s">
        <v>34</v>
      </c>
      <c r="E1320" t="s">
        <v>397</v>
      </c>
      <c r="F1320" t="s">
        <v>398</v>
      </c>
      <c r="G1320" t="s">
        <v>399</v>
      </c>
      <c r="H1320">
        <v>19</v>
      </c>
      <c r="I1320">
        <v>1</v>
      </c>
      <c r="J1320">
        <v>1.24</v>
      </c>
      <c r="K1320">
        <v>5</v>
      </c>
      <c r="L1320">
        <v>20</v>
      </c>
      <c r="M1320">
        <v>1</v>
      </c>
      <c r="N1320">
        <v>1.05</v>
      </c>
      <c r="O1320">
        <v>4</v>
      </c>
      <c r="P1320">
        <v>100</v>
      </c>
      <c r="Q1320">
        <v>100</v>
      </c>
      <c r="R1320">
        <v>3</v>
      </c>
      <c r="S1320">
        <v>0</v>
      </c>
      <c r="T1320">
        <v>15.79</v>
      </c>
      <c r="U1320">
        <v>0</v>
      </c>
      <c r="V1320" t="s">
        <v>318</v>
      </c>
      <c r="W1320" t="s">
        <v>33</v>
      </c>
      <c r="X1320">
        <v>3</v>
      </c>
      <c r="Y1320">
        <v>0</v>
      </c>
    </row>
    <row r="1321" spans="1:25" x14ac:dyDescent="0.25">
      <c r="A1321">
        <f>_xlfn.XLOOKUP(C1321,[1]Sheet1!$K:$K,[1]Sheet1!$D:$D,0)</f>
        <v>44795</v>
      </c>
      <c r="B1321" t="str">
        <f t="shared" si="20"/>
        <v>2022_Week35</v>
      </c>
      <c r="C1321" t="s">
        <v>711</v>
      </c>
      <c r="D1321" t="s">
        <v>58</v>
      </c>
      <c r="E1321" t="s">
        <v>58</v>
      </c>
      <c r="F1321" t="s">
        <v>59</v>
      </c>
      <c r="G1321" t="s">
        <v>60</v>
      </c>
      <c r="H1321">
        <v>329</v>
      </c>
      <c r="I1321">
        <v>3</v>
      </c>
      <c r="J1321">
        <v>20.73</v>
      </c>
      <c r="K1321">
        <v>21.43</v>
      </c>
      <c r="L1321">
        <v>403</v>
      </c>
      <c r="M1321">
        <v>5</v>
      </c>
      <c r="N1321">
        <v>20.190000000000001</v>
      </c>
      <c r="O1321">
        <v>26.32</v>
      </c>
      <c r="P1321">
        <v>100</v>
      </c>
      <c r="Q1321">
        <v>100</v>
      </c>
      <c r="R1321">
        <v>26</v>
      </c>
      <c r="S1321">
        <v>0</v>
      </c>
      <c r="T1321">
        <v>7.9</v>
      </c>
      <c r="U1321">
        <v>0</v>
      </c>
      <c r="V1321" t="s">
        <v>712</v>
      </c>
      <c r="W1321" t="s">
        <v>33</v>
      </c>
      <c r="X1321">
        <v>23</v>
      </c>
      <c r="Y1321">
        <v>0</v>
      </c>
    </row>
    <row r="1322" spans="1:25" x14ac:dyDescent="0.25">
      <c r="A1322">
        <f>_xlfn.XLOOKUP(C1322,[1]Sheet1!$K:$K,[1]Sheet1!$D:$D,0)</f>
        <v>44795</v>
      </c>
      <c r="B1322" t="str">
        <f t="shared" si="20"/>
        <v>2022_Week35</v>
      </c>
      <c r="C1322" t="s">
        <v>711</v>
      </c>
      <c r="D1322" t="s">
        <v>163</v>
      </c>
      <c r="E1322" t="s">
        <v>163</v>
      </c>
      <c r="F1322" t="s">
        <v>164</v>
      </c>
      <c r="G1322" t="s">
        <v>165</v>
      </c>
      <c r="H1322">
        <v>143</v>
      </c>
      <c r="I1322">
        <v>1</v>
      </c>
      <c r="J1322">
        <v>9.01</v>
      </c>
      <c r="K1322">
        <v>7.14</v>
      </c>
      <c r="L1322">
        <v>194</v>
      </c>
      <c r="M1322">
        <v>1</v>
      </c>
      <c r="N1322">
        <v>9.7200000000000006</v>
      </c>
      <c r="O1322">
        <v>5.26</v>
      </c>
      <c r="P1322">
        <v>100</v>
      </c>
      <c r="Q1322">
        <v>100</v>
      </c>
      <c r="R1322">
        <v>16</v>
      </c>
      <c r="S1322">
        <v>0</v>
      </c>
      <c r="T1322">
        <v>11.19</v>
      </c>
      <c r="U1322">
        <v>0</v>
      </c>
      <c r="V1322" t="s">
        <v>438</v>
      </c>
      <c r="W1322" t="s">
        <v>33</v>
      </c>
      <c r="X1322">
        <v>16</v>
      </c>
      <c r="Y1322">
        <v>0</v>
      </c>
    </row>
    <row r="1323" spans="1:25" x14ac:dyDescent="0.25">
      <c r="A1323">
        <f>_xlfn.XLOOKUP(C1323,[1]Sheet1!$K:$K,[1]Sheet1!$D:$D,0)</f>
        <v>44795</v>
      </c>
      <c r="B1323" t="str">
        <f t="shared" si="20"/>
        <v>2022_Week35</v>
      </c>
      <c r="C1323" t="s">
        <v>711</v>
      </c>
      <c r="D1323" t="s">
        <v>224</v>
      </c>
      <c r="E1323" t="s">
        <v>224</v>
      </c>
      <c r="F1323" t="s">
        <v>158</v>
      </c>
      <c r="G1323" t="s">
        <v>225</v>
      </c>
      <c r="H1323">
        <v>66</v>
      </c>
      <c r="I1323">
        <v>1</v>
      </c>
      <c r="J1323">
        <v>4.16</v>
      </c>
      <c r="K1323">
        <v>7.14</v>
      </c>
      <c r="L1323">
        <v>80</v>
      </c>
      <c r="M1323">
        <v>2</v>
      </c>
      <c r="N1323">
        <v>4.01</v>
      </c>
      <c r="O1323">
        <v>10.53</v>
      </c>
      <c r="P1323">
        <v>100</v>
      </c>
      <c r="Q1323">
        <v>100</v>
      </c>
      <c r="R1323">
        <v>15</v>
      </c>
      <c r="S1323">
        <v>1</v>
      </c>
      <c r="T1323">
        <v>22.73</v>
      </c>
      <c r="U1323">
        <v>0</v>
      </c>
      <c r="V1323" t="s">
        <v>429</v>
      </c>
      <c r="W1323" t="s">
        <v>166</v>
      </c>
      <c r="X1323">
        <v>15</v>
      </c>
      <c r="Y1323">
        <v>1</v>
      </c>
    </row>
    <row r="1324" spans="1:25" x14ac:dyDescent="0.25">
      <c r="A1324">
        <f>_xlfn.XLOOKUP(C1324,[1]Sheet1!$K:$K,[1]Sheet1!$D:$D,0)</f>
        <v>44795</v>
      </c>
      <c r="B1324" t="str">
        <f t="shared" si="20"/>
        <v>2022_Week35</v>
      </c>
      <c r="C1324" t="s">
        <v>711</v>
      </c>
      <c r="D1324" t="s">
        <v>24</v>
      </c>
      <c r="E1324" t="s">
        <v>24</v>
      </c>
      <c r="F1324" t="s">
        <v>25</v>
      </c>
      <c r="G1324" t="s">
        <v>26</v>
      </c>
      <c r="H1324">
        <v>166</v>
      </c>
      <c r="I1324">
        <v>1</v>
      </c>
      <c r="J1324">
        <v>10.46</v>
      </c>
      <c r="K1324">
        <v>7.14</v>
      </c>
      <c r="L1324">
        <v>222</v>
      </c>
      <c r="M1324">
        <v>1</v>
      </c>
      <c r="N1324">
        <v>11.12</v>
      </c>
      <c r="O1324">
        <v>5.26</v>
      </c>
      <c r="P1324">
        <v>100</v>
      </c>
      <c r="Q1324">
        <v>100</v>
      </c>
      <c r="R1324">
        <v>15</v>
      </c>
      <c r="S1324">
        <v>0</v>
      </c>
      <c r="T1324">
        <v>9.0399999999999991</v>
      </c>
      <c r="U1324">
        <v>0</v>
      </c>
      <c r="V1324" t="s">
        <v>713</v>
      </c>
      <c r="W1324" t="s">
        <v>33</v>
      </c>
      <c r="X1324">
        <v>15</v>
      </c>
      <c r="Y1324">
        <v>0</v>
      </c>
    </row>
    <row r="1325" spans="1:25" x14ac:dyDescent="0.25">
      <c r="A1325">
        <f>_xlfn.XLOOKUP(C1325,[1]Sheet1!$K:$K,[1]Sheet1!$D:$D,0)</f>
        <v>44795</v>
      </c>
      <c r="B1325" t="str">
        <f t="shared" si="20"/>
        <v>2022_Week35</v>
      </c>
      <c r="C1325" t="s">
        <v>711</v>
      </c>
      <c r="D1325" t="s">
        <v>301</v>
      </c>
      <c r="E1325" t="s">
        <v>301</v>
      </c>
      <c r="F1325" t="s">
        <v>302</v>
      </c>
      <c r="G1325" t="s">
        <v>303</v>
      </c>
      <c r="H1325">
        <v>139</v>
      </c>
      <c r="I1325">
        <v>1</v>
      </c>
      <c r="J1325">
        <v>8.76</v>
      </c>
      <c r="K1325">
        <v>7.14</v>
      </c>
      <c r="L1325">
        <v>175</v>
      </c>
      <c r="M1325">
        <v>1</v>
      </c>
      <c r="N1325">
        <v>8.77</v>
      </c>
      <c r="O1325">
        <v>5.26</v>
      </c>
      <c r="P1325">
        <v>100</v>
      </c>
      <c r="Q1325">
        <v>100</v>
      </c>
      <c r="R1325">
        <v>14</v>
      </c>
      <c r="S1325">
        <v>0</v>
      </c>
      <c r="T1325">
        <v>10.07</v>
      </c>
      <c r="U1325">
        <v>0</v>
      </c>
      <c r="V1325" t="s">
        <v>634</v>
      </c>
      <c r="W1325" t="s">
        <v>33</v>
      </c>
      <c r="X1325">
        <v>14</v>
      </c>
      <c r="Y1325">
        <v>0</v>
      </c>
    </row>
    <row r="1326" spans="1:25" x14ac:dyDescent="0.25">
      <c r="A1326">
        <f>_xlfn.XLOOKUP(C1326,[1]Sheet1!$K:$K,[1]Sheet1!$D:$D,0)</f>
        <v>44795</v>
      </c>
      <c r="B1326" t="str">
        <f t="shared" si="20"/>
        <v>2022_Week35</v>
      </c>
      <c r="C1326" t="s">
        <v>711</v>
      </c>
      <c r="D1326" t="s">
        <v>231</v>
      </c>
      <c r="E1326" t="s">
        <v>231</v>
      </c>
      <c r="F1326" t="s">
        <v>232</v>
      </c>
      <c r="G1326" t="s">
        <v>233</v>
      </c>
      <c r="H1326">
        <v>110</v>
      </c>
      <c r="I1326">
        <v>2</v>
      </c>
      <c r="J1326">
        <v>6.93</v>
      </c>
      <c r="K1326">
        <v>14.29</v>
      </c>
      <c r="L1326">
        <v>133</v>
      </c>
      <c r="M1326">
        <v>2</v>
      </c>
      <c r="N1326">
        <v>6.66</v>
      </c>
      <c r="O1326">
        <v>10.53</v>
      </c>
      <c r="P1326">
        <v>100</v>
      </c>
      <c r="Q1326">
        <v>100</v>
      </c>
      <c r="R1326">
        <v>13</v>
      </c>
      <c r="S1326">
        <v>0</v>
      </c>
      <c r="T1326">
        <v>11.82</v>
      </c>
      <c r="U1326">
        <v>0</v>
      </c>
      <c r="V1326" t="s">
        <v>251</v>
      </c>
      <c r="W1326" t="s">
        <v>33</v>
      </c>
      <c r="X1326">
        <v>12</v>
      </c>
      <c r="Y1326">
        <v>0</v>
      </c>
    </row>
    <row r="1327" spans="1:25" x14ac:dyDescent="0.25">
      <c r="A1327">
        <f>_xlfn.XLOOKUP(C1327,[1]Sheet1!$K:$K,[1]Sheet1!$D:$D,0)</f>
        <v>44795</v>
      </c>
      <c r="B1327" t="str">
        <f t="shared" si="20"/>
        <v>2022_Week35</v>
      </c>
      <c r="C1327" t="s">
        <v>711</v>
      </c>
      <c r="D1327" t="s">
        <v>116</v>
      </c>
      <c r="E1327" t="s">
        <v>116</v>
      </c>
      <c r="F1327" t="s">
        <v>117</v>
      </c>
      <c r="G1327" t="s">
        <v>118</v>
      </c>
      <c r="H1327">
        <v>78</v>
      </c>
      <c r="I1327">
        <v>1</v>
      </c>
      <c r="J1327">
        <v>4.91</v>
      </c>
      <c r="K1327">
        <v>7.14</v>
      </c>
      <c r="L1327">
        <v>100</v>
      </c>
      <c r="M1327">
        <v>2</v>
      </c>
      <c r="N1327">
        <v>5.01</v>
      </c>
      <c r="O1327">
        <v>10.53</v>
      </c>
      <c r="P1327">
        <v>100</v>
      </c>
      <c r="Q1327">
        <v>100</v>
      </c>
      <c r="R1327">
        <v>12</v>
      </c>
      <c r="S1327">
        <v>0</v>
      </c>
      <c r="T1327">
        <v>15.38</v>
      </c>
      <c r="U1327">
        <v>0</v>
      </c>
      <c r="V1327" t="s">
        <v>383</v>
      </c>
      <c r="W1327" t="s">
        <v>33</v>
      </c>
      <c r="X1327">
        <v>12</v>
      </c>
      <c r="Y1327">
        <v>0</v>
      </c>
    </row>
    <row r="1328" spans="1:25" x14ac:dyDescent="0.25">
      <c r="A1328">
        <f>_xlfn.XLOOKUP(C1328,[1]Sheet1!$K:$K,[1]Sheet1!$D:$D,0)</f>
        <v>44795</v>
      </c>
      <c r="B1328" t="str">
        <f t="shared" si="20"/>
        <v>2022_Week35</v>
      </c>
      <c r="C1328" t="s">
        <v>711</v>
      </c>
      <c r="D1328" t="s">
        <v>157</v>
      </c>
      <c r="E1328" t="s">
        <v>157</v>
      </c>
      <c r="F1328" t="s">
        <v>158</v>
      </c>
      <c r="G1328" t="s">
        <v>159</v>
      </c>
      <c r="H1328">
        <v>29</v>
      </c>
      <c r="I1328">
        <v>1</v>
      </c>
      <c r="J1328">
        <v>1.83</v>
      </c>
      <c r="K1328">
        <v>7.14</v>
      </c>
      <c r="L1328">
        <v>41</v>
      </c>
      <c r="M1328">
        <v>1</v>
      </c>
      <c r="N1328">
        <v>2.0499999999999998</v>
      </c>
      <c r="O1328">
        <v>5.26</v>
      </c>
      <c r="P1328">
        <v>100</v>
      </c>
      <c r="Q1328">
        <v>100</v>
      </c>
      <c r="R1328">
        <v>10</v>
      </c>
      <c r="S1328">
        <v>0</v>
      </c>
      <c r="T1328">
        <v>34.479999999999997</v>
      </c>
      <c r="U1328">
        <v>0</v>
      </c>
      <c r="V1328" t="s">
        <v>277</v>
      </c>
      <c r="W1328" t="s">
        <v>33</v>
      </c>
      <c r="X1328">
        <v>10</v>
      </c>
      <c r="Y1328">
        <v>0</v>
      </c>
    </row>
    <row r="1329" spans="1:25" x14ac:dyDescent="0.25">
      <c r="A1329">
        <f>_xlfn.XLOOKUP(C1329,[1]Sheet1!$K:$K,[1]Sheet1!$D:$D,0)</f>
        <v>44795</v>
      </c>
      <c r="B1329" t="str">
        <f t="shared" si="20"/>
        <v>2022_Week35</v>
      </c>
      <c r="C1329" t="s">
        <v>711</v>
      </c>
      <c r="D1329" t="s">
        <v>342</v>
      </c>
      <c r="E1329" t="s">
        <v>342</v>
      </c>
      <c r="F1329" t="s">
        <v>343</v>
      </c>
      <c r="G1329" t="s">
        <v>344</v>
      </c>
      <c r="H1329">
        <v>91</v>
      </c>
      <c r="I1329">
        <v>0</v>
      </c>
      <c r="J1329">
        <v>5.73</v>
      </c>
      <c r="K1329">
        <v>0</v>
      </c>
      <c r="L1329">
        <v>113</v>
      </c>
      <c r="M1329">
        <v>0</v>
      </c>
      <c r="N1329">
        <v>5.66</v>
      </c>
      <c r="O1329">
        <v>0</v>
      </c>
      <c r="P1329">
        <v>100</v>
      </c>
      <c r="Q1329">
        <v>0</v>
      </c>
      <c r="R1329">
        <v>10</v>
      </c>
      <c r="S1329">
        <v>0</v>
      </c>
      <c r="T1329">
        <v>10.99</v>
      </c>
      <c r="U1329">
        <v>0</v>
      </c>
      <c r="V1329" t="s">
        <v>277</v>
      </c>
      <c r="W1329" t="s">
        <v>33</v>
      </c>
      <c r="X1329">
        <v>10</v>
      </c>
      <c r="Y1329">
        <v>0</v>
      </c>
    </row>
    <row r="1330" spans="1:25" x14ac:dyDescent="0.25">
      <c r="A1330">
        <f>_xlfn.XLOOKUP(C1330,[1]Sheet1!$K:$K,[1]Sheet1!$D:$D,0)</f>
        <v>44795</v>
      </c>
      <c r="B1330" t="str">
        <f t="shared" si="20"/>
        <v>2022_Week35</v>
      </c>
      <c r="C1330" t="s">
        <v>711</v>
      </c>
      <c r="D1330" t="s">
        <v>371</v>
      </c>
      <c r="E1330" t="s">
        <v>371</v>
      </c>
      <c r="F1330" t="s">
        <v>343</v>
      </c>
      <c r="G1330" t="s">
        <v>372</v>
      </c>
      <c r="H1330">
        <v>70</v>
      </c>
      <c r="I1330">
        <v>0</v>
      </c>
      <c r="J1330">
        <v>4.41</v>
      </c>
      <c r="K1330">
        <v>0</v>
      </c>
      <c r="L1330">
        <v>83</v>
      </c>
      <c r="M1330">
        <v>0</v>
      </c>
      <c r="N1330">
        <v>4.16</v>
      </c>
      <c r="O1330">
        <v>0</v>
      </c>
      <c r="P1330">
        <v>100</v>
      </c>
      <c r="Q1330">
        <v>0</v>
      </c>
      <c r="R1330">
        <v>8</v>
      </c>
      <c r="S1330">
        <v>0</v>
      </c>
      <c r="T1330">
        <v>11.43</v>
      </c>
      <c r="U1330">
        <v>0</v>
      </c>
      <c r="V1330" t="s">
        <v>550</v>
      </c>
      <c r="W1330" t="s">
        <v>33</v>
      </c>
      <c r="X1330">
        <v>8</v>
      </c>
      <c r="Y1330">
        <v>0</v>
      </c>
    </row>
    <row r="1331" spans="1:25" x14ac:dyDescent="0.25">
      <c r="A1331">
        <f>_xlfn.XLOOKUP(C1331,[1]Sheet1!$K:$K,[1]Sheet1!$D:$D,0)</f>
        <v>44795</v>
      </c>
      <c r="B1331" t="str">
        <f t="shared" si="20"/>
        <v>2022_Week35</v>
      </c>
      <c r="C1331" t="s">
        <v>711</v>
      </c>
      <c r="D1331" t="s">
        <v>88</v>
      </c>
      <c r="E1331" t="s">
        <v>88</v>
      </c>
      <c r="F1331" t="s">
        <v>89</v>
      </c>
      <c r="G1331" t="s">
        <v>90</v>
      </c>
      <c r="H1331">
        <v>95</v>
      </c>
      <c r="I1331">
        <v>2</v>
      </c>
      <c r="J1331">
        <v>5.99</v>
      </c>
      <c r="K1331">
        <v>14.29</v>
      </c>
      <c r="L1331">
        <v>114</v>
      </c>
      <c r="M1331">
        <v>3</v>
      </c>
      <c r="N1331">
        <v>5.71</v>
      </c>
      <c r="O1331">
        <v>15.79</v>
      </c>
      <c r="P1331">
        <v>99.12</v>
      </c>
      <c r="Q1331">
        <v>100</v>
      </c>
      <c r="R1331">
        <v>6</v>
      </c>
      <c r="S1331">
        <v>0</v>
      </c>
      <c r="T1331">
        <v>6.32</v>
      </c>
      <c r="U1331">
        <v>0</v>
      </c>
      <c r="V1331" t="s">
        <v>144</v>
      </c>
      <c r="W1331" t="s">
        <v>33</v>
      </c>
      <c r="X1331">
        <v>6</v>
      </c>
      <c r="Y1331">
        <v>0</v>
      </c>
    </row>
    <row r="1332" spans="1:25" x14ac:dyDescent="0.25">
      <c r="A1332">
        <f>_xlfn.XLOOKUP(C1332,[1]Sheet1!$K:$K,[1]Sheet1!$D:$D,0)</f>
        <v>44795</v>
      </c>
      <c r="B1332" t="str">
        <f t="shared" si="20"/>
        <v>2022_Week35</v>
      </c>
      <c r="C1332" t="s">
        <v>711</v>
      </c>
      <c r="D1332" t="s">
        <v>45</v>
      </c>
      <c r="E1332" t="s">
        <v>45</v>
      </c>
      <c r="F1332" t="s">
        <v>46</v>
      </c>
      <c r="G1332" t="s">
        <v>47</v>
      </c>
      <c r="H1332">
        <v>36</v>
      </c>
      <c r="I1332">
        <v>0</v>
      </c>
      <c r="J1332">
        <v>2.27</v>
      </c>
      <c r="K1332">
        <v>0</v>
      </c>
      <c r="L1332">
        <v>43</v>
      </c>
      <c r="M1332">
        <v>0</v>
      </c>
      <c r="N1332">
        <v>2.15</v>
      </c>
      <c r="O1332">
        <v>0</v>
      </c>
      <c r="P1332">
        <v>100</v>
      </c>
      <c r="Q1332">
        <v>0</v>
      </c>
      <c r="R1332">
        <v>6</v>
      </c>
      <c r="S1332">
        <v>0</v>
      </c>
      <c r="T1332">
        <v>16.670000000000002</v>
      </c>
      <c r="U1332">
        <v>0</v>
      </c>
      <c r="V1332" t="s">
        <v>376</v>
      </c>
      <c r="W1332" t="s">
        <v>33</v>
      </c>
      <c r="X1332">
        <v>6</v>
      </c>
      <c r="Y1332">
        <v>0</v>
      </c>
    </row>
    <row r="1333" spans="1:25" x14ac:dyDescent="0.25">
      <c r="A1333">
        <f>_xlfn.XLOOKUP(C1333,[1]Sheet1!$K:$K,[1]Sheet1!$D:$D,0)</f>
        <v>44795</v>
      </c>
      <c r="B1333" t="str">
        <f t="shared" si="20"/>
        <v>2022_Week35</v>
      </c>
      <c r="C1333" t="s">
        <v>711</v>
      </c>
      <c r="D1333" t="s">
        <v>222</v>
      </c>
      <c r="E1333" t="s">
        <v>222</v>
      </c>
      <c r="F1333" t="s">
        <v>158</v>
      </c>
      <c r="G1333" t="s">
        <v>223</v>
      </c>
      <c r="H1333">
        <v>29</v>
      </c>
      <c r="I1333">
        <v>0</v>
      </c>
      <c r="J1333">
        <v>1.83</v>
      </c>
      <c r="K1333">
        <v>0</v>
      </c>
      <c r="L1333">
        <v>36</v>
      </c>
      <c r="M1333">
        <v>0</v>
      </c>
      <c r="N1333">
        <v>1.8</v>
      </c>
      <c r="O1333">
        <v>0</v>
      </c>
      <c r="P1333">
        <v>100</v>
      </c>
      <c r="Q1333">
        <v>0</v>
      </c>
      <c r="R1333">
        <v>5</v>
      </c>
      <c r="S1333">
        <v>0</v>
      </c>
      <c r="T1333">
        <v>17.239999999999998</v>
      </c>
      <c r="U1333">
        <v>0</v>
      </c>
      <c r="V1333" t="s">
        <v>376</v>
      </c>
      <c r="W1333" t="s">
        <v>33</v>
      </c>
      <c r="X1333">
        <v>5</v>
      </c>
      <c r="Y1333">
        <v>0</v>
      </c>
    </row>
    <row r="1334" spans="1:25" x14ac:dyDescent="0.25">
      <c r="A1334">
        <f>_xlfn.XLOOKUP(C1334,[1]Sheet1!$K:$K,[1]Sheet1!$D:$D,0)</f>
        <v>44795</v>
      </c>
      <c r="B1334" t="str">
        <f t="shared" si="20"/>
        <v>2022_Week35</v>
      </c>
      <c r="C1334" t="s">
        <v>711</v>
      </c>
      <c r="D1334" t="s">
        <v>62</v>
      </c>
      <c r="E1334" t="s">
        <v>62</v>
      </c>
      <c r="F1334" t="s">
        <v>63</v>
      </c>
      <c r="G1334" t="s">
        <v>64</v>
      </c>
      <c r="H1334">
        <v>12</v>
      </c>
      <c r="I1334">
        <v>0</v>
      </c>
      <c r="J1334">
        <v>0.76</v>
      </c>
      <c r="K1334">
        <v>0</v>
      </c>
      <c r="L1334">
        <v>17</v>
      </c>
      <c r="M1334">
        <v>0</v>
      </c>
      <c r="N1334">
        <v>0.85</v>
      </c>
      <c r="O1334">
        <v>0</v>
      </c>
      <c r="P1334">
        <v>100</v>
      </c>
      <c r="Q1334">
        <v>0</v>
      </c>
      <c r="R1334">
        <v>5</v>
      </c>
      <c r="S1334">
        <v>0</v>
      </c>
      <c r="T1334">
        <v>41.67</v>
      </c>
      <c r="U1334">
        <v>0</v>
      </c>
      <c r="V1334" t="s">
        <v>367</v>
      </c>
      <c r="W1334" t="s">
        <v>33</v>
      </c>
      <c r="X1334">
        <v>5</v>
      </c>
      <c r="Y1334">
        <v>0</v>
      </c>
    </row>
    <row r="1335" spans="1:25" x14ac:dyDescent="0.25">
      <c r="A1335">
        <f>_xlfn.XLOOKUP(C1335,[1]Sheet1!$K:$K,[1]Sheet1!$D:$D,0)</f>
        <v>44795</v>
      </c>
      <c r="B1335" t="str">
        <f t="shared" si="20"/>
        <v>2022_Week35</v>
      </c>
      <c r="C1335" t="s">
        <v>711</v>
      </c>
      <c r="D1335" t="s">
        <v>50</v>
      </c>
      <c r="E1335" t="s">
        <v>50</v>
      </c>
      <c r="F1335" t="s">
        <v>51</v>
      </c>
      <c r="G1335" t="s">
        <v>52</v>
      </c>
      <c r="H1335">
        <v>46</v>
      </c>
      <c r="I1335">
        <v>0</v>
      </c>
      <c r="J1335">
        <v>2.9</v>
      </c>
      <c r="K1335">
        <v>0</v>
      </c>
      <c r="L1335">
        <v>67</v>
      </c>
      <c r="M1335">
        <v>0</v>
      </c>
      <c r="N1335">
        <v>3.36</v>
      </c>
      <c r="O1335">
        <v>0</v>
      </c>
      <c r="P1335">
        <v>100</v>
      </c>
      <c r="Q1335">
        <v>0</v>
      </c>
      <c r="R1335">
        <v>3</v>
      </c>
      <c r="S1335">
        <v>0</v>
      </c>
      <c r="T1335">
        <v>6.52</v>
      </c>
      <c r="U1335">
        <v>0</v>
      </c>
      <c r="V1335" t="s">
        <v>318</v>
      </c>
      <c r="W1335" t="s">
        <v>33</v>
      </c>
      <c r="X1335">
        <v>3</v>
      </c>
      <c r="Y1335">
        <v>0</v>
      </c>
    </row>
    <row r="1336" spans="1:25" x14ac:dyDescent="0.25">
      <c r="A1336">
        <f>_xlfn.XLOOKUP(C1336,[1]Sheet1!$K:$K,[1]Sheet1!$D:$D,0)</f>
        <v>44795</v>
      </c>
      <c r="B1336" t="str">
        <f t="shared" si="20"/>
        <v>2022_Week35</v>
      </c>
      <c r="C1336" t="s">
        <v>711</v>
      </c>
      <c r="D1336" t="s">
        <v>41</v>
      </c>
      <c r="E1336" t="s">
        <v>41</v>
      </c>
      <c r="F1336" t="s">
        <v>42</v>
      </c>
      <c r="G1336" t="s">
        <v>43</v>
      </c>
      <c r="H1336">
        <v>136</v>
      </c>
      <c r="I1336">
        <v>1</v>
      </c>
      <c r="J1336">
        <v>8.57</v>
      </c>
      <c r="K1336">
        <v>7.14</v>
      </c>
      <c r="L1336">
        <v>160</v>
      </c>
      <c r="M1336">
        <v>1</v>
      </c>
      <c r="N1336">
        <v>8.02</v>
      </c>
      <c r="O1336">
        <v>5.26</v>
      </c>
      <c r="P1336">
        <v>100</v>
      </c>
      <c r="Q1336">
        <v>100</v>
      </c>
      <c r="R1336">
        <v>3</v>
      </c>
      <c r="S1336">
        <v>0</v>
      </c>
      <c r="T1336">
        <v>2.21</v>
      </c>
      <c r="U1336">
        <v>0</v>
      </c>
      <c r="V1336" t="s">
        <v>171</v>
      </c>
      <c r="W1336" t="s">
        <v>33</v>
      </c>
      <c r="X1336">
        <v>3</v>
      </c>
      <c r="Y1336">
        <v>0</v>
      </c>
    </row>
    <row r="1337" spans="1:25" x14ac:dyDescent="0.25">
      <c r="A1337">
        <f>_xlfn.XLOOKUP(C1337,[1]Sheet1!$K:$K,[1]Sheet1!$D:$D,0)</f>
        <v>44795</v>
      </c>
      <c r="B1337" t="str">
        <f t="shared" si="20"/>
        <v>2022_Week35</v>
      </c>
      <c r="C1337" t="s">
        <v>711</v>
      </c>
      <c r="D1337" t="s">
        <v>397</v>
      </c>
      <c r="E1337" t="s">
        <v>397</v>
      </c>
      <c r="F1337" t="s">
        <v>398</v>
      </c>
      <c r="G1337" t="s">
        <v>399</v>
      </c>
      <c r="H1337">
        <v>12</v>
      </c>
      <c r="I1337">
        <v>0</v>
      </c>
      <c r="J1337">
        <v>0.76</v>
      </c>
      <c r="K1337">
        <v>0</v>
      </c>
      <c r="L1337">
        <v>15</v>
      </c>
      <c r="M1337">
        <v>0</v>
      </c>
      <c r="N1337">
        <v>0.75</v>
      </c>
      <c r="O1337">
        <v>0</v>
      </c>
      <c r="P1337">
        <v>86.67</v>
      </c>
      <c r="Q1337">
        <v>0</v>
      </c>
      <c r="R1337">
        <v>3</v>
      </c>
      <c r="S1337">
        <v>0</v>
      </c>
      <c r="T1337">
        <v>25</v>
      </c>
      <c r="U1337">
        <v>0</v>
      </c>
      <c r="V1337" t="s">
        <v>318</v>
      </c>
      <c r="W1337" t="s">
        <v>33</v>
      </c>
      <c r="X1337">
        <v>3</v>
      </c>
      <c r="Y1337">
        <v>0</v>
      </c>
    </row>
    <row r="1338" spans="1:25" x14ac:dyDescent="0.25">
      <c r="A1338">
        <f>_xlfn.XLOOKUP(C1338,[1]Sheet1!$K:$K,[1]Sheet1!$D:$D,0)</f>
        <v>44788</v>
      </c>
      <c r="B1338" t="str">
        <f t="shared" si="20"/>
        <v>2022_Week34</v>
      </c>
      <c r="C1338" t="s">
        <v>714</v>
      </c>
      <c r="D1338" t="s">
        <v>24</v>
      </c>
      <c r="E1338" t="s">
        <v>24</v>
      </c>
      <c r="F1338" t="s">
        <v>25</v>
      </c>
      <c r="G1338" t="s">
        <v>26</v>
      </c>
      <c r="H1338">
        <v>171</v>
      </c>
      <c r="I1338">
        <v>0</v>
      </c>
      <c r="J1338">
        <v>11.99</v>
      </c>
      <c r="K1338">
        <v>0</v>
      </c>
      <c r="L1338">
        <v>224</v>
      </c>
      <c r="M1338">
        <v>0</v>
      </c>
      <c r="N1338">
        <v>12.51</v>
      </c>
      <c r="O1338">
        <v>0</v>
      </c>
      <c r="P1338">
        <v>100</v>
      </c>
      <c r="Q1338">
        <v>0</v>
      </c>
      <c r="R1338">
        <v>26</v>
      </c>
      <c r="S1338">
        <v>0</v>
      </c>
      <c r="T1338">
        <v>15.2</v>
      </c>
      <c r="U1338">
        <v>0</v>
      </c>
      <c r="V1338" t="s">
        <v>715</v>
      </c>
      <c r="W1338" t="s">
        <v>33</v>
      </c>
      <c r="X1338">
        <v>26</v>
      </c>
      <c r="Y1338">
        <v>0</v>
      </c>
    </row>
    <row r="1339" spans="1:25" x14ac:dyDescent="0.25">
      <c r="A1339">
        <f>_xlfn.XLOOKUP(C1339,[1]Sheet1!$K:$K,[1]Sheet1!$D:$D,0)</f>
        <v>44788</v>
      </c>
      <c r="B1339" t="str">
        <f t="shared" si="20"/>
        <v>2022_Week34</v>
      </c>
      <c r="C1339" t="s">
        <v>714</v>
      </c>
      <c r="D1339" t="s">
        <v>301</v>
      </c>
      <c r="E1339" t="s">
        <v>301</v>
      </c>
      <c r="F1339" t="s">
        <v>302</v>
      </c>
      <c r="G1339" t="s">
        <v>303</v>
      </c>
      <c r="H1339">
        <v>130</v>
      </c>
      <c r="I1339">
        <v>0</v>
      </c>
      <c r="J1339">
        <v>9.1199999999999992</v>
      </c>
      <c r="K1339">
        <v>0</v>
      </c>
      <c r="L1339">
        <v>166</v>
      </c>
      <c r="M1339">
        <v>0</v>
      </c>
      <c r="N1339">
        <v>9.27</v>
      </c>
      <c r="O1339">
        <v>0</v>
      </c>
      <c r="P1339">
        <v>100</v>
      </c>
      <c r="Q1339">
        <v>0</v>
      </c>
      <c r="R1339">
        <v>19</v>
      </c>
      <c r="S1339">
        <v>0</v>
      </c>
      <c r="T1339">
        <v>14.62</v>
      </c>
      <c r="U1339">
        <v>0</v>
      </c>
      <c r="V1339" t="s">
        <v>716</v>
      </c>
      <c r="W1339" t="s">
        <v>33</v>
      </c>
      <c r="X1339">
        <v>19</v>
      </c>
      <c r="Y1339">
        <v>0</v>
      </c>
    </row>
    <row r="1340" spans="1:25" x14ac:dyDescent="0.25">
      <c r="A1340">
        <f>_xlfn.XLOOKUP(C1340,[1]Sheet1!$K:$K,[1]Sheet1!$D:$D,0)</f>
        <v>44788</v>
      </c>
      <c r="B1340" t="str">
        <f t="shared" si="20"/>
        <v>2022_Week34</v>
      </c>
      <c r="C1340" t="s">
        <v>714</v>
      </c>
      <c r="D1340" t="s">
        <v>116</v>
      </c>
      <c r="E1340" t="s">
        <v>116</v>
      </c>
      <c r="F1340" t="s">
        <v>117</v>
      </c>
      <c r="G1340" t="s">
        <v>118</v>
      </c>
      <c r="H1340">
        <v>121</v>
      </c>
      <c r="I1340">
        <v>0</v>
      </c>
      <c r="J1340">
        <v>8.49</v>
      </c>
      <c r="K1340">
        <v>0</v>
      </c>
      <c r="L1340">
        <v>151</v>
      </c>
      <c r="M1340">
        <v>0</v>
      </c>
      <c r="N1340">
        <v>8.44</v>
      </c>
      <c r="O1340">
        <v>0</v>
      </c>
      <c r="P1340">
        <v>100</v>
      </c>
      <c r="Q1340">
        <v>0</v>
      </c>
      <c r="R1340">
        <v>18</v>
      </c>
      <c r="S1340">
        <v>0</v>
      </c>
      <c r="T1340">
        <v>14.88</v>
      </c>
      <c r="U1340">
        <v>0</v>
      </c>
      <c r="V1340" t="s">
        <v>436</v>
      </c>
      <c r="W1340" t="s">
        <v>33</v>
      </c>
      <c r="X1340">
        <v>17</v>
      </c>
      <c r="Y1340">
        <v>0</v>
      </c>
    </row>
    <row r="1341" spans="1:25" x14ac:dyDescent="0.25">
      <c r="A1341">
        <f>_xlfn.XLOOKUP(C1341,[1]Sheet1!$K:$K,[1]Sheet1!$D:$D,0)</f>
        <v>44788</v>
      </c>
      <c r="B1341" t="str">
        <f t="shared" si="20"/>
        <v>2022_Week34</v>
      </c>
      <c r="C1341" t="s">
        <v>714</v>
      </c>
      <c r="D1341" t="s">
        <v>58</v>
      </c>
      <c r="E1341" t="s">
        <v>58</v>
      </c>
      <c r="F1341" t="s">
        <v>59</v>
      </c>
      <c r="G1341" t="s">
        <v>60</v>
      </c>
      <c r="H1341">
        <v>171</v>
      </c>
      <c r="I1341">
        <v>0</v>
      </c>
      <c r="J1341">
        <v>11.99</v>
      </c>
      <c r="K1341">
        <v>0</v>
      </c>
      <c r="L1341">
        <v>209</v>
      </c>
      <c r="M1341">
        <v>0</v>
      </c>
      <c r="N1341">
        <v>11.68</v>
      </c>
      <c r="O1341">
        <v>0</v>
      </c>
      <c r="P1341">
        <v>99.04</v>
      </c>
      <c r="Q1341">
        <v>0</v>
      </c>
      <c r="R1341">
        <v>15</v>
      </c>
      <c r="S1341">
        <v>0</v>
      </c>
      <c r="T1341">
        <v>8.77</v>
      </c>
      <c r="U1341">
        <v>0</v>
      </c>
      <c r="V1341" t="s">
        <v>673</v>
      </c>
      <c r="W1341" t="s">
        <v>33</v>
      </c>
      <c r="X1341">
        <v>15</v>
      </c>
      <c r="Y1341">
        <v>0</v>
      </c>
    </row>
    <row r="1342" spans="1:25" x14ac:dyDescent="0.25">
      <c r="A1342">
        <f>_xlfn.XLOOKUP(C1342,[1]Sheet1!$K:$K,[1]Sheet1!$D:$D,0)</f>
        <v>44788</v>
      </c>
      <c r="B1342" t="str">
        <f t="shared" si="20"/>
        <v>2022_Week34</v>
      </c>
      <c r="C1342" t="s">
        <v>714</v>
      </c>
      <c r="D1342" t="s">
        <v>342</v>
      </c>
      <c r="E1342" t="s">
        <v>342</v>
      </c>
      <c r="F1342" t="s">
        <v>343</v>
      </c>
      <c r="G1342" t="s">
        <v>344</v>
      </c>
      <c r="H1342">
        <v>110</v>
      </c>
      <c r="I1342">
        <v>0</v>
      </c>
      <c r="J1342">
        <v>7.71</v>
      </c>
      <c r="K1342">
        <v>0</v>
      </c>
      <c r="L1342">
        <v>135</v>
      </c>
      <c r="M1342">
        <v>0</v>
      </c>
      <c r="N1342">
        <v>7.54</v>
      </c>
      <c r="O1342">
        <v>0</v>
      </c>
      <c r="P1342">
        <v>100</v>
      </c>
      <c r="Q1342">
        <v>0</v>
      </c>
      <c r="R1342">
        <v>11</v>
      </c>
      <c r="S1342">
        <v>0</v>
      </c>
      <c r="T1342">
        <v>10</v>
      </c>
      <c r="U1342">
        <v>0</v>
      </c>
      <c r="V1342" t="s">
        <v>717</v>
      </c>
      <c r="W1342" t="s">
        <v>33</v>
      </c>
      <c r="X1342">
        <v>11</v>
      </c>
      <c r="Y1342">
        <v>0</v>
      </c>
    </row>
    <row r="1343" spans="1:25" x14ac:dyDescent="0.25">
      <c r="A1343">
        <f>_xlfn.XLOOKUP(C1343,[1]Sheet1!$K:$K,[1]Sheet1!$D:$D,0)</f>
        <v>44788</v>
      </c>
      <c r="B1343" t="str">
        <f t="shared" si="20"/>
        <v>2022_Week34</v>
      </c>
      <c r="C1343" t="s">
        <v>714</v>
      </c>
      <c r="D1343" t="s">
        <v>371</v>
      </c>
      <c r="E1343" t="s">
        <v>371</v>
      </c>
      <c r="F1343" t="s">
        <v>343</v>
      </c>
      <c r="G1343" t="s">
        <v>372</v>
      </c>
      <c r="H1343">
        <v>141</v>
      </c>
      <c r="I1343">
        <v>0</v>
      </c>
      <c r="J1343">
        <v>9.89</v>
      </c>
      <c r="K1343">
        <v>0</v>
      </c>
      <c r="L1343">
        <v>183</v>
      </c>
      <c r="M1343">
        <v>0</v>
      </c>
      <c r="N1343">
        <v>10.220000000000001</v>
      </c>
      <c r="O1343">
        <v>0</v>
      </c>
      <c r="P1343">
        <v>100</v>
      </c>
      <c r="Q1343">
        <v>0</v>
      </c>
      <c r="R1343">
        <v>11</v>
      </c>
      <c r="S1343">
        <v>0</v>
      </c>
      <c r="T1343">
        <v>7.8</v>
      </c>
      <c r="U1343">
        <v>0</v>
      </c>
      <c r="V1343" t="s">
        <v>718</v>
      </c>
      <c r="W1343" t="s">
        <v>33</v>
      </c>
      <c r="X1343">
        <v>11</v>
      </c>
      <c r="Y1343">
        <v>0</v>
      </c>
    </row>
    <row r="1344" spans="1:25" x14ac:dyDescent="0.25">
      <c r="A1344">
        <f>_xlfn.XLOOKUP(C1344,[1]Sheet1!$K:$K,[1]Sheet1!$D:$D,0)</f>
        <v>44788</v>
      </c>
      <c r="B1344" t="str">
        <f t="shared" si="20"/>
        <v>2022_Week34</v>
      </c>
      <c r="C1344" t="s">
        <v>714</v>
      </c>
      <c r="D1344" t="s">
        <v>231</v>
      </c>
      <c r="E1344" t="s">
        <v>231</v>
      </c>
      <c r="F1344" t="s">
        <v>232</v>
      </c>
      <c r="G1344" t="s">
        <v>233</v>
      </c>
      <c r="H1344">
        <v>144</v>
      </c>
      <c r="I1344">
        <v>0</v>
      </c>
      <c r="J1344">
        <v>10.1</v>
      </c>
      <c r="K1344">
        <v>0</v>
      </c>
      <c r="L1344">
        <v>175</v>
      </c>
      <c r="M1344">
        <v>0</v>
      </c>
      <c r="N1344">
        <v>9.7799999999999994</v>
      </c>
      <c r="O1344">
        <v>0</v>
      </c>
      <c r="P1344">
        <v>100</v>
      </c>
      <c r="Q1344">
        <v>0</v>
      </c>
      <c r="R1344">
        <v>9</v>
      </c>
      <c r="S1344">
        <v>0</v>
      </c>
      <c r="T1344">
        <v>6.25</v>
      </c>
      <c r="U1344">
        <v>0</v>
      </c>
      <c r="V1344" t="s">
        <v>216</v>
      </c>
      <c r="W1344" t="s">
        <v>33</v>
      </c>
      <c r="X1344">
        <v>9</v>
      </c>
      <c r="Y1344">
        <v>0</v>
      </c>
    </row>
    <row r="1345" spans="1:25" x14ac:dyDescent="0.25">
      <c r="A1345">
        <f>_xlfn.XLOOKUP(C1345,[1]Sheet1!$K:$K,[1]Sheet1!$D:$D,0)</f>
        <v>44788</v>
      </c>
      <c r="B1345" t="str">
        <f t="shared" si="20"/>
        <v>2022_Week34</v>
      </c>
      <c r="C1345" t="s">
        <v>714</v>
      </c>
      <c r="D1345" t="s">
        <v>35</v>
      </c>
      <c r="E1345" t="s">
        <v>35</v>
      </c>
      <c r="F1345" t="s">
        <v>36</v>
      </c>
      <c r="G1345" t="s">
        <v>37</v>
      </c>
      <c r="H1345">
        <v>77</v>
      </c>
      <c r="I1345">
        <v>0</v>
      </c>
      <c r="J1345">
        <v>5.4</v>
      </c>
      <c r="K1345">
        <v>0</v>
      </c>
      <c r="L1345">
        <v>104</v>
      </c>
      <c r="M1345">
        <v>0</v>
      </c>
      <c r="N1345">
        <v>5.81</v>
      </c>
      <c r="O1345">
        <v>0</v>
      </c>
      <c r="P1345">
        <v>100</v>
      </c>
      <c r="Q1345">
        <v>0</v>
      </c>
      <c r="R1345">
        <v>7</v>
      </c>
      <c r="S1345">
        <v>0</v>
      </c>
      <c r="T1345">
        <v>9.09</v>
      </c>
      <c r="U1345">
        <v>0</v>
      </c>
      <c r="V1345" t="s">
        <v>719</v>
      </c>
      <c r="W1345" t="s">
        <v>33</v>
      </c>
      <c r="X1345">
        <v>7</v>
      </c>
      <c r="Y1345">
        <v>0</v>
      </c>
    </row>
    <row r="1346" spans="1:25" x14ac:dyDescent="0.25">
      <c r="A1346">
        <f>_xlfn.XLOOKUP(C1346,[1]Sheet1!$K:$K,[1]Sheet1!$D:$D,0)</f>
        <v>44788</v>
      </c>
      <c r="B1346" t="str">
        <f t="shared" si="20"/>
        <v>2022_Week34</v>
      </c>
      <c r="C1346" t="s">
        <v>714</v>
      </c>
      <c r="D1346" t="s">
        <v>50</v>
      </c>
      <c r="E1346" t="s">
        <v>50</v>
      </c>
      <c r="F1346" t="s">
        <v>51</v>
      </c>
      <c r="G1346" t="s">
        <v>52</v>
      </c>
      <c r="H1346">
        <v>60</v>
      </c>
      <c r="I1346">
        <v>0</v>
      </c>
      <c r="J1346">
        <v>4.21</v>
      </c>
      <c r="K1346">
        <v>0</v>
      </c>
      <c r="L1346">
        <v>78</v>
      </c>
      <c r="M1346">
        <v>0</v>
      </c>
      <c r="N1346">
        <v>4.3600000000000003</v>
      </c>
      <c r="O1346">
        <v>0</v>
      </c>
      <c r="P1346">
        <v>100</v>
      </c>
      <c r="Q1346">
        <v>0</v>
      </c>
      <c r="R1346">
        <v>6</v>
      </c>
      <c r="S1346">
        <v>0</v>
      </c>
      <c r="T1346">
        <v>10</v>
      </c>
      <c r="U1346">
        <v>0</v>
      </c>
      <c r="V1346" t="s">
        <v>376</v>
      </c>
      <c r="W1346" t="s">
        <v>33</v>
      </c>
      <c r="X1346">
        <v>6</v>
      </c>
      <c r="Y1346">
        <v>0</v>
      </c>
    </row>
    <row r="1347" spans="1:25" x14ac:dyDescent="0.25">
      <c r="A1347">
        <f>_xlfn.XLOOKUP(C1347,[1]Sheet1!$K:$K,[1]Sheet1!$D:$D,0)</f>
        <v>44788</v>
      </c>
      <c r="B1347" t="str">
        <f t="shared" ref="B1347:B1410" si="21">IF(WEEKNUM(A1347)&gt;9,YEAR(A1347)&amp;"_Week"&amp;WEEKNUM(A1347),YEAR(A1347)&amp;"_Week0"&amp;WEEKNUM(A1347))</f>
        <v>2022_Week34</v>
      </c>
      <c r="C1347" t="s">
        <v>714</v>
      </c>
      <c r="D1347" t="s">
        <v>224</v>
      </c>
      <c r="E1347" t="s">
        <v>224</v>
      </c>
      <c r="F1347" t="s">
        <v>158</v>
      </c>
      <c r="G1347" t="s">
        <v>225</v>
      </c>
      <c r="H1347">
        <v>9</v>
      </c>
      <c r="I1347">
        <v>0</v>
      </c>
      <c r="J1347">
        <v>0.63</v>
      </c>
      <c r="K1347">
        <v>0</v>
      </c>
      <c r="L1347">
        <v>10</v>
      </c>
      <c r="M1347">
        <v>0</v>
      </c>
      <c r="N1347">
        <v>0.56000000000000005</v>
      </c>
      <c r="O1347">
        <v>0</v>
      </c>
      <c r="P1347">
        <v>100</v>
      </c>
      <c r="Q1347">
        <v>0</v>
      </c>
      <c r="R1347">
        <v>6</v>
      </c>
      <c r="S1347">
        <v>0</v>
      </c>
      <c r="T1347">
        <v>66.67</v>
      </c>
      <c r="U1347">
        <v>0</v>
      </c>
      <c r="V1347" t="s">
        <v>298</v>
      </c>
      <c r="W1347" t="s">
        <v>33</v>
      </c>
      <c r="X1347">
        <v>6</v>
      </c>
      <c r="Y1347">
        <v>0</v>
      </c>
    </row>
    <row r="1348" spans="1:25" x14ac:dyDescent="0.25">
      <c r="A1348">
        <f>_xlfn.XLOOKUP(C1348,[1]Sheet1!$K:$K,[1]Sheet1!$D:$D,0)</f>
        <v>44788</v>
      </c>
      <c r="B1348" t="str">
        <f t="shared" si="21"/>
        <v>2022_Week34</v>
      </c>
      <c r="C1348" t="s">
        <v>714</v>
      </c>
      <c r="D1348" t="s">
        <v>62</v>
      </c>
      <c r="E1348" t="s">
        <v>62</v>
      </c>
      <c r="F1348" t="s">
        <v>63</v>
      </c>
      <c r="G1348" t="s">
        <v>64</v>
      </c>
      <c r="H1348">
        <v>21</v>
      </c>
      <c r="I1348">
        <v>0</v>
      </c>
      <c r="J1348">
        <v>1.47</v>
      </c>
      <c r="K1348">
        <v>0</v>
      </c>
      <c r="L1348">
        <v>24</v>
      </c>
      <c r="M1348">
        <v>0</v>
      </c>
      <c r="N1348">
        <v>1.34</v>
      </c>
      <c r="O1348">
        <v>0</v>
      </c>
      <c r="P1348">
        <v>100</v>
      </c>
      <c r="Q1348">
        <v>0</v>
      </c>
      <c r="R1348">
        <v>5</v>
      </c>
      <c r="S1348">
        <v>0</v>
      </c>
      <c r="T1348">
        <v>23.81</v>
      </c>
      <c r="U1348">
        <v>0</v>
      </c>
      <c r="V1348" t="s">
        <v>376</v>
      </c>
      <c r="W1348" t="s">
        <v>33</v>
      </c>
      <c r="X1348">
        <v>5</v>
      </c>
      <c r="Y1348">
        <v>0</v>
      </c>
    </row>
    <row r="1349" spans="1:25" x14ac:dyDescent="0.25">
      <c r="A1349">
        <f>_xlfn.XLOOKUP(C1349,[1]Sheet1!$K:$K,[1]Sheet1!$D:$D,0)</f>
        <v>44788</v>
      </c>
      <c r="B1349" t="str">
        <f t="shared" si="21"/>
        <v>2022_Week34</v>
      </c>
      <c r="C1349" t="s">
        <v>714</v>
      </c>
      <c r="D1349" t="s">
        <v>45</v>
      </c>
      <c r="E1349" t="s">
        <v>45</v>
      </c>
      <c r="F1349" t="s">
        <v>46</v>
      </c>
      <c r="G1349" t="s">
        <v>47</v>
      </c>
      <c r="H1349">
        <v>41</v>
      </c>
      <c r="I1349">
        <v>0</v>
      </c>
      <c r="J1349">
        <v>2.88</v>
      </c>
      <c r="K1349">
        <v>0</v>
      </c>
      <c r="L1349">
        <v>56</v>
      </c>
      <c r="M1349">
        <v>0</v>
      </c>
      <c r="N1349">
        <v>3.13</v>
      </c>
      <c r="O1349">
        <v>0</v>
      </c>
      <c r="P1349">
        <v>100</v>
      </c>
      <c r="Q1349">
        <v>0</v>
      </c>
      <c r="R1349">
        <v>4</v>
      </c>
      <c r="S1349">
        <v>0</v>
      </c>
      <c r="T1349">
        <v>9.76</v>
      </c>
      <c r="U1349">
        <v>0</v>
      </c>
      <c r="V1349" t="s">
        <v>367</v>
      </c>
      <c r="W1349" t="s">
        <v>33</v>
      </c>
      <c r="X1349">
        <v>4</v>
      </c>
      <c r="Y1349">
        <v>0</v>
      </c>
    </row>
    <row r="1350" spans="1:25" x14ac:dyDescent="0.25">
      <c r="A1350">
        <f>_xlfn.XLOOKUP(C1350,[1]Sheet1!$K:$K,[1]Sheet1!$D:$D,0)</f>
        <v>44788</v>
      </c>
      <c r="B1350" t="str">
        <f t="shared" si="21"/>
        <v>2022_Week34</v>
      </c>
      <c r="C1350" t="s">
        <v>714</v>
      </c>
      <c r="D1350" t="s">
        <v>88</v>
      </c>
      <c r="E1350" t="s">
        <v>88</v>
      </c>
      <c r="F1350" t="s">
        <v>89</v>
      </c>
      <c r="G1350" t="s">
        <v>90</v>
      </c>
      <c r="H1350">
        <v>52</v>
      </c>
      <c r="I1350">
        <v>0</v>
      </c>
      <c r="J1350">
        <v>3.65</v>
      </c>
      <c r="K1350">
        <v>0</v>
      </c>
      <c r="L1350">
        <v>58</v>
      </c>
      <c r="M1350">
        <v>0</v>
      </c>
      <c r="N1350">
        <v>3.24</v>
      </c>
      <c r="O1350">
        <v>0</v>
      </c>
      <c r="P1350">
        <v>100</v>
      </c>
      <c r="Q1350">
        <v>0</v>
      </c>
      <c r="R1350">
        <v>3</v>
      </c>
      <c r="S1350">
        <v>0</v>
      </c>
      <c r="T1350">
        <v>5.77</v>
      </c>
      <c r="U1350">
        <v>0</v>
      </c>
      <c r="V1350" t="s">
        <v>171</v>
      </c>
      <c r="W1350" t="s">
        <v>33</v>
      </c>
      <c r="X1350">
        <v>3</v>
      </c>
      <c r="Y1350">
        <v>0</v>
      </c>
    </row>
    <row r="1351" spans="1:25" x14ac:dyDescent="0.25">
      <c r="A1351">
        <f>_xlfn.XLOOKUP(C1351,[1]Sheet1!$K:$K,[1]Sheet1!$D:$D,0)</f>
        <v>44788</v>
      </c>
      <c r="B1351" t="str">
        <f t="shared" si="21"/>
        <v>2022_Week34</v>
      </c>
      <c r="C1351" t="s">
        <v>714</v>
      </c>
      <c r="D1351" t="s">
        <v>41</v>
      </c>
      <c r="E1351" t="s">
        <v>41</v>
      </c>
      <c r="F1351" t="s">
        <v>42</v>
      </c>
      <c r="G1351" t="s">
        <v>43</v>
      </c>
      <c r="H1351">
        <v>64</v>
      </c>
      <c r="I1351">
        <v>0</v>
      </c>
      <c r="J1351">
        <v>4.49</v>
      </c>
      <c r="K1351">
        <v>0</v>
      </c>
      <c r="L1351">
        <v>75</v>
      </c>
      <c r="M1351">
        <v>0</v>
      </c>
      <c r="N1351">
        <v>4.1900000000000004</v>
      </c>
      <c r="O1351">
        <v>0</v>
      </c>
      <c r="P1351">
        <v>100</v>
      </c>
      <c r="Q1351">
        <v>0</v>
      </c>
      <c r="R1351">
        <v>3</v>
      </c>
      <c r="S1351">
        <v>0</v>
      </c>
      <c r="T1351">
        <v>4.6900000000000004</v>
      </c>
      <c r="U1351">
        <v>0</v>
      </c>
      <c r="V1351" t="s">
        <v>171</v>
      </c>
      <c r="W1351" t="s">
        <v>33</v>
      </c>
      <c r="X1351">
        <v>3</v>
      </c>
      <c r="Y1351">
        <v>0</v>
      </c>
    </row>
    <row r="1352" spans="1:25" x14ac:dyDescent="0.25">
      <c r="A1352">
        <f>_xlfn.XLOOKUP(C1352,[1]Sheet1!$K:$K,[1]Sheet1!$D:$D,0)</f>
        <v>44788</v>
      </c>
      <c r="B1352" t="str">
        <f t="shared" si="21"/>
        <v>2022_Week34</v>
      </c>
      <c r="C1352" t="s">
        <v>714</v>
      </c>
      <c r="D1352" t="s">
        <v>157</v>
      </c>
      <c r="E1352" t="s">
        <v>157</v>
      </c>
      <c r="F1352" t="s">
        <v>158</v>
      </c>
      <c r="G1352" t="s">
        <v>159</v>
      </c>
      <c r="H1352">
        <v>6</v>
      </c>
      <c r="I1352">
        <v>0</v>
      </c>
      <c r="J1352">
        <v>0.42</v>
      </c>
      <c r="K1352">
        <v>0</v>
      </c>
      <c r="L1352">
        <v>6</v>
      </c>
      <c r="M1352">
        <v>0</v>
      </c>
      <c r="N1352">
        <v>0.34</v>
      </c>
      <c r="O1352">
        <v>0</v>
      </c>
      <c r="P1352">
        <v>100</v>
      </c>
      <c r="Q1352">
        <v>0</v>
      </c>
      <c r="R1352">
        <v>2</v>
      </c>
      <c r="S1352">
        <v>0</v>
      </c>
      <c r="T1352">
        <v>33.33</v>
      </c>
      <c r="U1352">
        <v>0</v>
      </c>
      <c r="V1352" t="s">
        <v>257</v>
      </c>
      <c r="W1352" t="s">
        <v>33</v>
      </c>
      <c r="X1352">
        <v>2</v>
      </c>
      <c r="Y1352">
        <v>0</v>
      </c>
    </row>
    <row r="1353" spans="1:25" x14ac:dyDescent="0.25">
      <c r="A1353">
        <f>_xlfn.XLOOKUP(C1353,[1]Sheet1!$K:$K,[1]Sheet1!$D:$D,0)</f>
        <v>44788</v>
      </c>
      <c r="B1353" t="str">
        <f t="shared" si="21"/>
        <v>2022_Week34</v>
      </c>
      <c r="C1353" t="s">
        <v>714</v>
      </c>
      <c r="D1353" t="s">
        <v>222</v>
      </c>
      <c r="E1353" t="s">
        <v>222</v>
      </c>
      <c r="F1353" t="s">
        <v>158</v>
      </c>
      <c r="G1353" t="s">
        <v>223</v>
      </c>
      <c r="H1353">
        <v>4</v>
      </c>
      <c r="I1353">
        <v>0</v>
      </c>
      <c r="J1353">
        <v>0.28000000000000003</v>
      </c>
      <c r="K1353">
        <v>0</v>
      </c>
      <c r="L1353">
        <v>6</v>
      </c>
      <c r="M1353">
        <v>0</v>
      </c>
      <c r="N1353">
        <v>0.34</v>
      </c>
      <c r="O1353">
        <v>0</v>
      </c>
      <c r="P1353">
        <v>100</v>
      </c>
      <c r="Q1353">
        <v>0</v>
      </c>
      <c r="R1353">
        <v>1</v>
      </c>
      <c r="S1353">
        <v>0</v>
      </c>
      <c r="T1353">
        <v>25</v>
      </c>
      <c r="U1353">
        <v>0</v>
      </c>
      <c r="V1353" t="s">
        <v>166</v>
      </c>
      <c r="W1353" t="s">
        <v>33</v>
      </c>
      <c r="X1353">
        <v>1</v>
      </c>
      <c r="Y1353">
        <v>0</v>
      </c>
    </row>
    <row r="1354" spans="1:25" x14ac:dyDescent="0.25">
      <c r="A1354">
        <f>_xlfn.XLOOKUP(C1354,[1]Sheet1!$K:$K,[1]Sheet1!$D:$D,0)</f>
        <v>44788</v>
      </c>
      <c r="B1354" t="str">
        <f t="shared" si="21"/>
        <v>2022_Week34</v>
      </c>
      <c r="C1354" t="s">
        <v>714</v>
      </c>
      <c r="D1354" t="s">
        <v>397</v>
      </c>
      <c r="E1354" t="s">
        <v>397</v>
      </c>
      <c r="F1354" t="s">
        <v>398</v>
      </c>
      <c r="G1354" t="s">
        <v>399</v>
      </c>
      <c r="H1354">
        <v>64</v>
      </c>
      <c r="I1354">
        <v>0</v>
      </c>
      <c r="J1354">
        <v>4.49</v>
      </c>
      <c r="K1354">
        <v>0</v>
      </c>
      <c r="L1354">
        <v>82</v>
      </c>
      <c r="M1354">
        <v>0</v>
      </c>
      <c r="N1354">
        <v>4.58</v>
      </c>
      <c r="O1354">
        <v>0</v>
      </c>
      <c r="P1354">
        <v>100</v>
      </c>
      <c r="Q1354">
        <v>0</v>
      </c>
      <c r="R1354">
        <v>1</v>
      </c>
      <c r="S1354">
        <v>0</v>
      </c>
      <c r="T1354">
        <v>1.56</v>
      </c>
      <c r="U1354">
        <v>0</v>
      </c>
      <c r="V1354" t="s">
        <v>166</v>
      </c>
      <c r="W1354" t="s">
        <v>33</v>
      </c>
      <c r="X1354">
        <v>1</v>
      </c>
      <c r="Y1354">
        <v>0</v>
      </c>
    </row>
    <row r="1355" spans="1:25" x14ac:dyDescent="0.25">
      <c r="A1355">
        <f>_xlfn.XLOOKUP(C1355,[1]Sheet1!$K:$K,[1]Sheet1!$D:$D,0)</f>
        <v>44788</v>
      </c>
      <c r="B1355" t="str">
        <f t="shared" si="21"/>
        <v>2022_Week34</v>
      </c>
      <c r="C1355" t="s">
        <v>714</v>
      </c>
      <c r="D1355" t="s">
        <v>107</v>
      </c>
      <c r="E1355" t="s">
        <v>107</v>
      </c>
      <c r="F1355" t="s">
        <v>108</v>
      </c>
      <c r="G1355" t="s">
        <v>109</v>
      </c>
      <c r="H1355">
        <v>40</v>
      </c>
      <c r="I1355">
        <v>0</v>
      </c>
      <c r="J1355">
        <v>2.81</v>
      </c>
      <c r="K1355">
        <v>0</v>
      </c>
      <c r="L1355">
        <v>48</v>
      </c>
      <c r="M1355">
        <v>0</v>
      </c>
      <c r="N1355">
        <v>2.68</v>
      </c>
      <c r="O1355">
        <v>0</v>
      </c>
      <c r="P1355">
        <v>100</v>
      </c>
      <c r="Q1355">
        <v>0</v>
      </c>
      <c r="R1355">
        <v>1</v>
      </c>
      <c r="S1355">
        <v>0</v>
      </c>
      <c r="T1355">
        <v>2.5</v>
      </c>
      <c r="U1355">
        <v>0</v>
      </c>
      <c r="V1355" t="s">
        <v>166</v>
      </c>
      <c r="W1355" t="s">
        <v>33</v>
      </c>
      <c r="X1355">
        <v>1</v>
      </c>
      <c r="Y1355">
        <v>0</v>
      </c>
    </row>
    <row r="1356" spans="1:25" x14ac:dyDescent="0.25">
      <c r="A1356">
        <f>_xlfn.XLOOKUP(C1356,[1]Sheet1!$K:$K,[1]Sheet1!$D:$D,0)</f>
        <v>45222</v>
      </c>
      <c r="B1356" t="str">
        <f t="shared" si="21"/>
        <v>2023_Week43</v>
      </c>
      <c r="C1356" t="s">
        <v>720</v>
      </c>
      <c r="D1356" t="s">
        <v>29</v>
      </c>
      <c r="E1356" t="s">
        <v>29</v>
      </c>
      <c r="F1356" t="s">
        <v>30</v>
      </c>
      <c r="G1356" t="s">
        <v>31</v>
      </c>
      <c r="H1356">
        <v>248</v>
      </c>
      <c r="I1356">
        <v>3</v>
      </c>
      <c r="J1356">
        <v>7.39</v>
      </c>
      <c r="K1356">
        <v>5.66</v>
      </c>
      <c r="L1356">
        <v>353</v>
      </c>
      <c r="M1356">
        <v>4</v>
      </c>
      <c r="N1356">
        <v>8.11</v>
      </c>
      <c r="O1356">
        <v>5.97</v>
      </c>
      <c r="P1356">
        <v>100</v>
      </c>
      <c r="Q1356">
        <v>100</v>
      </c>
      <c r="R1356">
        <v>22</v>
      </c>
      <c r="S1356">
        <v>0</v>
      </c>
      <c r="T1356">
        <v>8.8699999999999992</v>
      </c>
      <c r="U1356">
        <v>0</v>
      </c>
      <c r="V1356" t="s">
        <v>721</v>
      </c>
      <c r="W1356" t="s">
        <v>33</v>
      </c>
      <c r="X1356">
        <v>22</v>
      </c>
      <c r="Y1356">
        <v>0</v>
      </c>
    </row>
    <row r="1357" spans="1:25" x14ac:dyDescent="0.25">
      <c r="A1357">
        <f>_xlfn.XLOOKUP(C1357,[1]Sheet1!$K:$K,[1]Sheet1!$D:$D,0)</f>
        <v>45222</v>
      </c>
      <c r="B1357" t="str">
        <f t="shared" si="21"/>
        <v>2023_Week43</v>
      </c>
      <c r="C1357" t="s">
        <v>720</v>
      </c>
      <c r="D1357" t="s">
        <v>54</v>
      </c>
      <c r="E1357" t="s">
        <v>54</v>
      </c>
      <c r="F1357" t="s">
        <v>30</v>
      </c>
      <c r="G1357" t="s">
        <v>55</v>
      </c>
      <c r="H1357">
        <v>235</v>
      </c>
      <c r="I1357">
        <v>3</v>
      </c>
      <c r="J1357">
        <v>7</v>
      </c>
      <c r="K1357">
        <v>5.66</v>
      </c>
      <c r="L1357">
        <v>352</v>
      </c>
      <c r="M1357">
        <v>4</v>
      </c>
      <c r="N1357">
        <v>8.08</v>
      </c>
      <c r="O1357">
        <v>5.97</v>
      </c>
      <c r="P1357">
        <v>99.72</v>
      </c>
      <c r="Q1357">
        <v>100</v>
      </c>
      <c r="R1357">
        <v>15</v>
      </c>
      <c r="S1357">
        <v>0</v>
      </c>
      <c r="T1357">
        <v>6.38</v>
      </c>
      <c r="U1357">
        <v>0</v>
      </c>
      <c r="V1357" t="s">
        <v>722</v>
      </c>
      <c r="W1357" t="s">
        <v>33</v>
      </c>
      <c r="X1357">
        <v>15</v>
      </c>
      <c r="Y1357">
        <v>0</v>
      </c>
    </row>
    <row r="1358" spans="1:25" x14ac:dyDescent="0.25">
      <c r="A1358">
        <f>_xlfn.XLOOKUP(C1358,[1]Sheet1!$K:$K,[1]Sheet1!$D:$D,0)</f>
        <v>45222</v>
      </c>
      <c r="B1358" t="str">
        <f t="shared" si="21"/>
        <v>2023_Week43</v>
      </c>
      <c r="C1358" t="s">
        <v>720</v>
      </c>
      <c r="D1358" t="s">
        <v>40</v>
      </c>
      <c r="E1358" t="s">
        <v>58</v>
      </c>
      <c r="F1358" t="s">
        <v>59</v>
      </c>
      <c r="G1358" t="s">
        <v>60</v>
      </c>
      <c r="H1358">
        <v>282</v>
      </c>
      <c r="I1358">
        <v>6</v>
      </c>
      <c r="J1358">
        <v>8.4</v>
      </c>
      <c r="K1358">
        <v>11.32</v>
      </c>
      <c r="L1358">
        <v>349</v>
      </c>
      <c r="M1358">
        <v>10</v>
      </c>
      <c r="N1358">
        <v>8.02</v>
      </c>
      <c r="O1358">
        <v>14.93</v>
      </c>
      <c r="P1358">
        <v>100</v>
      </c>
      <c r="Q1358">
        <v>100</v>
      </c>
      <c r="R1358">
        <v>13</v>
      </c>
      <c r="S1358">
        <v>1</v>
      </c>
      <c r="T1358">
        <v>4.6100000000000003</v>
      </c>
      <c r="U1358">
        <v>16.670000000000002</v>
      </c>
      <c r="V1358" t="s">
        <v>420</v>
      </c>
      <c r="W1358" t="s">
        <v>166</v>
      </c>
      <c r="X1358">
        <v>13</v>
      </c>
      <c r="Y1358">
        <v>1</v>
      </c>
    </row>
    <row r="1359" spans="1:25" x14ac:dyDescent="0.25">
      <c r="A1359">
        <f>_xlfn.XLOOKUP(C1359,[1]Sheet1!$K:$K,[1]Sheet1!$D:$D,0)</f>
        <v>45222</v>
      </c>
      <c r="B1359" t="str">
        <f t="shared" si="21"/>
        <v>2023_Week43</v>
      </c>
      <c r="C1359" t="s">
        <v>720</v>
      </c>
      <c r="D1359" t="s">
        <v>76</v>
      </c>
      <c r="E1359" t="s">
        <v>76</v>
      </c>
      <c r="F1359" t="s">
        <v>77</v>
      </c>
      <c r="G1359" t="s">
        <v>78</v>
      </c>
      <c r="H1359">
        <v>145</v>
      </c>
      <c r="I1359">
        <v>4</v>
      </c>
      <c r="J1359">
        <v>4.32</v>
      </c>
      <c r="K1359">
        <v>7.55</v>
      </c>
      <c r="L1359">
        <v>184</v>
      </c>
      <c r="M1359">
        <v>5</v>
      </c>
      <c r="N1359">
        <v>4.2300000000000004</v>
      </c>
      <c r="O1359">
        <v>7.46</v>
      </c>
      <c r="P1359">
        <v>99.46</v>
      </c>
      <c r="Q1359">
        <v>100</v>
      </c>
      <c r="R1359">
        <v>13</v>
      </c>
      <c r="S1359">
        <v>2</v>
      </c>
      <c r="T1359">
        <v>8.9700000000000006</v>
      </c>
      <c r="U1359">
        <v>50</v>
      </c>
      <c r="V1359" t="s">
        <v>175</v>
      </c>
      <c r="W1359" t="s">
        <v>138</v>
      </c>
      <c r="X1359">
        <v>13</v>
      </c>
      <c r="Y1359">
        <v>2</v>
      </c>
    </row>
    <row r="1360" spans="1:25" x14ac:dyDescent="0.25">
      <c r="A1360">
        <f>_xlfn.XLOOKUP(C1360,[1]Sheet1!$K:$K,[1]Sheet1!$D:$D,0)</f>
        <v>45222</v>
      </c>
      <c r="B1360" t="str">
        <f t="shared" si="21"/>
        <v>2023_Week43</v>
      </c>
      <c r="C1360" t="s">
        <v>720</v>
      </c>
      <c r="D1360" t="s">
        <v>24</v>
      </c>
      <c r="E1360" t="s">
        <v>24</v>
      </c>
      <c r="F1360" t="s">
        <v>25</v>
      </c>
      <c r="G1360" t="s">
        <v>26</v>
      </c>
      <c r="H1360">
        <v>76</v>
      </c>
      <c r="I1360">
        <v>0</v>
      </c>
      <c r="J1360">
        <v>2.2599999999999998</v>
      </c>
      <c r="K1360">
        <v>0</v>
      </c>
      <c r="L1360">
        <v>101</v>
      </c>
      <c r="M1360">
        <v>0</v>
      </c>
      <c r="N1360">
        <v>2.3199999999999998</v>
      </c>
      <c r="O1360">
        <v>0</v>
      </c>
      <c r="P1360">
        <v>100</v>
      </c>
      <c r="Q1360">
        <v>0</v>
      </c>
      <c r="R1360">
        <v>12</v>
      </c>
      <c r="S1360">
        <v>0</v>
      </c>
      <c r="T1360">
        <v>15.79</v>
      </c>
      <c r="U1360">
        <v>0</v>
      </c>
      <c r="V1360" t="s">
        <v>106</v>
      </c>
      <c r="W1360" t="s">
        <v>33</v>
      </c>
      <c r="X1360">
        <v>12</v>
      </c>
      <c r="Y1360">
        <v>0</v>
      </c>
    </row>
    <row r="1361" spans="1:25" x14ac:dyDescent="0.25">
      <c r="A1361">
        <f>_xlfn.XLOOKUP(C1361,[1]Sheet1!$K:$K,[1]Sheet1!$D:$D,0)</f>
        <v>45222</v>
      </c>
      <c r="B1361" t="str">
        <f t="shared" si="21"/>
        <v>2023_Week43</v>
      </c>
      <c r="C1361" t="s">
        <v>720</v>
      </c>
      <c r="D1361" t="s">
        <v>92</v>
      </c>
      <c r="E1361" t="s">
        <v>97</v>
      </c>
      <c r="F1361" t="s">
        <v>98</v>
      </c>
      <c r="G1361" t="s">
        <v>99</v>
      </c>
      <c r="H1361">
        <v>201</v>
      </c>
      <c r="I1361">
        <v>2</v>
      </c>
      <c r="J1361">
        <v>5.99</v>
      </c>
      <c r="K1361">
        <v>3.77</v>
      </c>
      <c r="L1361">
        <v>266</v>
      </c>
      <c r="M1361">
        <v>2</v>
      </c>
      <c r="N1361">
        <v>6.11</v>
      </c>
      <c r="O1361">
        <v>2.99</v>
      </c>
      <c r="P1361">
        <v>100</v>
      </c>
      <c r="Q1361">
        <v>100</v>
      </c>
      <c r="R1361">
        <v>12</v>
      </c>
      <c r="S1361">
        <v>0</v>
      </c>
      <c r="T1361">
        <v>5.97</v>
      </c>
      <c r="U1361">
        <v>0</v>
      </c>
      <c r="V1361" t="s">
        <v>175</v>
      </c>
      <c r="W1361" t="s">
        <v>33</v>
      </c>
      <c r="X1361">
        <v>12</v>
      </c>
      <c r="Y1361">
        <v>0</v>
      </c>
    </row>
    <row r="1362" spans="1:25" x14ac:dyDescent="0.25">
      <c r="A1362">
        <f>_xlfn.XLOOKUP(C1362,[1]Sheet1!$K:$K,[1]Sheet1!$D:$D,0)</f>
        <v>45222</v>
      </c>
      <c r="B1362" t="str">
        <f t="shared" si="21"/>
        <v>2023_Week43</v>
      </c>
      <c r="C1362" t="s">
        <v>720</v>
      </c>
      <c r="D1362" t="s">
        <v>133</v>
      </c>
      <c r="E1362" t="s">
        <v>72</v>
      </c>
      <c r="F1362" t="s">
        <v>73</v>
      </c>
      <c r="G1362" t="s">
        <v>74</v>
      </c>
      <c r="H1362">
        <v>320</v>
      </c>
      <c r="I1362">
        <v>5</v>
      </c>
      <c r="J1362">
        <v>9.5299999999999994</v>
      </c>
      <c r="K1362">
        <v>9.43</v>
      </c>
      <c r="L1362">
        <v>419</v>
      </c>
      <c r="M1362">
        <v>6</v>
      </c>
      <c r="N1362">
        <v>9.6199999999999992</v>
      </c>
      <c r="O1362">
        <v>8.9600000000000009</v>
      </c>
      <c r="P1362">
        <v>100</v>
      </c>
      <c r="Q1362">
        <v>100</v>
      </c>
      <c r="R1362">
        <v>12</v>
      </c>
      <c r="S1362">
        <v>0</v>
      </c>
      <c r="T1362">
        <v>3.75</v>
      </c>
      <c r="U1362">
        <v>0</v>
      </c>
      <c r="V1362" t="s">
        <v>440</v>
      </c>
      <c r="W1362" t="s">
        <v>33</v>
      </c>
      <c r="X1362">
        <v>12</v>
      </c>
      <c r="Y1362">
        <v>0</v>
      </c>
    </row>
    <row r="1363" spans="1:25" x14ac:dyDescent="0.25">
      <c r="A1363">
        <f>_xlfn.XLOOKUP(C1363,[1]Sheet1!$K:$K,[1]Sheet1!$D:$D,0)</f>
        <v>45222</v>
      </c>
      <c r="B1363" t="str">
        <f t="shared" si="21"/>
        <v>2023_Week43</v>
      </c>
      <c r="C1363" t="s">
        <v>720</v>
      </c>
      <c r="D1363" t="s">
        <v>92</v>
      </c>
      <c r="E1363" t="s">
        <v>102</v>
      </c>
      <c r="F1363" t="s">
        <v>103</v>
      </c>
      <c r="G1363" t="s">
        <v>104</v>
      </c>
      <c r="H1363">
        <v>292</v>
      </c>
      <c r="I1363">
        <v>8</v>
      </c>
      <c r="J1363">
        <v>8.6999999999999993</v>
      </c>
      <c r="K1363">
        <v>15.09</v>
      </c>
      <c r="L1363">
        <v>398</v>
      </c>
      <c r="M1363">
        <v>8</v>
      </c>
      <c r="N1363">
        <v>9.14</v>
      </c>
      <c r="O1363">
        <v>11.94</v>
      </c>
      <c r="P1363">
        <v>100</v>
      </c>
      <c r="Q1363">
        <v>100</v>
      </c>
      <c r="R1363">
        <v>11</v>
      </c>
      <c r="S1363">
        <v>0</v>
      </c>
      <c r="T1363">
        <v>3.77</v>
      </c>
      <c r="U1363">
        <v>0</v>
      </c>
      <c r="V1363" t="s">
        <v>723</v>
      </c>
      <c r="W1363" t="s">
        <v>33</v>
      </c>
      <c r="X1363">
        <v>10</v>
      </c>
      <c r="Y1363">
        <v>0</v>
      </c>
    </row>
    <row r="1364" spans="1:25" x14ac:dyDescent="0.25">
      <c r="A1364">
        <f>_xlfn.XLOOKUP(C1364,[1]Sheet1!$K:$K,[1]Sheet1!$D:$D,0)</f>
        <v>45222</v>
      </c>
      <c r="B1364" t="str">
        <f t="shared" si="21"/>
        <v>2023_Week43</v>
      </c>
      <c r="C1364" t="s">
        <v>720</v>
      </c>
      <c r="D1364" t="s">
        <v>40</v>
      </c>
      <c r="E1364" t="s">
        <v>88</v>
      </c>
      <c r="F1364" t="s">
        <v>89</v>
      </c>
      <c r="G1364" t="s">
        <v>90</v>
      </c>
      <c r="H1364">
        <v>264</v>
      </c>
      <c r="I1364">
        <v>3</v>
      </c>
      <c r="J1364">
        <v>7.86</v>
      </c>
      <c r="K1364">
        <v>5.66</v>
      </c>
      <c r="L1364">
        <v>337</v>
      </c>
      <c r="M1364">
        <v>7</v>
      </c>
      <c r="N1364">
        <v>7.74</v>
      </c>
      <c r="O1364">
        <v>10.45</v>
      </c>
      <c r="P1364">
        <v>100</v>
      </c>
      <c r="Q1364">
        <v>100</v>
      </c>
      <c r="R1364">
        <v>8</v>
      </c>
      <c r="S1364">
        <v>0</v>
      </c>
      <c r="T1364">
        <v>3.03</v>
      </c>
      <c r="U1364">
        <v>0</v>
      </c>
      <c r="V1364" t="s">
        <v>724</v>
      </c>
      <c r="W1364" t="s">
        <v>33</v>
      </c>
      <c r="X1364">
        <v>8</v>
      </c>
      <c r="Y1364">
        <v>0</v>
      </c>
    </row>
    <row r="1365" spans="1:25" x14ac:dyDescent="0.25">
      <c r="A1365">
        <f>_xlfn.XLOOKUP(C1365,[1]Sheet1!$K:$K,[1]Sheet1!$D:$D,0)</f>
        <v>45222</v>
      </c>
      <c r="B1365" t="str">
        <f t="shared" si="21"/>
        <v>2023_Week43</v>
      </c>
      <c r="C1365" t="s">
        <v>720</v>
      </c>
      <c r="D1365" t="s">
        <v>34</v>
      </c>
      <c r="E1365" t="s">
        <v>50</v>
      </c>
      <c r="F1365" t="s">
        <v>51</v>
      </c>
      <c r="G1365" t="s">
        <v>52</v>
      </c>
      <c r="H1365">
        <v>114</v>
      </c>
      <c r="I1365">
        <v>2</v>
      </c>
      <c r="J1365">
        <v>3.39</v>
      </c>
      <c r="K1365">
        <v>3.77</v>
      </c>
      <c r="L1365">
        <v>144</v>
      </c>
      <c r="M1365">
        <v>2</v>
      </c>
      <c r="N1365">
        <v>3.31</v>
      </c>
      <c r="O1365">
        <v>2.99</v>
      </c>
      <c r="P1365">
        <v>100</v>
      </c>
      <c r="Q1365">
        <v>100</v>
      </c>
      <c r="R1365">
        <v>7</v>
      </c>
      <c r="S1365">
        <v>0</v>
      </c>
      <c r="T1365">
        <v>6.14</v>
      </c>
      <c r="U1365">
        <v>0</v>
      </c>
      <c r="V1365" t="s">
        <v>243</v>
      </c>
      <c r="W1365" t="s">
        <v>33</v>
      </c>
      <c r="X1365">
        <v>7</v>
      </c>
      <c r="Y1365">
        <v>0</v>
      </c>
    </row>
    <row r="1366" spans="1:25" x14ac:dyDescent="0.25">
      <c r="A1366">
        <f>_xlfn.XLOOKUP(C1366,[1]Sheet1!$K:$K,[1]Sheet1!$D:$D,0)</f>
        <v>45222</v>
      </c>
      <c r="B1366" t="str">
        <f t="shared" si="21"/>
        <v>2023_Week43</v>
      </c>
      <c r="C1366" t="s">
        <v>720</v>
      </c>
      <c r="D1366" t="s">
        <v>40</v>
      </c>
      <c r="E1366" t="s">
        <v>41</v>
      </c>
      <c r="F1366" t="s">
        <v>42</v>
      </c>
      <c r="G1366" t="s">
        <v>43</v>
      </c>
      <c r="H1366">
        <v>289</v>
      </c>
      <c r="I1366">
        <v>5</v>
      </c>
      <c r="J1366">
        <v>8.61</v>
      </c>
      <c r="K1366">
        <v>9.43</v>
      </c>
      <c r="L1366">
        <v>351</v>
      </c>
      <c r="M1366">
        <v>6</v>
      </c>
      <c r="N1366">
        <v>8.06</v>
      </c>
      <c r="O1366">
        <v>8.9600000000000009</v>
      </c>
      <c r="P1366">
        <v>99.68</v>
      </c>
      <c r="Q1366">
        <v>100</v>
      </c>
      <c r="R1366">
        <v>7</v>
      </c>
      <c r="S1366">
        <v>0</v>
      </c>
      <c r="T1366">
        <v>2.42</v>
      </c>
      <c r="U1366">
        <v>0</v>
      </c>
      <c r="V1366" t="s">
        <v>725</v>
      </c>
      <c r="W1366" t="s">
        <v>33</v>
      </c>
      <c r="X1366">
        <v>7</v>
      </c>
      <c r="Y1366">
        <v>0</v>
      </c>
    </row>
    <row r="1367" spans="1:25" x14ac:dyDescent="0.25">
      <c r="A1367">
        <f>_xlfn.XLOOKUP(C1367,[1]Sheet1!$K:$K,[1]Sheet1!$D:$D,0)</f>
        <v>45222</v>
      </c>
      <c r="B1367" t="str">
        <f t="shared" si="21"/>
        <v>2023_Week43</v>
      </c>
      <c r="C1367" t="s">
        <v>720</v>
      </c>
      <c r="D1367" t="s">
        <v>92</v>
      </c>
      <c r="E1367" t="s">
        <v>93</v>
      </c>
      <c r="F1367" t="s">
        <v>94</v>
      </c>
      <c r="G1367" t="s">
        <v>95</v>
      </c>
      <c r="H1367">
        <v>131</v>
      </c>
      <c r="I1367">
        <v>2</v>
      </c>
      <c r="J1367">
        <v>3.9</v>
      </c>
      <c r="K1367">
        <v>3.77</v>
      </c>
      <c r="L1367">
        <v>166</v>
      </c>
      <c r="M1367">
        <v>2</v>
      </c>
      <c r="N1367">
        <v>3.81</v>
      </c>
      <c r="O1367">
        <v>2.99</v>
      </c>
      <c r="P1367">
        <v>99.34</v>
      </c>
      <c r="Q1367">
        <v>100</v>
      </c>
      <c r="R1367">
        <v>7</v>
      </c>
      <c r="S1367">
        <v>0</v>
      </c>
      <c r="T1367">
        <v>5.34</v>
      </c>
      <c r="U1367">
        <v>0</v>
      </c>
      <c r="V1367" t="s">
        <v>151</v>
      </c>
      <c r="W1367" t="s">
        <v>33</v>
      </c>
      <c r="X1367">
        <v>7</v>
      </c>
      <c r="Y1367">
        <v>0</v>
      </c>
    </row>
    <row r="1368" spans="1:25" x14ac:dyDescent="0.25">
      <c r="A1368">
        <f>_xlfn.XLOOKUP(C1368,[1]Sheet1!$K:$K,[1]Sheet1!$D:$D,0)</f>
        <v>45222</v>
      </c>
      <c r="B1368" t="str">
        <f t="shared" si="21"/>
        <v>2023_Week43</v>
      </c>
      <c r="C1368" t="s">
        <v>720</v>
      </c>
      <c r="D1368" t="s">
        <v>34</v>
      </c>
      <c r="E1368" t="s">
        <v>35</v>
      </c>
      <c r="F1368" t="s">
        <v>36</v>
      </c>
      <c r="G1368" t="s">
        <v>37</v>
      </c>
      <c r="H1368">
        <v>184</v>
      </c>
      <c r="I1368">
        <v>1</v>
      </c>
      <c r="J1368">
        <v>5.48</v>
      </c>
      <c r="K1368">
        <v>1.89</v>
      </c>
      <c r="L1368">
        <v>242</v>
      </c>
      <c r="M1368">
        <v>2</v>
      </c>
      <c r="N1368">
        <v>5.56</v>
      </c>
      <c r="O1368">
        <v>2.99</v>
      </c>
      <c r="P1368">
        <v>98.33</v>
      </c>
      <c r="Q1368">
        <v>100</v>
      </c>
      <c r="R1368">
        <v>4</v>
      </c>
      <c r="S1368">
        <v>1</v>
      </c>
      <c r="T1368">
        <v>2.17</v>
      </c>
      <c r="U1368">
        <v>100</v>
      </c>
      <c r="V1368" t="s">
        <v>678</v>
      </c>
      <c r="W1368" t="s">
        <v>442</v>
      </c>
      <c r="X1368">
        <v>4</v>
      </c>
      <c r="Y1368">
        <v>1</v>
      </c>
    </row>
    <row r="1369" spans="1:25" x14ac:dyDescent="0.25">
      <c r="A1369">
        <f>_xlfn.XLOOKUP(C1369,[1]Sheet1!$K:$K,[1]Sheet1!$D:$D,0)</f>
        <v>45222</v>
      </c>
      <c r="B1369" t="str">
        <f t="shared" si="21"/>
        <v>2023_Week43</v>
      </c>
      <c r="C1369" t="s">
        <v>720</v>
      </c>
      <c r="D1369" t="s">
        <v>133</v>
      </c>
      <c r="E1369" t="s">
        <v>80</v>
      </c>
      <c r="F1369" t="s">
        <v>81</v>
      </c>
      <c r="G1369" t="s">
        <v>82</v>
      </c>
      <c r="H1369">
        <v>162</v>
      </c>
      <c r="I1369">
        <v>1</v>
      </c>
      <c r="J1369">
        <v>4.82</v>
      </c>
      <c r="K1369">
        <v>1.89</v>
      </c>
      <c r="L1369">
        <v>204</v>
      </c>
      <c r="M1369">
        <v>1</v>
      </c>
      <c r="N1369">
        <v>4.6900000000000004</v>
      </c>
      <c r="O1369">
        <v>1.49</v>
      </c>
      <c r="P1369">
        <v>99.49</v>
      </c>
      <c r="Q1369">
        <v>100</v>
      </c>
      <c r="R1369">
        <v>4</v>
      </c>
      <c r="S1369">
        <v>0</v>
      </c>
      <c r="T1369">
        <v>2.4700000000000002</v>
      </c>
      <c r="U1369">
        <v>0</v>
      </c>
      <c r="V1369" t="s">
        <v>726</v>
      </c>
      <c r="W1369" t="s">
        <v>33</v>
      </c>
      <c r="X1369">
        <v>4</v>
      </c>
      <c r="Y1369">
        <v>0</v>
      </c>
    </row>
    <row r="1370" spans="1:25" x14ac:dyDescent="0.25">
      <c r="A1370">
        <f>_xlfn.XLOOKUP(C1370,[1]Sheet1!$K:$K,[1]Sheet1!$D:$D,0)</f>
        <v>45222</v>
      </c>
      <c r="B1370" t="str">
        <f t="shared" si="21"/>
        <v>2023_Week43</v>
      </c>
      <c r="C1370" t="s">
        <v>720</v>
      </c>
      <c r="D1370" t="s">
        <v>66</v>
      </c>
      <c r="E1370" t="s">
        <v>84</v>
      </c>
      <c r="F1370" t="s">
        <v>85</v>
      </c>
      <c r="G1370" t="s">
        <v>86</v>
      </c>
      <c r="H1370">
        <v>56</v>
      </c>
      <c r="I1370">
        <v>0</v>
      </c>
      <c r="J1370">
        <v>1.67</v>
      </c>
      <c r="K1370">
        <v>0</v>
      </c>
      <c r="L1370">
        <v>62</v>
      </c>
      <c r="M1370">
        <v>0</v>
      </c>
      <c r="N1370">
        <v>1.42</v>
      </c>
      <c r="O1370">
        <v>0</v>
      </c>
      <c r="P1370">
        <v>100</v>
      </c>
      <c r="Q1370">
        <v>0</v>
      </c>
      <c r="R1370">
        <v>3</v>
      </c>
      <c r="S1370">
        <v>0</v>
      </c>
      <c r="T1370">
        <v>5.36</v>
      </c>
      <c r="U1370">
        <v>0</v>
      </c>
      <c r="V1370" t="s">
        <v>137</v>
      </c>
      <c r="W1370" t="s">
        <v>33</v>
      </c>
      <c r="X1370">
        <v>3</v>
      </c>
      <c r="Y1370">
        <v>0</v>
      </c>
    </row>
    <row r="1371" spans="1:25" x14ac:dyDescent="0.25">
      <c r="A1371">
        <f>_xlfn.XLOOKUP(C1371,[1]Sheet1!$K:$K,[1]Sheet1!$D:$D,0)</f>
        <v>45222</v>
      </c>
      <c r="B1371" t="str">
        <f t="shared" si="21"/>
        <v>2023_Week43</v>
      </c>
      <c r="C1371" t="s">
        <v>720</v>
      </c>
      <c r="D1371" t="s">
        <v>115</v>
      </c>
      <c r="E1371" t="s">
        <v>116</v>
      </c>
      <c r="F1371" t="s">
        <v>117</v>
      </c>
      <c r="G1371" t="s">
        <v>118</v>
      </c>
      <c r="H1371">
        <v>56</v>
      </c>
      <c r="I1371">
        <v>0</v>
      </c>
      <c r="J1371">
        <v>1.67</v>
      </c>
      <c r="K1371">
        <v>0</v>
      </c>
      <c r="L1371">
        <v>77</v>
      </c>
      <c r="M1371">
        <v>0</v>
      </c>
      <c r="N1371">
        <v>1.77</v>
      </c>
      <c r="O1371">
        <v>0</v>
      </c>
      <c r="P1371">
        <v>100</v>
      </c>
      <c r="Q1371">
        <v>0</v>
      </c>
      <c r="R1371">
        <v>2</v>
      </c>
      <c r="S1371">
        <v>0</v>
      </c>
      <c r="T1371">
        <v>3.57</v>
      </c>
      <c r="U1371">
        <v>0</v>
      </c>
      <c r="V1371" t="s">
        <v>145</v>
      </c>
      <c r="W1371" t="s">
        <v>33</v>
      </c>
      <c r="X1371">
        <v>2</v>
      </c>
      <c r="Y1371">
        <v>0</v>
      </c>
    </row>
    <row r="1372" spans="1:25" x14ac:dyDescent="0.25">
      <c r="A1372">
        <f>_xlfn.XLOOKUP(C1372,[1]Sheet1!$K:$K,[1]Sheet1!$D:$D,0)</f>
        <v>45222</v>
      </c>
      <c r="B1372" t="str">
        <f t="shared" si="21"/>
        <v>2023_Week43</v>
      </c>
      <c r="C1372" t="s">
        <v>720</v>
      </c>
      <c r="D1372" t="s">
        <v>120</v>
      </c>
      <c r="E1372" t="s">
        <v>120</v>
      </c>
      <c r="F1372" t="s">
        <v>121</v>
      </c>
      <c r="G1372" t="s">
        <v>122</v>
      </c>
      <c r="H1372">
        <v>25</v>
      </c>
      <c r="I1372">
        <v>1</v>
      </c>
      <c r="J1372">
        <v>0.74</v>
      </c>
      <c r="K1372">
        <v>1.89</v>
      </c>
      <c r="L1372">
        <v>26</v>
      </c>
      <c r="M1372">
        <v>1</v>
      </c>
      <c r="N1372">
        <v>0.6</v>
      </c>
      <c r="O1372">
        <v>1.49</v>
      </c>
      <c r="P1372">
        <v>100</v>
      </c>
      <c r="Q1372">
        <v>100</v>
      </c>
      <c r="R1372">
        <v>2</v>
      </c>
      <c r="S1372">
        <v>0</v>
      </c>
      <c r="T1372">
        <v>8</v>
      </c>
      <c r="U1372">
        <v>0</v>
      </c>
      <c r="V1372" t="s">
        <v>138</v>
      </c>
      <c r="W1372" t="s">
        <v>33</v>
      </c>
      <c r="X1372">
        <v>2</v>
      </c>
      <c r="Y1372">
        <v>0</v>
      </c>
    </row>
    <row r="1373" spans="1:25" x14ac:dyDescent="0.25">
      <c r="A1373">
        <f>_xlfn.XLOOKUP(C1373,[1]Sheet1!$K:$K,[1]Sheet1!$D:$D,0)</f>
        <v>45222</v>
      </c>
      <c r="B1373" t="str">
        <f t="shared" si="21"/>
        <v>2023_Week43</v>
      </c>
      <c r="C1373" t="s">
        <v>720</v>
      </c>
      <c r="D1373" t="s">
        <v>92</v>
      </c>
      <c r="E1373" t="s">
        <v>111</v>
      </c>
      <c r="F1373" t="s">
        <v>112</v>
      </c>
      <c r="G1373" t="s">
        <v>113</v>
      </c>
      <c r="H1373">
        <v>117</v>
      </c>
      <c r="I1373">
        <v>1</v>
      </c>
      <c r="J1373">
        <v>3.48</v>
      </c>
      <c r="K1373">
        <v>1.89</v>
      </c>
      <c r="L1373">
        <v>139</v>
      </c>
      <c r="M1373">
        <v>1</v>
      </c>
      <c r="N1373">
        <v>3.19</v>
      </c>
      <c r="O1373">
        <v>1.49</v>
      </c>
      <c r="P1373">
        <v>100</v>
      </c>
      <c r="Q1373">
        <v>100</v>
      </c>
      <c r="R1373">
        <v>4</v>
      </c>
      <c r="S1373">
        <v>0</v>
      </c>
      <c r="T1373">
        <v>3.42</v>
      </c>
      <c r="U1373">
        <v>0</v>
      </c>
      <c r="V1373" t="s">
        <v>132</v>
      </c>
      <c r="W1373" t="s">
        <v>33</v>
      </c>
      <c r="X1373">
        <v>2</v>
      </c>
      <c r="Y1373">
        <v>0</v>
      </c>
    </row>
    <row r="1374" spans="1:25" x14ac:dyDescent="0.25">
      <c r="A1374">
        <f>_xlfn.XLOOKUP(C1374,[1]Sheet1!$K:$K,[1]Sheet1!$D:$D,0)</f>
        <v>45222</v>
      </c>
      <c r="B1374" t="str">
        <f t="shared" si="21"/>
        <v>2023_Week43</v>
      </c>
      <c r="C1374" t="s">
        <v>720</v>
      </c>
      <c r="D1374" t="s">
        <v>34</v>
      </c>
      <c r="E1374" t="s">
        <v>157</v>
      </c>
      <c r="F1374" t="s">
        <v>158</v>
      </c>
      <c r="G1374" t="s">
        <v>159</v>
      </c>
      <c r="H1374">
        <v>39</v>
      </c>
      <c r="I1374">
        <v>2</v>
      </c>
      <c r="J1374">
        <v>1.1599999999999999</v>
      </c>
      <c r="K1374">
        <v>3.77</v>
      </c>
      <c r="L1374">
        <v>42</v>
      </c>
      <c r="M1374">
        <v>2</v>
      </c>
      <c r="N1374">
        <v>0.96</v>
      </c>
      <c r="O1374">
        <v>2.99</v>
      </c>
      <c r="P1374">
        <v>97.5</v>
      </c>
      <c r="Q1374">
        <v>100</v>
      </c>
      <c r="R1374">
        <v>1</v>
      </c>
      <c r="S1374">
        <v>0</v>
      </c>
      <c r="T1374">
        <v>2.56</v>
      </c>
      <c r="U1374">
        <v>0</v>
      </c>
      <c r="V1374" t="s">
        <v>139</v>
      </c>
      <c r="W1374" t="s">
        <v>33</v>
      </c>
      <c r="X1374">
        <v>1</v>
      </c>
      <c r="Y1374">
        <v>0</v>
      </c>
    </row>
    <row r="1375" spans="1:25" x14ac:dyDescent="0.25">
      <c r="A1375">
        <f>_xlfn.XLOOKUP(C1375,[1]Sheet1!$K:$K,[1]Sheet1!$D:$D,0)</f>
        <v>45222</v>
      </c>
      <c r="B1375" t="str">
        <f t="shared" si="21"/>
        <v>2023_Week43</v>
      </c>
      <c r="C1375" t="s">
        <v>720</v>
      </c>
      <c r="D1375" t="s">
        <v>34</v>
      </c>
      <c r="E1375" t="s">
        <v>62</v>
      </c>
      <c r="F1375" t="s">
        <v>63</v>
      </c>
      <c r="G1375" t="s">
        <v>64</v>
      </c>
      <c r="H1375">
        <v>49</v>
      </c>
      <c r="I1375">
        <v>2</v>
      </c>
      <c r="J1375">
        <v>1.46</v>
      </c>
      <c r="K1375">
        <v>3.77</v>
      </c>
      <c r="L1375">
        <v>59</v>
      </c>
      <c r="M1375">
        <v>2</v>
      </c>
      <c r="N1375">
        <v>1.36</v>
      </c>
      <c r="O1375">
        <v>2.99</v>
      </c>
      <c r="P1375">
        <v>100</v>
      </c>
      <c r="Q1375">
        <v>100</v>
      </c>
      <c r="R1375">
        <v>1</v>
      </c>
      <c r="S1375">
        <v>0</v>
      </c>
      <c r="T1375">
        <v>2.04</v>
      </c>
      <c r="U1375">
        <v>0</v>
      </c>
      <c r="V1375" t="s">
        <v>727</v>
      </c>
      <c r="W1375" t="s">
        <v>33</v>
      </c>
      <c r="X1375">
        <v>1</v>
      </c>
      <c r="Y1375">
        <v>0</v>
      </c>
    </row>
    <row r="1376" spans="1:25" x14ac:dyDescent="0.25">
      <c r="A1376">
        <f>_xlfn.XLOOKUP(C1376,[1]Sheet1!$K:$K,[1]Sheet1!$D:$D,0)</f>
        <v>45222</v>
      </c>
      <c r="B1376" t="str">
        <f t="shared" si="21"/>
        <v>2023_Week43</v>
      </c>
      <c r="C1376" t="s">
        <v>720</v>
      </c>
      <c r="D1376" t="s">
        <v>34</v>
      </c>
      <c r="E1376" t="s">
        <v>45</v>
      </c>
      <c r="F1376" t="s">
        <v>46</v>
      </c>
      <c r="G1376" t="s">
        <v>47</v>
      </c>
      <c r="H1376">
        <v>73</v>
      </c>
      <c r="I1376">
        <v>2</v>
      </c>
      <c r="J1376">
        <v>2.17</v>
      </c>
      <c r="K1376">
        <v>3.77</v>
      </c>
      <c r="L1376">
        <v>83</v>
      </c>
      <c r="M1376">
        <v>2</v>
      </c>
      <c r="N1376">
        <v>1.91</v>
      </c>
      <c r="O1376">
        <v>2.99</v>
      </c>
      <c r="P1376">
        <v>100</v>
      </c>
      <c r="Q1376">
        <v>100</v>
      </c>
      <c r="R1376">
        <v>1</v>
      </c>
      <c r="S1376">
        <v>0</v>
      </c>
      <c r="T1376">
        <v>1.37</v>
      </c>
      <c r="U1376">
        <v>0</v>
      </c>
      <c r="V1376" t="s">
        <v>57</v>
      </c>
      <c r="W1376" t="s">
        <v>33</v>
      </c>
      <c r="X1376">
        <v>1</v>
      </c>
      <c r="Y1376">
        <v>0</v>
      </c>
    </row>
    <row r="1377" spans="1:25" x14ac:dyDescent="0.25">
      <c r="A1377">
        <f>_xlfn.XLOOKUP(C1377,[1]Sheet1!$K:$K,[1]Sheet1!$D:$D,0)</f>
        <v>44781</v>
      </c>
      <c r="B1377" t="str">
        <f t="shared" si="21"/>
        <v>2022_Week33</v>
      </c>
      <c r="C1377" t="s">
        <v>728</v>
      </c>
      <c r="D1377" t="s">
        <v>58</v>
      </c>
      <c r="E1377" t="s">
        <v>58</v>
      </c>
      <c r="F1377" t="s">
        <v>59</v>
      </c>
      <c r="G1377" t="s">
        <v>60</v>
      </c>
      <c r="H1377">
        <v>219</v>
      </c>
      <c r="I1377">
        <v>0</v>
      </c>
      <c r="J1377">
        <v>16.59</v>
      </c>
      <c r="K1377">
        <v>0</v>
      </c>
      <c r="L1377">
        <v>282</v>
      </c>
      <c r="M1377">
        <v>0</v>
      </c>
      <c r="N1377">
        <v>16.39</v>
      </c>
      <c r="O1377">
        <v>0</v>
      </c>
      <c r="P1377">
        <v>99.65</v>
      </c>
      <c r="Q1377">
        <v>0</v>
      </c>
      <c r="R1377">
        <v>25</v>
      </c>
      <c r="S1377">
        <v>0</v>
      </c>
      <c r="T1377">
        <v>11.42</v>
      </c>
      <c r="U1377">
        <v>0</v>
      </c>
      <c r="V1377" t="s">
        <v>729</v>
      </c>
      <c r="W1377" t="s">
        <v>33</v>
      </c>
      <c r="X1377">
        <v>24</v>
      </c>
      <c r="Y1377">
        <v>0</v>
      </c>
    </row>
    <row r="1378" spans="1:25" x14ac:dyDescent="0.25">
      <c r="A1378">
        <f>_xlfn.XLOOKUP(C1378,[1]Sheet1!$K:$K,[1]Sheet1!$D:$D,0)</f>
        <v>44781</v>
      </c>
      <c r="B1378" t="str">
        <f t="shared" si="21"/>
        <v>2022_Week33</v>
      </c>
      <c r="C1378" t="s">
        <v>728</v>
      </c>
      <c r="D1378" t="s">
        <v>231</v>
      </c>
      <c r="E1378" t="s">
        <v>231</v>
      </c>
      <c r="F1378" t="s">
        <v>232</v>
      </c>
      <c r="G1378" t="s">
        <v>233</v>
      </c>
      <c r="H1378">
        <v>164</v>
      </c>
      <c r="I1378">
        <v>0</v>
      </c>
      <c r="J1378">
        <v>12.42</v>
      </c>
      <c r="K1378">
        <v>0</v>
      </c>
      <c r="L1378">
        <v>211</v>
      </c>
      <c r="M1378">
        <v>0</v>
      </c>
      <c r="N1378">
        <v>12.26</v>
      </c>
      <c r="O1378">
        <v>0</v>
      </c>
      <c r="P1378">
        <v>100</v>
      </c>
      <c r="Q1378">
        <v>0</v>
      </c>
      <c r="R1378">
        <v>20</v>
      </c>
      <c r="S1378">
        <v>0</v>
      </c>
      <c r="T1378">
        <v>12.2</v>
      </c>
      <c r="U1378">
        <v>0</v>
      </c>
      <c r="V1378" t="s">
        <v>730</v>
      </c>
      <c r="W1378" t="s">
        <v>33</v>
      </c>
      <c r="X1378">
        <v>19</v>
      </c>
      <c r="Y1378">
        <v>0</v>
      </c>
    </row>
    <row r="1379" spans="1:25" x14ac:dyDescent="0.25">
      <c r="A1379">
        <f>_xlfn.XLOOKUP(C1379,[1]Sheet1!$K:$K,[1]Sheet1!$D:$D,0)</f>
        <v>44781</v>
      </c>
      <c r="B1379" t="str">
        <f t="shared" si="21"/>
        <v>2022_Week33</v>
      </c>
      <c r="C1379" t="s">
        <v>728</v>
      </c>
      <c r="D1379" t="s">
        <v>301</v>
      </c>
      <c r="E1379" t="s">
        <v>301</v>
      </c>
      <c r="F1379" t="s">
        <v>302</v>
      </c>
      <c r="G1379" t="s">
        <v>303</v>
      </c>
      <c r="H1379">
        <v>185</v>
      </c>
      <c r="I1379">
        <v>0</v>
      </c>
      <c r="J1379">
        <v>14.02</v>
      </c>
      <c r="K1379">
        <v>0</v>
      </c>
      <c r="L1379">
        <v>251</v>
      </c>
      <c r="M1379">
        <v>0</v>
      </c>
      <c r="N1379">
        <v>14.58</v>
      </c>
      <c r="O1379">
        <v>0</v>
      </c>
      <c r="P1379">
        <v>100</v>
      </c>
      <c r="Q1379">
        <v>0</v>
      </c>
      <c r="R1379">
        <v>17</v>
      </c>
      <c r="S1379">
        <v>0</v>
      </c>
      <c r="T1379">
        <v>9.19</v>
      </c>
      <c r="U1379">
        <v>0</v>
      </c>
      <c r="V1379" t="s">
        <v>647</v>
      </c>
      <c r="W1379" t="s">
        <v>33</v>
      </c>
      <c r="X1379">
        <v>17</v>
      </c>
      <c r="Y1379">
        <v>0</v>
      </c>
    </row>
    <row r="1380" spans="1:25" x14ac:dyDescent="0.25">
      <c r="A1380">
        <f>_xlfn.XLOOKUP(C1380,[1]Sheet1!$K:$K,[1]Sheet1!$D:$D,0)</f>
        <v>44781</v>
      </c>
      <c r="B1380" t="str">
        <f t="shared" si="21"/>
        <v>2022_Week33</v>
      </c>
      <c r="C1380" t="s">
        <v>728</v>
      </c>
      <c r="D1380" t="s">
        <v>116</v>
      </c>
      <c r="E1380" t="s">
        <v>116</v>
      </c>
      <c r="F1380" t="s">
        <v>117</v>
      </c>
      <c r="G1380" t="s">
        <v>118</v>
      </c>
      <c r="H1380">
        <v>124</v>
      </c>
      <c r="I1380">
        <v>0</v>
      </c>
      <c r="J1380">
        <v>9.39</v>
      </c>
      <c r="K1380">
        <v>0</v>
      </c>
      <c r="L1380">
        <v>163</v>
      </c>
      <c r="M1380">
        <v>0</v>
      </c>
      <c r="N1380">
        <v>9.4700000000000006</v>
      </c>
      <c r="O1380">
        <v>0</v>
      </c>
      <c r="P1380">
        <v>100</v>
      </c>
      <c r="Q1380">
        <v>0</v>
      </c>
      <c r="R1380">
        <v>16</v>
      </c>
      <c r="S1380">
        <v>0</v>
      </c>
      <c r="T1380">
        <v>12.9</v>
      </c>
      <c r="U1380">
        <v>0</v>
      </c>
      <c r="V1380" t="s">
        <v>731</v>
      </c>
      <c r="W1380" t="s">
        <v>33</v>
      </c>
      <c r="X1380">
        <v>16</v>
      </c>
      <c r="Y1380">
        <v>0</v>
      </c>
    </row>
    <row r="1381" spans="1:25" x14ac:dyDescent="0.25">
      <c r="A1381">
        <f>_xlfn.XLOOKUP(C1381,[1]Sheet1!$K:$K,[1]Sheet1!$D:$D,0)</f>
        <v>44781</v>
      </c>
      <c r="B1381" t="str">
        <f t="shared" si="21"/>
        <v>2022_Week33</v>
      </c>
      <c r="C1381" t="s">
        <v>728</v>
      </c>
      <c r="D1381" t="s">
        <v>88</v>
      </c>
      <c r="E1381" t="s">
        <v>88</v>
      </c>
      <c r="F1381" t="s">
        <v>89</v>
      </c>
      <c r="G1381" t="s">
        <v>90</v>
      </c>
      <c r="H1381">
        <v>103</v>
      </c>
      <c r="I1381">
        <v>0</v>
      </c>
      <c r="J1381">
        <v>7.8</v>
      </c>
      <c r="K1381">
        <v>0</v>
      </c>
      <c r="L1381">
        <v>128</v>
      </c>
      <c r="M1381">
        <v>0</v>
      </c>
      <c r="N1381">
        <v>7.44</v>
      </c>
      <c r="O1381">
        <v>0</v>
      </c>
      <c r="P1381">
        <v>100</v>
      </c>
      <c r="Q1381">
        <v>0</v>
      </c>
      <c r="R1381">
        <v>11</v>
      </c>
      <c r="S1381">
        <v>0</v>
      </c>
      <c r="T1381">
        <v>10.68</v>
      </c>
      <c r="U1381">
        <v>0</v>
      </c>
      <c r="V1381" t="s">
        <v>405</v>
      </c>
      <c r="W1381" t="s">
        <v>33</v>
      </c>
      <c r="X1381">
        <v>11</v>
      </c>
      <c r="Y1381">
        <v>0</v>
      </c>
    </row>
    <row r="1382" spans="1:25" x14ac:dyDescent="0.25">
      <c r="A1382">
        <f>_xlfn.XLOOKUP(C1382,[1]Sheet1!$K:$K,[1]Sheet1!$D:$D,0)</f>
        <v>44781</v>
      </c>
      <c r="B1382" t="str">
        <f t="shared" si="21"/>
        <v>2022_Week33</v>
      </c>
      <c r="C1382" t="s">
        <v>728</v>
      </c>
      <c r="D1382" t="s">
        <v>41</v>
      </c>
      <c r="E1382" t="s">
        <v>41</v>
      </c>
      <c r="F1382" t="s">
        <v>42</v>
      </c>
      <c r="G1382" t="s">
        <v>43</v>
      </c>
      <c r="H1382">
        <v>94</v>
      </c>
      <c r="I1382">
        <v>0</v>
      </c>
      <c r="J1382">
        <v>7.12</v>
      </c>
      <c r="K1382">
        <v>0</v>
      </c>
      <c r="L1382">
        <v>114</v>
      </c>
      <c r="M1382">
        <v>0</v>
      </c>
      <c r="N1382">
        <v>6.62</v>
      </c>
      <c r="O1382">
        <v>0</v>
      </c>
      <c r="P1382">
        <v>100</v>
      </c>
      <c r="Q1382">
        <v>0</v>
      </c>
      <c r="R1382">
        <v>11</v>
      </c>
      <c r="S1382">
        <v>0</v>
      </c>
      <c r="T1382">
        <v>11.7</v>
      </c>
      <c r="U1382">
        <v>0</v>
      </c>
      <c r="V1382" t="s">
        <v>405</v>
      </c>
      <c r="W1382" t="s">
        <v>33</v>
      </c>
      <c r="X1382">
        <v>10</v>
      </c>
      <c r="Y1382">
        <v>0</v>
      </c>
    </row>
    <row r="1383" spans="1:25" x14ac:dyDescent="0.25">
      <c r="A1383">
        <f>_xlfn.XLOOKUP(C1383,[1]Sheet1!$K:$K,[1]Sheet1!$D:$D,0)</f>
        <v>44781</v>
      </c>
      <c r="B1383" t="str">
        <f t="shared" si="21"/>
        <v>2022_Week33</v>
      </c>
      <c r="C1383" t="s">
        <v>728</v>
      </c>
      <c r="D1383" t="s">
        <v>24</v>
      </c>
      <c r="E1383" t="s">
        <v>24</v>
      </c>
      <c r="F1383" t="s">
        <v>25</v>
      </c>
      <c r="G1383" t="s">
        <v>26</v>
      </c>
      <c r="H1383">
        <v>44</v>
      </c>
      <c r="I1383">
        <v>0</v>
      </c>
      <c r="J1383">
        <v>3.33</v>
      </c>
      <c r="K1383">
        <v>0</v>
      </c>
      <c r="L1383">
        <v>54</v>
      </c>
      <c r="M1383">
        <v>0</v>
      </c>
      <c r="N1383">
        <v>3.14</v>
      </c>
      <c r="O1383">
        <v>0</v>
      </c>
      <c r="P1383">
        <v>100</v>
      </c>
      <c r="Q1383">
        <v>0</v>
      </c>
      <c r="R1383">
        <v>10</v>
      </c>
      <c r="S1383">
        <v>0</v>
      </c>
      <c r="T1383">
        <v>22.73</v>
      </c>
      <c r="U1383">
        <v>0</v>
      </c>
      <c r="V1383" t="s">
        <v>732</v>
      </c>
      <c r="W1383" t="s">
        <v>33</v>
      </c>
      <c r="X1383">
        <v>10</v>
      </c>
      <c r="Y1383">
        <v>0</v>
      </c>
    </row>
    <row r="1384" spans="1:25" x14ac:dyDescent="0.25">
      <c r="A1384">
        <f>_xlfn.XLOOKUP(C1384,[1]Sheet1!$K:$K,[1]Sheet1!$D:$D,0)</f>
        <v>44781</v>
      </c>
      <c r="B1384" t="str">
        <f t="shared" si="21"/>
        <v>2022_Week33</v>
      </c>
      <c r="C1384" t="s">
        <v>728</v>
      </c>
      <c r="D1384" t="s">
        <v>371</v>
      </c>
      <c r="E1384" t="s">
        <v>371</v>
      </c>
      <c r="F1384" t="s">
        <v>343</v>
      </c>
      <c r="G1384" t="s">
        <v>372</v>
      </c>
      <c r="H1384">
        <v>77</v>
      </c>
      <c r="I1384">
        <v>0</v>
      </c>
      <c r="J1384">
        <v>5.83</v>
      </c>
      <c r="K1384">
        <v>0</v>
      </c>
      <c r="L1384">
        <v>97</v>
      </c>
      <c r="M1384">
        <v>0</v>
      </c>
      <c r="N1384">
        <v>5.64</v>
      </c>
      <c r="O1384">
        <v>0</v>
      </c>
      <c r="P1384">
        <v>98.97</v>
      </c>
      <c r="Q1384">
        <v>0</v>
      </c>
      <c r="R1384">
        <v>8</v>
      </c>
      <c r="S1384">
        <v>0</v>
      </c>
      <c r="T1384">
        <v>10.39</v>
      </c>
      <c r="U1384">
        <v>0</v>
      </c>
      <c r="V1384" t="s">
        <v>733</v>
      </c>
      <c r="W1384" t="s">
        <v>33</v>
      </c>
      <c r="X1384">
        <v>8</v>
      </c>
      <c r="Y1384">
        <v>0</v>
      </c>
    </row>
    <row r="1385" spans="1:25" x14ac:dyDescent="0.25">
      <c r="A1385">
        <f>_xlfn.XLOOKUP(C1385,[1]Sheet1!$K:$K,[1]Sheet1!$D:$D,0)</f>
        <v>44781</v>
      </c>
      <c r="B1385" t="str">
        <f t="shared" si="21"/>
        <v>2022_Week33</v>
      </c>
      <c r="C1385" t="s">
        <v>728</v>
      </c>
      <c r="D1385" t="s">
        <v>342</v>
      </c>
      <c r="E1385" t="s">
        <v>342</v>
      </c>
      <c r="F1385" t="s">
        <v>343</v>
      </c>
      <c r="G1385" t="s">
        <v>344</v>
      </c>
      <c r="H1385">
        <v>28</v>
      </c>
      <c r="I1385">
        <v>0</v>
      </c>
      <c r="J1385">
        <v>2.12</v>
      </c>
      <c r="K1385">
        <v>0</v>
      </c>
      <c r="L1385">
        <v>36</v>
      </c>
      <c r="M1385">
        <v>0</v>
      </c>
      <c r="N1385">
        <v>2.09</v>
      </c>
      <c r="O1385">
        <v>0</v>
      </c>
      <c r="P1385">
        <v>100</v>
      </c>
      <c r="Q1385">
        <v>0</v>
      </c>
      <c r="R1385">
        <v>7</v>
      </c>
      <c r="S1385">
        <v>0</v>
      </c>
      <c r="T1385">
        <v>25</v>
      </c>
      <c r="U1385">
        <v>0</v>
      </c>
      <c r="V1385" t="s">
        <v>719</v>
      </c>
      <c r="W1385" t="s">
        <v>33</v>
      </c>
      <c r="X1385">
        <v>7</v>
      </c>
      <c r="Y1385">
        <v>0</v>
      </c>
    </row>
    <row r="1386" spans="1:25" x14ac:dyDescent="0.25">
      <c r="A1386">
        <f>_xlfn.XLOOKUP(C1386,[1]Sheet1!$K:$K,[1]Sheet1!$D:$D,0)</f>
        <v>44781</v>
      </c>
      <c r="B1386" t="str">
        <f t="shared" si="21"/>
        <v>2022_Week33</v>
      </c>
      <c r="C1386" t="s">
        <v>728</v>
      </c>
      <c r="D1386" t="s">
        <v>50</v>
      </c>
      <c r="E1386" t="s">
        <v>50</v>
      </c>
      <c r="F1386" t="s">
        <v>51</v>
      </c>
      <c r="G1386" t="s">
        <v>52</v>
      </c>
      <c r="H1386">
        <v>90</v>
      </c>
      <c r="I1386">
        <v>0</v>
      </c>
      <c r="J1386">
        <v>6.82</v>
      </c>
      <c r="K1386">
        <v>0</v>
      </c>
      <c r="L1386">
        <v>116</v>
      </c>
      <c r="M1386">
        <v>0</v>
      </c>
      <c r="N1386">
        <v>6.74</v>
      </c>
      <c r="O1386">
        <v>0</v>
      </c>
      <c r="P1386">
        <v>100</v>
      </c>
      <c r="Q1386">
        <v>0</v>
      </c>
      <c r="R1386">
        <v>7</v>
      </c>
      <c r="S1386">
        <v>0</v>
      </c>
      <c r="T1386">
        <v>7.78</v>
      </c>
      <c r="U1386">
        <v>0</v>
      </c>
      <c r="V1386" t="s">
        <v>407</v>
      </c>
      <c r="W1386" t="s">
        <v>33</v>
      </c>
      <c r="X1386">
        <v>6</v>
      </c>
      <c r="Y1386">
        <v>0</v>
      </c>
    </row>
    <row r="1387" spans="1:25" x14ac:dyDescent="0.25">
      <c r="A1387">
        <f>_xlfn.XLOOKUP(C1387,[1]Sheet1!$K:$K,[1]Sheet1!$D:$D,0)</f>
        <v>44781</v>
      </c>
      <c r="B1387" t="str">
        <f t="shared" si="21"/>
        <v>2022_Week33</v>
      </c>
      <c r="C1387" t="s">
        <v>728</v>
      </c>
      <c r="D1387" t="s">
        <v>107</v>
      </c>
      <c r="E1387" t="s">
        <v>107</v>
      </c>
      <c r="F1387" t="s">
        <v>108</v>
      </c>
      <c r="G1387" t="s">
        <v>109</v>
      </c>
      <c r="H1387">
        <v>78</v>
      </c>
      <c r="I1387">
        <v>0</v>
      </c>
      <c r="J1387">
        <v>5.91</v>
      </c>
      <c r="K1387">
        <v>0</v>
      </c>
      <c r="L1387">
        <v>121</v>
      </c>
      <c r="M1387">
        <v>0</v>
      </c>
      <c r="N1387">
        <v>7.03</v>
      </c>
      <c r="O1387">
        <v>0</v>
      </c>
      <c r="P1387">
        <v>100</v>
      </c>
      <c r="Q1387">
        <v>0</v>
      </c>
      <c r="R1387">
        <v>6</v>
      </c>
      <c r="S1387">
        <v>0</v>
      </c>
      <c r="T1387">
        <v>7.69</v>
      </c>
      <c r="U1387">
        <v>0</v>
      </c>
      <c r="V1387" t="s">
        <v>298</v>
      </c>
      <c r="W1387" t="s">
        <v>33</v>
      </c>
      <c r="X1387">
        <v>6</v>
      </c>
      <c r="Y1387">
        <v>0</v>
      </c>
    </row>
    <row r="1388" spans="1:25" x14ac:dyDescent="0.25">
      <c r="A1388">
        <f>_xlfn.XLOOKUP(C1388,[1]Sheet1!$K:$K,[1]Sheet1!$D:$D,0)</f>
        <v>44781</v>
      </c>
      <c r="B1388" t="str">
        <f t="shared" si="21"/>
        <v>2022_Week33</v>
      </c>
      <c r="C1388" t="s">
        <v>728</v>
      </c>
      <c r="D1388" t="s">
        <v>35</v>
      </c>
      <c r="E1388" t="s">
        <v>35</v>
      </c>
      <c r="F1388" t="s">
        <v>36</v>
      </c>
      <c r="G1388" t="s">
        <v>37</v>
      </c>
      <c r="H1388">
        <v>82</v>
      </c>
      <c r="I1388">
        <v>0</v>
      </c>
      <c r="J1388">
        <v>6.21</v>
      </c>
      <c r="K1388">
        <v>0</v>
      </c>
      <c r="L1388">
        <v>98</v>
      </c>
      <c r="M1388">
        <v>0</v>
      </c>
      <c r="N1388">
        <v>5.69</v>
      </c>
      <c r="O1388">
        <v>0</v>
      </c>
      <c r="P1388">
        <v>98.98</v>
      </c>
      <c r="Q1388">
        <v>0</v>
      </c>
      <c r="R1388">
        <v>4</v>
      </c>
      <c r="S1388">
        <v>0</v>
      </c>
      <c r="T1388">
        <v>4.88</v>
      </c>
      <c r="U1388">
        <v>0</v>
      </c>
      <c r="V1388" t="s">
        <v>156</v>
      </c>
      <c r="W1388" t="s">
        <v>33</v>
      </c>
      <c r="X1388">
        <v>4</v>
      </c>
      <c r="Y1388">
        <v>0</v>
      </c>
    </row>
    <row r="1389" spans="1:25" x14ac:dyDescent="0.25">
      <c r="A1389">
        <f>_xlfn.XLOOKUP(C1389,[1]Sheet1!$K:$K,[1]Sheet1!$D:$D,0)</f>
        <v>44781</v>
      </c>
      <c r="B1389" t="str">
        <f t="shared" si="21"/>
        <v>2022_Week33</v>
      </c>
      <c r="C1389" t="s">
        <v>728</v>
      </c>
      <c r="D1389" t="s">
        <v>45</v>
      </c>
      <c r="E1389" t="s">
        <v>45</v>
      </c>
      <c r="F1389" t="s">
        <v>46</v>
      </c>
      <c r="G1389" t="s">
        <v>47</v>
      </c>
      <c r="H1389">
        <v>13</v>
      </c>
      <c r="I1389">
        <v>0</v>
      </c>
      <c r="J1389">
        <v>0.98</v>
      </c>
      <c r="K1389">
        <v>0</v>
      </c>
      <c r="L1389">
        <v>20</v>
      </c>
      <c r="M1389">
        <v>0</v>
      </c>
      <c r="N1389">
        <v>1.1599999999999999</v>
      </c>
      <c r="O1389">
        <v>0</v>
      </c>
      <c r="P1389">
        <v>100</v>
      </c>
      <c r="Q1389">
        <v>0</v>
      </c>
      <c r="R1389">
        <v>3</v>
      </c>
      <c r="S1389">
        <v>0</v>
      </c>
      <c r="T1389">
        <v>23.08</v>
      </c>
      <c r="U1389">
        <v>0</v>
      </c>
      <c r="V1389" t="s">
        <v>318</v>
      </c>
      <c r="W1389" t="s">
        <v>33</v>
      </c>
      <c r="X1389">
        <v>3</v>
      </c>
      <c r="Y1389">
        <v>0</v>
      </c>
    </row>
    <row r="1390" spans="1:25" x14ac:dyDescent="0.25">
      <c r="A1390">
        <f>_xlfn.XLOOKUP(C1390,[1]Sheet1!$K:$K,[1]Sheet1!$D:$D,0)</f>
        <v>44781</v>
      </c>
      <c r="B1390" t="str">
        <f t="shared" si="21"/>
        <v>2022_Week33</v>
      </c>
      <c r="C1390" t="s">
        <v>728</v>
      </c>
      <c r="D1390" t="s">
        <v>62</v>
      </c>
      <c r="E1390" t="s">
        <v>62</v>
      </c>
      <c r="F1390" t="s">
        <v>63</v>
      </c>
      <c r="G1390" t="s">
        <v>64</v>
      </c>
      <c r="H1390">
        <v>19</v>
      </c>
      <c r="I1390">
        <v>0</v>
      </c>
      <c r="J1390">
        <v>1.44</v>
      </c>
      <c r="K1390">
        <v>0</v>
      </c>
      <c r="L1390">
        <v>30</v>
      </c>
      <c r="M1390">
        <v>0</v>
      </c>
      <c r="N1390">
        <v>1.74</v>
      </c>
      <c r="O1390">
        <v>0</v>
      </c>
      <c r="P1390">
        <v>100</v>
      </c>
      <c r="Q1390">
        <v>0</v>
      </c>
      <c r="R1390">
        <v>2</v>
      </c>
      <c r="S1390">
        <v>0</v>
      </c>
      <c r="T1390">
        <v>10.53</v>
      </c>
      <c r="U1390">
        <v>0</v>
      </c>
      <c r="V1390" t="s">
        <v>257</v>
      </c>
      <c r="W1390" t="s">
        <v>33</v>
      </c>
      <c r="X1390">
        <v>2</v>
      </c>
      <c r="Y1390">
        <v>0</v>
      </c>
    </row>
    <row r="1391" spans="1:25" x14ac:dyDescent="0.25">
      <c r="A1391">
        <f>_xlfn.XLOOKUP(C1391,[1]Sheet1!$K:$K,[1]Sheet1!$D:$D,0)</f>
        <v>44774</v>
      </c>
      <c r="B1391" t="str">
        <f t="shared" si="21"/>
        <v>2022_Week32</v>
      </c>
      <c r="C1391" t="s">
        <v>734</v>
      </c>
      <c r="D1391" t="s">
        <v>301</v>
      </c>
      <c r="E1391" t="s">
        <v>301</v>
      </c>
      <c r="F1391" t="s">
        <v>302</v>
      </c>
      <c r="G1391" t="s">
        <v>303</v>
      </c>
      <c r="H1391">
        <v>168</v>
      </c>
      <c r="I1391">
        <v>0</v>
      </c>
      <c r="J1391">
        <v>13.41</v>
      </c>
      <c r="K1391">
        <v>0</v>
      </c>
      <c r="L1391">
        <v>241</v>
      </c>
      <c r="M1391">
        <v>0</v>
      </c>
      <c r="N1391">
        <v>15.2</v>
      </c>
      <c r="O1391">
        <v>0</v>
      </c>
      <c r="P1391">
        <v>100</v>
      </c>
      <c r="Q1391">
        <v>0</v>
      </c>
      <c r="R1391">
        <v>25</v>
      </c>
      <c r="S1391">
        <v>0</v>
      </c>
      <c r="T1391">
        <v>14.88</v>
      </c>
      <c r="U1391">
        <v>0</v>
      </c>
      <c r="V1391" t="s">
        <v>708</v>
      </c>
      <c r="W1391" t="s">
        <v>33</v>
      </c>
      <c r="X1391">
        <v>25</v>
      </c>
      <c r="Y1391">
        <v>0</v>
      </c>
    </row>
    <row r="1392" spans="1:25" x14ac:dyDescent="0.25">
      <c r="A1392">
        <f>_xlfn.XLOOKUP(C1392,[1]Sheet1!$K:$K,[1]Sheet1!$D:$D,0)</f>
        <v>44774</v>
      </c>
      <c r="B1392" t="str">
        <f t="shared" si="21"/>
        <v>2022_Week32</v>
      </c>
      <c r="C1392" t="s">
        <v>734</v>
      </c>
      <c r="D1392" t="s">
        <v>231</v>
      </c>
      <c r="E1392" t="s">
        <v>231</v>
      </c>
      <c r="F1392" t="s">
        <v>232</v>
      </c>
      <c r="G1392" t="s">
        <v>233</v>
      </c>
      <c r="H1392">
        <v>149</v>
      </c>
      <c r="I1392">
        <v>0</v>
      </c>
      <c r="J1392">
        <v>11.89</v>
      </c>
      <c r="K1392">
        <v>0</v>
      </c>
      <c r="L1392">
        <v>176</v>
      </c>
      <c r="M1392">
        <v>0</v>
      </c>
      <c r="N1392">
        <v>11.1</v>
      </c>
      <c r="O1392">
        <v>0</v>
      </c>
      <c r="P1392">
        <v>100</v>
      </c>
      <c r="Q1392">
        <v>0</v>
      </c>
      <c r="R1392">
        <v>16</v>
      </c>
      <c r="S1392">
        <v>0</v>
      </c>
      <c r="T1392">
        <v>10.74</v>
      </c>
      <c r="U1392">
        <v>0</v>
      </c>
      <c r="V1392" t="s">
        <v>312</v>
      </c>
      <c r="W1392" t="s">
        <v>33</v>
      </c>
      <c r="X1392">
        <v>16</v>
      </c>
      <c r="Y1392">
        <v>0</v>
      </c>
    </row>
    <row r="1393" spans="1:25" x14ac:dyDescent="0.25">
      <c r="A1393">
        <f>_xlfn.XLOOKUP(C1393,[1]Sheet1!$K:$K,[1]Sheet1!$D:$D,0)</f>
        <v>44774</v>
      </c>
      <c r="B1393" t="str">
        <f t="shared" si="21"/>
        <v>2022_Week32</v>
      </c>
      <c r="C1393" t="s">
        <v>734</v>
      </c>
      <c r="D1393" t="s">
        <v>116</v>
      </c>
      <c r="E1393" t="s">
        <v>116</v>
      </c>
      <c r="F1393" t="s">
        <v>117</v>
      </c>
      <c r="G1393" t="s">
        <v>118</v>
      </c>
      <c r="H1393">
        <v>119</v>
      </c>
      <c r="I1393">
        <v>0</v>
      </c>
      <c r="J1393">
        <v>9.5</v>
      </c>
      <c r="K1393">
        <v>0</v>
      </c>
      <c r="L1393">
        <v>157</v>
      </c>
      <c r="M1393">
        <v>0</v>
      </c>
      <c r="N1393">
        <v>9.9</v>
      </c>
      <c r="O1393">
        <v>0</v>
      </c>
      <c r="P1393">
        <v>99.36</v>
      </c>
      <c r="Q1393">
        <v>0</v>
      </c>
      <c r="R1393">
        <v>16</v>
      </c>
      <c r="S1393">
        <v>0</v>
      </c>
      <c r="T1393">
        <v>13.45</v>
      </c>
      <c r="U1393">
        <v>0</v>
      </c>
      <c r="V1393" t="s">
        <v>735</v>
      </c>
      <c r="W1393" t="s">
        <v>33</v>
      </c>
      <c r="X1393">
        <v>16</v>
      </c>
      <c r="Y1393">
        <v>0</v>
      </c>
    </row>
    <row r="1394" spans="1:25" x14ac:dyDescent="0.25">
      <c r="A1394">
        <f>_xlfn.XLOOKUP(C1394,[1]Sheet1!$K:$K,[1]Sheet1!$D:$D,0)</f>
        <v>44774</v>
      </c>
      <c r="B1394" t="str">
        <f t="shared" si="21"/>
        <v>2022_Week32</v>
      </c>
      <c r="C1394" t="s">
        <v>734</v>
      </c>
      <c r="D1394" t="s">
        <v>58</v>
      </c>
      <c r="E1394" t="s">
        <v>58</v>
      </c>
      <c r="F1394" t="s">
        <v>59</v>
      </c>
      <c r="G1394" t="s">
        <v>60</v>
      </c>
      <c r="H1394">
        <v>207</v>
      </c>
      <c r="I1394">
        <v>0</v>
      </c>
      <c r="J1394">
        <v>16.52</v>
      </c>
      <c r="K1394">
        <v>0</v>
      </c>
      <c r="L1394">
        <v>262</v>
      </c>
      <c r="M1394">
        <v>0</v>
      </c>
      <c r="N1394">
        <v>16.52</v>
      </c>
      <c r="O1394">
        <v>0</v>
      </c>
      <c r="P1394">
        <v>100</v>
      </c>
      <c r="Q1394">
        <v>0</v>
      </c>
      <c r="R1394">
        <v>16</v>
      </c>
      <c r="S1394">
        <v>0</v>
      </c>
      <c r="T1394">
        <v>7.73</v>
      </c>
      <c r="U1394">
        <v>0</v>
      </c>
      <c r="V1394" t="s">
        <v>312</v>
      </c>
      <c r="W1394" t="s">
        <v>33</v>
      </c>
      <c r="X1394">
        <v>15</v>
      </c>
      <c r="Y1394">
        <v>0</v>
      </c>
    </row>
    <row r="1395" spans="1:25" x14ac:dyDescent="0.25">
      <c r="A1395">
        <f>_xlfn.XLOOKUP(C1395,[1]Sheet1!$K:$K,[1]Sheet1!$D:$D,0)</f>
        <v>44774</v>
      </c>
      <c r="B1395" t="str">
        <f t="shared" si="21"/>
        <v>2022_Week32</v>
      </c>
      <c r="C1395" t="s">
        <v>734</v>
      </c>
      <c r="D1395" t="s">
        <v>88</v>
      </c>
      <c r="E1395" t="s">
        <v>88</v>
      </c>
      <c r="F1395" t="s">
        <v>89</v>
      </c>
      <c r="G1395" t="s">
        <v>90</v>
      </c>
      <c r="H1395">
        <v>95</v>
      </c>
      <c r="I1395">
        <v>0</v>
      </c>
      <c r="J1395">
        <v>7.58</v>
      </c>
      <c r="K1395">
        <v>0</v>
      </c>
      <c r="L1395">
        <v>117</v>
      </c>
      <c r="M1395">
        <v>0</v>
      </c>
      <c r="N1395">
        <v>7.38</v>
      </c>
      <c r="O1395">
        <v>0</v>
      </c>
      <c r="P1395">
        <v>100</v>
      </c>
      <c r="Q1395">
        <v>0</v>
      </c>
      <c r="R1395">
        <v>10</v>
      </c>
      <c r="S1395">
        <v>0</v>
      </c>
      <c r="T1395">
        <v>10.53</v>
      </c>
      <c r="U1395">
        <v>0</v>
      </c>
      <c r="V1395" t="s">
        <v>220</v>
      </c>
      <c r="W1395" t="s">
        <v>33</v>
      </c>
      <c r="X1395">
        <v>9</v>
      </c>
      <c r="Y1395">
        <v>0</v>
      </c>
    </row>
    <row r="1396" spans="1:25" x14ac:dyDescent="0.25">
      <c r="A1396">
        <f>_xlfn.XLOOKUP(C1396,[1]Sheet1!$K:$K,[1]Sheet1!$D:$D,0)</f>
        <v>44774</v>
      </c>
      <c r="B1396" t="str">
        <f t="shared" si="21"/>
        <v>2022_Week32</v>
      </c>
      <c r="C1396" t="s">
        <v>734</v>
      </c>
      <c r="D1396" t="s">
        <v>50</v>
      </c>
      <c r="E1396" t="s">
        <v>50</v>
      </c>
      <c r="F1396" t="s">
        <v>51</v>
      </c>
      <c r="G1396" t="s">
        <v>52</v>
      </c>
      <c r="H1396">
        <v>101</v>
      </c>
      <c r="I1396">
        <v>0</v>
      </c>
      <c r="J1396">
        <v>8.06</v>
      </c>
      <c r="K1396">
        <v>0</v>
      </c>
      <c r="L1396">
        <v>123</v>
      </c>
      <c r="M1396">
        <v>0</v>
      </c>
      <c r="N1396">
        <v>7.76</v>
      </c>
      <c r="O1396">
        <v>0</v>
      </c>
      <c r="P1396">
        <v>100</v>
      </c>
      <c r="Q1396">
        <v>0</v>
      </c>
      <c r="R1396">
        <v>9</v>
      </c>
      <c r="S1396">
        <v>0</v>
      </c>
      <c r="T1396">
        <v>8.91</v>
      </c>
      <c r="U1396">
        <v>0</v>
      </c>
      <c r="V1396" t="s">
        <v>658</v>
      </c>
      <c r="W1396" t="s">
        <v>33</v>
      </c>
      <c r="X1396">
        <v>9</v>
      </c>
      <c r="Y1396">
        <v>0</v>
      </c>
    </row>
    <row r="1397" spans="1:25" x14ac:dyDescent="0.25">
      <c r="A1397">
        <f>_xlfn.XLOOKUP(C1397,[1]Sheet1!$K:$K,[1]Sheet1!$D:$D,0)</f>
        <v>44774</v>
      </c>
      <c r="B1397" t="str">
        <f t="shared" si="21"/>
        <v>2022_Week32</v>
      </c>
      <c r="C1397" t="s">
        <v>734</v>
      </c>
      <c r="D1397" t="s">
        <v>35</v>
      </c>
      <c r="E1397" t="s">
        <v>35</v>
      </c>
      <c r="F1397" t="s">
        <v>36</v>
      </c>
      <c r="G1397" t="s">
        <v>37</v>
      </c>
      <c r="H1397">
        <v>103</v>
      </c>
      <c r="I1397">
        <v>0</v>
      </c>
      <c r="J1397">
        <v>8.2200000000000006</v>
      </c>
      <c r="K1397">
        <v>0</v>
      </c>
      <c r="L1397">
        <v>124</v>
      </c>
      <c r="M1397">
        <v>0</v>
      </c>
      <c r="N1397">
        <v>7.82</v>
      </c>
      <c r="O1397">
        <v>0</v>
      </c>
      <c r="P1397">
        <v>100</v>
      </c>
      <c r="Q1397">
        <v>0</v>
      </c>
      <c r="R1397">
        <v>9</v>
      </c>
      <c r="S1397">
        <v>0</v>
      </c>
      <c r="T1397">
        <v>8.74</v>
      </c>
      <c r="U1397">
        <v>0</v>
      </c>
      <c r="V1397" t="s">
        <v>441</v>
      </c>
      <c r="W1397" t="s">
        <v>33</v>
      </c>
      <c r="X1397">
        <v>8</v>
      </c>
      <c r="Y1397">
        <v>0</v>
      </c>
    </row>
    <row r="1398" spans="1:25" x14ac:dyDescent="0.25">
      <c r="A1398">
        <f>_xlfn.XLOOKUP(C1398,[1]Sheet1!$K:$K,[1]Sheet1!$D:$D,0)</f>
        <v>44774</v>
      </c>
      <c r="B1398" t="str">
        <f t="shared" si="21"/>
        <v>2022_Week32</v>
      </c>
      <c r="C1398" t="s">
        <v>734</v>
      </c>
      <c r="D1398" t="s">
        <v>163</v>
      </c>
      <c r="E1398" t="s">
        <v>163</v>
      </c>
      <c r="F1398" t="s">
        <v>164</v>
      </c>
      <c r="G1398" t="s">
        <v>165</v>
      </c>
      <c r="H1398">
        <v>168</v>
      </c>
      <c r="I1398">
        <v>0</v>
      </c>
      <c r="J1398">
        <v>13.41</v>
      </c>
      <c r="K1398">
        <v>0</v>
      </c>
      <c r="L1398">
        <v>213</v>
      </c>
      <c r="M1398">
        <v>0</v>
      </c>
      <c r="N1398">
        <v>13.43</v>
      </c>
      <c r="O1398">
        <v>0</v>
      </c>
      <c r="P1398">
        <v>100</v>
      </c>
      <c r="Q1398">
        <v>0</v>
      </c>
      <c r="R1398">
        <v>8</v>
      </c>
      <c r="S1398">
        <v>1</v>
      </c>
      <c r="T1398">
        <v>4.76</v>
      </c>
      <c r="U1398">
        <v>0</v>
      </c>
      <c r="V1398" t="s">
        <v>550</v>
      </c>
      <c r="W1398" t="s">
        <v>166</v>
      </c>
      <c r="X1398">
        <v>8</v>
      </c>
      <c r="Y1398">
        <v>1</v>
      </c>
    </row>
    <row r="1399" spans="1:25" x14ac:dyDescent="0.25">
      <c r="A1399">
        <f>_xlfn.XLOOKUP(C1399,[1]Sheet1!$K:$K,[1]Sheet1!$D:$D,0)</f>
        <v>44774</v>
      </c>
      <c r="B1399" t="str">
        <f t="shared" si="21"/>
        <v>2022_Week32</v>
      </c>
      <c r="C1399" t="s">
        <v>734</v>
      </c>
      <c r="D1399" t="s">
        <v>41</v>
      </c>
      <c r="E1399" t="s">
        <v>41</v>
      </c>
      <c r="F1399" t="s">
        <v>42</v>
      </c>
      <c r="G1399" t="s">
        <v>43</v>
      </c>
      <c r="H1399">
        <v>67</v>
      </c>
      <c r="I1399">
        <v>0</v>
      </c>
      <c r="J1399">
        <v>5.35</v>
      </c>
      <c r="K1399">
        <v>0</v>
      </c>
      <c r="L1399">
        <v>82</v>
      </c>
      <c r="M1399">
        <v>0</v>
      </c>
      <c r="N1399">
        <v>5.17</v>
      </c>
      <c r="O1399">
        <v>0</v>
      </c>
      <c r="P1399">
        <v>100</v>
      </c>
      <c r="Q1399">
        <v>0</v>
      </c>
      <c r="R1399">
        <v>5</v>
      </c>
      <c r="S1399">
        <v>0</v>
      </c>
      <c r="T1399">
        <v>7.46</v>
      </c>
      <c r="U1399">
        <v>0</v>
      </c>
      <c r="V1399" t="s">
        <v>152</v>
      </c>
      <c r="W1399" t="s">
        <v>33</v>
      </c>
      <c r="X1399">
        <v>4</v>
      </c>
      <c r="Y1399">
        <v>0</v>
      </c>
    </row>
    <row r="1400" spans="1:25" x14ac:dyDescent="0.25">
      <c r="A1400">
        <f>_xlfn.XLOOKUP(C1400,[1]Sheet1!$K:$K,[1]Sheet1!$D:$D,0)</f>
        <v>44774</v>
      </c>
      <c r="B1400" t="str">
        <f t="shared" si="21"/>
        <v>2022_Week32</v>
      </c>
      <c r="C1400" t="s">
        <v>734</v>
      </c>
      <c r="D1400" t="s">
        <v>157</v>
      </c>
      <c r="E1400" t="s">
        <v>157</v>
      </c>
      <c r="F1400" t="s">
        <v>158</v>
      </c>
      <c r="G1400" t="s">
        <v>159</v>
      </c>
      <c r="H1400">
        <v>12</v>
      </c>
      <c r="I1400">
        <v>0</v>
      </c>
      <c r="J1400">
        <v>0.96</v>
      </c>
      <c r="K1400">
        <v>0</v>
      </c>
      <c r="L1400">
        <v>14</v>
      </c>
      <c r="M1400">
        <v>0</v>
      </c>
      <c r="N1400">
        <v>0.88</v>
      </c>
      <c r="O1400">
        <v>0</v>
      </c>
      <c r="P1400">
        <v>100</v>
      </c>
      <c r="Q1400">
        <v>0</v>
      </c>
      <c r="R1400">
        <v>3</v>
      </c>
      <c r="S1400">
        <v>0</v>
      </c>
      <c r="T1400">
        <v>25</v>
      </c>
      <c r="U1400">
        <v>0</v>
      </c>
      <c r="V1400" t="s">
        <v>257</v>
      </c>
      <c r="W1400" t="s">
        <v>33</v>
      </c>
      <c r="X1400">
        <v>3</v>
      </c>
      <c r="Y1400">
        <v>0</v>
      </c>
    </row>
    <row r="1401" spans="1:25" x14ac:dyDescent="0.25">
      <c r="A1401">
        <f>_xlfn.XLOOKUP(C1401,[1]Sheet1!$K:$K,[1]Sheet1!$D:$D,0)</f>
        <v>44774</v>
      </c>
      <c r="B1401" t="str">
        <f t="shared" si="21"/>
        <v>2022_Week32</v>
      </c>
      <c r="C1401" t="s">
        <v>734</v>
      </c>
      <c r="D1401" t="s">
        <v>107</v>
      </c>
      <c r="E1401" t="s">
        <v>107</v>
      </c>
      <c r="F1401" t="s">
        <v>108</v>
      </c>
      <c r="G1401" t="s">
        <v>109</v>
      </c>
      <c r="H1401">
        <v>64</v>
      </c>
      <c r="I1401">
        <v>0</v>
      </c>
      <c r="J1401">
        <v>5.1100000000000003</v>
      </c>
      <c r="K1401">
        <v>0</v>
      </c>
      <c r="L1401">
        <v>77</v>
      </c>
      <c r="M1401">
        <v>0</v>
      </c>
      <c r="N1401">
        <v>4.8499999999999996</v>
      </c>
      <c r="O1401">
        <v>0</v>
      </c>
      <c r="P1401">
        <v>100</v>
      </c>
      <c r="Q1401">
        <v>0</v>
      </c>
      <c r="R1401">
        <v>2</v>
      </c>
      <c r="S1401">
        <v>0</v>
      </c>
      <c r="T1401">
        <v>3.13</v>
      </c>
      <c r="U1401">
        <v>0</v>
      </c>
      <c r="V1401" t="s">
        <v>257</v>
      </c>
      <c r="W1401" t="s">
        <v>33</v>
      </c>
      <c r="X1401">
        <v>2</v>
      </c>
      <c r="Y1401">
        <v>0</v>
      </c>
    </row>
    <row r="1402" spans="1:25" x14ac:dyDescent="0.25">
      <c r="A1402">
        <f>_xlfn.XLOOKUP(C1402,[1]Sheet1!$K:$K,[1]Sheet1!$D:$D,0)</f>
        <v>44767</v>
      </c>
      <c r="B1402" t="str">
        <f t="shared" si="21"/>
        <v>2022_Week31</v>
      </c>
      <c r="C1402" t="s">
        <v>736</v>
      </c>
      <c r="D1402" t="s">
        <v>58</v>
      </c>
      <c r="E1402" t="s">
        <v>58</v>
      </c>
      <c r="F1402" t="s">
        <v>59</v>
      </c>
      <c r="G1402" t="s">
        <v>60</v>
      </c>
      <c r="H1402">
        <v>153</v>
      </c>
      <c r="I1402">
        <v>0</v>
      </c>
      <c r="J1402">
        <v>13.41</v>
      </c>
      <c r="K1402">
        <v>0</v>
      </c>
      <c r="L1402">
        <v>204</v>
      </c>
      <c r="M1402">
        <v>0</v>
      </c>
      <c r="N1402">
        <v>13.98</v>
      </c>
      <c r="O1402">
        <v>0</v>
      </c>
      <c r="P1402">
        <v>100</v>
      </c>
      <c r="Q1402">
        <v>0</v>
      </c>
      <c r="R1402">
        <v>15</v>
      </c>
      <c r="S1402">
        <v>0</v>
      </c>
      <c r="T1402">
        <v>9.8000000000000007</v>
      </c>
      <c r="U1402">
        <v>0</v>
      </c>
      <c r="V1402" t="s">
        <v>673</v>
      </c>
      <c r="W1402" t="s">
        <v>33</v>
      </c>
      <c r="X1402">
        <v>15</v>
      </c>
      <c r="Y1402">
        <v>0</v>
      </c>
    </row>
    <row r="1403" spans="1:25" x14ac:dyDescent="0.25">
      <c r="A1403">
        <f>_xlfn.XLOOKUP(C1403,[1]Sheet1!$K:$K,[1]Sheet1!$D:$D,0)</f>
        <v>44767</v>
      </c>
      <c r="B1403" t="str">
        <f t="shared" si="21"/>
        <v>2022_Week31</v>
      </c>
      <c r="C1403" t="s">
        <v>736</v>
      </c>
      <c r="D1403" t="s">
        <v>231</v>
      </c>
      <c r="E1403" t="s">
        <v>231</v>
      </c>
      <c r="F1403" t="s">
        <v>232</v>
      </c>
      <c r="G1403" t="s">
        <v>233</v>
      </c>
      <c r="H1403">
        <v>150</v>
      </c>
      <c r="I1403">
        <v>0</v>
      </c>
      <c r="J1403">
        <v>13.15</v>
      </c>
      <c r="K1403">
        <v>0</v>
      </c>
      <c r="L1403">
        <v>193</v>
      </c>
      <c r="M1403">
        <v>0</v>
      </c>
      <c r="N1403">
        <v>13.23</v>
      </c>
      <c r="O1403">
        <v>0</v>
      </c>
      <c r="P1403">
        <v>100</v>
      </c>
      <c r="Q1403">
        <v>0</v>
      </c>
      <c r="R1403">
        <v>12</v>
      </c>
      <c r="S1403">
        <v>0</v>
      </c>
      <c r="T1403">
        <v>8</v>
      </c>
      <c r="U1403">
        <v>0</v>
      </c>
      <c r="V1403" t="s">
        <v>383</v>
      </c>
      <c r="W1403" t="s">
        <v>33</v>
      </c>
      <c r="X1403">
        <v>12</v>
      </c>
      <c r="Y1403">
        <v>0</v>
      </c>
    </row>
    <row r="1404" spans="1:25" x14ac:dyDescent="0.25">
      <c r="A1404">
        <f>_xlfn.XLOOKUP(C1404,[1]Sheet1!$K:$K,[1]Sheet1!$D:$D,0)</f>
        <v>44767</v>
      </c>
      <c r="B1404" t="str">
        <f t="shared" si="21"/>
        <v>2022_Week31</v>
      </c>
      <c r="C1404" t="s">
        <v>736</v>
      </c>
      <c r="D1404" t="s">
        <v>301</v>
      </c>
      <c r="E1404" t="s">
        <v>301</v>
      </c>
      <c r="F1404" t="s">
        <v>302</v>
      </c>
      <c r="G1404" t="s">
        <v>303</v>
      </c>
      <c r="H1404">
        <v>136</v>
      </c>
      <c r="I1404">
        <v>0</v>
      </c>
      <c r="J1404">
        <v>11.92</v>
      </c>
      <c r="K1404">
        <v>0</v>
      </c>
      <c r="L1404">
        <v>170</v>
      </c>
      <c r="M1404">
        <v>0</v>
      </c>
      <c r="N1404">
        <v>11.65</v>
      </c>
      <c r="O1404">
        <v>0</v>
      </c>
      <c r="P1404">
        <v>100</v>
      </c>
      <c r="Q1404">
        <v>0</v>
      </c>
      <c r="R1404">
        <v>12</v>
      </c>
      <c r="S1404">
        <v>0</v>
      </c>
      <c r="T1404">
        <v>8.82</v>
      </c>
      <c r="U1404">
        <v>0</v>
      </c>
      <c r="V1404" t="s">
        <v>425</v>
      </c>
      <c r="W1404" t="s">
        <v>33</v>
      </c>
      <c r="X1404">
        <v>12</v>
      </c>
      <c r="Y1404">
        <v>0</v>
      </c>
    </row>
    <row r="1405" spans="1:25" x14ac:dyDescent="0.25">
      <c r="A1405">
        <f>_xlfn.XLOOKUP(C1405,[1]Sheet1!$K:$K,[1]Sheet1!$D:$D,0)</f>
        <v>44767</v>
      </c>
      <c r="B1405" t="str">
        <f t="shared" si="21"/>
        <v>2022_Week31</v>
      </c>
      <c r="C1405" t="s">
        <v>736</v>
      </c>
      <c r="D1405" t="s">
        <v>35</v>
      </c>
      <c r="E1405" t="s">
        <v>35</v>
      </c>
      <c r="F1405" t="s">
        <v>36</v>
      </c>
      <c r="G1405" t="s">
        <v>37</v>
      </c>
      <c r="H1405">
        <v>85</v>
      </c>
      <c r="I1405">
        <v>0</v>
      </c>
      <c r="J1405">
        <v>7.45</v>
      </c>
      <c r="K1405">
        <v>0</v>
      </c>
      <c r="L1405">
        <v>114</v>
      </c>
      <c r="M1405">
        <v>0</v>
      </c>
      <c r="N1405">
        <v>7.81</v>
      </c>
      <c r="O1405">
        <v>0</v>
      </c>
      <c r="P1405">
        <v>100</v>
      </c>
      <c r="Q1405">
        <v>0</v>
      </c>
      <c r="R1405">
        <v>12</v>
      </c>
      <c r="S1405">
        <v>0</v>
      </c>
      <c r="T1405">
        <v>14.12</v>
      </c>
      <c r="U1405">
        <v>0</v>
      </c>
      <c r="V1405" t="s">
        <v>706</v>
      </c>
      <c r="W1405" t="s">
        <v>33</v>
      </c>
      <c r="X1405">
        <v>12</v>
      </c>
      <c r="Y1405">
        <v>0</v>
      </c>
    </row>
    <row r="1406" spans="1:25" x14ac:dyDescent="0.25">
      <c r="A1406">
        <f>_xlfn.XLOOKUP(C1406,[1]Sheet1!$K:$K,[1]Sheet1!$D:$D,0)</f>
        <v>44767</v>
      </c>
      <c r="B1406" t="str">
        <f t="shared" si="21"/>
        <v>2022_Week31</v>
      </c>
      <c r="C1406" t="s">
        <v>736</v>
      </c>
      <c r="D1406" t="s">
        <v>88</v>
      </c>
      <c r="E1406" t="s">
        <v>88</v>
      </c>
      <c r="F1406" t="s">
        <v>89</v>
      </c>
      <c r="G1406" t="s">
        <v>90</v>
      </c>
      <c r="H1406">
        <v>90</v>
      </c>
      <c r="I1406">
        <v>0</v>
      </c>
      <c r="J1406">
        <v>7.89</v>
      </c>
      <c r="K1406">
        <v>0</v>
      </c>
      <c r="L1406">
        <v>115</v>
      </c>
      <c r="M1406">
        <v>0</v>
      </c>
      <c r="N1406">
        <v>7.88</v>
      </c>
      <c r="O1406">
        <v>0</v>
      </c>
      <c r="P1406">
        <v>100</v>
      </c>
      <c r="Q1406">
        <v>0</v>
      </c>
      <c r="R1406">
        <v>11</v>
      </c>
      <c r="S1406">
        <v>0</v>
      </c>
      <c r="T1406">
        <v>12.22</v>
      </c>
      <c r="U1406">
        <v>0</v>
      </c>
      <c r="V1406" t="s">
        <v>220</v>
      </c>
      <c r="W1406" t="s">
        <v>33</v>
      </c>
      <c r="X1406">
        <v>10</v>
      </c>
      <c r="Y1406">
        <v>0</v>
      </c>
    </row>
    <row r="1407" spans="1:25" x14ac:dyDescent="0.25">
      <c r="A1407">
        <f>_xlfn.XLOOKUP(C1407,[1]Sheet1!$K:$K,[1]Sheet1!$D:$D,0)</f>
        <v>44767</v>
      </c>
      <c r="B1407" t="str">
        <f t="shared" si="21"/>
        <v>2022_Week31</v>
      </c>
      <c r="C1407" t="s">
        <v>736</v>
      </c>
      <c r="D1407" t="s">
        <v>50</v>
      </c>
      <c r="E1407" t="s">
        <v>50</v>
      </c>
      <c r="F1407" t="s">
        <v>51</v>
      </c>
      <c r="G1407" t="s">
        <v>52</v>
      </c>
      <c r="H1407">
        <v>105</v>
      </c>
      <c r="I1407">
        <v>0</v>
      </c>
      <c r="J1407">
        <v>9.1999999999999993</v>
      </c>
      <c r="K1407">
        <v>0</v>
      </c>
      <c r="L1407">
        <v>147</v>
      </c>
      <c r="M1407">
        <v>0</v>
      </c>
      <c r="N1407">
        <v>10.08</v>
      </c>
      <c r="O1407">
        <v>0</v>
      </c>
      <c r="P1407">
        <v>100</v>
      </c>
      <c r="Q1407">
        <v>0</v>
      </c>
      <c r="R1407">
        <v>11</v>
      </c>
      <c r="S1407">
        <v>0</v>
      </c>
      <c r="T1407">
        <v>10.48</v>
      </c>
      <c r="U1407">
        <v>0</v>
      </c>
      <c r="V1407" t="s">
        <v>702</v>
      </c>
      <c r="W1407" t="s">
        <v>33</v>
      </c>
      <c r="X1407">
        <v>9</v>
      </c>
      <c r="Y1407">
        <v>0</v>
      </c>
    </row>
    <row r="1408" spans="1:25" x14ac:dyDescent="0.25">
      <c r="A1408">
        <f>_xlfn.XLOOKUP(C1408,[1]Sheet1!$K:$K,[1]Sheet1!$D:$D,0)</f>
        <v>44767</v>
      </c>
      <c r="B1408" t="str">
        <f t="shared" si="21"/>
        <v>2022_Week31</v>
      </c>
      <c r="C1408" t="s">
        <v>736</v>
      </c>
      <c r="D1408" t="s">
        <v>41</v>
      </c>
      <c r="E1408" t="s">
        <v>41</v>
      </c>
      <c r="F1408" t="s">
        <v>42</v>
      </c>
      <c r="G1408" t="s">
        <v>43</v>
      </c>
      <c r="H1408">
        <v>75</v>
      </c>
      <c r="I1408">
        <v>0</v>
      </c>
      <c r="J1408">
        <v>6.57</v>
      </c>
      <c r="K1408">
        <v>0</v>
      </c>
      <c r="L1408">
        <v>94</v>
      </c>
      <c r="M1408">
        <v>0</v>
      </c>
      <c r="N1408">
        <v>6.44</v>
      </c>
      <c r="O1408">
        <v>0</v>
      </c>
      <c r="P1408">
        <v>97.87</v>
      </c>
      <c r="Q1408">
        <v>0</v>
      </c>
      <c r="R1408">
        <v>6</v>
      </c>
      <c r="S1408">
        <v>0</v>
      </c>
      <c r="T1408">
        <v>8</v>
      </c>
      <c r="U1408">
        <v>0</v>
      </c>
      <c r="V1408" t="s">
        <v>144</v>
      </c>
      <c r="W1408" t="s">
        <v>33</v>
      </c>
      <c r="X1408">
        <v>6</v>
      </c>
      <c r="Y1408">
        <v>0</v>
      </c>
    </row>
    <row r="1409" spans="1:25" x14ac:dyDescent="0.25">
      <c r="A1409">
        <f>_xlfn.XLOOKUP(C1409,[1]Sheet1!$K:$K,[1]Sheet1!$D:$D,0)</f>
        <v>44767</v>
      </c>
      <c r="B1409" t="str">
        <f t="shared" si="21"/>
        <v>2022_Week31</v>
      </c>
      <c r="C1409" t="s">
        <v>736</v>
      </c>
      <c r="D1409" t="s">
        <v>163</v>
      </c>
      <c r="E1409" t="s">
        <v>163</v>
      </c>
      <c r="F1409" t="s">
        <v>164</v>
      </c>
      <c r="G1409" t="s">
        <v>165</v>
      </c>
      <c r="H1409">
        <v>156</v>
      </c>
      <c r="I1409">
        <v>0</v>
      </c>
      <c r="J1409">
        <v>13.67</v>
      </c>
      <c r="K1409">
        <v>0</v>
      </c>
      <c r="L1409">
        <v>186</v>
      </c>
      <c r="M1409">
        <v>0</v>
      </c>
      <c r="N1409">
        <v>12.75</v>
      </c>
      <c r="O1409">
        <v>0</v>
      </c>
      <c r="P1409">
        <v>100</v>
      </c>
      <c r="Q1409">
        <v>0</v>
      </c>
      <c r="R1409">
        <v>5</v>
      </c>
      <c r="S1409">
        <v>1</v>
      </c>
      <c r="T1409">
        <v>3.21</v>
      </c>
      <c r="U1409">
        <v>0</v>
      </c>
      <c r="V1409" t="s">
        <v>376</v>
      </c>
      <c r="W1409" t="s">
        <v>166</v>
      </c>
      <c r="X1409">
        <v>5</v>
      </c>
      <c r="Y1409">
        <v>1</v>
      </c>
    </row>
    <row r="1410" spans="1:25" x14ac:dyDescent="0.25">
      <c r="A1410">
        <f>_xlfn.XLOOKUP(C1410,[1]Sheet1!$K:$K,[1]Sheet1!$D:$D,0)</f>
        <v>44767</v>
      </c>
      <c r="B1410" t="str">
        <f t="shared" si="21"/>
        <v>2022_Week31</v>
      </c>
      <c r="C1410" t="s">
        <v>736</v>
      </c>
      <c r="D1410" t="s">
        <v>222</v>
      </c>
      <c r="E1410" t="s">
        <v>222</v>
      </c>
      <c r="F1410" t="s">
        <v>158</v>
      </c>
      <c r="G1410" t="s">
        <v>223</v>
      </c>
      <c r="H1410">
        <v>45</v>
      </c>
      <c r="I1410">
        <v>0</v>
      </c>
      <c r="J1410">
        <v>3.94</v>
      </c>
      <c r="K1410">
        <v>0</v>
      </c>
      <c r="L1410">
        <v>57</v>
      </c>
      <c r="M1410">
        <v>0</v>
      </c>
      <c r="N1410">
        <v>3.91</v>
      </c>
      <c r="O1410">
        <v>0</v>
      </c>
      <c r="P1410">
        <v>100</v>
      </c>
      <c r="Q1410">
        <v>0</v>
      </c>
      <c r="R1410">
        <v>4</v>
      </c>
      <c r="S1410">
        <v>0</v>
      </c>
      <c r="T1410">
        <v>8.89</v>
      </c>
      <c r="U1410">
        <v>0</v>
      </c>
      <c r="V1410" t="s">
        <v>367</v>
      </c>
      <c r="W1410" t="s">
        <v>33</v>
      </c>
      <c r="X1410">
        <v>4</v>
      </c>
      <c r="Y1410">
        <v>0</v>
      </c>
    </row>
    <row r="1411" spans="1:25" x14ac:dyDescent="0.25">
      <c r="A1411">
        <f>_xlfn.XLOOKUP(C1411,[1]Sheet1!$K:$K,[1]Sheet1!$D:$D,0)</f>
        <v>44767</v>
      </c>
      <c r="B1411" t="str">
        <f t="shared" ref="B1411:B1474" si="22">IF(WEEKNUM(A1411)&gt;9,YEAR(A1411)&amp;"_Week"&amp;WEEKNUM(A1411),YEAR(A1411)&amp;"_Week0"&amp;WEEKNUM(A1411))</f>
        <v>2022_Week31</v>
      </c>
      <c r="C1411" t="s">
        <v>736</v>
      </c>
      <c r="D1411" t="s">
        <v>116</v>
      </c>
      <c r="E1411" t="s">
        <v>116</v>
      </c>
      <c r="F1411" t="s">
        <v>117</v>
      </c>
      <c r="G1411" t="s">
        <v>118</v>
      </c>
      <c r="H1411">
        <v>79</v>
      </c>
      <c r="I1411">
        <v>0</v>
      </c>
      <c r="J1411">
        <v>6.92</v>
      </c>
      <c r="K1411">
        <v>0</v>
      </c>
      <c r="L1411">
        <v>96</v>
      </c>
      <c r="M1411">
        <v>0</v>
      </c>
      <c r="N1411">
        <v>6.58</v>
      </c>
      <c r="O1411">
        <v>0</v>
      </c>
      <c r="P1411">
        <v>100</v>
      </c>
      <c r="Q1411">
        <v>0</v>
      </c>
      <c r="R1411">
        <v>4</v>
      </c>
      <c r="S1411">
        <v>0</v>
      </c>
      <c r="T1411">
        <v>5.0599999999999996</v>
      </c>
      <c r="U1411">
        <v>0</v>
      </c>
      <c r="V1411" t="s">
        <v>737</v>
      </c>
      <c r="W1411" t="s">
        <v>33</v>
      </c>
      <c r="X1411">
        <v>4</v>
      </c>
      <c r="Y1411">
        <v>0</v>
      </c>
    </row>
    <row r="1412" spans="1:25" x14ac:dyDescent="0.25">
      <c r="A1412">
        <f>_xlfn.XLOOKUP(C1412,[1]Sheet1!$K:$K,[1]Sheet1!$D:$D,0)</f>
        <v>44767</v>
      </c>
      <c r="B1412" t="str">
        <f t="shared" si="22"/>
        <v>2022_Week31</v>
      </c>
      <c r="C1412" t="s">
        <v>736</v>
      </c>
      <c r="D1412" t="s">
        <v>107</v>
      </c>
      <c r="E1412" t="s">
        <v>107</v>
      </c>
      <c r="F1412" t="s">
        <v>108</v>
      </c>
      <c r="G1412" t="s">
        <v>109</v>
      </c>
      <c r="H1412">
        <v>40</v>
      </c>
      <c r="I1412">
        <v>0</v>
      </c>
      <c r="J1412">
        <v>3.51</v>
      </c>
      <c r="K1412">
        <v>0</v>
      </c>
      <c r="L1412">
        <v>50</v>
      </c>
      <c r="M1412">
        <v>0</v>
      </c>
      <c r="N1412">
        <v>3.43</v>
      </c>
      <c r="O1412">
        <v>0</v>
      </c>
      <c r="P1412">
        <v>100</v>
      </c>
      <c r="Q1412">
        <v>0</v>
      </c>
      <c r="R1412">
        <v>4</v>
      </c>
      <c r="S1412">
        <v>0</v>
      </c>
      <c r="T1412">
        <v>10</v>
      </c>
      <c r="U1412">
        <v>0</v>
      </c>
      <c r="V1412" t="s">
        <v>367</v>
      </c>
      <c r="W1412" t="s">
        <v>33</v>
      </c>
      <c r="X1412">
        <v>4</v>
      </c>
      <c r="Y1412">
        <v>0</v>
      </c>
    </row>
    <row r="1413" spans="1:25" x14ac:dyDescent="0.25">
      <c r="A1413">
        <f>_xlfn.XLOOKUP(C1413,[1]Sheet1!$K:$K,[1]Sheet1!$D:$D,0)</f>
        <v>44767</v>
      </c>
      <c r="B1413" t="str">
        <f t="shared" si="22"/>
        <v>2022_Week31</v>
      </c>
      <c r="C1413" t="s">
        <v>736</v>
      </c>
      <c r="D1413" t="s">
        <v>157</v>
      </c>
      <c r="E1413" t="s">
        <v>157</v>
      </c>
      <c r="F1413" t="s">
        <v>158</v>
      </c>
      <c r="G1413" t="s">
        <v>159</v>
      </c>
      <c r="H1413">
        <v>27</v>
      </c>
      <c r="I1413">
        <v>0</v>
      </c>
      <c r="J1413">
        <v>2.37</v>
      </c>
      <c r="K1413">
        <v>0</v>
      </c>
      <c r="L1413">
        <v>33</v>
      </c>
      <c r="M1413">
        <v>0</v>
      </c>
      <c r="N1413">
        <v>2.2599999999999998</v>
      </c>
      <c r="O1413">
        <v>0</v>
      </c>
      <c r="P1413">
        <v>96.97</v>
      </c>
      <c r="Q1413">
        <v>0</v>
      </c>
      <c r="R1413">
        <v>3</v>
      </c>
      <c r="S1413">
        <v>0</v>
      </c>
      <c r="T1413">
        <v>11.11</v>
      </c>
      <c r="U1413">
        <v>0</v>
      </c>
      <c r="V1413" t="s">
        <v>318</v>
      </c>
      <c r="W1413" t="s">
        <v>33</v>
      </c>
      <c r="X1413">
        <v>3</v>
      </c>
      <c r="Y1413">
        <v>0</v>
      </c>
    </row>
    <row r="1414" spans="1:25" x14ac:dyDescent="0.25">
      <c r="A1414">
        <f>_xlfn.XLOOKUP(C1414,[1]Sheet1!$K:$K,[1]Sheet1!$D:$D,0)</f>
        <v>44760</v>
      </c>
      <c r="B1414" t="str">
        <f t="shared" si="22"/>
        <v>2022_Week30</v>
      </c>
      <c r="C1414" t="s">
        <v>738</v>
      </c>
      <c r="D1414" t="s">
        <v>301</v>
      </c>
      <c r="E1414" t="s">
        <v>301</v>
      </c>
      <c r="F1414" t="s">
        <v>302</v>
      </c>
      <c r="G1414" t="s">
        <v>303</v>
      </c>
      <c r="H1414">
        <v>213</v>
      </c>
      <c r="I1414">
        <v>0</v>
      </c>
      <c r="J1414">
        <v>11.46</v>
      </c>
      <c r="K1414">
        <v>0</v>
      </c>
      <c r="L1414">
        <v>263</v>
      </c>
      <c r="M1414">
        <v>0</v>
      </c>
      <c r="N1414">
        <v>11.28</v>
      </c>
      <c r="O1414">
        <v>0</v>
      </c>
      <c r="P1414">
        <v>100</v>
      </c>
      <c r="Q1414">
        <v>0</v>
      </c>
      <c r="R1414">
        <v>19</v>
      </c>
      <c r="S1414">
        <v>0</v>
      </c>
      <c r="T1414">
        <v>8.92</v>
      </c>
      <c r="U1414">
        <v>0</v>
      </c>
      <c r="V1414" t="s">
        <v>436</v>
      </c>
      <c r="W1414" t="s">
        <v>33</v>
      </c>
      <c r="X1414">
        <v>19</v>
      </c>
      <c r="Y1414">
        <v>0</v>
      </c>
    </row>
    <row r="1415" spans="1:25" x14ac:dyDescent="0.25">
      <c r="A1415">
        <f>_xlfn.XLOOKUP(C1415,[1]Sheet1!$K:$K,[1]Sheet1!$D:$D,0)</f>
        <v>44760</v>
      </c>
      <c r="B1415" t="str">
        <f t="shared" si="22"/>
        <v>2022_Week30</v>
      </c>
      <c r="C1415" t="s">
        <v>738</v>
      </c>
      <c r="D1415" t="s">
        <v>50</v>
      </c>
      <c r="E1415" t="s">
        <v>50</v>
      </c>
      <c r="F1415" t="s">
        <v>51</v>
      </c>
      <c r="G1415" t="s">
        <v>52</v>
      </c>
      <c r="H1415">
        <v>624</v>
      </c>
      <c r="I1415">
        <v>0</v>
      </c>
      <c r="J1415">
        <v>33.58</v>
      </c>
      <c r="K1415">
        <v>0</v>
      </c>
      <c r="L1415">
        <v>785</v>
      </c>
      <c r="M1415">
        <v>0</v>
      </c>
      <c r="N1415">
        <v>33.68</v>
      </c>
      <c r="O1415">
        <v>0</v>
      </c>
      <c r="P1415">
        <v>100</v>
      </c>
      <c r="Q1415">
        <v>0</v>
      </c>
      <c r="R1415">
        <v>21</v>
      </c>
      <c r="S1415">
        <v>0</v>
      </c>
      <c r="T1415">
        <v>3.37</v>
      </c>
      <c r="U1415">
        <v>0</v>
      </c>
      <c r="V1415" t="s">
        <v>650</v>
      </c>
      <c r="W1415" t="s">
        <v>33</v>
      </c>
      <c r="X1415">
        <v>18</v>
      </c>
      <c r="Y1415">
        <v>0</v>
      </c>
    </row>
    <row r="1416" spans="1:25" x14ac:dyDescent="0.25">
      <c r="A1416">
        <f>_xlfn.XLOOKUP(C1416,[1]Sheet1!$K:$K,[1]Sheet1!$D:$D,0)</f>
        <v>44760</v>
      </c>
      <c r="B1416" t="str">
        <f t="shared" si="22"/>
        <v>2022_Week30</v>
      </c>
      <c r="C1416" t="s">
        <v>738</v>
      </c>
      <c r="D1416" t="s">
        <v>231</v>
      </c>
      <c r="E1416" t="s">
        <v>231</v>
      </c>
      <c r="F1416" t="s">
        <v>232</v>
      </c>
      <c r="G1416" t="s">
        <v>233</v>
      </c>
      <c r="H1416">
        <v>142</v>
      </c>
      <c r="I1416">
        <v>0</v>
      </c>
      <c r="J1416">
        <v>7.64</v>
      </c>
      <c r="K1416">
        <v>0</v>
      </c>
      <c r="L1416">
        <v>179</v>
      </c>
      <c r="M1416">
        <v>0</v>
      </c>
      <c r="N1416">
        <v>7.68</v>
      </c>
      <c r="O1416">
        <v>0</v>
      </c>
      <c r="P1416">
        <v>100</v>
      </c>
      <c r="Q1416">
        <v>0</v>
      </c>
      <c r="R1416">
        <v>14</v>
      </c>
      <c r="S1416">
        <v>0</v>
      </c>
      <c r="T1416">
        <v>9.86</v>
      </c>
      <c r="U1416">
        <v>0</v>
      </c>
      <c r="V1416" t="s">
        <v>674</v>
      </c>
      <c r="W1416" t="s">
        <v>33</v>
      </c>
      <c r="X1416">
        <v>14</v>
      </c>
      <c r="Y1416">
        <v>0</v>
      </c>
    </row>
    <row r="1417" spans="1:25" x14ac:dyDescent="0.25">
      <c r="A1417">
        <f>_xlfn.XLOOKUP(C1417,[1]Sheet1!$K:$K,[1]Sheet1!$D:$D,0)</f>
        <v>44760</v>
      </c>
      <c r="B1417" t="str">
        <f t="shared" si="22"/>
        <v>2022_Week30</v>
      </c>
      <c r="C1417" t="s">
        <v>738</v>
      </c>
      <c r="D1417" t="s">
        <v>58</v>
      </c>
      <c r="E1417" t="s">
        <v>58</v>
      </c>
      <c r="F1417" t="s">
        <v>59</v>
      </c>
      <c r="G1417" t="s">
        <v>60</v>
      </c>
      <c r="H1417">
        <v>180</v>
      </c>
      <c r="I1417">
        <v>0</v>
      </c>
      <c r="J1417">
        <v>9.69</v>
      </c>
      <c r="K1417">
        <v>0</v>
      </c>
      <c r="L1417">
        <v>218</v>
      </c>
      <c r="M1417">
        <v>0</v>
      </c>
      <c r="N1417">
        <v>9.35</v>
      </c>
      <c r="O1417">
        <v>0</v>
      </c>
      <c r="P1417">
        <v>100</v>
      </c>
      <c r="Q1417">
        <v>0</v>
      </c>
      <c r="R1417">
        <v>14</v>
      </c>
      <c r="S1417">
        <v>0</v>
      </c>
      <c r="T1417">
        <v>7.78</v>
      </c>
      <c r="U1417">
        <v>0</v>
      </c>
      <c r="V1417" t="s">
        <v>674</v>
      </c>
      <c r="W1417" t="s">
        <v>33</v>
      </c>
      <c r="X1417">
        <v>14</v>
      </c>
      <c r="Y1417">
        <v>0</v>
      </c>
    </row>
    <row r="1418" spans="1:25" x14ac:dyDescent="0.25">
      <c r="A1418">
        <f>_xlfn.XLOOKUP(C1418,[1]Sheet1!$K:$K,[1]Sheet1!$D:$D,0)</f>
        <v>44760</v>
      </c>
      <c r="B1418" t="str">
        <f t="shared" si="22"/>
        <v>2022_Week30</v>
      </c>
      <c r="C1418" t="s">
        <v>738</v>
      </c>
      <c r="D1418" t="s">
        <v>88</v>
      </c>
      <c r="E1418" t="s">
        <v>88</v>
      </c>
      <c r="F1418" t="s">
        <v>89</v>
      </c>
      <c r="G1418" t="s">
        <v>90</v>
      </c>
      <c r="H1418">
        <v>126</v>
      </c>
      <c r="I1418">
        <v>0</v>
      </c>
      <c r="J1418">
        <v>6.78</v>
      </c>
      <c r="K1418">
        <v>0</v>
      </c>
      <c r="L1418">
        <v>167</v>
      </c>
      <c r="M1418">
        <v>0</v>
      </c>
      <c r="N1418">
        <v>7.16</v>
      </c>
      <c r="O1418">
        <v>0</v>
      </c>
      <c r="P1418">
        <v>98.8</v>
      </c>
      <c r="Q1418">
        <v>0</v>
      </c>
      <c r="R1418">
        <v>13</v>
      </c>
      <c r="S1418">
        <v>0</v>
      </c>
      <c r="T1418">
        <v>10.32</v>
      </c>
      <c r="U1418">
        <v>0</v>
      </c>
      <c r="V1418" t="s">
        <v>255</v>
      </c>
      <c r="W1418" t="s">
        <v>33</v>
      </c>
      <c r="X1418">
        <v>12</v>
      </c>
      <c r="Y1418">
        <v>0</v>
      </c>
    </row>
    <row r="1419" spans="1:25" x14ac:dyDescent="0.25">
      <c r="A1419">
        <f>_xlfn.XLOOKUP(C1419,[1]Sheet1!$K:$K,[1]Sheet1!$D:$D,0)</f>
        <v>44760</v>
      </c>
      <c r="B1419" t="str">
        <f t="shared" si="22"/>
        <v>2022_Week30</v>
      </c>
      <c r="C1419" t="s">
        <v>738</v>
      </c>
      <c r="D1419" t="s">
        <v>116</v>
      </c>
      <c r="E1419" t="s">
        <v>116</v>
      </c>
      <c r="F1419" t="s">
        <v>117</v>
      </c>
      <c r="G1419" t="s">
        <v>118</v>
      </c>
      <c r="H1419">
        <v>72</v>
      </c>
      <c r="I1419">
        <v>0</v>
      </c>
      <c r="J1419">
        <v>3.88</v>
      </c>
      <c r="K1419">
        <v>0</v>
      </c>
      <c r="L1419">
        <v>98</v>
      </c>
      <c r="M1419">
        <v>0</v>
      </c>
      <c r="N1419">
        <v>4.2</v>
      </c>
      <c r="O1419">
        <v>0</v>
      </c>
      <c r="P1419">
        <v>100</v>
      </c>
      <c r="Q1419">
        <v>0</v>
      </c>
      <c r="R1419">
        <v>12</v>
      </c>
      <c r="S1419">
        <v>0</v>
      </c>
      <c r="T1419">
        <v>16.670000000000002</v>
      </c>
      <c r="U1419">
        <v>0</v>
      </c>
      <c r="V1419" t="s">
        <v>739</v>
      </c>
      <c r="W1419" t="s">
        <v>33</v>
      </c>
      <c r="X1419">
        <v>12</v>
      </c>
      <c r="Y1419">
        <v>0</v>
      </c>
    </row>
    <row r="1420" spans="1:25" x14ac:dyDescent="0.25">
      <c r="A1420">
        <f>_xlfn.XLOOKUP(C1420,[1]Sheet1!$K:$K,[1]Sheet1!$D:$D,0)</f>
        <v>44760</v>
      </c>
      <c r="B1420" t="str">
        <f t="shared" si="22"/>
        <v>2022_Week30</v>
      </c>
      <c r="C1420" t="s">
        <v>738</v>
      </c>
      <c r="D1420" t="s">
        <v>35</v>
      </c>
      <c r="E1420" t="s">
        <v>35</v>
      </c>
      <c r="F1420" t="s">
        <v>36</v>
      </c>
      <c r="G1420" t="s">
        <v>37</v>
      </c>
      <c r="H1420">
        <v>117</v>
      </c>
      <c r="I1420">
        <v>0</v>
      </c>
      <c r="J1420">
        <v>6.3</v>
      </c>
      <c r="K1420">
        <v>0</v>
      </c>
      <c r="L1420">
        <v>145</v>
      </c>
      <c r="M1420">
        <v>0</v>
      </c>
      <c r="N1420">
        <v>6.22</v>
      </c>
      <c r="O1420">
        <v>0</v>
      </c>
      <c r="P1420">
        <v>100</v>
      </c>
      <c r="Q1420">
        <v>0</v>
      </c>
      <c r="R1420">
        <v>8</v>
      </c>
      <c r="S1420">
        <v>0</v>
      </c>
      <c r="T1420">
        <v>6.84</v>
      </c>
      <c r="U1420">
        <v>0</v>
      </c>
      <c r="V1420" t="s">
        <v>216</v>
      </c>
      <c r="W1420" t="s">
        <v>33</v>
      </c>
      <c r="X1420">
        <v>8</v>
      </c>
      <c r="Y1420">
        <v>0</v>
      </c>
    </row>
    <row r="1421" spans="1:25" x14ac:dyDescent="0.25">
      <c r="A1421">
        <f>_xlfn.XLOOKUP(C1421,[1]Sheet1!$K:$K,[1]Sheet1!$D:$D,0)</f>
        <v>44760</v>
      </c>
      <c r="B1421" t="str">
        <f t="shared" si="22"/>
        <v>2022_Week30</v>
      </c>
      <c r="C1421" t="s">
        <v>738</v>
      </c>
      <c r="D1421" t="s">
        <v>41</v>
      </c>
      <c r="E1421" t="s">
        <v>41</v>
      </c>
      <c r="F1421" t="s">
        <v>42</v>
      </c>
      <c r="G1421" t="s">
        <v>43</v>
      </c>
      <c r="H1421">
        <v>97</v>
      </c>
      <c r="I1421">
        <v>0</v>
      </c>
      <c r="J1421">
        <v>5.22</v>
      </c>
      <c r="K1421">
        <v>0</v>
      </c>
      <c r="L1421">
        <v>124</v>
      </c>
      <c r="M1421">
        <v>0</v>
      </c>
      <c r="N1421">
        <v>5.32</v>
      </c>
      <c r="O1421">
        <v>0</v>
      </c>
      <c r="P1421">
        <v>100</v>
      </c>
      <c r="Q1421">
        <v>0</v>
      </c>
      <c r="R1421">
        <v>7</v>
      </c>
      <c r="S1421">
        <v>0</v>
      </c>
      <c r="T1421">
        <v>7.22</v>
      </c>
      <c r="U1421">
        <v>0</v>
      </c>
      <c r="V1421" t="s">
        <v>176</v>
      </c>
      <c r="W1421" t="s">
        <v>33</v>
      </c>
      <c r="X1421">
        <v>7</v>
      </c>
      <c r="Y1421">
        <v>0</v>
      </c>
    </row>
    <row r="1422" spans="1:25" x14ac:dyDescent="0.25">
      <c r="A1422">
        <f>_xlfn.XLOOKUP(C1422,[1]Sheet1!$K:$K,[1]Sheet1!$D:$D,0)</f>
        <v>44760</v>
      </c>
      <c r="B1422" t="str">
        <f t="shared" si="22"/>
        <v>2022_Week30</v>
      </c>
      <c r="C1422" t="s">
        <v>738</v>
      </c>
      <c r="D1422" t="s">
        <v>163</v>
      </c>
      <c r="E1422" t="s">
        <v>163</v>
      </c>
      <c r="F1422" t="s">
        <v>164</v>
      </c>
      <c r="G1422" t="s">
        <v>165</v>
      </c>
      <c r="H1422">
        <v>166</v>
      </c>
      <c r="I1422">
        <v>0</v>
      </c>
      <c r="J1422">
        <v>8.93</v>
      </c>
      <c r="K1422">
        <v>0</v>
      </c>
      <c r="L1422">
        <v>208</v>
      </c>
      <c r="M1422">
        <v>0</v>
      </c>
      <c r="N1422">
        <v>8.92</v>
      </c>
      <c r="O1422">
        <v>0</v>
      </c>
      <c r="P1422">
        <v>100</v>
      </c>
      <c r="Q1422">
        <v>0</v>
      </c>
      <c r="R1422">
        <v>7</v>
      </c>
      <c r="S1422">
        <v>0</v>
      </c>
      <c r="T1422">
        <v>4.22</v>
      </c>
      <c r="U1422">
        <v>0</v>
      </c>
      <c r="V1422" t="s">
        <v>407</v>
      </c>
      <c r="W1422" t="s">
        <v>33</v>
      </c>
      <c r="X1422">
        <v>7</v>
      </c>
      <c r="Y1422">
        <v>0</v>
      </c>
    </row>
    <row r="1423" spans="1:25" x14ac:dyDescent="0.25">
      <c r="A1423">
        <f>_xlfn.XLOOKUP(C1423,[1]Sheet1!$K:$K,[1]Sheet1!$D:$D,0)</f>
        <v>44760</v>
      </c>
      <c r="B1423" t="str">
        <f t="shared" si="22"/>
        <v>2022_Week30</v>
      </c>
      <c r="C1423" t="s">
        <v>738</v>
      </c>
      <c r="D1423" t="s">
        <v>222</v>
      </c>
      <c r="E1423" t="s">
        <v>222</v>
      </c>
      <c r="F1423" t="s">
        <v>158</v>
      </c>
      <c r="G1423" t="s">
        <v>223</v>
      </c>
      <c r="H1423">
        <v>36</v>
      </c>
      <c r="I1423">
        <v>0</v>
      </c>
      <c r="J1423">
        <v>1.94</v>
      </c>
      <c r="K1423">
        <v>0</v>
      </c>
      <c r="L1423">
        <v>45</v>
      </c>
      <c r="M1423">
        <v>0</v>
      </c>
      <c r="N1423">
        <v>1.93</v>
      </c>
      <c r="O1423">
        <v>0</v>
      </c>
      <c r="P1423">
        <v>100</v>
      </c>
      <c r="Q1423">
        <v>0</v>
      </c>
      <c r="R1423">
        <v>5</v>
      </c>
      <c r="S1423">
        <v>0</v>
      </c>
      <c r="T1423">
        <v>13.89</v>
      </c>
      <c r="U1423">
        <v>0</v>
      </c>
      <c r="V1423" t="s">
        <v>376</v>
      </c>
      <c r="W1423" t="s">
        <v>33</v>
      </c>
      <c r="X1423">
        <v>5</v>
      </c>
      <c r="Y1423">
        <v>0</v>
      </c>
    </row>
    <row r="1424" spans="1:25" x14ac:dyDescent="0.25">
      <c r="A1424">
        <f>_xlfn.XLOOKUP(C1424,[1]Sheet1!$K:$K,[1]Sheet1!$D:$D,0)</f>
        <v>44760</v>
      </c>
      <c r="B1424" t="str">
        <f t="shared" si="22"/>
        <v>2022_Week30</v>
      </c>
      <c r="C1424" t="s">
        <v>738</v>
      </c>
      <c r="D1424" t="s">
        <v>107</v>
      </c>
      <c r="E1424" t="s">
        <v>107</v>
      </c>
      <c r="F1424" t="s">
        <v>108</v>
      </c>
      <c r="G1424" t="s">
        <v>109</v>
      </c>
      <c r="H1424">
        <v>24</v>
      </c>
      <c r="I1424">
        <v>0</v>
      </c>
      <c r="J1424">
        <v>1.29</v>
      </c>
      <c r="K1424">
        <v>0</v>
      </c>
      <c r="L1424">
        <v>26</v>
      </c>
      <c r="M1424">
        <v>0</v>
      </c>
      <c r="N1424">
        <v>1.1200000000000001</v>
      </c>
      <c r="O1424">
        <v>0</v>
      </c>
      <c r="P1424">
        <v>100</v>
      </c>
      <c r="Q1424">
        <v>0</v>
      </c>
      <c r="R1424">
        <v>4</v>
      </c>
      <c r="S1424">
        <v>0</v>
      </c>
      <c r="T1424">
        <v>16.670000000000002</v>
      </c>
      <c r="U1424">
        <v>0</v>
      </c>
      <c r="V1424" t="s">
        <v>367</v>
      </c>
      <c r="W1424" t="s">
        <v>33</v>
      </c>
      <c r="X1424">
        <v>4</v>
      </c>
      <c r="Y1424">
        <v>0</v>
      </c>
    </row>
    <row r="1425" spans="1:25" x14ac:dyDescent="0.25">
      <c r="A1425">
        <f>_xlfn.XLOOKUP(C1425,[1]Sheet1!$K:$K,[1]Sheet1!$D:$D,0)</f>
        <v>44760</v>
      </c>
      <c r="B1425" t="str">
        <f t="shared" si="22"/>
        <v>2022_Week30</v>
      </c>
      <c r="C1425" t="s">
        <v>738</v>
      </c>
      <c r="D1425" t="s">
        <v>157</v>
      </c>
      <c r="E1425" t="s">
        <v>157</v>
      </c>
      <c r="F1425" t="s">
        <v>158</v>
      </c>
      <c r="G1425" t="s">
        <v>159</v>
      </c>
      <c r="H1425">
        <v>17</v>
      </c>
      <c r="I1425">
        <v>0</v>
      </c>
      <c r="J1425">
        <v>0.91</v>
      </c>
      <c r="K1425">
        <v>0</v>
      </c>
      <c r="L1425">
        <v>19</v>
      </c>
      <c r="M1425">
        <v>0</v>
      </c>
      <c r="N1425">
        <v>0.82</v>
      </c>
      <c r="O1425">
        <v>0</v>
      </c>
      <c r="P1425">
        <v>100</v>
      </c>
      <c r="Q1425">
        <v>0</v>
      </c>
      <c r="R1425">
        <v>2</v>
      </c>
      <c r="S1425">
        <v>0</v>
      </c>
      <c r="T1425">
        <v>11.76</v>
      </c>
      <c r="U1425">
        <v>0</v>
      </c>
      <c r="V1425" t="s">
        <v>257</v>
      </c>
      <c r="W1425" t="s">
        <v>33</v>
      </c>
      <c r="X1425">
        <v>2</v>
      </c>
      <c r="Y1425">
        <v>0</v>
      </c>
    </row>
    <row r="1426" spans="1:25" x14ac:dyDescent="0.25">
      <c r="A1426">
        <f>_xlfn.XLOOKUP(C1426,[1]Sheet1!$K:$K,[1]Sheet1!$D:$D,0)</f>
        <v>44760</v>
      </c>
      <c r="B1426" t="str">
        <f t="shared" si="22"/>
        <v>2022_Week30</v>
      </c>
      <c r="C1426" t="s">
        <v>738</v>
      </c>
      <c r="D1426" t="s">
        <v>62</v>
      </c>
      <c r="E1426" t="s">
        <v>62</v>
      </c>
      <c r="F1426" t="s">
        <v>63</v>
      </c>
      <c r="G1426" t="s">
        <v>64</v>
      </c>
      <c r="H1426">
        <v>19</v>
      </c>
      <c r="I1426">
        <v>0</v>
      </c>
      <c r="J1426">
        <v>1.02</v>
      </c>
      <c r="K1426">
        <v>0</v>
      </c>
      <c r="L1426">
        <v>23</v>
      </c>
      <c r="M1426">
        <v>0</v>
      </c>
      <c r="N1426">
        <v>0.99</v>
      </c>
      <c r="O1426">
        <v>0</v>
      </c>
      <c r="P1426">
        <v>100</v>
      </c>
      <c r="Q1426">
        <v>0</v>
      </c>
      <c r="R1426">
        <v>2</v>
      </c>
      <c r="S1426">
        <v>0</v>
      </c>
      <c r="T1426">
        <v>10.53</v>
      </c>
      <c r="U1426">
        <v>0</v>
      </c>
      <c r="V1426" t="s">
        <v>257</v>
      </c>
      <c r="W1426" t="s">
        <v>33</v>
      </c>
      <c r="X1426">
        <v>2</v>
      </c>
      <c r="Y1426">
        <v>0</v>
      </c>
    </row>
    <row r="1427" spans="1:25" x14ac:dyDescent="0.25">
      <c r="A1427">
        <f>_xlfn.XLOOKUP(C1427,[1]Sheet1!$K:$K,[1]Sheet1!$D:$D,0)</f>
        <v>44760</v>
      </c>
      <c r="B1427" t="str">
        <f t="shared" si="22"/>
        <v>2022_Week30</v>
      </c>
      <c r="C1427" t="s">
        <v>738</v>
      </c>
      <c r="D1427" t="s">
        <v>45</v>
      </c>
      <c r="E1427" t="s">
        <v>45</v>
      </c>
      <c r="F1427" t="s">
        <v>46</v>
      </c>
      <c r="G1427" t="s">
        <v>47</v>
      </c>
      <c r="H1427">
        <v>15</v>
      </c>
      <c r="I1427">
        <v>0</v>
      </c>
      <c r="J1427">
        <v>0.81</v>
      </c>
      <c r="K1427">
        <v>0</v>
      </c>
      <c r="L1427">
        <v>21</v>
      </c>
      <c r="M1427">
        <v>0</v>
      </c>
      <c r="N1427">
        <v>0.9</v>
      </c>
      <c r="O1427">
        <v>0</v>
      </c>
      <c r="P1427">
        <v>100</v>
      </c>
      <c r="Q1427">
        <v>0</v>
      </c>
      <c r="R1427">
        <v>2</v>
      </c>
      <c r="S1427">
        <v>0</v>
      </c>
      <c r="T1427">
        <v>13.33</v>
      </c>
      <c r="U1427">
        <v>0</v>
      </c>
      <c r="V1427" t="s">
        <v>257</v>
      </c>
      <c r="W1427" t="s">
        <v>33</v>
      </c>
      <c r="X1427">
        <v>2</v>
      </c>
      <c r="Y1427">
        <v>0</v>
      </c>
    </row>
    <row r="1428" spans="1:25" x14ac:dyDescent="0.25">
      <c r="A1428">
        <f>_xlfn.XLOOKUP(C1428,[1]Sheet1!$K:$K,[1]Sheet1!$D:$D,0)</f>
        <v>44760</v>
      </c>
      <c r="B1428" t="str">
        <f t="shared" si="22"/>
        <v>2022_Week30</v>
      </c>
      <c r="C1428" t="s">
        <v>738</v>
      </c>
      <c r="D1428" t="s">
        <v>186</v>
      </c>
      <c r="E1428" t="s">
        <v>186</v>
      </c>
      <c r="F1428" t="s">
        <v>187</v>
      </c>
      <c r="G1428" t="s">
        <v>188</v>
      </c>
      <c r="H1428">
        <v>4</v>
      </c>
      <c r="I1428">
        <v>0</v>
      </c>
      <c r="J1428">
        <v>0.22</v>
      </c>
      <c r="K1428">
        <v>0</v>
      </c>
      <c r="L1428">
        <v>4</v>
      </c>
      <c r="M1428">
        <v>0</v>
      </c>
      <c r="N1428">
        <v>0.17</v>
      </c>
      <c r="O1428">
        <v>0</v>
      </c>
      <c r="P1428">
        <v>100</v>
      </c>
      <c r="Q1428">
        <v>0</v>
      </c>
      <c r="R1428">
        <v>1</v>
      </c>
      <c r="S1428">
        <v>0</v>
      </c>
      <c r="T1428">
        <v>25</v>
      </c>
      <c r="U1428">
        <v>0</v>
      </c>
      <c r="V1428" t="s">
        <v>166</v>
      </c>
      <c r="W1428" t="s">
        <v>33</v>
      </c>
      <c r="X1428">
        <v>1</v>
      </c>
      <c r="Y1428">
        <v>0</v>
      </c>
    </row>
    <row r="1429" spans="1:25" x14ac:dyDescent="0.25">
      <c r="A1429">
        <f>_xlfn.XLOOKUP(C1429,[1]Sheet1!$K:$K,[1]Sheet1!$D:$D,0)</f>
        <v>44760</v>
      </c>
      <c r="B1429" t="str">
        <f t="shared" si="22"/>
        <v>2022_Week30</v>
      </c>
      <c r="C1429" t="s">
        <v>738</v>
      </c>
      <c r="D1429" t="s">
        <v>397</v>
      </c>
      <c r="E1429" t="s">
        <v>397</v>
      </c>
      <c r="F1429" t="s">
        <v>398</v>
      </c>
      <c r="G1429" t="s">
        <v>399</v>
      </c>
      <c r="H1429">
        <v>6</v>
      </c>
      <c r="I1429">
        <v>0</v>
      </c>
      <c r="J1429">
        <v>0.32</v>
      </c>
      <c r="K1429">
        <v>0</v>
      </c>
      <c r="L1429">
        <v>6</v>
      </c>
      <c r="M1429">
        <v>0</v>
      </c>
      <c r="N1429">
        <v>0.26</v>
      </c>
      <c r="O1429">
        <v>0</v>
      </c>
      <c r="P1429">
        <v>100</v>
      </c>
      <c r="Q1429">
        <v>0</v>
      </c>
      <c r="R1429">
        <v>1</v>
      </c>
      <c r="S1429">
        <v>0</v>
      </c>
      <c r="T1429">
        <v>16.670000000000002</v>
      </c>
      <c r="U1429">
        <v>0</v>
      </c>
      <c r="V1429" t="s">
        <v>166</v>
      </c>
      <c r="W1429" t="s">
        <v>33</v>
      </c>
      <c r="X1429">
        <v>1</v>
      </c>
      <c r="Y1429">
        <v>0</v>
      </c>
    </row>
    <row r="1430" spans="1:25" x14ac:dyDescent="0.25">
      <c r="A1430">
        <f>_xlfn.XLOOKUP(C1430,[1]Sheet1!$K:$K,[1]Sheet1!$D:$D,0)</f>
        <v>44753</v>
      </c>
      <c r="B1430" t="str">
        <f t="shared" si="22"/>
        <v>2022_Week29</v>
      </c>
      <c r="C1430" t="s">
        <v>740</v>
      </c>
      <c r="D1430" t="s">
        <v>301</v>
      </c>
      <c r="E1430" t="s">
        <v>301</v>
      </c>
      <c r="F1430" t="s">
        <v>302</v>
      </c>
      <c r="G1430" t="s">
        <v>303</v>
      </c>
      <c r="H1430">
        <v>235</v>
      </c>
      <c r="I1430">
        <v>0</v>
      </c>
      <c r="J1430">
        <v>18.649999999999999</v>
      </c>
      <c r="K1430">
        <v>0</v>
      </c>
      <c r="L1430">
        <v>305</v>
      </c>
      <c r="M1430">
        <v>0</v>
      </c>
      <c r="N1430">
        <v>18.37</v>
      </c>
      <c r="O1430">
        <v>0</v>
      </c>
      <c r="P1430">
        <v>100</v>
      </c>
      <c r="Q1430">
        <v>0</v>
      </c>
      <c r="R1430">
        <v>36</v>
      </c>
      <c r="S1430">
        <v>1</v>
      </c>
      <c r="T1430">
        <v>15.32</v>
      </c>
      <c r="U1430">
        <v>0</v>
      </c>
      <c r="V1430" t="s">
        <v>741</v>
      </c>
      <c r="W1430" t="s">
        <v>57</v>
      </c>
      <c r="X1430">
        <v>36</v>
      </c>
      <c r="Y1430">
        <v>1</v>
      </c>
    </row>
    <row r="1431" spans="1:25" x14ac:dyDescent="0.25">
      <c r="A1431">
        <f>_xlfn.XLOOKUP(C1431,[1]Sheet1!$K:$K,[1]Sheet1!$D:$D,0)</f>
        <v>44753</v>
      </c>
      <c r="B1431" t="str">
        <f t="shared" si="22"/>
        <v>2022_Week29</v>
      </c>
      <c r="C1431" t="s">
        <v>740</v>
      </c>
      <c r="D1431" t="s">
        <v>58</v>
      </c>
      <c r="E1431" t="s">
        <v>58</v>
      </c>
      <c r="F1431" t="s">
        <v>59</v>
      </c>
      <c r="G1431" t="s">
        <v>60</v>
      </c>
      <c r="H1431">
        <v>165</v>
      </c>
      <c r="I1431">
        <v>0</v>
      </c>
      <c r="J1431">
        <v>13.1</v>
      </c>
      <c r="K1431">
        <v>0</v>
      </c>
      <c r="L1431">
        <v>207</v>
      </c>
      <c r="M1431">
        <v>0</v>
      </c>
      <c r="N1431">
        <v>12.47</v>
      </c>
      <c r="O1431">
        <v>0</v>
      </c>
      <c r="P1431">
        <v>100</v>
      </c>
      <c r="Q1431">
        <v>0</v>
      </c>
      <c r="R1431">
        <v>28</v>
      </c>
      <c r="S1431">
        <v>0</v>
      </c>
      <c r="T1431">
        <v>16.97</v>
      </c>
      <c r="U1431">
        <v>0</v>
      </c>
      <c r="V1431" t="s">
        <v>742</v>
      </c>
      <c r="W1431" t="s">
        <v>33</v>
      </c>
      <c r="X1431">
        <v>23</v>
      </c>
      <c r="Y1431">
        <v>0</v>
      </c>
    </row>
    <row r="1432" spans="1:25" x14ac:dyDescent="0.25">
      <c r="A1432">
        <f>_xlfn.XLOOKUP(C1432,[1]Sheet1!$K:$K,[1]Sheet1!$D:$D,0)</f>
        <v>44753</v>
      </c>
      <c r="B1432" t="str">
        <f t="shared" si="22"/>
        <v>2022_Week29</v>
      </c>
      <c r="C1432" t="s">
        <v>740</v>
      </c>
      <c r="D1432" t="s">
        <v>231</v>
      </c>
      <c r="E1432" t="s">
        <v>231</v>
      </c>
      <c r="F1432" t="s">
        <v>232</v>
      </c>
      <c r="G1432" t="s">
        <v>233</v>
      </c>
      <c r="H1432">
        <v>201</v>
      </c>
      <c r="I1432">
        <v>0</v>
      </c>
      <c r="J1432">
        <v>15.95</v>
      </c>
      <c r="K1432">
        <v>0</v>
      </c>
      <c r="L1432">
        <v>272</v>
      </c>
      <c r="M1432">
        <v>0</v>
      </c>
      <c r="N1432">
        <v>16.39</v>
      </c>
      <c r="O1432">
        <v>0</v>
      </c>
      <c r="P1432">
        <v>100</v>
      </c>
      <c r="Q1432">
        <v>0</v>
      </c>
      <c r="R1432">
        <v>21</v>
      </c>
      <c r="S1432">
        <v>0</v>
      </c>
      <c r="T1432">
        <v>10.45</v>
      </c>
      <c r="U1432">
        <v>0</v>
      </c>
      <c r="V1432" t="s">
        <v>743</v>
      </c>
      <c r="W1432" t="s">
        <v>33</v>
      </c>
      <c r="X1432">
        <v>21</v>
      </c>
      <c r="Y1432">
        <v>0</v>
      </c>
    </row>
    <row r="1433" spans="1:25" x14ac:dyDescent="0.25">
      <c r="A1433">
        <f>_xlfn.XLOOKUP(C1433,[1]Sheet1!$K:$K,[1]Sheet1!$D:$D,0)</f>
        <v>44753</v>
      </c>
      <c r="B1433" t="str">
        <f t="shared" si="22"/>
        <v>2022_Week29</v>
      </c>
      <c r="C1433" t="s">
        <v>740</v>
      </c>
      <c r="D1433" t="s">
        <v>35</v>
      </c>
      <c r="E1433" t="s">
        <v>35</v>
      </c>
      <c r="F1433" t="s">
        <v>36</v>
      </c>
      <c r="G1433" t="s">
        <v>37</v>
      </c>
      <c r="H1433">
        <v>173</v>
      </c>
      <c r="I1433">
        <v>0</v>
      </c>
      <c r="J1433">
        <v>13.73</v>
      </c>
      <c r="K1433">
        <v>0</v>
      </c>
      <c r="L1433">
        <v>252</v>
      </c>
      <c r="M1433">
        <v>0</v>
      </c>
      <c r="N1433">
        <v>15.18</v>
      </c>
      <c r="O1433">
        <v>0</v>
      </c>
      <c r="P1433">
        <v>100</v>
      </c>
      <c r="Q1433">
        <v>0</v>
      </c>
      <c r="R1433">
        <v>21</v>
      </c>
      <c r="S1433">
        <v>0</v>
      </c>
      <c r="T1433">
        <v>12.14</v>
      </c>
      <c r="U1433">
        <v>0</v>
      </c>
      <c r="V1433" t="s">
        <v>744</v>
      </c>
      <c r="W1433" t="s">
        <v>33</v>
      </c>
      <c r="X1433">
        <v>20</v>
      </c>
      <c r="Y1433">
        <v>0</v>
      </c>
    </row>
    <row r="1434" spans="1:25" x14ac:dyDescent="0.25">
      <c r="A1434">
        <f>_xlfn.XLOOKUP(C1434,[1]Sheet1!$K:$K,[1]Sheet1!$D:$D,0)</f>
        <v>44753</v>
      </c>
      <c r="B1434" t="str">
        <f t="shared" si="22"/>
        <v>2022_Week29</v>
      </c>
      <c r="C1434" t="s">
        <v>740</v>
      </c>
      <c r="D1434" t="s">
        <v>88</v>
      </c>
      <c r="E1434" t="s">
        <v>88</v>
      </c>
      <c r="F1434" t="s">
        <v>89</v>
      </c>
      <c r="G1434" t="s">
        <v>90</v>
      </c>
      <c r="H1434">
        <v>158</v>
      </c>
      <c r="I1434">
        <v>0</v>
      </c>
      <c r="J1434">
        <v>12.54</v>
      </c>
      <c r="K1434">
        <v>0</v>
      </c>
      <c r="L1434">
        <v>207</v>
      </c>
      <c r="M1434">
        <v>0</v>
      </c>
      <c r="N1434">
        <v>12.47</v>
      </c>
      <c r="O1434">
        <v>0</v>
      </c>
      <c r="P1434">
        <v>99.03</v>
      </c>
      <c r="Q1434">
        <v>0</v>
      </c>
      <c r="R1434">
        <v>16</v>
      </c>
      <c r="S1434">
        <v>0</v>
      </c>
      <c r="T1434">
        <v>10.130000000000001</v>
      </c>
      <c r="U1434">
        <v>0</v>
      </c>
      <c r="V1434" t="s">
        <v>745</v>
      </c>
      <c r="W1434" t="s">
        <v>33</v>
      </c>
      <c r="X1434">
        <v>16</v>
      </c>
      <c r="Y1434">
        <v>0</v>
      </c>
    </row>
    <row r="1435" spans="1:25" x14ac:dyDescent="0.25">
      <c r="A1435">
        <f>_xlfn.XLOOKUP(C1435,[1]Sheet1!$K:$K,[1]Sheet1!$D:$D,0)</f>
        <v>44753</v>
      </c>
      <c r="B1435" t="str">
        <f t="shared" si="22"/>
        <v>2022_Week29</v>
      </c>
      <c r="C1435" t="s">
        <v>740</v>
      </c>
      <c r="D1435" t="s">
        <v>163</v>
      </c>
      <c r="E1435" t="s">
        <v>163</v>
      </c>
      <c r="F1435" t="s">
        <v>164</v>
      </c>
      <c r="G1435" t="s">
        <v>165</v>
      </c>
      <c r="H1435">
        <v>117</v>
      </c>
      <c r="I1435">
        <v>0</v>
      </c>
      <c r="J1435">
        <v>9.2899999999999991</v>
      </c>
      <c r="K1435">
        <v>0</v>
      </c>
      <c r="L1435">
        <v>149</v>
      </c>
      <c r="M1435">
        <v>0</v>
      </c>
      <c r="N1435">
        <v>8.98</v>
      </c>
      <c r="O1435">
        <v>0</v>
      </c>
      <c r="P1435">
        <v>100</v>
      </c>
      <c r="Q1435">
        <v>0</v>
      </c>
      <c r="R1435">
        <v>14</v>
      </c>
      <c r="S1435">
        <v>0</v>
      </c>
      <c r="T1435">
        <v>11.97</v>
      </c>
      <c r="U1435">
        <v>0</v>
      </c>
      <c r="V1435" t="s">
        <v>746</v>
      </c>
      <c r="W1435" t="s">
        <v>33</v>
      </c>
      <c r="X1435">
        <v>14</v>
      </c>
      <c r="Y1435">
        <v>0</v>
      </c>
    </row>
    <row r="1436" spans="1:25" x14ac:dyDescent="0.25">
      <c r="A1436">
        <f>_xlfn.XLOOKUP(C1436,[1]Sheet1!$K:$K,[1]Sheet1!$D:$D,0)</f>
        <v>44753</v>
      </c>
      <c r="B1436" t="str">
        <f t="shared" si="22"/>
        <v>2022_Week29</v>
      </c>
      <c r="C1436" t="s">
        <v>740</v>
      </c>
      <c r="D1436" t="s">
        <v>116</v>
      </c>
      <c r="E1436" t="s">
        <v>116</v>
      </c>
      <c r="F1436" t="s">
        <v>117</v>
      </c>
      <c r="G1436" t="s">
        <v>118</v>
      </c>
      <c r="H1436">
        <v>65</v>
      </c>
      <c r="I1436">
        <v>0</v>
      </c>
      <c r="J1436">
        <v>5.16</v>
      </c>
      <c r="K1436">
        <v>0</v>
      </c>
      <c r="L1436">
        <v>81</v>
      </c>
      <c r="M1436">
        <v>0</v>
      </c>
      <c r="N1436">
        <v>4.88</v>
      </c>
      <c r="O1436">
        <v>0</v>
      </c>
      <c r="P1436">
        <v>98.77</v>
      </c>
      <c r="Q1436">
        <v>0</v>
      </c>
      <c r="R1436">
        <v>11</v>
      </c>
      <c r="S1436">
        <v>0</v>
      </c>
      <c r="T1436">
        <v>16.920000000000002</v>
      </c>
      <c r="U1436">
        <v>0</v>
      </c>
      <c r="V1436" t="s">
        <v>747</v>
      </c>
      <c r="W1436" t="s">
        <v>33</v>
      </c>
      <c r="X1436">
        <v>11</v>
      </c>
      <c r="Y1436">
        <v>0</v>
      </c>
    </row>
    <row r="1437" spans="1:25" x14ac:dyDescent="0.25">
      <c r="A1437">
        <f>_xlfn.XLOOKUP(C1437,[1]Sheet1!$K:$K,[1]Sheet1!$D:$D,0)</f>
        <v>44753</v>
      </c>
      <c r="B1437" t="str">
        <f t="shared" si="22"/>
        <v>2022_Week29</v>
      </c>
      <c r="C1437" t="s">
        <v>740</v>
      </c>
      <c r="D1437" t="s">
        <v>41</v>
      </c>
      <c r="E1437" t="s">
        <v>41</v>
      </c>
      <c r="F1437" t="s">
        <v>42</v>
      </c>
      <c r="G1437" t="s">
        <v>43</v>
      </c>
      <c r="H1437">
        <v>71</v>
      </c>
      <c r="I1437">
        <v>0</v>
      </c>
      <c r="J1437">
        <v>5.63</v>
      </c>
      <c r="K1437">
        <v>0</v>
      </c>
      <c r="L1437">
        <v>87</v>
      </c>
      <c r="M1437">
        <v>0</v>
      </c>
      <c r="N1437">
        <v>5.24</v>
      </c>
      <c r="O1437">
        <v>0</v>
      </c>
      <c r="P1437">
        <v>100</v>
      </c>
      <c r="Q1437">
        <v>0</v>
      </c>
      <c r="R1437">
        <v>9</v>
      </c>
      <c r="S1437">
        <v>0</v>
      </c>
      <c r="T1437">
        <v>12.68</v>
      </c>
      <c r="U1437">
        <v>0</v>
      </c>
      <c r="V1437" t="s">
        <v>748</v>
      </c>
      <c r="W1437" t="s">
        <v>33</v>
      </c>
      <c r="X1437">
        <v>9</v>
      </c>
      <c r="Y1437">
        <v>0</v>
      </c>
    </row>
    <row r="1438" spans="1:25" x14ac:dyDescent="0.25">
      <c r="A1438">
        <f>_xlfn.XLOOKUP(C1438,[1]Sheet1!$K:$K,[1]Sheet1!$D:$D,0)</f>
        <v>44753</v>
      </c>
      <c r="B1438" t="str">
        <f t="shared" si="22"/>
        <v>2022_Week29</v>
      </c>
      <c r="C1438" t="s">
        <v>740</v>
      </c>
      <c r="D1438" t="s">
        <v>222</v>
      </c>
      <c r="E1438" t="s">
        <v>222</v>
      </c>
      <c r="F1438" t="s">
        <v>158</v>
      </c>
      <c r="G1438" t="s">
        <v>223</v>
      </c>
      <c r="H1438">
        <v>9</v>
      </c>
      <c r="I1438">
        <v>0</v>
      </c>
      <c r="J1438">
        <v>0.71</v>
      </c>
      <c r="K1438">
        <v>0</v>
      </c>
      <c r="L1438">
        <v>16</v>
      </c>
      <c r="M1438">
        <v>0</v>
      </c>
      <c r="N1438">
        <v>0.96</v>
      </c>
      <c r="O1438">
        <v>0</v>
      </c>
      <c r="P1438">
        <v>87.5</v>
      </c>
      <c r="Q1438">
        <v>0</v>
      </c>
      <c r="R1438">
        <v>8</v>
      </c>
      <c r="S1438">
        <v>0</v>
      </c>
      <c r="T1438">
        <v>88.89</v>
      </c>
      <c r="U1438">
        <v>0</v>
      </c>
      <c r="V1438" t="s">
        <v>216</v>
      </c>
      <c r="W1438" t="s">
        <v>33</v>
      </c>
      <c r="X1438">
        <v>8</v>
      </c>
      <c r="Y1438">
        <v>0</v>
      </c>
    </row>
    <row r="1439" spans="1:25" x14ac:dyDescent="0.25">
      <c r="A1439">
        <f>_xlfn.XLOOKUP(C1439,[1]Sheet1!$K:$K,[1]Sheet1!$D:$D,0)</f>
        <v>44753</v>
      </c>
      <c r="B1439" t="str">
        <f t="shared" si="22"/>
        <v>2022_Week29</v>
      </c>
      <c r="C1439" t="s">
        <v>740</v>
      </c>
      <c r="D1439" t="s">
        <v>62</v>
      </c>
      <c r="E1439" t="s">
        <v>62</v>
      </c>
      <c r="F1439" t="s">
        <v>63</v>
      </c>
      <c r="G1439" t="s">
        <v>64</v>
      </c>
      <c r="H1439">
        <v>14</v>
      </c>
      <c r="I1439">
        <v>0</v>
      </c>
      <c r="J1439">
        <v>1.1100000000000001</v>
      </c>
      <c r="K1439">
        <v>0</v>
      </c>
      <c r="L1439">
        <v>15</v>
      </c>
      <c r="M1439">
        <v>0</v>
      </c>
      <c r="N1439">
        <v>0.9</v>
      </c>
      <c r="O1439">
        <v>0</v>
      </c>
      <c r="P1439">
        <v>100</v>
      </c>
      <c r="Q1439">
        <v>0</v>
      </c>
      <c r="R1439">
        <v>6</v>
      </c>
      <c r="S1439">
        <v>0</v>
      </c>
      <c r="T1439">
        <v>42.86</v>
      </c>
      <c r="U1439">
        <v>0</v>
      </c>
      <c r="V1439" t="s">
        <v>621</v>
      </c>
      <c r="W1439" t="s">
        <v>33</v>
      </c>
      <c r="X1439">
        <v>6</v>
      </c>
      <c r="Y1439">
        <v>0</v>
      </c>
    </row>
    <row r="1440" spans="1:25" x14ac:dyDescent="0.25">
      <c r="A1440">
        <f>_xlfn.XLOOKUP(C1440,[1]Sheet1!$K:$K,[1]Sheet1!$D:$D,0)</f>
        <v>44753</v>
      </c>
      <c r="B1440" t="str">
        <f t="shared" si="22"/>
        <v>2022_Week29</v>
      </c>
      <c r="C1440" t="s">
        <v>740</v>
      </c>
      <c r="D1440" t="s">
        <v>45</v>
      </c>
      <c r="E1440" t="s">
        <v>45</v>
      </c>
      <c r="F1440" t="s">
        <v>46</v>
      </c>
      <c r="G1440" t="s">
        <v>47</v>
      </c>
      <c r="H1440">
        <v>9</v>
      </c>
      <c r="I1440">
        <v>0</v>
      </c>
      <c r="J1440">
        <v>0.71</v>
      </c>
      <c r="K1440">
        <v>0</v>
      </c>
      <c r="L1440">
        <v>16</v>
      </c>
      <c r="M1440">
        <v>0</v>
      </c>
      <c r="N1440">
        <v>0.96</v>
      </c>
      <c r="O1440">
        <v>0</v>
      </c>
      <c r="P1440">
        <v>100</v>
      </c>
      <c r="Q1440">
        <v>0</v>
      </c>
      <c r="R1440">
        <v>6</v>
      </c>
      <c r="S1440">
        <v>0</v>
      </c>
      <c r="T1440">
        <v>66.67</v>
      </c>
      <c r="U1440">
        <v>0</v>
      </c>
      <c r="V1440" t="s">
        <v>585</v>
      </c>
      <c r="W1440" t="s">
        <v>33</v>
      </c>
      <c r="X1440">
        <v>6</v>
      </c>
      <c r="Y1440">
        <v>0</v>
      </c>
    </row>
    <row r="1441" spans="1:25" x14ac:dyDescent="0.25">
      <c r="A1441">
        <f>_xlfn.XLOOKUP(C1441,[1]Sheet1!$K:$K,[1]Sheet1!$D:$D,0)</f>
        <v>44753</v>
      </c>
      <c r="B1441" t="str">
        <f t="shared" si="22"/>
        <v>2022_Week29</v>
      </c>
      <c r="C1441" t="s">
        <v>740</v>
      </c>
      <c r="D1441" t="s">
        <v>397</v>
      </c>
      <c r="E1441" t="s">
        <v>397</v>
      </c>
      <c r="F1441" t="s">
        <v>398</v>
      </c>
      <c r="G1441" t="s">
        <v>399</v>
      </c>
      <c r="H1441">
        <v>5</v>
      </c>
      <c r="I1441">
        <v>0</v>
      </c>
      <c r="J1441">
        <v>0.4</v>
      </c>
      <c r="K1441">
        <v>0</v>
      </c>
      <c r="L1441">
        <v>7</v>
      </c>
      <c r="M1441">
        <v>0</v>
      </c>
      <c r="N1441">
        <v>0.42</v>
      </c>
      <c r="O1441">
        <v>0</v>
      </c>
      <c r="P1441">
        <v>100</v>
      </c>
      <c r="Q1441">
        <v>0</v>
      </c>
      <c r="R1441">
        <v>4</v>
      </c>
      <c r="S1441">
        <v>0</v>
      </c>
      <c r="T1441">
        <v>80</v>
      </c>
      <c r="U1441">
        <v>0</v>
      </c>
      <c r="V1441" t="s">
        <v>367</v>
      </c>
      <c r="W1441" t="s">
        <v>33</v>
      </c>
      <c r="X1441">
        <v>4</v>
      </c>
      <c r="Y1441">
        <v>0</v>
      </c>
    </row>
    <row r="1442" spans="1:25" x14ac:dyDescent="0.25">
      <c r="A1442">
        <f>_xlfn.XLOOKUP(C1442,[1]Sheet1!$K:$K,[1]Sheet1!$D:$D,0)</f>
        <v>44753</v>
      </c>
      <c r="B1442" t="str">
        <f t="shared" si="22"/>
        <v>2022_Week29</v>
      </c>
      <c r="C1442" t="s">
        <v>740</v>
      </c>
      <c r="D1442" t="s">
        <v>107</v>
      </c>
      <c r="E1442" t="s">
        <v>107</v>
      </c>
      <c r="F1442" t="s">
        <v>108</v>
      </c>
      <c r="G1442" t="s">
        <v>109</v>
      </c>
      <c r="H1442">
        <v>36</v>
      </c>
      <c r="I1442">
        <v>0</v>
      </c>
      <c r="J1442">
        <v>2.86</v>
      </c>
      <c r="K1442">
        <v>0</v>
      </c>
      <c r="L1442">
        <v>43</v>
      </c>
      <c r="M1442">
        <v>0</v>
      </c>
      <c r="N1442">
        <v>2.59</v>
      </c>
      <c r="O1442">
        <v>0</v>
      </c>
      <c r="P1442">
        <v>97.67</v>
      </c>
      <c r="Q1442">
        <v>0</v>
      </c>
      <c r="R1442">
        <v>3</v>
      </c>
      <c r="S1442">
        <v>0</v>
      </c>
      <c r="T1442">
        <v>8.33</v>
      </c>
      <c r="U1442">
        <v>0</v>
      </c>
      <c r="V1442" t="s">
        <v>749</v>
      </c>
      <c r="W1442" t="s">
        <v>33</v>
      </c>
      <c r="X1442">
        <v>3</v>
      </c>
      <c r="Y1442">
        <v>0</v>
      </c>
    </row>
    <row r="1443" spans="1:25" x14ac:dyDescent="0.25">
      <c r="A1443">
        <f>_xlfn.XLOOKUP(C1443,[1]Sheet1!$K:$K,[1]Sheet1!$D:$D,0)</f>
        <v>44753</v>
      </c>
      <c r="B1443" t="str">
        <f t="shared" si="22"/>
        <v>2022_Week29</v>
      </c>
      <c r="C1443" t="s">
        <v>740</v>
      </c>
      <c r="D1443" t="s">
        <v>157</v>
      </c>
      <c r="E1443" t="s">
        <v>157</v>
      </c>
      <c r="F1443" t="s">
        <v>158</v>
      </c>
      <c r="G1443" t="s">
        <v>159</v>
      </c>
      <c r="H1443">
        <v>2</v>
      </c>
      <c r="I1443">
        <v>0</v>
      </c>
      <c r="J1443">
        <v>0.16</v>
      </c>
      <c r="K1443">
        <v>0</v>
      </c>
      <c r="L1443">
        <v>3</v>
      </c>
      <c r="M1443">
        <v>0</v>
      </c>
      <c r="N1443">
        <v>0.18</v>
      </c>
      <c r="O1443">
        <v>0</v>
      </c>
      <c r="P1443">
        <v>100</v>
      </c>
      <c r="Q1443">
        <v>0</v>
      </c>
      <c r="R1443">
        <v>2</v>
      </c>
      <c r="S1443">
        <v>0</v>
      </c>
      <c r="T1443">
        <v>100</v>
      </c>
      <c r="U1443">
        <v>0</v>
      </c>
      <c r="V1443" t="s">
        <v>257</v>
      </c>
      <c r="W1443" t="s">
        <v>33</v>
      </c>
      <c r="X1443">
        <v>2</v>
      </c>
      <c r="Y1443">
        <v>0</v>
      </c>
    </row>
    <row r="1444" spans="1:25" x14ac:dyDescent="0.25">
      <c r="A1444">
        <f>_xlfn.XLOOKUP(C1444,[1]Sheet1!$K:$K,[1]Sheet1!$D:$D,0)</f>
        <v>44746</v>
      </c>
      <c r="B1444" t="str">
        <f t="shared" si="22"/>
        <v>2022_Week28</v>
      </c>
      <c r="C1444" t="s">
        <v>750</v>
      </c>
      <c r="D1444" t="s">
        <v>301</v>
      </c>
      <c r="E1444" t="s">
        <v>301</v>
      </c>
      <c r="F1444" t="s">
        <v>302</v>
      </c>
      <c r="G1444" t="s">
        <v>303</v>
      </c>
      <c r="H1444">
        <v>182</v>
      </c>
      <c r="I1444">
        <v>0</v>
      </c>
      <c r="J1444">
        <v>17.3</v>
      </c>
      <c r="K1444">
        <v>0</v>
      </c>
      <c r="L1444">
        <v>236</v>
      </c>
      <c r="M1444">
        <v>0</v>
      </c>
      <c r="N1444">
        <v>17.55</v>
      </c>
      <c r="O1444">
        <v>0</v>
      </c>
      <c r="P1444">
        <v>100</v>
      </c>
      <c r="Q1444">
        <v>0</v>
      </c>
      <c r="R1444">
        <v>20</v>
      </c>
      <c r="S1444">
        <v>0</v>
      </c>
      <c r="T1444">
        <v>10.99</v>
      </c>
      <c r="U1444">
        <v>0</v>
      </c>
      <c r="V1444" t="s">
        <v>572</v>
      </c>
      <c r="W1444" t="s">
        <v>33</v>
      </c>
      <c r="X1444">
        <v>19</v>
      </c>
      <c r="Y1444">
        <v>0</v>
      </c>
    </row>
    <row r="1445" spans="1:25" x14ac:dyDescent="0.25">
      <c r="A1445">
        <f>_xlfn.XLOOKUP(C1445,[1]Sheet1!$K:$K,[1]Sheet1!$D:$D,0)</f>
        <v>44746</v>
      </c>
      <c r="B1445" t="str">
        <f t="shared" si="22"/>
        <v>2022_Week28</v>
      </c>
      <c r="C1445" t="s">
        <v>750</v>
      </c>
      <c r="D1445" t="s">
        <v>58</v>
      </c>
      <c r="E1445" t="s">
        <v>58</v>
      </c>
      <c r="F1445" t="s">
        <v>59</v>
      </c>
      <c r="G1445" t="s">
        <v>60</v>
      </c>
      <c r="H1445">
        <v>169</v>
      </c>
      <c r="I1445">
        <v>0</v>
      </c>
      <c r="J1445">
        <v>16.059999999999999</v>
      </c>
      <c r="K1445">
        <v>0</v>
      </c>
      <c r="L1445">
        <v>230</v>
      </c>
      <c r="M1445">
        <v>0</v>
      </c>
      <c r="N1445">
        <v>17.100000000000001</v>
      </c>
      <c r="O1445">
        <v>0</v>
      </c>
      <c r="P1445">
        <v>98.26</v>
      </c>
      <c r="Q1445">
        <v>0</v>
      </c>
      <c r="R1445">
        <v>18</v>
      </c>
      <c r="S1445">
        <v>0</v>
      </c>
      <c r="T1445">
        <v>10.65</v>
      </c>
      <c r="U1445">
        <v>0</v>
      </c>
      <c r="V1445" t="s">
        <v>751</v>
      </c>
      <c r="W1445" t="s">
        <v>33</v>
      </c>
      <c r="X1445">
        <v>18</v>
      </c>
      <c r="Y1445">
        <v>0</v>
      </c>
    </row>
    <row r="1446" spans="1:25" x14ac:dyDescent="0.25">
      <c r="A1446">
        <f>_xlfn.XLOOKUP(C1446,[1]Sheet1!$K:$K,[1]Sheet1!$D:$D,0)</f>
        <v>44746</v>
      </c>
      <c r="B1446" t="str">
        <f t="shared" si="22"/>
        <v>2022_Week28</v>
      </c>
      <c r="C1446" t="s">
        <v>750</v>
      </c>
      <c r="D1446" t="s">
        <v>88</v>
      </c>
      <c r="E1446" t="s">
        <v>88</v>
      </c>
      <c r="F1446" t="s">
        <v>89</v>
      </c>
      <c r="G1446" t="s">
        <v>90</v>
      </c>
      <c r="H1446">
        <v>191</v>
      </c>
      <c r="I1446">
        <v>0</v>
      </c>
      <c r="J1446">
        <v>18.16</v>
      </c>
      <c r="K1446">
        <v>0</v>
      </c>
      <c r="L1446">
        <v>228</v>
      </c>
      <c r="M1446">
        <v>0</v>
      </c>
      <c r="N1446">
        <v>16.95</v>
      </c>
      <c r="O1446">
        <v>0</v>
      </c>
      <c r="P1446">
        <v>100</v>
      </c>
      <c r="Q1446">
        <v>0</v>
      </c>
      <c r="R1446">
        <v>13</v>
      </c>
      <c r="S1446">
        <v>0</v>
      </c>
      <c r="T1446">
        <v>6.81</v>
      </c>
      <c r="U1446">
        <v>0</v>
      </c>
      <c r="V1446" t="s">
        <v>752</v>
      </c>
      <c r="W1446" t="s">
        <v>33</v>
      </c>
      <c r="X1446">
        <v>13</v>
      </c>
      <c r="Y1446">
        <v>0</v>
      </c>
    </row>
    <row r="1447" spans="1:25" x14ac:dyDescent="0.25">
      <c r="A1447">
        <f>_xlfn.XLOOKUP(C1447,[1]Sheet1!$K:$K,[1]Sheet1!$D:$D,0)</f>
        <v>44746</v>
      </c>
      <c r="B1447" t="str">
        <f t="shared" si="22"/>
        <v>2022_Week28</v>
      </c>
      <c r="C1447" t="s">
        <v>750</v>
      </c>
      <c r="D1447" t="s">
        <v>35</v>
      </c>
      <c r="E1447" t="s">
        <v>35</v>
      </c>
      <c r="F1447" t="s">
        <v>36</v>
      </c>
      <c r="G1447" t="s">
        <v>37</v>
      </c>
      <c r="H1447">
        <v>125</v>
      </c>
      <c r="I1447">
        <v>0</v>
      </c>
      <c r="J1447">
        <v>11.88</v>
      </c>
      <c r="K1447">
        <v>0</v>
      </c>
      <c r="L1447">
        <v>159</v>
      </c>
      <c r="M1447">
        <v>0</v>
      </c>
      <c r="N1447">
        <v>11.82</v>
      </c>
      <c r="O1447">
        <v>0</v>
      </c>
      <c r="P1447">
        <v>100</v>
      </c>
      <c r="Q1447">
        <v>0</v>
      </c>
      <c r="R1447">
        <v>10</v>
      </c>
      <c r="S1447">
        <v>0</v>
      </c>
      <c r="T1447">
        <v>8</v>
      </c>
      <c r="U1447">
        <v>0</v>
      </c>
      <c r="V1447" t="s">
        <v>753</v>
      </c>
      <c r="W1447" t="s">
        <v>33</v>
      </c>
      <c r="X1447">
        <v>10</v>
      </c>
      <c r="Y1447">
        <v>0</v>
      </c>
    </row>
    <row r="1448" spans="1:25" x14ac:dyDescent="0.25">
      <c r="A1448">
        <f>_xlfn.XLOOKUP(C1448,[1]Sheet1!$K:$K,[1]Sheet1!$D:$D,0)</f>
        <v>44746</v>
      </c>
      <c r="B1448" t="str">
        <f t="shared" si="22"/>
        <v>2022_Week28</v>
      </c>
      <c r="C1448" t="s">
        <v>750</v>
      </c>
      <c r="D1448" t="s">
        <v>231</v>
      </c>
      <c r="E1448" t="s">
        <v>231</v>
      </c>
      <c r="F1448" t="s">
        <v>232</v>
      </c>
      <c r="G1448" t="s">
        <v>233</v>
      </c>
      <c r="H1448">
        <v>184</v>
      </c>
      <c r="I1448">
        <v>0</v>
      </c>
      <c r="J1448">
        <v>17.489999999999998</v>
      </c>
      <c r="K1448">
        <v>0</v>
      </c>
      <c r="L1448">
        <v>227</v>
      </c>
      <c r="M1448">
        <v>0</v>
      </c>
      <c r="N1448">
        <v>16.88</v>
      </c>
      <c r="O1448">
        <v>0</v>
      </c>
      <c r="P1448">
        <v>100</v>
      </c>
      <c r="Q1448">
        <v>0</v>
      </c>
      <c r="R1448">
        <v>9</v>
      </c>
      <c r="S1448">
        <v>0</v>
      </c>
      <c r="T1448">
        <v>4.8899999999999997</v>
      </c>
      <c r="U1448">
        <v>0</v>
      </c>
      <c r="V1448" t="s">
        <v>754</v>
      </c>
      <c r="W1448" t="s">
        <v>33</v>
      </c>
      <c r="X1448">
        <v>9</v>
      </c>
      <c r="Y1448">
        <v>0</v>
      </c>
    </row>
    <row r="1449" spans="1:25" x14ac:dyDescent="0.25">
      <c r="A1449">
        <f>_xlfn.XLOOKUP(C1449,[1]Sheet1!$K:$K,[1]Sheet1!$D:$D,0)</f>
        <v>44746</v>
      </c>
      <c r="B1449" t="str">
        <f t="shared" si="22"/>
        <v>2022_Week28</v>
      </c>
      <c r="C1449" t="s">
        <v>750</v>
      </c>
      <c r="D1449" t="s">
        <v>116</v>
      </c>
      <c r="E1449" t="s">
        <v>116</v>
      </c>
      <c r="F1449" t="s">
        <v>117</v>
      </c>
      <c r="G1449" t="s">
        <v>118</v>
      </c>
      <c r="H1449">
        <v>68</v>
      </c>
      <c r="I1449">
        <v>0</v>
      </c>
      <c r="J1449">
        <v>6.46</v>
      </c>
      <c r="K1449">
        <v>0</v>
      </c>
      <c r="L1449">
        <v>89</v>
      </c>
      <c r="M1449">
        <v>0</v>
      </c>
      <c r="N1449">
        <v>6.62</v>
      </c>
      <c r="O1449">
        <v>0</v>
      </c>
      <c r="P1449">
        <v>98.88</v>
      </c>
      <c r="Q1449">
        <v>0</v>
      </c>
      <c r="R1449">
        <v>7</v>
      </c>
      <c r="S1449">
        <v>0</v>
      </c>
      <c r="T1449">
        <v>10.29</v>
      </c>
      <c r="U1449">
        <v>0</v>
      </c>
      <c r="V1449" t="s">
        <v>755</v>
      </c>
      <c r="W1449" t="s">
        <v>33</v>
      </c>
      <c r="X1449">
        <v>7</v>
      </c>
      <c r="Y1449">
        <v>0</v>
      </c>
    </row>
    <row r="1450" spans="1:25" x14ac:dyDescent="0.25">
      <c r="A1450">
        <f>_xlfn.XLOOKUP(C1450,[1]Sheet1!$K:$K,[1]Sheet1!$D:$D,0)</f>
        <v>44746</v>
      </c>
      <c r="B1450" t="str">
        <f t="shared" si="22"/>
        <v>2022_Week28</v>
      </c>
      <c r="C1450" t="s">
        <v>750</v>
      </c>
      <c r="D1450" t="s">
        <v>41</v>
      </c>
      <c r="E1450" t="s">
        <v>41</v>
      </c>
      <c r="F1450" t="s">
        <v>42</v>
      </c>
      <c r="G1450" t="s">
        <v>43</v>
      </c>
      <c r="H1450">
        <v>100</v>
      </c>
      <c r="I1450">
        <v>0</v>
      </c>
      <c r="J1450">
        <v>9.51</v>
      </c>
      <c r="K1450">
        <v>0</v>
      </c>
      <c r="L1450">
        <v>126</v>
      </c>
      <c r="M1450">
        <v>0</v>
      </c>
      <c r="N1450">
        <v>9.3699999999999992</v>
      </c>
      <c r="O1450">
        <v>0</v>
      </c>
      <c r="P1450">
        <v>97.62</v>
      </c>
      <c r="Q1450">
        <v>0</v>
      </c>
      <c r="R1450">
        <v>8</v>
      </c>
      <c r="S1450">
        <v>0</v>
      </c>
      <c r="T1450">
        <v>8</v>
      </c>
      <c r="U1450">
        <v>0</v>
      </c>
      <c r="V1450" t="s">
        <v>756</v>
      </c>
      <c r="W1450" t="s">
        <v>33</v>
      </c>
      <c r="X1450">
        <v>7</v>
      </c>
      <c r="Y1450">
        <v>0</v>
      </c>
    </row>
    <row r="1451" spans="1:25" x14ac:dyDescent="0.25">
      <c r="A1451">
        <f>_xlfn.XLOOKUP(C1451,[1]Sheet1!$K:$K,[1]Sheet1!$D:$D,0)</f>
        <v>44746</v>
      </c>
      <c r="B1451" t="str">
        <f t="shared" si="22"/>
        <v>2022_Week28</v>
      </c>
      <c r="C1451" t="s">
        <v>750</v>
      </c>
      <c r="D1451" t="s">
        <v>107</v>
      </c>
      <c r="E1451" t="s">
        <v>107</v>
      </c>
      <c r="F1451" t="s">
        <v>108</v>
      </c>
      <c r="G1451" t="s">
        <v>109</v>
      </c>
      <c r="H1451">
        <v>33</v>
      </c>
      <c r="I1451">
        <v>0</v>
      </c>
      <c r="J1451">
        <v>3.14</v>
      </c>
      <c r="K1451">
        <v>0</v>
      </c>
      <c r="L1451">
        <v>50</v>
      </c>
      <c r="M1451">
        <v>0</v>
      </c>
      <c r="N1451">
        <v>3.72</v>
      </c>
      <c r="O1451">
        <v>0</v>
      </c>
      <c r="P1451">
        <v>98</v>
      </c>
      <c r="Q1451">
        <v>0</v>
      </c>
      <c r="R1451">
        <v>2</v>
      </c>
      <c r="S1451">
        <v>0</v>
      </c>
      <c r="T1451">
        <v>6.06</v>
      </c>
      <c r="U1451">
        <v>0</v>
      </c>
      <c r="V1451" t="s">
        <v>257</v>
      </c>
      <c r="W1451" t="s">
        <v>33</v>
      </c>
      <c r="X1451">
        <v>2</v>
      </c>
      <c r="Y1451">
        <v>0</v>
      </c>
    </row>
    <row r="1452" spans="1:25" x14ac:dyDescent="0.25">
      <c r="A1452">
        <f>_xlfn.XLOOKUP(C1452,[1]Sheet1!$K:$K,[1]Sheet1!$D:$D,0)</f>
        <v>44739</v>
      </c>
      <c r="B1452" t="str">
        <f t="shared" si="22"/>
        <v>2022_Week27</v>
      </c>
      <c r="C1452" t="s">
        <v>757</v>
      </c>
      <c r="D1452" t="s">
        <v>58</v>
      </c>
      <c r="E1452" t="s">
        <v>58</v>
      </c>
      <c r="F1452" t="s">
        <v>59</v>
      </c>
      <c r="G1452" t="s">
        <v>60</v>
      </c>
      <c r="H1452">
        <v>203</v>
      </c>
      <c r="I1452">
        <v>0</v>
      </c>
      <c r="J1452">
        <v>16.97</v>
      </c>
      <c r="K1452">
        <v>0</v>
      </c>
      <c r="L1452">
        <v>278</v>
      </c>
      <c r="M1452">
        <v>0</v>
      </c>
      <c r="N1452">
        <v>17.02</v>
      </c>
      <c r="O1452">
        <v>0</v>
      </c>
      <c r="P1452">
        <v>100</v>
      </c>
      <c r="Q1452">
        <v>0</v>
      </c>
      <c r="R1452">
        <v>28</v>
      </c>
      <c r="S1452">
        <v>0</v>
      </c>
      <c r="T1452">
        <v>13.79</v>
      </c>
      <c r="U1452">
        <v>0</v>
      </c>
      <c r="V1452" t="s">
        <v>758</v>
      </c>
      <c r="W1452" t="s">
        <v>33</v>
      </c>
      <c r="X1452">
        <v>28</v>
      </c>
      <c r="Y1452">
        <v>0</v>
      </c>
    </row>
    <row r="1453" spans="1:25" x14ac:dyDescent="0.25">
      <c r="A1453">
        <f>_xlfn.XLOOKUP(C1453,[1]Sheet1!$K:$K,[1]Sheet1!$D:$D,0)</f>
        <v>44739</v>
      </c>
      <c r="B1453" t="str">
        <f t="shared" si="22"/>
        <v>2022_Week27</v>
      </c>
      <c r="C1453" t="s">
        <v>757</v>
      </c>
      <c r="D1453" t="s">
        <v>231</v>
      </c>
      <c r="E1453" t="s">
        <v>231</v>
      </c>
      <c r="F1453" t="s">
        <v>232</v>
      </c>
      <c r="G1453" t="s">
        <v>233</v>
      </c>
      <c r="H1453">
        <v>239</v>
      </c>
      <c r="I1453">
        <v>0</v>
      </c>
      <c r="J1453">
        <v>19.98</v>
      </c>
      <c r="K1453">
        <v>0</v>
      </c>
      <c r="L1453">
        <v>315</v>
      </c>
      <c r="M1453">
        <v>0</v>
      </c>
      <c r="N1453">
        <v>19.29</v>
      </c>
      <c r="O1453">
        <v>0</v>
      </c>
      <c r="P1453">
        <v>99.37</v>
      </c>
      <c r="Q1453">
        <v>0</v>
      </c>
      <c r="R1453">
        <v>26</v>
      </c>
      <c r="S1453">
        <v>0</v>
      </c>
      <c r="T1453">
        <v>10.88</v>
      </c>
      <c r="U1453">
        <v>0</v>
      </c>
      <c r="V1453" t="s">
        <v>759</v>
      </c>
      <c r="W1453" t="s">
        <v>33</v>
      </c>
      <c r="X1453">
        <v>26</v>
      </c>
      <c r="Y1453">
        <v>0</v>
      </c>
    </row>
    <row r="1454" spans="1:25" x14ac:dyDescent="0.25">
      <c r="A1454">
        <f>_xlfn.XLOOKUP(C1454,[1]Sheet1!$K:$K,[1]Sheet1!$D:$D,0)</f>
        <v>44739</v>
      </c>
      <c r="B1454" t="str">
        <f t="shared" si="22"/>
        <v>2022_Week27</v>
      </c>
      <c r="C1454" t="s">
        <v>757</v>
      </c>
      <c r="D1454" t="s">
        <v>301</v>
      </c>
      <c r="E1454" t="s">
        <v>301</v>
      </c>
      <c r="F1454" t="s">
        <v>302</v>
      </c>
      <c r="G1454" t="s">
        <v>303</v>
      </c>
      <c r="H1454">
        <v>193</v>
      </c>
      <c r="I1454">
        <v>0</v>
      </c>
      <c r="J1454">
        <v>16.14</v>
      </c>
      <c r="K1454">
        <v>0</v>
      </c>
      <c r="L1454">
        <v>268</v>
      </c>
      <c r="M1454">
        <v>0</v>
      </c>
      <c r="N1454">
        <v>16.41</v>
      </c>
      <c r="O1454">
        <v>0</v>
      </c>
      <c r="P1454">
        <v>99.63</v>
      </c>
      <c r="Q1454">
        <v>0</v>
      </c>
      <c r="R1454">
        <v>18</v>
      </c>
      <c r="S1454">
        <v>0</v>
      </c>
      <c r="T1454">
        <v>9.33</v>
      </c>
      <c r="U1454">
        <v>0</v>
      </c>
      <c r="V1454" t="s">
        <v>751</v>
      </c>
      <c r="W1454" t="s">
        <v>33</v>
      </c>
      <c r="X1454">
        <v>16</v>
      </c>
      <c r="Y1454">
        <v>0</v>
      </c>
    </row>
    <row r="1455" spans="1:25" x14ac:dyDescent="0.25">
      <c r="A1455">
        <f>_xlfn.XLOOKUP(C1455,[1]Sheet1!$K:$K,[1]Sheet1!$D:$D,0)</f>
        <v>44739</v>
      </c>
      <c r="B1455" t="str">
        <f t="shared" si="22"/>
        <v>2022_Week27</v>
      </c>
      <c r="C1455" t="s">
        <v>757</v>
      </c>
      <c r="D1455" t="s">
        <v>35</v>
      </c>
      <c r="E1455" t="s">
        <v>35</v>
      </c>
      <c r="F1455" t="s">
        <v>36</v>
      </c>
      <c r="G1455" t="s">
        <v>37</v>
      </c>
      <c r="H1455">
        <v>140</v>
      </c>
      <c r="I1455">
        <v>0</v>
      </c>
      <c r="J1455">
        <v>11.71</v>
      </c>
      <c r="K1455">
        <v>0</v>
      </c>
      <c r="L1455">
        <v>214</v>
      </c>
      <c r="M1455">
        <v>0</v>
      </c>
      <c r="N1455">
        <v>13.1</v>
      </c>
      <c r="O1455">
        <v>0</v>
      </c>
      <c r="P1455">
        <v>100</v>
      </c>
      <c r="Q1455">
        <v>0</v>
      </c>
      <c r="R1455">
        <v>15</v>
      </c>
      <c r="S1455">
        <v>0</v>
      </c>
      <c r="T1455">
        <v>10.71</v>
      </c>
      <c r="U1455">
        <v>0</v>
      </c>
      <c r="V1455" t="s">
        <v>439</v>
      </c>
      <c r="W1455" t="s">
        <v>33</v>
      </c>
      <c r="X1455">
        <v>15</v>
      </c>
      <c r="Y1455">
        <v>0</v>
      </c>
    </row>
    <row r="1456" spans="1:25" x14ac:dyDescent="0.25">
      <c r="A1456">
        <f>_xlfn.XLOOKUP(C1456,[1]Sheet1!$K:$K,[1]Sheet1!$D:$D,0)</f>
        <v>44739</v>
      </c>
      <c r="B1456" t="str">
        <f t="shared" si="22"/>
        <v>2022_Week27</v>
      </c>
      <c r="C1456" t="s">
        <v>757</v>
      </c>
      <c r="D1456" t="s">
        <v>88</v>
      </c>
      <c r="E1456" t="s">
        <v>88</v>
      </c>
      <c r="F1456" t="s">
        <v>89</v>
      </c>
      <c r="G1456" t="s">
        <v>90</v>
      </c>
      <c r="H1456">
        <v>184</v>
      </c>
      <c r="I1456">
        <v>0</v>
      </c>
      <c r="J1456">
        <v>15.38</v>
      </c>
      <c r="K1456">
        <v>0</v>
      </c>
      <c r="L1456">
        <v>227</v>
      </c>
      <c r="M1456">
        <v>0</v>
      </c>
      <c r="N1456">
        <v>13.9</v>
      </c>
      <c r="O1456">
        <v>0</v>
      </c>
      <c r="P1456">
        <v>100</v>
      </c>
      <c r="Q1456">
        <v>0</v>
      </c>
      <c r="R1456">
        <v>15</v>
      </c>
      <c r="S1456">
        <v>0</v>
      </c>
      <c r="T1456">
        <v>8.15</v>
      </c>
      <c r="U1456">
        <v>0</v>
      </c>
      <c r="V1456" t="s">
        <v>439</v>
      </c>
      <c r="W1456" t="s">
        <v>33</v>
      </c>
      <c r="X1456">
        <v>14</v>
      </c>
      <c r="Y1456">
        <v>0</v>
      </c>
    </row>
    <row r="1457" spans="1:25" x14ac:dyDescent="0.25">
      <c r="A1457">
        <f>_xlfn.XLOOKUP(C1457,[1]Sheet1!$K:$K,[1]Sheet1!$D:$D,0)</f>
        <v>44739</v>
      </c>
      <c r="B1457" t="str">
        <f t="shared" si="22"/>
        <v>2022_Week27</v>
      </c>
      <c r="C1457" t="s">
        <v>757</v>
      </c>
      <c r="D1457" t="s">
        <v>116</v>
      </c>
      <c r="E1457" t="s">
        <v>116</v>
      </c>
      <c r="F1457" t="s">
        <v>117</v>
      </c>
      <c r="G1457" t="s">
        <v>118</v>
      </c>
      <c r="H1457">
        <v>82</v>
      </c>
      <c r="I1457">
        <v>0</v>
      </c>
      <c r="J1457">
        <v>6.86</v>
      </c>
      <c r="K1457">
        <v>0</v>
      </c>
      <c r="L1457">
        <v>115</v>
      </c>
      <c r="M1457">
        <v>0</v>
      </c>
      <c r="N1457">
        <v>7.04</v>
      </c>
      <c r="O1457">
        <v>0</v>
      </c>
      <c r="P1457">
        <v>100</v>
      </c>
      <c r="Q1457">
        <v>0</v>
      </c>
      <c r="R1457">
        <v>9</v>
      </c>
      <c r="S1457">
        <v>0</v>
      </c>
      <c r="T1457">
        <v>10.98</v>
      </c>
      <c r="U1457">
        <v>0</v>
      </c>
      <c r="V1457" t="s">
        <v>386</v>
      </c>
      <c r="W1457" t="s">
        <v>33</v>
      </c>
      <c r="X1457">
        <v>9</v>
      </c>
      <c r="Y1457">
        <v>0</v>
      </c>
    </row>
    <row r="1458" spans="1:25" x14ac:dyDescent="0.25">
      <c r="A1458">
        <f>_xlfn.XLOOKUP(C1458,[1]Sheet1!$K:$K,[1]Sheet1!$D:$D,0)</f>
        <v>44739</v>
      </c>
      <c r="B1458" t="str">
        <f t="shared" si="22"/>
        <v>2022_Week27</v>
      </c>
      <c r="C1458" t="s">
        <v>757</v>
      </c>
      <c r="D1458" t="s">
        <v>41</v>
      </c>
      <c r="E1458" t="s">
        <v>41</v>
      </c>
      <c r="F1458" t="s">
        <v>42</v>
      </c>
      <c r="G1458" t="s">
        <v>43</v>
      </c>
      <c r="H1458">
        <v>56</v>
      </c>
      <c r="I1458">
        <v>0</v>
      </c>
      <c r="J1458">
        <v>4.68</v>
      </c>
      <c r="K1458">
        <v>0</v>
      </c>
      <c r="L1458">
        <v>78</v>
      </c>
      <c r="M1458">
        <v>0</v>
      </c>
      <c r="N1458">
        <v>4.78</v>
      </c>
      <c r="O1458">
        <v>0</v>
      </c>
      <c r="P1458">
        <v>100</v>
      </c>
      <c r="Q1458">
        <v>0</v>
      </c>
      <c r="R1458">
        <v>9</v>
      </c>
      <c r="S1458">
        <v>0</v>
      </c>
      <c r="T1458">
        <v>16.07</v>
      </c>
      <c r="U1458">
        <v>0</v>
      </c>
      <c r="V1458" t="s">
        <v>760</v>
      </c>
      <c r="W1458" t="s">
        <v>33</v>
      </c>
      <c r="X1458">
        <v>9</v>
      </c>
      <c r="Y1458">
        <v>0</v>
      </c>
    </row>
    <row r="1459" spans="1:25" x14ac:dyDescent="0.25">
      <c r="A1459">
        <f>_xlfn.XLOOKUP(C1459,[1]Sheet1!$K:$K,[1]Sheet1!$D:$D,0)</f>
        <v>44739</v>
      </c>
      <c r="B1459" t="str">
        <f t="shared" si="22"/>
        <v>2022_Week27</v>
      </c>
      <c r="C1459" t="s">
        <v>757</v>
      </c>
      <c r="D1459" t="s">
        <v>107</v>
      </c>
      <c r="E1459" t="s">
        <v>107</v>
      </c>
      <c r="F1459" t="s">
        <v>108</v>
      </c>
      <c r="G1459" t="s">
        <v>109</v>
      </c>
      <c r="H1459">
        <v>68</v>
      </c>
      <c r="I1459">
        <v>0</v>
      </c>
      <c r="J1459">
        <v>5.69</v>
      </c>
      <c r="K1459">
        <v>0</v>
      </c>
      <c r="L1459">
        <v>101</v>
      </c>
      <c r="M1459">
        <v>0</v>
      </c>
      <c r="N1459">
        <v>6.18</v>
      </c>
      <c r="O1459">
        <v>0</v>
      </c>
      <c r="P1459">
        <v>97.03</v>
      </c>
      <c r="Q1459">
        <v>0</v>
      </c>
      <c r="R1459">
        <v>4</v>
      </c>
      <c r="S1459">
        <v>0</v>
      </c>
      <c r="T1459">
        <v>5.88</v>
      </c>
      <c r="U1459">
        <v>0</v>
      </c>
      <c r="V1459" t="s">
        <v>678</v>
      </c>
      <c r="W1459" t="s">
        <v>33</v>
      </c>
      <c r="X1459">
        <v>3</v>
      </c>
      <c r="Y1459">
        <v>0</v>
      </c>
    </row>
    <row r="1460" spans="1:25" x14ac:dyDescent="0.25">
      <c r="A1460">
        <f>_xlfn.XLOOKUP(C1460,[1]Sheet1!$K:$K,[1]Sheet1!$D:$D,0)</f>
        <v>44739</v>
      </c>
      <c r="B1460" t="str">
        <f t="shared" si="22"/>
        <v>2022_Week27</v>
      </c>
      <c r="C1460" t="s">
        <v>757</v>
      </c>
      <c r="D1460" t="s">
        <v>50</v>
      </c>
      <c r="E1460" t="s">
        <v>50</v>
      </c>
      <c r="F1460" t="s">
        <v>51</v>
      </c>
      <c r="G1460" t="s">
        <v>52</v>
      </c>
      <c r="H1460">
        <v>31</v>
      </c>
      <c r="I1460">
        <v>0</v>
      </c>
      <c r="J1460">
        <v>2.59</v>
      </c>
      <c r="K1460">
        <v>0</v>
      </c>
      <c r="L1460">
        <v>37</v>
      </c>
      <c r="M1460">
        <v>0</v>
      </c>
      <c r="N1460">
        <v>2.27</v>
      </c>
      <c r="O1460">
        <v>0</v>
      </c>
      <c r="P1460">
        <v>100</v>
      </c>
      <c r="Q1460">
        <v>0</v>
      </c>
      <c r="R1460">
        <v>2</v>
      </c>
      <c r="S1460">
        <v>0</v>
      </c>
      <c r="T1460">
        <v>6.45</v>
      </c>
      <c r="U1460">
        <v>0</v>
      </c>
      <c r="V1460" t="s">
        <v>761</v>
      </c>
      <c r="W1460" t="s">
        <v>33</v>
      </c>
      <c r="X1460">
        <v>1</v>
      </c>
      <c r="Y1460">
        <v>0</v>
      </c>
    </row>
    <row r="1461" spans="1:25" x14ac:dyDescent="0.25">
      <c r="A1461">
        <f>_xlfn.XLOOKUP(C1461,[1]Sheet1!$K:$K,[1]Sheet1!$D:$D,0)</f>
        <v>44732</v>
      </c>
      <c r="B1461" t="str">
        <f t="shared" si="22"/>
        <v>2022_Week26</v>
      </c>
      <c r="C1461" t="s">
        <v>762</v>
      </c>
      <c r="D1461" t="s">
        <v>301</v>
      </c>
      <c r="E1461" t="s">
        <v>301</v>
      </c>
      <c r="F1461" t="s">
        <v>302</v>
      </c>
      <c r="G1461" t="s">
        <v>303</v>
      </c>
      <c r="H1461">
        <v>229</v>
      </c>
      <c r="I1461">
        <v>0</v>
      </c>
      <c r="J1461">
        <v>22.13</v>
      </c>
      <c r="K1461">
        <v>0</v>
      </c>
      <c r="L1461">
        <v>306</v>
      </c>
      <c r="M1461">
        <v>0</v>
      </c>
      <c r="N1461">
        <v>22.7</v>
      </c>
      <c r="O1461">
        <v>0</v>
      </c>
      <c r="P1461">
        <v>100</v>
      </c>
      <c r="Q1461">
        <v>0</v>
      </c>
      <c r="R1461">
        <v>28</v>
      </c>
      <c r="S1461">
        <v>1</v>
      </c>
      <c r="T1461">
        <v>12.23</v>
      </c>
      <c r="U1461">
        <v>0</v>
      </c>
      <c r="V1461" t="s">
        <v>763</v>
      </c>
      <c r="W1461" t="s">
        <v>442</v>
      </c>
      <c r="X1461">
        <v>27</v>
      </c>
      <c r="Y1461">
        <v>1</v>
      </c>
    </row>
    <row r="1462" spans="1:25" x14ac:dyDescent="0.25">
      <c r="A1462">
        <f>_xlfn.XLOOKUP(C1462,[1]Sheet1!$K:$K,[1]Sheet1!$D:$D,0)</f>
        <v>44732</v>
      </c>
      <c r="B1462" t="str">
        <f t="shared" si="22"/>
        <v>2022_Week26</v>
      </c>
      <c r="C1462" t="s">
        <v>762</v>
      </c>
      <c r="D1462" t="s">
        <v>231</v>
      </c>
      <c r="E1462" t="s">
        <v>231</v>
      </c>
      <c r="F1462" t="s">
        <v>232</v>
      </c>
      <c r="G1462" t="s">
        <v>233</v>
      </c>
      <c r="H1462">
        <v>165</v>
      </c>
      <c r="I1462">
        <v>0</v>
      </c>
      <c r="J1462">
        <v>15.94</v>
      </c>
      <c r="K1462">
        <v>0</v>
      </c>
      <c r="L1462">
        <v>200</v>
      </c>
      <c r="M1462">
        <v>0</v>
      </c>
      <c r="N1462">
        <v>14.84</v>
      </c>
      <c r="O1462">
        <v>0</v>
      </c>
      <c r="P1462">
        <v>97.5</v>
      </c>
      <c r="Q1462">
        <v>0</v>
      </c>
      <c r="R1462">
        <v>25</v>
      </c>
      <c r="S1462">
        <v>0</v>
      </c>
      <c r="T1462">
        <v>15.15</v>
      </c>
      <c r="U1462">
        <v>0</v>
      </c>
      <c r="V1462" t="s">
        <v>764</v>
      </c>
      <c r="W1462" t="s">
        <v>33</v>
      </c>
      <c r="X1462">
        <v>25</v>
      </c>
      <c r="Y1462">
        <v>0</v>
      </c>
    </row>
    <row r="1463" spans="1:25" x14ac:dyDescent="0.25">
      <c r="A1463">
        <f>_xlfn.XLOOKUP(C1463,[1]Sheet1!$K:$K,[1]Sheet1!$D:$D,0)</f>
        <v>44732</v>
      </c>
      <c r="B1463" t="str">
        <f t="shared" si="22"/>
        <v>2022_Week26</v>
      </c>
      <c r="C1463" t="s">
        <v>762</v>
      </c>
      <c r="D1463" t="s">
        <v>58</v>
      </c>
      <c r="E1463" t="s">
        <v>58</v>
      </c>
      <c r="F1463" t="s">
        <v>59</v>
      </c>
      <c r="G1463" t="s">
        <v>60</v>
      </c>
      <c r="H1463">
        <v>162</v>
      </c>
      <c r="I1463">
        <v>0</v>
      </c>
      <c r="J1463">
        <v>15.65</v>
      </c>
      <c r="K1463">
        <v>0</v>
      </c>
      <c r="L1463">
        <v>232</v>
      </c>
      <c r="M1463">
        <v>0</v>
      </c>
      <c r="N1463">
        <v>17.21</v>
      </c>
      <c r="O1463">
        <v>0</v>
      </c>
      <c r="P1463">
        <v>100</v>
      </c>
      <c r="Q1463">
        <v>0</v>
      </c>
      <c r="R1463">
        <v>24</v>
      </c>
      <c r="S1463">
        <v>0</v>
      </c>
      <c r="T1463">
        <v>14.81</v>
      </c>
      <c r="U1463">
        <v>0</v>
      </c>
      <c r="V1463" t="s">
        <v>764</v>
      </c>
      <c r="W1463" t="s">
        <v>33</v>
      </c>
      <c r="X1463">
        <v>17</v>
      </c>
      <c r="Y1463">
        <v>0</v>
      </c>
    </row>
    <row r="1464" spans="1:25" x14ac:dyDescent="0.25">
      <c r="A1464">
        <f>_xlfn.XLOOKUP(C1464,[1]Sheet1!$K:$K,[1]Sheet1!$D:$D,0)</f>
        <v>44732</v>
      </c>
      <c r="B1464" t="str">
        <f t="shared" si="22"/>
        <v>2022_Week26</v>
      </c>
      <c r="C1464" t="s">
        <v>762</v>
      </c>
      <c r="D1464" t="s">
        <v>35</v>
      </c>
      <c r="E1464" t="s">
        <v>35</v>
      </c>
      <c r="F1464" t="s">
        <v>36</v>
      </c>
      <c r="G1464" t="s">
        <v>37</v>
      </c>
      <c r="H1464">
        <v>122</v>
      </c>
      <c r="I1464">
        <v>0</v>
      </c>
      <c r="J1464">
        <v>11.79</v>
      </c>
      <c r="K1464">
        <v>0</v>
      </c>
      <c r="L1464">
        <v>169</v>
      </c>
      <c r="M1464">
        <v>0</v>
      </c>
      <c r="N1464">
        <v>12.54</v>
      </c>
      <c r="O1464">
        <v>0</v>
      </c>
      <c r="P1464">
        <v>99.41</v>
      </c>
      <c r="Q1464">
        <v>0</v>
      </c>
      <c r="R1464">
        <v>16</v>
      </c>
      <c r="S1464">
        <v>0</v>
      </c>
      <c r="T1464">
        <v>13.11</v>
      </c>
      <c r="U1464">
        <v>0</v>
      </c>
      <c r="V1464" t="s">
        <v>439</v>
      </c>
      <c r="W1464" t="s">
        <v>33</v>
      </c>
      <c r="X1464">
        <v>16</v>
      </c>
      <c r="Y1464">
        <v>0</v>
      </c>
    </row>
    <row r="1465" spans="1:25" x14ac:dyDescent="0.25">
      <c r="A1465">
        <f>_xlfn.XLOOKUP(C1465,[1]Sheet1!$K:$K,[1]Sheet1!$D:$D,0)</f>
        <v>44732</v>
      </c>
      <c r="B1465" t="str">
        <f t="shared" si="22"/>
        <v>2022_Week26</v>
      </c>
      <c r="C1465" t="s">
        <v>762</v>
      </c>
      <c r="D1465" t="s">
        <v>88</v>
      </c>
      <c r="E1465" t="s">
        <v>88</v>
      </c>
      <c r="F1465" t="s">
        <v>89</v>
      </c>
      <c r="G1465" t="s">
        <v>90</v>
      </c>
      <c r="H1465">
        <v>125</v>
      </c>
      <c r="I1465">
        <v>0</v>
      </c>
      <c r="J1465">
        <v>12.08</v>
      </c>
      <c r="K1465">
        <v>0</v>
      </c>
      <c r="L1465">
        <v>154</v>
      </c>
      <c r="M1465">
        <v>0</v>
      </c>
      <c r="N1465">
        <v>11.42</v>
      </c>
      <c r="O1465">
        <v>0</v>
      </c>
      <c r="P1465">
        <v>100</v>
      </c>
      <c r="Q1465">
        <v>0</v>
      </c>
      <c r="R1465">
        <v>16</v>
      </c>
      <c r="S1465">
        <v>0</v>
      </c>
      <c r="T1465">
        <v>12.8</v>
      </c>
      <c r="U1465">
        <v>0</v>
      </c>
      <c r="V1465" t="s">
        <v>607</v>
      </c>
      <c r="W1465" t="s">
        <v>33</v>
      </c>
      <c r="X1465">
        <v>13</v>
      </c>
      <c r="Y1465">
        <v>0</v>
      </c>
    </row>
    <row r="1466" spans="1:25" x14ac:dyDescent="0.25">
      <c r="A1466">
        <f>_xlfn.XLOOKUP(C1466,[1]Sheet1!$K:$K,[1]Sheet1!$D:$D,0)</f>
        <v>44732</v>
      </c>
      <c r="B1466" t="str">
        <f t="shared" si="22"/>
        <v>2022_Week26</v>
      </c>
      <c r="C1466" t="s">
        <v>762</v>
      </c>
      <c r="D1466" t="s">
        <v>116</v>
      </c>
      <c r="E1466" t="s">
        <v>116</v>
      </c>
      <c r="F1466" t="s">
        <v>117</v>
      </c>
      <c r="G1466" t="s">
        <v>118</v>
      </c>
      <c r="H1466">
        <v>74</v>
      </c>
      <c r="I1466">
        <v>0</v>
      </c>
      <c r="J1466">
        <v>7.15</v>
      </c>
      <c r="K1466">
        <v>0</v>
      </c>
      <c r="L1466">
        <v>85</v>
      </c>
      <c r="M1466">
        <v>0</v>
      </c>
      <c r="N1466">
        <v>6.31</v>
      </c>
      <c r="O1466">
        <v>0</v>
      </c>
      <c r="P1466">
        <v>98.82</v>
      </c>
      <c r="Q1466">
        <v>0</v>
      </c>
      <c r="R1466">
        <v>10</v>
      </c>
      <c r="S1466">
        <v>0</v>
      </c>
      <c r="T1466">
        <v>13.51</v>
      </c>
      <c r="U1466">
        <v>0</v>
      </c>
      <c r="V1466" t="s">
        <v>384</v>
      </c>
      <c r="W1466" t="s">
        <v>33</v>
      </c>
      <c r="X1466">
        <v>10</v>
      </c>
      <c r="Y1466">
        <v>0</v>
      </c>
    </row>
    <row r="1467" spans="1:25" x14ac:dyDescent="0.25">
      <c r="A1467">
        <f>_xlfn.XLOOKUP(C1467,[1]Sheet1!$K:$K,[1]Sheet1!$D:$D,0)</f>
        <v>44732</v>
      </c>
      <c r="B1467" t="str">
        <f t="shared" si="22"/>
        <v>2022_Week26</v>
      </c>
      <c r="C1467" t="s">
        <v>762</v>
      </c>
      <c r="D1467" t="s">
        <v>107</v>
      </c>
      <c r="E1467" t="s">
        <v>107</v>
      </c>
      <c r="F1467" t="s">
        <v>108</v>
      </c>
      <c r="G1467" t="s">
        <v>109</v>
      </c>
      <c r="H1467">
        <v>74</v>
      </c>
      <c r="I1467">
        <v>0</v>
      </c>
      <c r="J1467">
        <v>7.15</v>
      </c>
      <c r="K1467">
        <v>0</v>
      </c>
      <c r="L1467">
        <v>95</v>
      </c>
      <c r="M1467">
        <v>0</v>
      </c>
      <c r="N1467">
        <v>7.05</v>
      </c>
      <c r="O1467">
        <v>0</v>
      </c>
      <c r="P1467">
        <v>100</v>
      </c>
      <c r="Q1467">
        <v>0</v>
      </c>
      <c r="R1467">
        <v>13</v>
      </c>
      <c r="S1467">
        <v>0</v>
      </c>
      <c r="T1467">
        <v>17.57</v>
      </c>
      <c r="U1467">
        <v>0</v>
      </c>
      <c r="V1467" t="s">
        <v>765</v>
      </c>
      <c r="W1467" t="s">
        <v>33</v>
      </c>
      <c r="X1467">
        <v>10</v>
      </c>
      <c r="Y1467">
        <v>0</v>
      </c>
    </row>
    <row r="1468" spans="1:25" x14ac:dyDescent="0.25">
      <c r="A1468">
        <f>_xlfn.XLOOKUP(C1468,[1]Sheet1!$K:$K,[1]Sheet1!$D:$D,0)</f>
        <v>44732</v>
      </c>
      <c r="B1468" t="str">
        <f t="shared" si="22"/>
        <v>2022_Week26</v>
      </c>
      <c r="C1468" t="s">
        <v>762</v>
      </c>
      <c r="D1468" t="s">
        <v>41</v>
      </c>
      <c r="E1468" t="s">
        <v>41</v>
      </c>
      <c r="F1468" t="s">
        <v>42</v>
      </c>
      <c r="G1468" t="s">
        <v>43</v>
      </c>
      <c r="H1468">
        <v>55</v>
      </c>
      <c r="I1468">
        <v>0</v>
      </c>
      <c r="J1468">
        <v>5.31</v>
      </c>
      <c r="K1468">
        <v>0</v>
      </c>
      <c r="L1468">
        <v>64</v>
      </c>
      <c r="M1468">
        <v>0</v>
      </c>
      <c r="N1468">
        <v>4.75</v>
      </c>
      <c r="O1468">
        <v>0</v>
      </c>
      <c r="P1468">
        <v>100</v>
      </c>
      <c r="Q1468">
        <v>0</v>
      </c>
      <c r="R1468">
        <v>7</v>
      </c>
      <c r="S1468">
        <v>0</v>
      </c>
      <c r="T1468">
        <v>12.73</v>
      </c>
      <c r="U1468">
        <v>0</v>
      </c>
      <c r="V1468" t="s">
        <v>385</v>
      </c>
      <c r="W1468" t="s">
        <v>33</v>
      </c>
      <c r="X1468">
        <v>7</v>
      </c>
      <c r="Y1468">
        <v>0</v>
      </c>
    </row>
    <row r="1469" spans="1:25" x14ac:dyDescent="0.25">
      <c r="A1469">
        <f>_xlfn.XLOOKUP(C1469,[1]Sheet1!$K:$K,[1]Sheet1!$D:$D,0)</f>
        <v>44732</v>
      </c>
      <c r="B1469" t="str">
        <f t="shared" si="22"/>
        <v>2022_Week26</v>
      </c>
      <c r="C1469" t="s">
        <v>762</v>
      </c>
      <c r="D1469" t="s">
        <v>50</v>
      </c>
      <c r="E1469" t="s">
        <v>50</v>
      </c>
      <c r="F1469" t="s">
        <v>51</v>
      </c>
      <c r="G1469" t="s">
        <v>52</v>
      </c>
      <c r="H1469">
        <v>29</v>
      </c>
      <c r="I1469">
        <v>0</v>
      </c>
      <c r="J1469">
        <v>2.8</v>
      </c>
      <c r="K1469">
        <v>0</v>
      </c>
      <c r="L1469">
        <v>43</v>
      </c>
      <c r="M1469">
        <v>0</v>
      </c>
      <c r="N1469">
        <v>3.19</v>
      </c>
      <c r="O1469">
        <v>0</v>
      </c>
      <c r="P1469">
        <v>97.67</v>
      </c>
      <c r="Q1469">
        <v>0</v>
      </c>
      <c r="R1469">
        <v>1</v>
      </c>
      <c r="S1469">
        <v>0</v>
      </c>
      <c r="T1469">
        <v>3.45</v>
      </c>
      <c r="U1469">
        <v>0</v>
      </c>
      <c r="V1469" t="s">
        <v>442</v>
      </c>
      <c r="W1469" t="s">
        <v>33</v>
      </c>
      <c r="X1469">
        <v>1</v>
      </c>
      <c r="Y1469">
        <v>0</v>
      </c>
    </row>
    <row r="1470" spans="1:25" x14ac:dyDescent="0.25">
      <c r="A1470">
        <f>_xlfn.XLOOKUP(C1470,[1]Sheet1!$K:$K,[1]Sheet1!$D:$D,0)</f>
        <v>44725</v>
      </c>
      <c r="B1470" t="str">
        <f t="shared" si="22"/>
        <v>2022_Week25</v>
      </c>
      <c r="C1470" t="s">
        <v>766</v>
      </c>
      <c r="D1470" t="s">
        <v>231</v>
      </c>
      <c r="E1470" t="s">
        <v>231</v>
      </c>
      <c r="F1470" t="s">
        <v>232</v>
      </c>
      <c r="G1470" t="s">
        <v>233</v>
      </c>
      <c r="H1470">
        <v>265</v>
      </c>
      <c r="I1470">
        <v>0</v>
      </c>
      <c r="J1470">
        <v>31.25</v>
      </c>
      <c r="K1470">
        <v>0</v>
      </c>
      <c r="L1470">
        <v>357</v>
      </c>
      <c r="M1470">
        <v>0</v>
      </c>
      <c r="N1470">
        <v>32.1</v>
      </c>
      <c r="O1470">
        <v>0</v>
      </c>
      <c r="P1470">
        <v>98.88</v>
      </c>
      <c r="Q1470">
        <v>0</v>
      </c>
      <c r="R1470">
        <v>48</v>
      </c>
      <c r="S1470">
        <v>0</v>
      </c>
      <c r="T1470">
        <v>18.11</v>
      </c>
      <c r="U1470">
        <v>0</v>
      </c>
      <c r="V1470" t="s">
        <v>767</v>
      </c>
      <c r="W1470" t="s">
        <v>33</v>
      </c>
      <c r="X1470">
        <v>47</v>
      </c>
      <c r="Y1470">
        <v>0</v>
      </c>
    </row>
    <row r="1471" spans="1:25" x14ac:dyDescent="0.25">
      <c r="A1471">
        <f>_xlfn.XLOOKUP(C1471,[1]Sheet1!$K:$K,[1]Sheet1!$D:$D,0)</f>
        <v>44725</v>
      </c>
      <c r="B1471" t="str">
        <f t="shared" si="22"/>
        <v>2022_Week25</v>
      </c>
      <c r="C1471" t="s">
        <v>766</v>
      </c>
      <c r="D1471" t="s">
        <v>301</v>
      </c>
      <c r="E1471" t="s">
        <v>301</v>
      </c>
      <c r="F1471" t="s">
        <v>302</v>
      </c>
      <c r="G1471" t="s">
        <v>303</v>
      </c>
      <c r="H1471">
        <v>179</v>
      </c>
      <c r="I1471">
        <v>0</v>
      </c>
      <c r="J1471">
        <v>21.11</v>
      </c>
      <c r="K1471">
        <v>0</v>
      </c>
      <c r="L1471">
        <v>224</v>
      </c>
      <c r="M1471">
        <v>0</v>
      </c>
      <c r="N1471">
        <v>20.14</v>
      </c>
      <c r="O1471">
        <v>0</v>
      </c>
      <c r="P1471">
        <v>100</v>
      </c>
      <c r="Q1471">
        <v>0</v>
      </c>
      <c r="R1471">
        <v>32</v>
      </c>
      <c r="S1471">
        <v>1</v>
      </c>
      <c r="T1471">
        <v>17.88</v>
      </c>
      <c r="U1471">
        <v>0</v>
      </c>
      <c r="V1471" t="s">
        <v>768</v>
      </c>
      <c r="W1471" t="s">
        <v>442</v>
      </c>
      <c r="X1471">
        <v>32</v>
      </c>
      <c r="Y1471">
        <v>1</v>
      </c>
    </row>
    <row r="1472" spans="1:25" x14ac:dyDescent="0.25">
      <c r="A1472">
        <f>_xlfn.XLOOKUP(C1472,[1]Sheet1!$K:$K,[1]Sheet1!$D:$D,0)</f>
        <v>44725</v>
      </c>
      <c r="B1472" t="str">
        <f t="shared" si="22"/>
        <v>2022_Week25</v>
      </c>
      <c r="C1472" t="s">
        <v>766</v>
      </c>
      <c r="D1472" t="s">
        <v>58</v>
      </c>
      <c r="E1472" t="s">
        <v>58</v>
      </c>
      <c r="F1472" t="s">
        <v>59</v>
      </c>
      <c r="G1472" t="s">
        <v>60</v>
      </c>
      <c r="H1472">
        <v>119</v>
      </c>
      <c r="I1472">
        <v>0</v>
      </c>
      <c r="J1472">
        <v>14.03</v>
      </c>
      <c r="K1472">
        <v>0</v>
      </c>
      <c r="L1472">
        <v>146</v>
      </c>
      <c r="M1472">
        <v>0</v>
      </c>
      <c r="N1472">
        <v>13.13</v>
      </c>
      <c r="O1472">
        <v>0</v>
      </c>
      <c r="P1472">
        <v>100</v>
      </c>
      <c r="Q1472">
        <v>0</v>
      </c>
      <c r="R1472">
        <v>20</v>
      </c>
      <c r="S1472">
        <v>1</v>
      </c>
      <c r="T1472">
        <v>16.809999999999999</v>
      </c>
      <c r="U1472">
        <v>0</v>
      </c>
      <c r="V1472" t="s">
        <v>769</v>
      </c>
      <c r="W1472" t="s">
        <v>442</v>
      </c>
      <c r="X1472">
        <v>20</v>
      </c>
      <c r="Y1472">
        <v>1</v>
      </c>
    </row>
    <row r="1473" spans="1:25" x14ac:dyDescent="0.25">
      <c r="A1473">
        <f>_xlfn.XLOOKUP(C1473,[1]Sheet1!$K:$K,[1]Sheet1!$D:$D,0)</f>
        <v>44725</v>
      </c>
      <c r="B1473" t="str">
        <f t="shared" si="22"/>
        <v>2022_Week25</v>
      </c>
      <c r="C1473" t="s">
        <v>766</v>
      </c>
      <c r="D1473" t="s">
        <v>88</v>
      </c>
      <c r="E1473" t="s">
        <v>88</v>
      </c>
      <c r="F1473" t="s">
        <v>89</v>
      </c>
      <c r="G1473" t="s">
        <v>90</v>
      </c>
      <c r="H1473">
        <v>39</v>
      </c>
      <c r="I1473">
        <v>0</v>
      </c>
      <c r="J1473">
        <v>4.5999999999999996</v>
      </c>
      <c r="K1473">
        <v>0</v>
      </c>
      <c r="L1473">
        <v>48</v>
      </c>
      <c r="M1473">
        <v>0</v>
      </c>
      <c r="N1473">
        <v>4.32</v>
      </c>
      <c r="O1473">
        <v>0</v>
      </c>
      <c r="P1473">
        <v>100</v>
      </c>
      <c r="Q1473">
        <v>0</v>
      </c>
      <c r="R1473">
        <v>12</v>
      </c>
      <c r="S1473">
        <v>1</v>
      </c>
      <c r="T1473">
        <v>30.77</v>
      </c>
      <c r="U1473">
        <v>0</v>
      </c>
      <c r="V1473" t="s">
        <v>608</v>
      </c>
      <c r="W1473" t="s">
        <v>442</v>
      </c>
      <c r="X1473">
        <v>12</v>
      </c>
      <c r="Y1473">
        <v>1</v>
      </c>
    </row>
    <row r="1474" spans="1:25" x14ac:dyDescent="0.25">
      <c r="A1474">
        <f>_xlfn.XLOOKUP(C1474,[1]Sheet1!$K:$K,[1]Sheet1!$D:$D,0)</f>
        <v>44725</v>
      </c>
      <c r="B1474" t="str">
        <f t="shared" si="22"/>
        <v>2022_Week25</v>
      </c>
      <c r="C1474" t="s">
        <v>766</v>
      </c>
      <c r="D1474" t="s">
        <v>35</v>
      </c>
      <c r="E1474" t="s">
        <v>35</v>
      </c>
      <c r="F1474" t="s">
        <v>36</v>
      </c>
      <c r="G1474" t="s">
        <v>37</v>
      </c>
      <c r="H1474">
        <v>70</v>
      </c>
      <c r="I1474">
        <v>0</v>
      </c>
      <c r="J1474">
        <v>8.25</v>
      </c>
      <c r="K1474">
        <v>0</v>
      </c>
      <c r="L1474">
        <v>108</v>
      </c>
      <c r="M1474">
        <v>0</v>
      </c>
      <c r="N1474">
        <v>9.7100000000000009</v>
      </c>
      <c r="O1474">
        <v>0</v>
      </c>
      <c r="P1474">
        <v>100</v>
      </c>
      <c r="Q1474">
        <v>0</v>
      </c>
      <c r="R1474">
        <v>12</v>
      </c>
      <c r="S1474">
        <v>0</v>
      </c>
      <c r="T1474">
        <v>17.14</v>
      </c>
      <c r="U1474">
        <v>0</v>
      </c>
      <c r="V1474" t="s">
        <v>608</v>
      </c>
      <c r="W1474" t="s">
        <v>33</v>
      </c>
      <c r="X1474">
        <v>12</v>
      </c>
      <c r="Y1474">
        <v>0</v>
      </c>
    </row>
    <row r="1475" spans="1:25" x14ac:dyDescent="0.25">
      <c r="A1475">
        <f>_xlfn.XLOOKUP(C1475,[1]Sheet1!$K:$K,[1]Sheet1!$D:$D,0)</f>
        <v>44725</v>
      </c>
      <c r="B1475" t="str">
        <f t="shared" ref="B1475:B1538" si="23">IF(WEEKNUM(A1475)&gt;9,YEAR(A1475)&amp;"_Week"&amp;WEEKNUM(A1475),YEAR(A1475)&amp;"_Week0"&amp;WEEKNUM(A1475))</f>
        <v>2022_Week25</v>
      </c>
      <c r="C1475" t="s">
        <v>766</v>
      </c>
      <c r="D1475" t="s">
        <v>50</v>
      </c>
      <c r="E1475" t="s">
        <v>50</v>
      </c>
      <c r="F1475" t="s">
        <v>51</v>
      </c>
      <c r="G1475" t="s">
        <v>52</v>
      </c>
      <c r="H1475">
        <v>23</v>
      </c>
      <c r="I1475">
        <v>0</v>
      </c>
      <c r="J1475">
        <v>2.71</v>
      </c>
      <c r="K1475">
        <v>0</v>
      </c>
      <c r="L1475">
        <v>27</v>
      </c>
      <c r="M1475">
        <v>0</v>
      </c>
      <c r="N1475">
        <v>2.4300000000000002</v>
      </c>
      <c r="O1475">
        <v>0</v>
      </c>
      <c r="P1475">
        <v>100</v>
      </c>
      <c r="Q1475">
        <v>0</v>
      </c>
      <c r="R1475">
        <v>11</v>
      </c>
      <c r="S1475">
        <v>0</v>
      </c>
      <c r="T1475">
        <v>47.83</v>
      </c>
      <c r="U1475">
        <v>0</v>
      </c>
      <c r="V1475" t="s">
        <v>675</v>
      </c>
      <c r="W1475" t="s">
        <v>33</v>
      </c>
      <c r="X1475">
        <v>11</v>
      </c>
      <c r="Y1475">
        <v>0</v>
      </c>
    </row>
    <row r="1476" spans="1:25" x14ac:dyDescent="0.25">
      <c r="A1476">
        <f>_xlfn.XLOOKUP(C1476,[1]Sheet1!$K:$K,[1]Sheet1!$D:$D,0)</f>
        <v>44725</v>
      </c>
      <c r="B1476" t="str">
        <f t="shared" si="23"/>
        <v>2022_Week25</v>
      </c>
      <c r="C1476" t="s">
        <v>766</v>
      </c>
      <c r="D1476" t="s">
        <v>41</v>
      </c>
      <c r="E1476" t="s">
        <v>41</v>
      </c>
      <c r="F1476" t="s">
        <v>42</v>
      </c>
      <c r="G1476" t="s">
        <v>43</v>
      </c>
      <c r="H1476">
        <v>52</v>
      </c>
      <c r="I1476">
        <v>0</v>
      </c>
      <c r="J1476">
        <v>6.13</v>
      </c>
      <c r="K1476">
        <v>0</v>
      </c>
      <c r="L1476">
        <v>60</v>
      </c>
      <c r="M1476">
        <v>0</v>
      </c>
      <c r="N1476">
        <v>5.4</v>
      </c>
      <c r="O1476">
        <v>0</v>
      </c>
      <c r="P1476">
        <v>100</v>
      </c>
      <c r="Q1476">
        <v>0</v>
      </c>
      <c r="R1476">
        <v>11</v>
      </c>
      <c r="S1476">
        <v>0</v>
      </c>
      <c r="T1476">
        <v>21.15</v>
      </c>
      <c r="U1476">
        <v>0</v>
      </c>
      <c r="V1476" t="s">
        <v>675</v>
      </c>
      <c r="W1476" t="s">
        <v>33</v>
      </c>
      <c r="X1476">
        <v>11</v>
      </c>
      <c r="Y1476">
        <v>0</v>
      </c>
    </row>
    <row r="1477" spans="1:25" x14ac:dyDescent="0.25">
      <c r="A1477">
        <f>_xlfn.XLOOKUP(C1477,[1]Sheet1!$K:$K,[1]Sheet1!$D:$D,0)</f>
        <v>44725</v>
      </c>
      <c r="B1477" t="str">
        <f t="shared" si="23"/>
        <v>2022_Week25</v>
      </c>
      <c r="C1477" t="s">
        <v>766</v>
      </c>
      <c r="D1477" t="s">
        <v>107</v>
      </c>
      <c r="E1477" t="s">
        <v>107</v>
      </c>
      <c r="F1477" t="s">
        <v>108</v>
      </c>
      <c r="G1477" t="s">
        <v>109</v>
      </c>
      <c r="H1477">
        <v>52</v>
      </c>
      <c r="I1477">
        <v>0</v>
      </c>
      <c r="J1477">
        <v>6.13</v>
      </c>
      <c r="K1477">
        <v>0</v>
      </c>
      <c r="L1477">
        <v>78</v>
      </c>
      <c r="M1477">
        <v>0</v>
      </c>
      <c r="N1477">
        <v>7.01</v>
      </c>
      <c r="O1477">
        <v>0</v>
      </c>
      <c r="P1477">
        <v>97.44</v>
      </c>
      <c r="Q1477">
        <v>0</v>
      </c>
      <c r="R1477">
        <v>11</v>
      </c>
      <c r="S1477">
        <v>0</v>
      </c>
      <c r="T1477">
        <v>21.15</v>
      </c>
      <c r="U1477">
        <v>0</v>
      </c>
      <c r="V1477" t="s">
        <v>675</v>
      </c>
      <c r="W1477" t="s">
        <v>33</v>
      </c>
      <c r="X1477">
        <v>11</v>
      </c>
      <c r="Y1477">
        <v>0</v>
      </c>
    </row>
    <row r="1478" spans="1:25" x14ac:dyDescent="0.25">
      <c r="A1478">
        <f>_xlfn.XLOOKUP(C1478,[1]Sheet1!$K:$K,[1]Sheet1!$D:$D,0)</f>
        <v>44725</v>
      </c>
      <c r="B1478" t="str">
        <f t="shared" si="23"/>
        <v>2022_Week25</v>
      </c>
      <c r="C1478" t="s">
        <v>766</v>
      </c>
      <c r="D1478" t="s">
        <v>116</v>
      </c>
      <c r="E1478" t="s">
        <v>116</v>
      </c>
      <c r="F1478" t="s">
        <v>117</v>
      </c>
      <c r="G1478" t="s">
        <v>118</v>
      </c>
      <c r="H1478">
        <v>49</v>
      </c>
      <c r="I1478">
        <v>0</v>
      </c>
      <c r="J1478">
        <v>5.78</v>
      </c>
      <c r="K1478">
        <v>0</v>
      </c>
      <c r="L1478">
        <v>64</v>
      </c>
      <c r="M1478">
        <v>0</v>
      </c>
      <c r="N1478">
        <v>5.76</v>
      </c>
      <c r="O1478">
        <v>0</v>
      </c>
      <c r="P1478">
        <v>92.19</v>
      </c>
      <c r="Q1478">
        <v>0</v>
      </c>
      <c r="R1478">
        <v>6</v>
      </c>
      <c r="S1478">
        <v>0</v>
      </c>
      <c r="T1478">
        <v>12.24</v>
      </c>
      <c r="U1478">
        <v>0</v>
      </c>
      <c r="V1478" t="s">
        <v>770</v>
      </c>
      <c r="W1478" t="s">
        <v>33</v>
      </c>
      <c r="X1478">
        <v>6</v>
      </c>
      <c r="Y1478">
        <v>0</v>
      </c>
    </row>
    <row r="1479" spans="1:25" x14ac:dyDescent="0.25">
      <c r="A1479">
        <f>_xlfn.XLOOKUP(C1479,[1]Sheet1!$K:$K,[1]Sheet1!$D:$D,0)</f>
        <v>44718</v>
      </c>
      <c r="B1479" t="str">
        <f t="shared" si="23"/>
        <v>2022_Week24</v>
      </c>
      <c r="C1479" t="s">
        <v>771</v>
      </c>
      <c r="D1479" t="s">
        <v>231</v>
      </c>
      <c r="E1479" t="s">
        <v>231</v>
      </c>
      <c r="F1479" t="s">
        <v>232</v>
      </c>
      <c r="G1479" t="s">
        <v>233</v>
      </c>
      <c r="H1479">
        <v>24</v>
      </c>
      <c r="I1479">
        <v>0</v>
      </c>
      <c r="J1479">
        <v>30.77</v>
      </c>
      <c r="K1479">
        <v>0</v>
      </c>
      <c r="L1479">
        <v>32</v>
      </c>
      <c r="M1479">
        <v>0</v>
      </c>
      <c r="N1479">
        <v>31.37</v>
      </c>
      <c r="O1479">
        <v>0</v>
      </c>
      <c r="P1479">
        <v>96.88</v>
      </c>
      <c r="Q1479">
        <v>0</v>
      </c>
      <c r="R1479">
        <v>3</v>
      </c>
      <c r="S1479">
        <v>0</v>
      </c>
      <c r="T1479">
        <v>12.5</v>
      </c>
      <c r="U1479">
        <v>0</v>
      </c>
      <c r="V1479" t="s">
        <v>772</v>
      </c>
      <c r="W1479" t="s">
        <v>33</v>
      </c>
      <c r="X1479">
        <v>3</v>
      </c>
      <c r="Y1479">
        <v>0</v>
      </c>
    </row>
    <row r="1480" spans="1:25" x14ac:dyDescent="0.25">
      <c r="A1480">
        <f>_xlfn.XLOOKUP(C1480,[1]Sheet1!$K:$K,[1]Sheet1!$D:$D,0)</f>
        <v>44718</v>
      </c>
      <c r="B1480" t="str">
        <f t="shared" si="23"/>
        <v>2022_Week24</v>
      </c>
      <c r="C1480" t="s">
        <v>771</v>
      </c>
      <c r="D1480" t="s">
        <v>35</v>
      </c>
      <c r="E1480" t="s">
        <v>35</v>
      </c>
      <c r="F1480" t="s">
        <v>36</v>
      </c>
      <c r="G1480" t="s">
        <v>37</v>
      </c>
      <c r="H1480">
        <v>5</v>
      </c>
      <c r="I1480">
        <v>0</v>
      </c>
      <c r="J1480">
        <v>6.41</v>
      </c>
      <c r="K1480">
        <v>0</v>
      </c>
      <c r="L1480">
        <v>8</v>
      </c>
      <c r="M1480">
        <v>0</v>
      </c>
      <c r="N1480">
        <v>7.84</v>
      </c>
      <c r="O1480">
        <v>0</v>
      </c>
      <c r="P1480">
        <v>100</v>
      </c>
      <c r="Q1480">
        <v>0</v>
      </c>
      <c r="R1480">
        <v>2</v>
      </c>
      <c r="S1480">
        <v>0</v>
      </c>
      <c r="T1480">
        <v>40</v>
      </c>
      <c r="U1480">
        <v>0</v>
      </c>
      <c r="V1480" t="s">
        <v>761</v>
      </c>
      <c r="W1480" t="s">
        <v>33</v>
      </c>
      <c r="X1480">
        <v>2</v>
      </c>
      <c r="Y1480">
        <v>0</v>
      </c>
    </row>
    <row r="1481" spans="1:25" x14ac:dyDescent="0.25">
      <c r="A1481">
        <f>_xlfn.XLOOKUP(C1481,[1]Sheet1!$K:$K,[1]Sheet1!$D:$D,0)</f>
        <v>44718</v>
      </c>
      <c r="B1481" t="str">
        <f t="shared" si="23"/>
        <v>2022_Week24</v>
      </c>
      <c r="C1481" t="s">
        <v>771</v>
      </c>
      <c r="D1481" t="s">
        <v>88</v>
      </c>
      <c r="E1481" t="s">
        <v>88</v>
      </c>
      <c r="F1481" t="s">
        <v>89</v>
      </c>
      <c r="G1481" t="s">
        <v>90</v>
      </c>
      <c r="H1481">
        <v>3</v>
      </c>
      <c r="I1481">
        <v>0</v>
      </c>
      <c r="J1481">
        <v>3.85</v>
      </c>
      <c r="K1481">
        <v>0</v>
      </c>
      <c r="L1481">
        <v>5</v>
      </c>
      <c r="M1481">
        <v>0</v>
      </c>
      <c r="N1481">
        <v>4.9000000000000004</v>
      </c>
      <c r="O1481">
        <v>0</v>
      </c>
      <c r="P1481">
        <v>100</v>
      </c>
      <c r="Q1481">
        <v>0</v>
      </c>
      <c r="R1481">
        <v>1</v>
      </c>
      <c r="S1481">
        <v>0</v>
      </c>
      <c r="T1481">
        <v>33.33</v>
      </c>
      <c r="U1481">
        <v>0</v>
      </c>
      <c r="V1481" t="s">
        <v>442</v>
      </c>
      <c r="W1481" t="s">
        <v>33</v>
      </c>
      <c r="X1481">
        <v>1</v>
      </c>
      <c r="Y1481">
        <v>0</v>
      </c>
    </row>
    <row r="1482" spans="1:25" x14ac:dyDescent="0.25">
      <c r="A1482">
        <f>_xlfn.XLOOKUP(C1482,[1]Sheet1!$K:$K,[1]Sheet1!$D:$D,0)</f>
        <v>44718</v>
      </c>
      <c r="B1482" t="str">
        <f t="shared" si="23"/>
        <v>2022_Week24</v>
      </c>
      <c r="C1482" t="s">
        <v>771</v>
      </c>
      <c r="D1482" t="s">
        <v>50</v>
      </c>
      <c r="E1482" t="s">
        <v>50</v>
      </c>
      <c r="F1482" t="s">
        <v>51</v>
      </c>
      <c r="G1482" t="s">
        <v>52</v>
      </c>
      <c r="H1482">
        <v>13</v>
      </c>
      <c r="I1482">
        <v>0</v>
      </c>
      <c r="J1482">
        <v>16.670000000000002</v>
      </c>
      <c r="K1482">
        <v>0</v>
      </c>
      <c r="L1482">
        <v>17</v>
      </c>
      <c r="M1482">
        <v>0</v>
      </c>
      <c r="N1482">
        <v>16.670000000000002</v>
      </c>
      <c r="O1482">
        <v>0</v>
      </c>
      <c r="P1482">
        <v>100</v>
      </c>
      <c r="Q1482">
        <v>0</v>
      </c>
      <c r="R1482">
        <v>1</v>
      </c>
      <c r="S1482">
        <v>0</v>
      </c>
      <c r="T1482">
        <v>7.69</v>
      </c>
      <c r="U1482">
        <v>0</v>
      </c>
      <c r="V1482" t="s">
        <v>442</v>
      </c>
      <c r="W1482" t="s">
        <v>33</v>
      </c>
      <c r="X1482">
        <v>1</v>
      </c>
      <c r="Y1482">
        <v>0</v>
      </c>
    </row>
    <row r="1483" spans="1:25" x14ac:dyDescent="0.25">
      <c r="A1483">
        <f>_xlfn.XLOOKUP(C1483,[1]Sheet1!$K:$K,[1]Sheet1!$D:$D,0)</f>
        <v>44718</v>
      </c>
      <c r="B1483" t="str">
        <f t="shared" si="23"/>
        <v>2022_Week24</v>
      </c>
      <c r="C1483" t="s">
        <v>771</v>
      </c>
      <c r="D1483" t="s">
        <v>301</v>
      </c>
      <c r="E1483" t="s">
        <v>301</v>
      </c>
      <c r="F1483" t="s">
        <v>302</v>
      </c>
      <c r="G1483" t="s">
        <v>303</v>
      </c>
      <c r="H1483">
        <v>10</v>
      </c>
      <c r="I1483">
        <v>0</v>
      </c>
      <c r="J1483">
        <v>12.82</v>
      </c>
      <c r="K1483">
        <v>0</v>
      </c>
      <c r="L1483">
        <v>12</v>
      </c>
      <c r="M1483">
        <v>0</v>
      </c>
      <c r="N1483">
        <v>11.76</v>
      </c>
      <c r="O1483">
        <v>0</v>
      </c>
      <c r="P1483">
        <v>100</v>
      </c>
      <c r="Q1483">
        <v>0</v>
      </c>
      <c r="R1483">
        <v>1</v>
      </c>
      <c r="S1483">
        <v>0</v>
      </c>
      <c r="T1483">
        <v>10</v>
      </c>
      <c r="U1483">
        <v>0</v>
      </c>
      <c r="V1483" t="s">
        <v>442</v>
      </c>
      <c r="W1483" t="s">
        <v>33</v>
      </c>
      <c r="X1483">
        <v>1</v>
      </c>
      <c r="Y1483">
        <v>0</v>
      </c>
    </row>
    <row r="1484" spans="1:25" x14ac:dyDescent="0.25">
      <c r="A1484">
        <f>_xlfn.XLOOKUP(C1484,[1]Sheet1!$K:$K,[1]Sheet1!$D:$D,0)</f>
        <v>44718</v>
      </c>
      <c r="B1484" t="str">
        <f t="shared" si="23"/>
        <v>2022_Week24</v>
      </c>
      <c r="C1484" t="s">
        <v>771</v>
      </c>
      <c r="D1484" t="s">
        <v>58</v>
      </c>
      <c r="E1484" t="s">
        <v>58</v>
      </c>
      <c r="F1484" t="s">
        <v>59</v>
      </c>
      <c r="G1484" t="s">
        <v>60</v>
      </c>
      <c r="H1484">
        <v>5</v>
      </c>
      <c r="I1484">
        <v>0</v>
      </c>
      <c r="J1484">
        <v>6.41</v>
      </c>
      <c r="K1484">
        <v>0</v>
      </c>
      <c r="L1484">
        <v>5</v>
      </c>
      <c r="M1484">
        <v>0</v>
      </c>
      <c r="N1484">
        <v>4.9000000000000004</v>
      </c>
      <c r="O1484">
        <v>0</v>
      </c>
      <c r="P1484">
        <v>100</v>
      </c>
      <c r="Q1484">
        <v>0</v>
      </c>
      <c r="R1484">
        <v>1</v>
      </c>
      <c r="S1484">
        <v>0</v>
      </c>
      <c r="T1484">
        <v>20</v>
      </c>
      <c r="U1484">
        <v>0</v>
      </c>
      <c r="V1484" t="s">
        <v>442</v>
      </c>
      <c r="W1484" t="s">
        <v>33</v>
      </c>
      <c r="X1484">
        <v>1</v>
      </c>
      <c r="Y1484">
        <v>0</v>
      </c>
    </row>
    <row r="1485" spans="1:25" x14ac:dyDescent="0.25">
      <c r="A1485">
        <f>_xlfn.XLOOKUP(C1485,[1]Sheet1!$K:$K,[1]Sheet1!$D:$D,0)</f>
        <v>44718</v>
      </c>
      <c r="B1485" t="str">
        <f t="shared" si="23"/>
        <v>2022_Week24</v>
      </c>
      <c r="C1485" t="s">
        <v>771</v>
      </c>
      <c r="D1485" t="s">
        <v>116</v>
      </c>
      <c r="E1485" t="s">
        <v>116</v>
      </c>
      <c r="F1485" t="s">
        <v>117</v>
      </c>
      <c r="G1485" t="s">
        <v>118</v>
      </c>
      <c r="H1485">
        <v>1</v>
      </c>
      <c r="I1485">
        <v>0</v>
      </c>
      <c r="J1485">
        <v>1.28</v>
      </c>
      <c r="K1485">
        <v>0</v>
      </c>
      <c r="L1485">
        <v>2</v>
      </c>
      <c r="M1485">
        <v>0</v>
      </c>
      <c r="N1485">
        <v>1.96</v>
      </c>
      <c r="O1485">
        <v>0</v>
      </c>
      <c r="P1485">
        <v>100</v>
      </c>
      <c r="Q1485">
        <v>0</v>
      </c>
      <c r="R1485">
        <v>1</v>
      </c>
      <c r="S1485">
        <v>0</v>
      </c>
      <c r="T1485">
        <v>100</v>
      </c>
      <c r="U1485">
        <v>0</v>
      </c>
      <c r="V1485" t="s">
        <v>442</v>
      </c>
      <c r="W1485" t="s">
        <v>33</v>
      </c>
      <c r="X1485">
        <v>1</v>
      </c>
      <c r="Y1485">
        <v>0</v>
      </c>
    </row>
    <row r="1486" spans="1:25" x14ac:dyDescent="0.25">
      <c r="A1486">
        <f>_xlfn.XLOOKUP(C1486,[1]Sheet1!$K:$K,[1]Sheet1!$D:$D,0)</f>
        <v>44718</v>
      </c>
      <c r="B1486" t="str">
        <f t="shared" si="23"/>
        <v>2022_Week24</v>
      </c>
      <c r="C1486" t="s">
        <v>771</v>
      </c>
      <c r="D1486" t="s">
        <v>107</v>
      </c>
      <c r="E1486" t="s">
        <v>107</v>
      </c>
      <c r="F1486" t="s">
        <v>108</v>
      </c>
      <c r="G1486" t="s">
        <v>109</v>
      </c>
      <c r="H1486">
        <v>17</v>
      </c>
      <c r="I1486">
        <v>0</v>
      </c>
      <c r="J1486">
        <v>21.79</v>
      </c>
      <c r="K1486">
        <v>0</v>
      </c>
      <c r="L1486">
        <v>21</v>
      </c>
      <c r="M1486">
        <v>0</v>
      </c>
      <c r="N1486">
        <v>20.59</v>
      </c>
      <c r="O1486">
        <v>0</v>
      </c>
      <c r="P1486">
        <v>95.24</v>
      </c>
      <c r="Q1486">
        <v>0</v>
      </c>
      <c r="R1486">
        <v>1</v>
      </c>
      <c r="S1486">
        <v>0</v>
      </c>
      <c r="T1486">
        <v>5.88</v>
      </c>
      <c r="U1486">
        <v>0</v>
      </c>
      <c r="V1486" t="s">
        <v>442</v>
      </c>
      <c r="W1486" t="s">
        <v>33</v>
      </c>
      <c r="X1486">
        <v>1</v>
      </c>
      <c r="Y1486">
        <v>0</v>
      </c>
    </row>
    <row r="1487" spans="1:25" x14ac:dyDescent="0.25">
      <c r="A1487">
        <f>_xlfn.XLOOKUP(C1487,[1]Sheet1!$K:$K,[1]Sheet1!$D:$D,0)</f>
        <v>45215</v>
      </c>
      <c r="B1487" t="str">
        <f t="shared" si="23"/>
        <v>2023_Week42</v>
      </c>
      <c r="C1487" t="s">
        <v>773</v>
      </c>
      <c r="D1487" t="s">
        <v>40</v>
      </c>
      <c r="E1487" t="s">
        <v>58</v>
      </c>
      <c r="F1487" t="s">
        <v>59</v>
      </c>
      <c r="G1487" t="s">
        <v>60</v>
      </c>
      <c r="H1487">
        <v>239</v>
      </c>
      <c r="I1487">
        <v>5</v>
      </c>
      <c r="J1487">
        <v>11.02</v>
      </c>
      <c r="K1487">
        <v>26.32</v>
      </c>
      <c r="L1487">
        <v>339</v>
      </c>
      <c r="M1487">
        <v>8</v>
      </c>
      <c r="N1487">
        <v>12.05</v>
      </c>
      <c r="O1487">
        <v>30.77</v>
      </c>
      <c r="P1487">
        <v>100</v>
      </c>
      <c r="Q1487">
        <v>100</v>
      </c>
      <c r="R1487">
        <v>17</v>
      </c>
      <c r="S1487">
        <v>0</v>
      </c>
      <c r="T1487">
        <v>7.11</v>
      </c>
      <c r="U1487">
        <v>0</v>
      </c>
      <c r="V1487" t="s">
        <v>647</v>
      </c>
      <c r="W1487" t="s">
        <v>33</v>
      </c>
      <c r="X1487">
        <v>16</v>
      </c>
      <c r="Y1487">
        <v>0</v>
      </c>
    </row>
    <row r="1488" spans="1:25" x14ac:dyDescent="0.25">
      <c r="A1488">
        <f>_xlfn.XLOOKUP(C1488,[1]Sheet1!$K:$K,[1]Sheet1!$D:$D,0)</f>
        <v>45215</v>
      </c>
      <c r="B1488" t="str">
        <f t="shared" si="23"/>
        <v>2023_Week42</v>
      </c>
      <c r="C1488" t="s">
        <v>773</v>
      </c>
      <c r="D1488" t="s">
        <v>34</v>
      </c>
      <c r="E1488" t="s">
        <v>50</v>
      </c>
      <c r="F1488" t="s">
        <v>51</v>
      </c>
      <c r="G1488" t="s">
        <v>52</v>
      </c>
      <c r="H1488">
        <v>100</v>
      </c>
      <c r="I1488">
        <v>1</v>
      </c>
      <c r="J1488">
        <v>4.6100000000000003</v>
      </c>
      <c r="K1488">
        <v>5.26</v>
      </c>
      <c r="L1488">
        <v>128</v>
      </c>
      <c r="M1488">
        <v>1</v>
      </c>
      <c r="N1488">
        <v>4.55</v>
      </c>
      <c r="O1488">
        <v>3.85</v>
      </c>
      <c r="P1488">
        <v>100</v>
      </c>
      <c r="Q1488">
        <v>100</v>
      </c>
      <c r="R1488">
        <v>13</v>
      </c>
      <c r="S1488">
        <v>1</v>
      </c>
      <c r="T1488">
        <v>13</v>
      </c>
      <c r="U1488">
        <v>100</v>
      </c>
      <c r="V1488" t="s">
        <v>251</v>
      </c>
      <c r="W1488" t="s">
        <v>57</v>
      </c>
      <c r="X1488">
        <v>13</v>
      </c>
      <c r="Y1488">
        <v>1</v>
      </c>
    </row>
    <row r="1489" spans="1:25" x14ac:dyDescent="0.25">
      <c r="A1489">
        <f>_xlfn.XLOOKUP(C1489,[1]Sheet1!$K:$K,[1]Sheet1!$D:$D,0)</f>
        <v>45215</v>
      </c>
      <c r="B1489" t="str">
        <f t="shared" si="23"/>
        <v>2023_Week42</v>
      </c>
      <c r="C1489" t="s">
        <v>773</v>
      </c>
      <c r="D1489" t="s">
        <v>29</v>
      </c>
      <c r="E1489" t="s">
        <v>29</v>
      </c>
      <c r="F1489" t="s">
        <v>30</v>
      </c>
      <c r="G1489" t="s">
        <v>31</v>
      </c>
      <c r="H1489">
        <v>138</v>
      </c>
      <c r="I1489">
        <v>0</v>
      </c>
      <c r="J1489">
        <v>6.36</v>
      </c>
      <c r="K1489">
        <v>0</v>
      </c>
      <c r="L1489">
        <v>204</v>
      </c>
      <c r="M1489">
        <v>0</v>
      </c>
      <c r="N1489">
        <v>7.25</v>
      </c>
      <c r="O1489">
        <v>0</v>
      </c>
      <c r="P1489">
        <v>98.53</v>
      </c>
      <c r="Q1489">
        <v>0</v>
      </c>
      <c r="R1489">
        <v>11</v>
      </c>
      <c r="S1489">
        <v>0</v>
      </c>
      <c r="T1489">
        <v>7.97</v>
      </c>
      <c r="U1489">
        <v>0</v>
      </c>
      <c r="V1489" t="s">
        <v>169</v>
      </c>
      <c r="W1489" t="s">
        <v>33</v>
      </c>
      <c r="X1489">
        <v>11</v>
      </c>
      <c r="Y1489">
        <v>0</v>
      </c>
    </row>
    <row r="1490" spans="1:25" x14ac:dyDescent="0.25">
      <c r="A1490">
        <f>_xlfn.XLOOKUP(C1490,[1]Sheet1!$K:$K,[1]Sheet1!$D:$D,0)</f>
        <v>45215</v>
      </c>
      <c r="B1490" t="str">
        <f t="shared" si="23"/>
        <v>2023_Week42</v>
      </c>
      <c r="C1490" t="s">
        <v>773</v>
      </c>
      <c r="D1490" t="s">
        <v>92</v>
      </c>
      <c r="E1490" t="s">
        <v>97</v>
      </c>
      <c r="F1490" t="s">
        <v>98</v>
      </c>
      <c r="G1490" t="s">
        <v>99</v>
      </c>
      <c r="H1490">
        <v>179</v>
      </c>
      <c r="I1490">
        <v>2</v>
      </c>
      <c r="J1490">
        <v>8.25</v>
      </c>
      <c r="K1490">
        <v>10.53</v>
      </c>
      <c r="L1490">
        <v>239</v>
      </c>
      <c r="M1490">
        <v>2</v>
      </c>
      <c r="N1490">
        <v>8.5</v>
      </c>
      <c r="O1490">
        <v>7.69</v>
      </c>
      <c r="P1490">
        <v>100</v>
      </c>
      <c r="Q1490">
        <v>100</v>
      </c>
      <c r="R1490">
        <v>11</v>
      </c>
      <c r="S1490">
        <v>0</v>
      </c>
      <c r="T1490">
        <v>6.15</v>
      </c>
      <c r="U1490">
        <v>0</v>
      </c>
      <c r="V1490" t="s">
        <v>150</v>
      </c>
      <c r="W1490" t="s">
        <v>33</v>
      </c>
      <c r="X1490">
        <v>11</v>
      </c>
      <c r="Y1490">
        <v>0</v>
      </c>
    </row>
    <row r="1491" spans="1:25" x14ac:dyDescent="0.25">
      <c r="A1491">
        <f>_xlfn.XLOOKUP(C1491,[1]Sheet1!$K:$K,[1]Sheet1!$D:$D,0)</f>
        <v>45215</v>
      </c>
      <c r="B1491" t="str">
        <f t="shared" si="23"/>
        <v>2023_Week42</v>
      </c>
      <c r="C1491" t="s">
        <v>773</v>
      </c>
      <c r="D1491" t="s">
        <v>24</v>
      </c>
      <c r="E1491" t="s">
        <v>24</v>
      </c>
      <c r="F1491" t="s">
        <v>25</v>
      </c>
      <c r="G1491" t="s">
        <v>26</v>
      </c>
      <c r="H1491">
        <v>125</v>
      </c>
      <c r="I1491">
        <v>1</v>
      </c>
      <c r="J1491">
        <v>5.76</v>
      </c>
      <c r="K1491">
        <v>5.26</v>
      </c>
      <c r="L1491">
        <v>154</v>
      </c>
      <c r="M1491">
        <v>1</v>
      </c>
      <c r="N1491">
        <v>5.47</v>
      </c>
      <c r="O1491">
        <v>3.85</v>
      </c>
      <c r="P1491">
        <v>97.4</v>
      </c>
      <c r="Q1491">
        <v>100</v>
      </c>
      <c r="R1491">
        <v>10</v>
      </c>
      <c r="S1491">
        <v>0</v>
      </c>
      <c r="T1491">
        <v>8</v>
      </c>
      <c r="U1491">
        <v>0</v>
      </c>
      <c r="V1491" t="s">
        <v>220</v>
      </c>
      <c r="W1491" t="s">
        <v>33</v>
      </c>
      <c r="X1491">
        <v>10</v>
      </c>
      <c r="Y1491">
        <v>0</v>
      </c>
    </row>
    <row r="1492" spans="1:25" x14ac:dyDescent="0.25">
      <c r="A1492">
        <f>_xlfn.XLOOKUP(C1492,[1]Sheet1!$K:$K,[1]Sheet1!$D:$D,0)</f>
        <v>45215</v>
      </c>
      <c r="B1492" t="str">
        <f t="shared" si="23"/>
        <v>2023_Week42</v>
      </c>
      <c r="C1492" t="s">
        <v>773</v>
      </c>
      <c r="D1492" t="s">
        <v>76</v>
      </c>
      <c r="E1492" t="s">
        <v>76</v>
      </c>
      <c r="F1492" t="s">
        <v>77</v>
      </c>
      <c r="G1492" t="s">
        <v>78</v>
      </c>
      <c r="H1492">
        <v>191</v>
      </c>
      <c r="I1492">
        <v>4</v>
      </c>
      <c r="J1492">
        <v>8.81</v>
      </c>
      <c r="K1492">
        <v>21.05</v>
      </c>
      <c r="L1492">
        <v>267</v>
      </c>
      <c r="M1492">
        <v>7</v>
      </c>
      <c r="N1492">
        <v>9.49</v>
      </c>
      <c r="O1492">
        <v>26.92</v>
      </c>
      <c r="P1492">
        <v>100</v>
      </c>
      <c r="Q1492">
        <v>100</v>
      </c>
      <c r="R1492">
        <v>10</v>
      </c>
      <c r="S1492">
        <v>0</v>
      </c>
      <c r="T1492">
        <v>5.24</v>
      </c>
      <c r="U1492">
        <v>0</v>
      </c>
      <c r="V1492" t="s">
        <v>169</v>
      </c>
      <c r="W1492" t="s">
        <v>33</v>
      </c>
      <c r="X1492">
        <v>10</v>
      </c>
      <c r="Y1492">
        <v>0</v>
      </c>
    </row>
    <row r="1493" spans="1:25" x14ac:dyDescent="0.25">
      <c r="A1493">
        <f>_xlfn.XLOOKUP(C1493,[1]Sheet1!$K:$K,[1]Sheet1!$D:$D,0)</f>
        <v>45215</v>
      </c>
      <c r="B1493" t="str">
        <f t="shared" si="23"/>
        <v>2023_Week42</v>
      </c>
      <c r="C1493" t="s">
        <v>773</v>
      </c>
      <c r="D1493" t="s">
        <v>92</v>
      </c>
      <c r="E1493" t="s">
        <v>111</v>
      </c>
      <c r="F1493" t="s">
        <v>112</v>
      </c>
      <c r="G1493" t="s">
        <v>113</v>
      </c>
      <c r="H1493">
        <v>75</v>
      </c>
      <c r="I1493">
        <v>0</v>
      </c>
      <c r="J1493">
        <v>3.46</v>
      </c>
      <c r="K1493">
        <v>0</v>
      </c>
      <c r="L1493">
        <v>94</v>
      </c>
      <c r="M1493">
        <v>0</v>
      </c>
      <c r="N1493">
        <v>3.34</v>
      </c>
      <c r="O1493">
        <v>0</v>
      </c>
      <c r="P1493">
        <v>100</v>
      </c>
      <c r="Q1493">
        <v>0</v>
      </c>
      <c r="R1493">
        <v>6</v>
      </c>
      <c r="S1493">
        <v>0</v>
      </c>
      <c r="T1493">
        <v>8</v>
      </c>
      <c r="U1493">
        <v>0</v>
      </c>
      <c r="V1493" t="s">
        <v>128</v>
      </c>
      <c r="W1493" t="s">
        <v>33</v>
      </c>
      <c r="X1493">
        <v>6</v>
      </c>
      <c r="Y1493">
        <v>0</v>
      </c>
    </row>
    <row r="1494" spans="1:25" x14ac:dyDescent="0.25">
      <c r="A1494">
        <f>_xlfn.XLOOKUP(C1494,[1]Sheet1!$K:$K,[1]Sheet1!$D:$D,0)</f>
        <v>45215</v>
      </c>
      <c r="B1494" t="str">
        <f t="shared" si="23"/>
        <v>2023_Week42</v>
      </c>
      <c r="C1494" t="s">
        <v>773</v>
      </c>
      <c r="D1494" t="s">
        <v>115</v>
      </c>
      <c r="E1494" t="s">
        <v>116</v>
      </c>
      <c r="F1494" t="s">
        <v>117</v>
      </c>
      <c r="G1494" t="s">
        <v>118</v>
      </c>
      <c r="H1494">
        <v>36</v>
      </c>
      <c r="I1494">
        <v>0</v>
      </c>
      <c r="J1494">
        <v>1.66</v>
      </c>
      <c r="K1494">
        <v>0</v>
      </c>
      <c r="L1494">
        <v>45</v>
      </c>
      <c r="M1494">
        <v>0</v>
      </c>
      <c r="N1494">
        <v>1.6</v>
      </c>
      <c r="O1494">
        <v>0</v>
      </c>
      <c r="P1494">
        <v>100</v>
      </c>
      <c r="Q1494">
        <v>0</v>
      </c>
      <c r="R1494">
        <v>5</v>
      </c>
      <c r="S1494">
        <v>0</v>
      </c>
      <c r="T1494">
        <v>13.89</v>
      </c>
      <c r="U1494">
        <v>0</v>
      </c>
      <c r="V1494" t="s">
        <v>152</v>
      </c>
      <c r="W1494" t="s">
        <v>33</v>
      </c>
      <c r="X1494">
        <v>5</v>
      </c>
      <c r="Y1494">
        <v>0</v>
      </c>
    </row>
    <row r="1495" spans="1:25" x14ac:dyDescent="0.25">
      <c r="A1495">
        <f>_xlfn.XLOOKUP(C1495,[1]Sheet1!$K:$K,[1]Sheet1!$D:$D,0)</f>
        <v>45215</v>
      </c>
      <c r="B1495" t="str">
        <f t="shared" si="23"/>
        <v>2023_Week42</v>
      </c>
      <c r="C1495" t="s">
        <v>773</v>
      </c>
      <c r="D1495" t="s">
        <v>120</v>
      </c>
      <c r="E1495" t="s">
        <v>120</v>
      </c>
      <c r="F1495" t="s">
        <v>121</v>
      </c>
      <c r="G1495" t="s">
        <v>122</v>
      </c>
      <c r="H1495">
        <v>45</v>
      </c>
      <c r="I1495">
        <v>0</v>
      </c>
      <c r="J1495">
        <v>2.0699999999999998</v>
      </c>
      <c r="K1495">
        <v>0</v>
      </c>
      <c r="L1495">
        <v>58</v>
      </c>
      <c r="M1495">
        <v>0</v>
      </c>
      <c r="N1495">
        <v>2.06</v>
      </c>
      <c r="O1495">
        <v>0</v>
      </c>
      <c r="P1495">
        <v>100</v>
      </c>
      <c r="Q1495">
        <v>0</v>
      </c>
      <c r="R1495">
        <v>5</v>
      </c>
      <c r="S1495">
        <v>0</v>
      </c>
      <c r="T1495">
        <v>11.11</v>
      </c>
      <c r="U1495">
        <v>0</v>
      </c>
      <c r="V1495" t="s">
        <v>129</v>
      </c>
      <c r="W1495" t="s">
        <v>33</v>
      </c>
      <c r="X1495">
        <v>5</v>
      </c>
      <c r="Y1495">
        <v>0</v>
      </c>
    </row>
    <row r="1496" spans="1:25" x14ac:dyDescent="0.25">
      <c r="A1496">
        <f>_xlfn.XLOOKUP(C1496,[1]Sheet1!$K:$K,[1]Sheet1!$D:$D,0)</f>
        <v>45215</v>
      </c>
      <c r="B1496" t="str">
        <f t="shared" si="23"/>
        <v>2023_Week42</v>
      </c>
      <c r="C1496" t="s">
        <v>773</v>
      </c>
      <c r="D1496" t="s">
        <v>133</v>
      </c>
      <c r="E1496" t="s">
        <v>72</v>
      </c>
      <c r="F1496" t="s">
        <v>73</v>
      </c>
      <c r="G1496" t="s">
        <v>74</v>
      </c>
      <c r="H1496">
        <v>134</v>
      </c>
      <c r="I1496">
        <v>1</v>
      </c>
      <c r="J1496">
        <v>6.18</v>
      </c>
      <c r="K1496">
        <v>5.26</v>
      </c>
      <c r="L1496">
        <v>178</v>
      </c>
      <c r="M1496">
        <v>1</v>
      </c>
      <c r="N1496">
        <v>6.33</v>
      </c>
      <c r="O1496">
        <v>3.85</v>
      </c>
      <c r="P1496">
        <v>100</v>
      </c>
      <c r="Q1496">
        <v>100</v>
      </c>
      <c r="R1496">
        <v>5</v>
      </c>
      <c r="S1496">
        <v>0</v>
      </c>
      <c r="T1496">
        <v>3.73</v>
      </c>
      <c r="U1496">
        <v>0</v>
      </c>
      <c r="V1496" t="s">
        <v>774</v>
      </c>
      <c r="W1496" t="s">
        <v>33</v>
      </c>
      <c r="X1496">
        <v>5</v>
      </c>
      <c r="Y1496">
        <v>0</v>
      </c>
    </row>
    <row r="1497" spans="1:25" x14ac:dyDescent="0.25">
      <c r="A1497">
        <f>_xlfn.XLOOKUP(C1497,[1]Sheet1!$K:$K,[1]Sheet1!$D:$D,0)</f>
        <v>45215</v>
      </c>
      <c r="B1497" t="str">
        <f t="shared" si="23"/>
        <v>2023_Week42</v>
      </c>
      <c r="C1497" t="s">
        <v>773</v>
      </c>
      <c r="D1497" t="s">
        <v>92</v>
      </c>
      <c r="E1497" t="s">
        <v>102</v>
      </c>
      <c r="F1497" t="s">
        <v>103</v>
      </c>
      <c r="G1497" t="s">
        <v>104</v>
      </c>
      <c r="H1497">
        <v>220</v>
      </c>
      <c r="I1497">
        <v>1</v>
      </c>
      <c r="J1497">
        <v>10.14</v>
      </c>
      <c r="K1497">
        <v>5.26</v>
      </c>
      <c r="L1497">
        <v>265</v>
      </c>
      <c r="M1497">
        <v>1</v>
      </c>
      <c r="N1497">
        <v>9.42</v>
      </c>
      <c r="O1497">
        <v>3.85</v>
      </c>
      <c r="P1497">
        <v>100</v>
      </c>
      <c r="Q1497">
        <v>100</v>
      </c>
      <c r="R1497">
        <v>5</v>
      </c>
      <c r="S1497">
        <v>0</v>
      </c>
      <c r="T1497">
        <v>2.27</v>
      </c>
      <c r="U1497">
        <v>0</v>
      </c>
      <c r="V1497" t="s">
        <v>132</v>
      </c>
      <c r="W1497" t="s">
        <v>33</v>
      </c>
      <c r="X1497">
        <v>5</v>
      </c>
      <c r="Y1497">
        <v>0</v>
      </c>
    </row>
    <row r="1498" spans="1:25" x14ac:dyDescent="0.25">
      <c r="A1498">
        <f>_xlfn.XLOOKUP(C1498,[1]Sheet1!$K:$K,[1]Sheet1!$D:$D,0)</f>
        <v>45215</v>
      </c>
      <c r="B1498" t="str">
        <f t="shared" si="23"/>
        <v>2023_Week42</v>
      </c>
      <c r="C1498" t="s">
        <v>773</v>
      </c>
      <c r="D1498" t="s">
        <v>54</v>
      </c>
      <c r="E1498" t="s">
        <v>54</v>
      </c>
      <c r="F1498" t="s">
        <v>30</v>
      </c>
      <c r="G1498" t="s">
        <v>55</v>
      </c>
      <c r="H1498">
        <v>95</v>
      </c>
      <c r="I1498">
        <v>1</v>
      </c>
      <c r="J1498">
        <v>4.38</v>
      </c>
      <c r="K1498">
        <v>5.26</v>
      </c>
      <c r="L1498">
        <v>137</v>
      </c>
      <c r="M1498">
        <v>1</v>
      </c>
      <c r="N1498">
        <v>4.87</v>
      </c>
      <c r="O1498">
        <v>3.85</v>
      </c>
      <c r="P1498">
        <v>100</v>
      </c>
      <c r="Q1498">
        <v>100</v>
      </c>
      <c r="R1498">
        <v>3</v>
      </c>
      <c r="S1498">
        <v>0</v>
      </c>
      <c r="T1498">
        <v>3.16</v>
      </c>
      <c r="U1498">
        <v>0</v>
      </c>
      <c r="V1498" t="s">
        <v>775</v>
      </c>
      <c r="W1498" t="s">
        <v>33</v>
      </c>
      <c r="X1498">
        <v>3</v>
      </c>
      <c r="Y1498">
        <v>0</v>
      </c>
    </row>
    <row r="1499" spans="1:25" x14ac:dyDescent="0.25">
      <c r="A1499">
        <f>_xlfn.XLOOKUP(C1499,[1]Sheet1!$K:$K,[1]Sheet1!$D:$D,0)</f>
        <v>45215</v>
      </c>
      <c r="B1499" t="str">
        <f t="shared" si="23"/>
        <v>2023_Week42</v>
      </c>
      <c r="C1499" t="s">
        <v>773</v>
      </c>
      <c r="D1499" t="s">
        <v>66</v>
      </c>
      <c r="E1499" t="s">
        <v>67</v>
      </c>
      <c r="F1499" t="s">
        <v>68</v>
      </c>
      <c r="G1499" t="s">
        <v>69</v>
      </c>
      <c r="H1499">
        <v>69</v>
      </c>
      <c r="I1499">
        <v>2</v>
      </c>
      <c r="J1499">
        <v>3.18</v>
      </c>
      <c r="K1499">
        <v>10.53</v>
      </c>
      <c r="L1499">
        <v>71</v>
      </c>
      <c r="M1499">
        <v>3</v>
      </c>
      <c r="N1499">
        <v>2.52</v>
      </c>
      <c r="O1499">
        <v>11.54</v>
      </c>
      <c r="P1499">
        <v>100</v>
      </c>
      <c r="Q1499">
        <v>100</v>
      </c>
      <c r="R1499">
        <v>3</v>
      </c>
      <c r="S1499">
        <v>0</v>
      </c>
      <c r="T1499">
        <v>4.3499999999999996</v>
      </c>
      <c r="U1499">
        <v>0</v>
      </c>
      <c r="V1499" t="s">
        <v>137</v>
      </c>
      <c r="W1499" t="s">
        <v>33</v>
      </c>
      <c r="X1499">
        <v>3</v>
      </c>
      <c r="Y1499">
        <v>0</v>
      </c>
    </row>
    <row r="1500" spans="1:25" x14ac:dyDescent="0.25">
      <c r="A1500">
        <f>_xlfn.XLOOKUP(C1500,[1]Sheet1!$K:$K,[1]Sheet1!$D:$D,0)</f>
        <v>45215</v>
      </c>
      <c r="B1500" t="str">
        <f t="shared" si="23"/>
        <v>2023_Week42</v>
      </c>
      <c r="C1500" t="s">
        <v>773</v>
      </c>
      <c r="D1500" t="s">
        <v>40</v>
      </c>
      <c r="E1500" t="s">
        <v>88</v>
      </c>
      <c r="F1500" t="s">
        <v>89</v>
      </c>
      <c r="G1500" t="s">
        <v>90</v>
      </c>
      <c r="H1500">
        <v>43</v>
      </c>
      <c r="I1500">
        <v>0</v>
      </c>
      <c r="J1500">
        <v>1.98</v>
      </c>
      <c r="K1500">
        <v>0</v>
      </c>
      <c r="L1500">
        <v>46</v>
      </c>
      <c r="M1500">
        <v>0</v>
      </c>
      <c r="N1500">
        <v>1.64</v>
      </c>
      <c r="O1500">
        <v>0</v>
      </c>
      <c r="P1500">
        <v>97.62</v>
      </c>
      <c r="Q1500">
        <v>0</v>
      </c>
      <c r="R1500">
        <v>2</v>
      </c>
      <c r="S1500">
        <v>0</v>
      </c>
      <c r="T1500">
        <v>4.6500000000000004</v>
      </c>
      <c r="U1500">
        <v>0</v>
      </c>
      <c r="V1500" t="s">
        <v>135</v>
      </c>
      <c r="W1500" t="s">
        <v>33</v>
      </c>
      <c r="X1500">
        <v>2</v>
      </c>
      <c r="Y1500">
        <v>0</v>
      </c>
    </row>
    <row r="1501" spans="1:25" x14ac:dyDescent="0.25">
      <c r="A1501">
        <f>_xlfn.XLOOKUP(C1501,[1]Sheet1!$K:$K,[1]Sheet1!$D:$D,0)</f>
        <v>45215</v>
      </c>
      <c r="B1501" t="str">
        <f t="shared" si="23"/>
        <v>2023_Week42</v>
      </c>
      <c r="C1501" t="s">
        <v>773</v>
      </c>
      <c r="D1501" t="s">
        <v>40</v>
      </c>
      <c r="E1501" t="s">
        <v>41</v>
      </c>
      <c r="F1501" t="s">
        <v>42</v>
      </c>
      <c r="G1501" t="s">
        <v>43</v>
      </c>
      <c r="H1501">
        <v>61</v>
      </c>
      <c r="I1501">
        <v>0</v>
      </c>
      <c r="J1501">
        <v>2.81</v>
      </c>
      <c r="K1501">
        <v>0</v>
      </c>
      <c r="L1501">
        <v>71</v>
      </c>
      <c r="M1501">
        <v>0</v>
      </c>
      <c r="N1501">
        <v>2.52</v>
      </c>
      <c r="O1501">
        <v>0</v>
      </c>
      <c r="P1501">
        <v>100</v>
      </c>
      <c r="Q1501">
        <v>0</v>
      </c>
      <c r="R1501">
        <v>5</v>
      </c>
      <c r="S1501">
        <v>0</v>
      </c>
      <c r="T1501">
        <v>8.1999999999999993</v>
      </c>
      <c r="U1501">
        <v>0</v>
      </c>
      <c r="V1501" t="s">
        <v>376</v>
      </c>
      <c r="W1501" t="s">
        <v>33</v>
      </c>
      <c r="X1501">
        <v>2</v>
      </c>
      <c r="Y1501">
        <v>0</v>
      </c>
    </row>
    <row r="1502" spans="1:25" x14ac:dyDescent="0.25">
      <c r="A1502">
        <f>_xlfn.XLOOKUP(C1502,[1]Sheet1!$K:$K,[1]Sheet1!$D:$D,0)</f>
        <v>45215</v>
      </c>
      <c r="B1502" t="str">
        <f t="shared" si="23"/>
        <v>2023_Week42</v>
      </c>
      <c r="C1502" t="s">
        <v>773</v>
      </c>
      <c r="D1502" t="s">
        <v>34</v>
      </c>
      <c r="E1502" t="s">
        <v>107</v>
      </c>
      <c r="F1502" t="s">
        <v>108</v>
      </c>
      <c r="G1502" t="s">
        <v>109</v>
      </c>
      <c r="H1502">
        <v>62</v>
      </c>
      <c r="I1502">
        <v>0</v>
      </c>
      <c r="J1502">
        <v>2.86</v>
      </c>
      <c r="K1502">
        <v>0</v>
      </c>
      <c r="L1502">
        <v>84</v>
      </c>
      <c r="M1502">
        <v>0</v>
      </c>
      <c r="N1502">
        <v>2.99</v>
      </c>
      <c r="O1502">
        <v>0</v>
      </c>
      <c r="P1502">
        <v>100</v>
      </c>
      <c r="Q1502">
        <v>0</v>
      </c>
      <c r="R1502">
        <v>2</v>
      </c>
      <c r="S1502">
        <v>0</v>
      </c>
      <c r="T1502">
        <v>3.23</v>
      </c>
      <c r="U1502">
        <v>0</v>
      </c>
      <c r="V1502" t="s">
        <v>217</v>
      </c>
      <c r="W1502" t="s">
        <v>33</v>
      </c>
      <c r="X1502">
        <v>2</v>
      </c>
      <c r="Y1502">
        <v>0</v>
      </c>
    </row>
    <row r="1503" spans="1:25" x14ac:dyDescent="0.25">
      <c r="A1503">
        <f>_xlfn.XLOOKUP(C1503,[1]Sheet1!$K:$K,[1]Sheet1!$D:$D,0)</f>
        <v>45215</v>
      </c>
      <c r="B1503" t="str">
        <f t="shared" si="23"/>
        <v>2023_Week42</v>
      </c>
      <c r="C1503" t="s">
        <v>773</v>
      </c>
      <c r="D1503" t="s">
        <v>34</v>
      </c>
      <c r="E1503" t="s">
        <v>35</v>
      </c>
      <c r="F1503" t="s">
        <v>36</v>
      </c>
      <c r="G1503" t="s">
        <v>37</v>
      </c>
      <c r="H1503">
        <v>101</v>
      </c>
      <c r="I1503">
        <v>0</v>
      </c>
      <c r="J1503">
        <v>4.66</v>
      </c>
      <c r="K1503">
        <v>0</v>
      </c>
      <c r="L1503">
        <v>115</v>
      </c>
      <c r="M1503">
        <v>0</v>
      </c>
      <c r="N1503">
        <v>4.09</v>
      </c>
      <c r="O1503">
        <v>0</v>
      </c>
      <c r="P1503">
        <v>100</v>
      </c>
      <c r="Q1503">
        <v>0</v>
      </c>
      <c r="R1503">
        <v>2</v>
      </c>
      <c r="S1503">
        <v>0</v>
      </c>
      <c r="T1503">
        <v>1.98</v>
      </c>
      <c r="U1503">
        <v>0</v>
      </c>
      <c r="V1503" t="s">
        <v>135</v>
      </c>
      <c r="W1503" t="s">
        <v>33</v>
      </c>
      <c r="X1503">
        <v>2</v>
      </c>
      <c r="Y1503">
        <v>0</v>
      </c>
    </row>
    <row r="1504" spans="1:25" x14ac:dyDescent="0.25">
      <c r="A1504">
        <f>_xlfn.XLOOKUP(C1504,[1]Sheet1!$K:$K,[1]Sheet1!$D:$D,0)</f>
        <v>45215</v>
      </c>
      <c r="B1504" t="str">
        <f t="shared" si="23"/>
        <v>2023_Week42</v>
      </c>
      <c r="C1504" t="s">
        <v>773</v>
      </c>
      <c r="D1504" t="s">
        <v>66</v>
      </c>
      <c r="E1504" t="s">
        <v>84</v>
      </c>
      <c r="F1504" t="s">
        <v>85</v>
      </c>
      <c r="G1504" t="s">
        <v>86</v>
      </c>
      <c r="H1504">
        <v>33</v>
      </c>
      <c r="I1504">
        <v>0</v>
      </c>
      <c r="J1504">
        <v>1.52</v>
      </c>
      <c r="K1504">
        <v>0</v>
      </c>
      <c r="L1504">
        <v>43</v>
      </c>
      <c r="M1504">
        <v>0</v>
      </c>
      <c r="N1504">
        <v>1.53</v>
      </c>
      <c r="O1504">
        <v>0</v>
      </c>
      <c r="P1504">
        <v>100</v>
      </c>
      <c r="Q1504">
        <v>0</v>
      </c>
      <c r="R1504">
        <v>2</v>
      </c>
      <c r="S1504">
        <v>0</v>
      </c>
      <c r="T1504">
        <v>6.06</v>
      </c>
      <c r="U1504">
        <v>0</v>
      </c>
      <c r="V1504" t="s">
        <v>138</v>
      </c>
      <c r="W1504" t="s">
        <v>33</v>
      </c>
      <c r="X1504">
        <v>2</v>
      </c>
      <c r="Y1504">
        <v>0</v>
      </c>
    </row>
    <row r="1505" spans="1:25" x14ac:dyDescent="0.25">
      <c r="A1505">
        <f>_xlfn.XLOOKUP(C1505,[1]Sheet1!$K:$K,[1]Sheet1!$D:$D,0)</f>
        <v>45215</v>
      </c>
      <c r="B1505" t="str">
        <f t="shared" si="23"/>
        <v>2023_Week42</v>
      </c>
      <c r="C1505" t="s">
        <v>773</v>
      </c>
      <c r="D1505" t="s">
        <v>133</v>
      </c>
      <c r="E1505" t="s">
        <v>80</v>
      </c>
      <c r="F1505" t="s">
        <v>81</v>
      </c>
      <c r="G1505" t="s">
        <v>82</v>
      </c>
      <c r="H1505">
        <v>88</v>
      </c>
      <c r="I1505">
        <v>1</v>
      </c>
      <c r="J1505">
        <v>4.0599999999999996</v>
      </c>
      <c r="K1505">
        <v>5.26</v>
      </c>
      <c r="L1505">
        <v>104</v>
      </c>
      <c r="M1505">
        <v>1</v>
      </c>
      <c r="N1505">
        <v>3.7</v>
      </c>
      <c r="O1505">
        <v>3.85</v>
      </c>
      <c r="P1505">
        <v>100</v>
      </c>
      <c r="Q1505">
        <v>0</v>
      </c>
      <c r="R1505">
        <v>2</v>
      </c>
      <c r="S1505">
        <v>0</v>
      </c>
      <c r="T1505">
        <v>2.27</v>
      </c>
      <c r="U1505">
        <v>0</v>
      </c>
      <c r="V1505" t="s">
        <v>519</v>
      </c>
      <c r="W1505" t="s">
        <v>33</v>
      </c>
      <c r="X1505">
        <v>2</v>
      </c>
      <c r="Y1505">
        <v>0</v>
      </c>
    </row>
    <row r="1506" spans="1:25" x14ac:dyDescent="0.25">
      <c r="A1506">
        <f>_xlfn.XLOOKUP(C1506,[1]Sheet1!$K:$K,[1]Sheet1!$D:$D,0)</f>
        <v>45215</v>
      </c>
      <c r="B1506" t="str">
        <f t="shared" si="23"/>
        <v>2023_Week42</v>
      </c>
      <c r="C1506" t="s">
        <v>773</v>
      </c>
      <c r="D1506" t="s">
        <v>92</v>
      </c>
      <c r="E1506" t="s">
        <v>93</v>
      </c>
      <c r="F1506" t="s">
        <v>94</v>
      </c>
      <c r="G1506" t="s">
        <v>95</v>
      </c>
      <c r="H1506">
        <v>96</v>
      </c>
      <c r="I1506">
        <v>0</v>
      </c>
      <c r="J1506">
        <v>4.43</v>
      </c>
      <c r="K1506">
        <v>0</v>
      </c>
      <c r="L1506">
        <v>124</v>
      </c>
      <c r="M1506">
        <v>0</v>
      </c>
      <c r="N1506">
        <v>4.41</v>
      </c>
      <c r="O1506">
        <v>0</v>
      </c>
      <c r="P1506">
        <v>100</v>
      </c>
      <c r="Q1506">
        <v>0</v>
      </c>
      <c r="R1506">
        <v>2</v>
      </c>
      <c r="S1506">
        <v>0</v>
      </c>
      <c r="T1506">
        <v>2.08</v>
      </c>
      <c r="U1506">
        <v>0</v>
      </c>
      <c r="V1506" t="s">
        <v>138</v>
      </c>
      <c r="W1506" t="s">
        <v>33</v>
      </c>
      <c r="X1506">
        <v>2</v>
      </c>
      <c r="Y1506">
        <v>0</v>
      </c>
    </row>
    <row r="1507" spans="1:25" x14ac:dyDescent="0.25">
      <c r="A1507">
        <f>_xlfn.XLOOKUP(C1507,[1]Sheet1!$K:$K,[1]Sheet1!$D:$D,0)</f>
        <v>45215</v>
      </c>
      <c r="B1507" t="str">
        <f t="shared" si="23"/>
        <v>2023_Week42</v>
      </c>
      <c r="C1507" t="s">
        <v>773</v>
      </c>
      <c r="D1507" t="s">
        <v>34</v>
      </c>
      <c r="E1507" t="s">
        <v>45</v>
      </c>
      <c r="F1507" t="s">
        <v>46</v>
      </c>
      <c r="G1507" t="s">
        <v>47</v>
      </c>
      <c r="H1507">
        <v>39</v>
      </c>
      <c r="I1507">
        <v>0</v>
      </c>
      <c r="J1507">
        <v>1.8</v>
      </c>
      <c r="K1507">
        <v>0</v>
      </c>
      <c r="L1507">
        <v>47</v>
      </c>
      <c r="M1507">
        <v>0</v>
      </c>
      <c r="N1507">
        <v>1.67</v>
      </c>
      <c r="O1507">
        <v>0</v>
      </c>
      <c r="P1507">
        <v>100</v>
      </c>
      <c r="Q1507">
        <v>0</v>
      </c>
      <c r="R1507">
        <v>1</v>
      </c>
      <c r="S1507">
        <v>0</v>
      </c>
      <c r="T1507">
        <v>2.56</v>
      </c>
      <c r="U1507">
        <v>0</v>
      </c>
      <c r="V1507" t="s">
        <v>139</v>
      </c>
      <c r="W1507" t="s">
        <v>33</v>
      </c>
      <c r="X1507">
        <v>1</v>
      </c>
      <c r="Y1507">
        <v>0</v>
      </c>
    </row>
    <row r="1508" spans="1:25" x14ac:dyDescent="0.25">
      <c r="A1508">
        <f>_xlfn.XLOOKUP(C1508,[1]Sheet1!$K:$K,[1]Sheet1!$D:$D,0)</f>
        <v>44711</v>
      </c>
      <c r="B1508" t="str">
        <f t="shared" si="23"/>
        <v>2022_Week23</v>
      </c>
      <c r="C1508" t="s">
        <v>776</v>
      </c>
    </row>
    <row r="1509" spans="1:25" x14ac:dyDescent="0.25">
      <c r="A1509">
        <f>_xlfn.XLOOKUP(C1509,[1]Sheet1!$K:$K,[1]Sheet1!$D:$D,0)</f>
        <v>45208</v>
      </c>
      <c r="B1509" t="str">
        <f t="shared" si="23"/>
        <v>2023_Week41</v>
      </c>
      <c r="C1509" t="s">
        <v>777</v>
      </c>
      <c r="D1509" t="s">
        <v>40</v>
      </c>
      <c r="E1509" t="s">
        <v>58</v>
      </c>
      <c r="F1509" t="s">
        <v>59</v>
      </c>
      <c r="G1509" t="s">
        <v>60</v>
      </c>
      <c r="H1509">
        <v>312</v>
      </c>
      <c r="I1509">
        <v>3</v>
      </c>
      <c r="J1509">
        <v>17.38</v>
      </c>
      <c r="K1509">
        <v>10</v>
      </c>
      <c r="L1509">
        <v>406</v>
      </c>
      <c r="M1509">
        <v>6</v>
      </c>
      <c r="N1509">
        <v>17.28</v>
      </c>
      <c r="O1509">
        <v>13.33</v>
      </c>
      <c r="P1509">
        <v>100</v>
      </c>
      <c r="Q1509">
        <v>100</v>
      </c>
      <c r="R1509">
        <v>33</v>
      </c>
      <c r="S1509">
        <v>0</v>
      </c>
      <c r="T1509">
        <v>10.58</v>
      </c>
      <c r="U1509">
        <v>0</v>
      </c>
      <c r="V1509" t="s">
        <v>125</v>
      </c>
      <c r="W1509" t="s">
        <v>33</v>
      </c>
      <c r="X1509">
        <v>31</v>
      </c>
      <c r="Y1509">
        <v>0</v>
      </c>
    </row>
    <row r="1510" spans="1:25" x14ac:dyDescent="0.25">
      <c r="A1510">
        <f>_xlfn.XLOOKUP(C1510,[1]Sheet1!$K:$K,[1]Sheet1!$D:$D,0)</f>
        <v>45208</v>
      </c>
      <c r="B1510" t="str">
        <f t="shared" si="23"/>
        <v>2023_Week41</v>
      </c>
      <c r="C1510" t="s">
        <v>777</v>
      </c>
      <c r="D1510" t="s">
        <v>76</v>
      </c>
      <c r="E1510" t="s">
        <v>76</v>
      </c>
      <c r="F1510" t="s">
        <v>77</v>
      </c>
      <c r="G1510" t="s">
        <v>78</v>
      </c>
      <c r="H1510">
        <v>178</v>
      </c>
      <c r="I1510">
        <v>4</v>
      </c>
      <c r="J1510">
        <v>9.92</v>
      </c>
      <c r="K1510">
        <v>13.33</v>
      </c>
      <c r="L1510">
        <v>269</v>
      </c>
      <c r="M1510">
        <v>8</v>
      </c>
      <c r="N1510">
        <v>11.45</v>
      </c>
      <c r="O1510">
        <v>17.78</v>
      </c>
      <c r="P1510">
        <v>100</v>
      </c>
      <c r="Q1510">
        <v>75</v>
      </c>
      <c r="R1510">
        <v>23</v>
      </c>
      <c r="S1510">
        <v>1</v>
      </c>
      <c r="T1510">
        <v>12.92</v>
      </c>
      <c r="U1510">
        <v>25</v>
      </c>
      <c r="V1510" t="s">
        <v>242</v>
      </c>
      <c r="W1510" t="s">
        <v>146</v>
      </c>
      <c r="X1510">
        <v>23</v>
      </c>
      <c r="Y1510">
        <v>1</v>
      </c>
    </row>
    <row r="1511" spans="1:25" x14ac:dyDescent="0.25">
      <c r="A1511">
        <f>_xlfn.XLOOKUP(C1511,[1]Sheet1!$K:$K,[1]Sheet1!$D:$D,0)</f>
        <v>45208</v>
      </c>
      <c r="B1511" t="str">
        <f t="shared" si="23"/>
        <v>2023_Week41</v>
      </c>
      <c r="C1511" t="s">
        <v>777</v>
      </c>
      <c r="D1511" t="s">
        <v>92</v>
      </c>
      <c r="E1511" t="s">
        <v>102</v>
      </c>
      <c r="F1511" t="s">
        <v>103</v>
      </c>
      <c r="G1511" t="s">
        <v>104</v>
      </c>
      <c r="H1511">
        <v>328</v>
      </c>
      <c r="I1511">
        <v>5</v>
      </c>
      <c r="J1511">
        <v>18.27</v>
      </c>
      <c r="K1511">
        <v>16.670000000000002</v>
      </c>
      <c r="L1511">
        <v>439</v>
      </c>
      <c r="M1511">
        <v>5</v>
      </c>
      <c r="N1511">
        <v>18.68</v>
      </c>
      <c r="O1511">
        <v>11.11</v>
      </c>
      <c r="P1511">
        <v>100</v>
      </c>
      <c r="Q1511">
        <v>100</v>
      </c>
      <c r="R1511">
        <v>15</v>
      </c>
      <c r="S1511">
        <v>0</v>
      </c>
      <c r="T1511">
        <v>4.57</v>
      </c>
      <c r="U1511">
        <v>0</v>
      </c>
      <c r="V1511" t="s">
        <v>142</v>
      </c>
      <c r="W1511" t="s">
        <v>33</v>
      </c>
      <c r="X1511">
        <v>15</v>
      </c>
      <c r="Y1511">
        <v>0</v>
      </c>
    </row>
    <row r="1512" spans="1:25" x14ac:dyDescent="0.25">
      <c r="A1512">
        <f>_xlfn.XLOOKUP(C1512,[1]Sheet1!$K:$K,[1]Sheet1!$D:$D,0)</f>
        <v>45208</v>
      </c>
      <c r="B1512" t="str">
        <f t="shared" si="23"/>
        <v>2023_Week41</v>
      </c>
      <c r="C1512" t="s">
        <v>777</v>
      </c>
      <c r="D1512" t="s">
        <v>29</v>
      </c>
      <c r="E1512" t="s">
        <v>29</v>
      </c>
      <c r="F1512" t="s">
        <v>30</v>
      </c>
      <c r="G1512" t="s">
        <v>31</v>
      </c>
      <c r="H1512">
        <v>127</v>
      </c>
      <c r="I1512">
        <v>1</v>
      </c>
      <c r="J1512">
        <v>7.08</v>
      </c>
      <c r="K1512">
        <v>3.33</v>
      </c>
      <c r="L1512">
        <v>182</v>
      </c>
      <c r="M1512">
        <v>2</v>
      </c>
      <c r="N1512">
        <v>7.74</v>
      </c>
      <c r="O1512">
        <v>4.4400000000000004</v>
      </c>
      <c r="P1512">
        <v>98.9</v>
      </c>
      <c r="Q1512">
        <v>100</v>
      </c>
      <c r="R1512">
        <v>14</v>
      </c>
      <c r="S1512">
        <v>0</v>
      </c>
      <c r="T1512">
        <v>11.02</v>
      </c>
      <c r="U1512">
        <v>0</v>
      </c>
      <c r="V1512" t="s">
        <v>142</v>
      </c>
      <c r="W1512" t="s">
        <v>33</v>
      </c>
      <c r="X1512">
        <v>14</v>
      </c>
      <c r="Y1512">
        <v>0</v>
      </c>
    </row>
    <row r="1513" spans="1:25" x14ac:dyDescent="0.25">
      <c r="A1513">
        <f>_xlfn.XLOOKUP(C1513,[1]Sheet1!$K:$K,[1]Sheet1!$D:$D,0)</f>
        <v>45208</v>
      </c>
      <c r="B1513" t="str">
        <f t="shared" si="23"/>
        <v>2023_Week41</v>
      </c>
      <c r="C1513" t="s">
        <v>777</v>
      </c>
      <c r="D1513" t="s">
        <v>120</v>
      </c>
      <c r="E1513" t="s">
        <v>120</v>
      </c>
      <c r="F1513" t="s">
        <v>121</v>
      </c>
      <c r="G1513" t="s">
        <v>122</v>
      </c>
      <c r="H1513">
        <v>43</v>
      </c>
      <c r="I1513">
        <v>1</v>
      </c>
      <c r="J1513">
        <v>2.4</v>
      </c>
      <c r="K1513">
        <v>3.33</v>
      </c>
      <c r="L1513">
        <v>57</v>
      </c>
      <c r="M1513">
        <v>1</v>
      </c>
      <c r="N1513">
        <v>2.4300000000000002</v>
      </c>
      <c r="O1513">
        <v>2.2200000000000002</v>
      </c>
      <c r="P1513">
        <v>98.25</v>
      </c>
      <c r="Q1513">
        <v>100</v>
      </c>
      <c r="R1513">
        <v>8</v>
      </c>
      <c r="S1513">
        <v>0</v>
      </c>
      <c r="T1513">
        <v>18.600000000000001</v>
      </c>
      <c r="U1513">
        <v>0</v>
      </c>
      <c r="V1513" t="s">
        <v>143</v>
      </c>
      <c r="W1513" t="s">
        <v>33</v>
      </c>
      <c r="X1513">
        <v>8</v>
      </c>
      <c r="Y1513">
        <v>0</v>
      </c>
    </row>
    <row r="1514" spans="1:25" x14ac:dyDescent="0.25">
      <c r="A1514">
        <f>_xlfn.XLOOKUP(C1514,[1]Sheet1!$K:$K,[1]Sheet1!$D:$D,0)</f>
        <v>45208</v>
      </c>
      <c r="B1514" t="str">
        <f t="shared" si="23"/>
        <v>2023_Week41</v>
      </c>
      <c r="C1514" t="s">
        <v>777</v>
      </c>
      <c r="D1514" t="s">
        <v>92</v>
      </c>
      <c r="E1514" t="s">
        <v>97</v>
      </c>
      <c r="F1514" t="s">
        <v>98</v>
      </c>
      <c r="G1514" t="s">
        <v>99</v>
      </c>
      <c r="H1514">
        <v>147</v>
      </c>
      <c r="I1514">
        <v>4</v>
      </c>
      <c r="J1514">
        <v>8.19</v>
      </c>
      <c r="K1514">
        <v>13.33</v>
      </c>
      <c r="L1514">
        <v>188</v>
      </c>
      <c r="M1514">
        <v>6</v>
      </c>
      <c r="N1514">
        <v>8</v>
      </c>
      <c r="O1514">
        <v>13.33</v>
      </c>
      <c r="P1514">
        <v>100</v>
      </c>
      <c r="Q1514">
        <v>100</v>
      </c>
      <c r="R1514">
        <v>7</v>
      </c>
      <c r="S1514">
        <v>2</v>
      </c>
      <c r="T1514">
        <v>4.76</v>
      </c>
      <c r="U1514">
        <v>50</v>
      </c>
      <c r="V1514" t="s">
        <v>151</v>
      </c>
      <c r="W1514" t="s">
        <v>138</v>
      </c>
      <c r="X1514">
        <v>7</v>
      </c>
      <c r="Y1514">
        <v>2</v>
      </c>
    </row>
    <row r="1515" spans="1:25" x14ac:dyDescent="0.25">
      <c r="A1515">
        <f>_xlfn.XLOOKUP(C1515,[1]Sheet1!$K:$K,[1]Sheet1!$D:$D,0)</f>
        <v>45208</v>
      </c>
      <c r="B1515" t="str">
        <f t="shared" si="23"/>
        <v>2023_Week41</v>
      </c>
      <c r="C1515" t="s">
        <v>777</v>
      </c>
      <c r="D1515" t="s">
        <v>34</v>
      </c>
      <c r="E1515" t="s">
        <v>50</v>
      </c>
      <c r="F1515" t="s">
        <v>51</v>
      </c>
      <c r="G1515" t="s">
        <v>52</v>
      </c>
      <c r="H1515">
        <v>70</v>
      </c>
      <c r="I1515">
        <v>1</v>
      </c>
      <c r="J1515">
        <v>3.9</v>
      </c>
      <c r="K1515">
        <v>3.33</v>
      </c>
      <c r="L1515">
        <v>82</v>
      </c>
      <c r="M1515">
        <v>1</v>
      </c>
      <c r="N1515">
        <v>3.49</v>
      </c>
      <c r="O1515">
        <v>2.2200000000000002</v>
      </c>
      <c r="P1515">
        <v>100</v>
      </c>
      <c r="Q1515">
        <v>100</v>
      </c>
      <c r="R1515">
        <v>4</v>
      </c>
      <c r="S1515">
        <v>0</v>
      </c>
      <c r="T1515">
        <v>5.71</v>
      </c>
      <c r="U1515">
        <v>0</v>
      </c>
      <c r="V1515" t="s">
        <v>156</v>
      </c>
      <c r="W1515" t="s">
        <v>33</v>
      </c>
      <c r="X1515">
        <v>4</v>
      </c>
      <c r="Y1515">
        <v>0</v>
      </c>
    </row>
    <row r="1516" spans="1:25" x14ac:dyDescent="0.25">
      <c r="A1516">
        <f>_xlfn.XLOOKUP(C1516,[1]Sheet1!$K:$K,[1]Sheet1!$D:$D,0)</f>
        <v>45208</v>
      </c>
      <c r="B1516" t="str">
        <f t="shared" si="23"/>
        <v>2023_Week41</v>
      </c>
      <c r="C1516" t="s">
        <v>777</v>
      </c>
      <c r="D1516" t="s">
        <v>115</v>
      </c>
      <c r="E1516" t="s">
        <v>116</v>
      </c>
      <c r="F1516" t="s">
        <v>117</v>
      </c>
      <c r="G1516" t="s">
        <v>118</v>
      </c>
      <c r="H1516">
        <v>27</v>
      </c>
      <c r="I1516">
        <v>0</v>
      </c>
      <c r="J1516">
        <v>1.5</v>
      </c>
      <c r="K1516">
        <v>0</v>
      </c>
      <c r="L1516">
        <v>37</v>
      </c>
      <c r="M1516">
        <v>0</v>
      </c>
      <c r="N1516">
        <v>1.57</v>
      </c>
      <c r="O1516">
        <v>0</v>
      </c>
      <c r="P1516">
        <v>100</v>
      </c>
      <c r="Q1516">
        <v>0</v>
      </c>
      <c r="R1516">
        <v>4</v>
      </c>
      <c r="S1516">
        <v>0</v>
      </c>
      <c r="T1516">
        <v>14.81</v>
      </c>
      <c r="U1516">
        <v>0</v>
      </c>
      <c r="V1516" t="s">
        <v>131</v>
      </c>
      <c r="W1516" t="s">
        <v>33</v>
      </c>
      <c r="X1516">
        <v>4</v>
      </c>
      <c r="Y1516">
        <v>0</v>
      </c>
    </row>
    <row r="1517" spans="1:25" x14ac:dyDescent="0.25">
      <c r="A1517">
        <f>_xlfn.XLOOKUP(C1517,[1]Sheet1!$K:$K,[1]Sheet1!$D:$D,0)</f>
        <v>45208</v>
      </c>
      <c r="B1517" t="str">
        <f t="shared" si="23"/>
        <v>2023_Week41</v>
      </c>
      <c r="C1517" t="s">
        <v>777</v>
      </c>
      <c r="D1517" t="s">
        <v>24</v>
      </c>
      <c r="E1517" t="s">
        <v>24</v>
      </c>
      <c r="F1517" t="s">
        <v>25</v>
      </c>
      <c r="G1517" t="s">
        <v>26</v>
      </c>
      <c r="H1517">
        <v>37</v>
      </c>
      <c r="I1517">
        <v>0</v>
      </c>
      <c r="J1517">
        <v>2.06</v>
      </c>
      <c r="K1517">
        <v>0</v>
      </c>
      <c r="L1517">
        <v>60</v>
      </c>
      <c r="M1517">
        <v>0</v>
      </c>
      <c r="N1517">
        <v>2.5499999999999998</v>
      </c>
      <c r="O1517">
        <v>0</v>
      </c>
      <c r="P1517">
        <v>100</v>
      </c>
      <c r="Q1517">
        <v>0</v>
      </c>
      <c r="R1517">
        <v>4</v>
      </c>
      <c r="S1517">
        <v>0</v>
      </c>
      <c r="T1517">
        <v>10.81</v>
      </c>
      <c r="U1517">
        <v>0</v>
      </c>
      <c r="V1517" t="s">
        <v>131</v>
      </c>
      <c r="W1517" t="s">
        <v>33</v>
      </c>
      <c r="X1517">
        <v>4</v>
      </c>
      <c r="Y1517">
        <v>0</v>
      </c>
    </row>
    <row r="1518" spans="1:25" x14ac:dyDescent="0.25">
      <c r="A1518">
        <f>_xlfn.XLOOKUP(C1518,[1]Sheet1!$K:$K,[1]Sheet1!$D:$D,0)</f>
        <v>45208</v>
      </c>
      <c r="B1518" t="str">
        <f t="shared" si="23"/>
        <v>2023_Week41</v>
      </c>
      <c r="C1518" t="s">
        <v>777</v>
      </c>
      <c r="D1518" t="s">
        <v>92</v>
      </c>
      <c r="E1518" t="s">
        <v>93</v>
      </c>
      <c r="F1518" t="s">
        <v>94</v>
      </c>
      <c r="G1518" t="s">
        <v>95</v>
      </c>
      <c r="H1518">
        <v>119</v>
      </c>
      <c r="I1518">
        <v>2</v>
      </c>
      <c r="J1518">
        <v>6.63</v>
      </c>
      <c r="K1518">
        <v>6.67</v>
      </c>
      <c r="L1518">
        <v>149</v>
      </c>
      <c r="M1518">
        <v>4</v>
      </c>
      <c r="N1518">
        <v>6.34</v>
      </c>
      <c r="O1518">
        <v>8.89</v>
      </c>
      <c r="P1518">
        <v>100</v>
      </c>
      <c r="Q1518">
        <v>100</v>
      </c>
      <c r="R1518">
        <v>4</v>
      </c>
      <c r="S1518">
        <v>0</v>
      </c>
      <c r="T1518">
        <v>3.36</v>
      </c>
      <c r="U1518">
        <v>0</v>
      </c>
      <c r="V1518" t="s">
        <v>132</v>
      </c>
      <c r="W1518" t="s">
        <v>33</v>
      </c>
      <c r="X1518">
        <v>4</v>
      </c>
      <c r="Y1518">
        <v>0</v>
      </c>
    </row>
    <row r="1519" spans="1:25" x14ac:dyDescent="0.25">
      <c r="A1519">
        <f>_xlfn.XLOOKUP(C1519,[1]Sheet1!$K:$K,[1]Sheet1!$D:$D,0)</f>
        <v>45208</v>
      </c>
      <c r="B1519" t="str">
        <f t="shared" si="23"/>
        <v>2023_Week41</v>
      </c>
      <c r="C1519" t="s">
        <v>777</v>
      </c>
      <c r="D1519" t="s">
        <v>66</v>
      </c>
      <c r="E1519" t="s">
        <v>67</v>
      </c>
      <c r="F1519" t="s">
        <v>68</v>
      </c>
      <c r="G1519" t="s">
        <v>69</v>
      </c>
      <c r="H1519">
        <v>66</v>
      </c>
      <c r="I1519">
        <v>0</v>
      </c>
      <c r="J1519">
        <v>3.68</v>
      </c>
      <c r="K1519">
        <v>0</v>
      </c>
      <c r="L1519">
        <v>75</v>
      </c>
      <c r="M1519">
        <v>0</v>
      </c>
      <c r="N1519">
        <v>3.19</v>
      </c>
      <c r="O1519">
        <v>0</v>
      </c>
      <c r="P1519">
        <v>100</v>
      </c>
      <c r="Q1519">
        <v>0</v>
      </c>
      <c r="R1519">
        <v>3</v>
      </c>
      <c r="S1519">
        <v>0</v>
      </c>
      <c r="T1519">
        <v>4.55</v>
      </c>
      <c r="U1519">
        <v>0</v>
      </c>
      <c r="V1519" t="s">
        <v>137</v>
      </c>
      <c r="W1519" t="s">
        <v>33</v>
      </c>
      <c r="X1519">
        <v>3</v>
      </c>
      <c r="Y1519">
        <v>0</v>
      </c>
    </row>
    <row r="1520" spans="1:25" x14ac:dyDescent="0.25">
      <c r="A1520">
        <f>_xlfn.XLOOKUP(C1520,[1]Sheet1!$K:$K,[1]Sheet1!$D:$D,0)</f>
        <v>45208</v>
      </c>
      <c r="B1520" t="str">
        <f t="shared" si="23"/>
        <v>2023_Week41</v>
      </c>
      <c r="C1520" t="s">
        <v>777</v>
      </c>
      <c r="D1520" t="s">
        <v>34</v>
      </c>
      <c r="E1520" t="s">
        <v>62</v>
      </c>
      <c r="F1520" t="s">
        <v>63</v>
      </c>
      <c r="G1520" t="s">
        <v>64</v>
      </c>
      <c r="H1520">
        <v>25</v>
      </c>
      <c r="I1520">
        <v>0</v>
      </c>
      <c r="J1520">
        <v>1.39</v>
      </c>
      <c r="K1520">
        <v>0</v>
      </c>
      <c r="L1520">
        <v>29</v>
      </c>
      <c r="M1520">
        <v>0</v>
      </c>
      <c r="N1520">
        <v>1.23</v>
      </c>
      <c r="O1520">
        <v>0</v>
      </c>
      <c r="P1520">
        <v>100</v>
      </c>
      <c r="Q1520">
        <v>0</v>
      </c>
      <c r="R1520">
        <v>2</v>
      </c>
      <c r="S1520">
        <v>0</v>
      </c>
      <c r="T1520">
        <v>8</v>
      </c>
      <c r="U1520">
        <v>0</v>
      </c>
      <c r="V1520" t="s">
        <v>135</v>
      </c>
      <c r="W1520" t="s">
        <v>33</v>
      </c>
      <c r="X1520">
        <v>2</v>
      </c>
      <c r="Y1520">
        <v>0</v>
      </c>
    </row>
    <row r="1521" spans="1:25" x14ac:dyDescent="0.25">
      <c r="A1521">
        <f>_xlfn.XLOOKUP(C1521,[1]Sheet1!$K:$K,[1]Sheet1!$D:$D,0)</f>
        <v>45208</v>
      </c>
      <c r="B1521" t="str">
        <f t="shared" si="23"/>
        <v>2023_Week41</v>
      </c>
      <c r="C1521" t="s">
        <v>777</v>
      </c>
      <c r="D1521" t="s">
        <v>34</v>
      </c>
      <c r="E1521" t="s">
        <v>107</v>
      </c>
      <c r="F1521" t="s">
        <v>108</v>
      </c>
      <c r="G1521" t="s">
        <v>109</v>
      </c>
      <c r="H1521">
        <v>88</v>
      </c>
      <c r="I1521">
        <v>1</v>
      </c>
      <c r="J1521">
        <v>4.9000000000000004</v>
      </c>
      <c r="K1521">
        <v>3.33</v>
      </c>
      <c r="L1521">
        <v>100</v>
      </c>
      <c r="M1521">
        <v>1</v>
      </c>
      <c r="N1521">
        <v>4.26</v>
      </c>
      <c r="O1521">
        <v>2.2200000000000002</v>
      </c>
      <c r="P1521">
        <v>100</v>
      </c>
      <c r="Q1521">
        <v>0</v>
      </c>
      <c r="R1521">
        <v>2</v>
      </c>
      <c r="S1521">
        <v>0</v>
      </c>
      <c r="T1521">
        <v>2.27</v>
      </c>
      <c r="U1521">
        <v>0</v>
      </c>
      <c r="V1521" t="s">
        <v>217</v>
      </c>
      <c r="W1521" t="s">
        <v>33</v>
      </c>
      <c r="X1521">
        <v>2</v>
      </c>
      <c r="Y1521">
        <v>0</v>
      </c>
    </row>
    <row r="1522" spans="1:25" x14ac:dyDescent="0.25">
      <c r="A1522">
        <f>_xlfn.XLOOKUP(C1522,[1]Sheet1!$K:$K,[1]Sheet1!$D:$D,0)</f>
        <v>45208</v>
      </c>
      <c r="B1522" t="str">
        <f t="shared" si="23"/>
        <v>2023_Week41</v>
      </c>
      <c r="C1522" t="s">
        <v>777</v>
      </c>
      <c r="D1522" t="s">
        <v>54</v>
      </c>
      <c r="E1522" t="s">
        <v>54</v>
      </c>
      <c r="F1522" t="s">
        <v>30</v>
      </c>
      <c r="G1522" t="s">
        <v>55</v>
      </c>
      <c r="H1522">
        <v>40</v>
      </c>
      <c r="I1522">
        <v>3</v>
      </c>
      <c r="J1522">
        <v>2.23</v>
      </c>
      <c r="K1522">
        <v>10</v>
      </c>
      <c r="L1522">
        <v>55</v>
      </c>
      <c r="M1522">
        <v>3</v>
      </c>
      <c r="N1522">
        <v>2.34</v>
      </c>
      <c r="O1522">
        <v>6.67</v>
      </c>
      <c r="P1522">
        <v>100</v>
      </c>
      <c r="Q1522">
        <v>100</v>
      </c>
      <c r="R1522">
        <v>2</v>
      </c>
      <c r="S1522">
        <v>0</v>
      </c>
      <c r="T1522">
        <v>5</v>
      </c>
      <c r="U1522">
        <v>0</v>
      </c>
      <c r="V1522" t="s">
        <v>136</v>
      </c>
      <c r="W1522" t="s">
        <v>33</v>
      </c>
      <c r="X1522">
        <v>2</v>
      </c>
      <c r="Y1522">
        <v>0</v>
      </c>
    </row>
    <row r="1523" spans="1:25" x14ac:dyDescent="0.25">
      <c r="A1523">
        <f>_xlfn.XLOOKUP(C1523,[1]Sheet1!$K:$K,[1]Sheet1!$D:$D,0)</f>
        <v>45208</v>
      </c>
      <c r="B1523" t="str">
        <f t="shared" si="23"/>
        <v>2023_Week41</v>
      </c>
      <c r="C1523" t="s">
        <v>777</v>
      </c>
      <c r="D1523" t="s">
        <v>34</v>
      </c>
      <c r="E1523" t="s">
        <v>35</v>
      </c>
      <c r="F1523" t="s">
        <v>36</v>
      </c>
      <c r="G1523" t="s">
        <v>37</v>
      </c>
      <c r="H1523">
        <v>60</v>
      </c>
      <c r="I1523">
        <v>1</v>
      </c>
      <c r="J1523">
        <v>3.34</v>
      </c>
      <c r="K1523">
        <v>3.33</v>
      </c>
      <c r="L1523">
        <v>70</v>
      </c>
      <c r="M1523">
        <v>2</v>
      </c>
      <c r="N1523">
        <v>2.98</v>
      </c>
      <c r="O1523">
        <v>4.4400000000000004</v>
      </c>
      <c r="P1523">
        <v>100</v>
      </c>
      <c r="Q1523">
        <v>100</v>
      </c>
      <c r="R1523">
        <v>2</v>
      </c>
      <c r="S1523">
        <v>0</v>
      </c>
      <c r="T1523">
        <v>3.33</v>
      </c>
      <c r="U1523">
        <v>0</v>
      </c>
      <c r="V1523" t="s">
        <v>135</v>
      </c>
      <c r="W1523" t="s">
        <v>33</v>
      </c>
      <c r="X1523">
        <v>1</v>
      </c>
      <c r="Y1523">
        <v>0</v>
      </c>
    </row>
    <row r="1524" spans="1:25" x14ac:dyDescent="0.25">
      <c r="A1524">
        <f>_xlfn.XLOOKUP(C1524,[1]Sheet1!$K:$K,[1]Sheet1!$D:$D,0)</f>
        <v>45208</v>
      </c>
      <c r="B1524" t="str">
        <f t="shared" si="23"/>
        <v>2023_Week41</v>
      </c>
      <c r="C1524" t="s">
        <v>777</v>
      </c>
      <c r="D1524" t="s">
        <v>66</v>
      </c>
      <c r="E1524" t="s">
        <v>84</v>
      </c>
      <c r="F1524" t="s">
        <v>85</v>
      </c>
      <c r="G1524" t="s">
        <v>86</v>
      </c>
      <c r="H1524">
        <v>29</v>
      </c>
      <c r="I1524">
        <v>0</v>
      </c>
      <c r="J1524">
        <v>1.62</v>
      </c>
      <c r="K1524">
        <v>0</v>
      </c>
      <c r="L1524">
        <v>31</v>
      </c>
      <c r="M1524">
        <v>0</v>
      </c>
      <c r="N1524">
        <v>1.32</v>
      </c>
      <c r="O1524">
        <v>0</v>
      </c>
      <c r="P1524">
        <v>100</v>
      </c>
      <c r="Q1524">
        <v>0</v>
      </c>
      <c r="R1524">
        <v>1</v>
      </c>
      <c r="S1524">
        <v>0</v>
      </c>
      <c r="T1524">
        <v>3.45</v>
      </c>
      <c r="U1524">
        <v>0</v>
      </c>
      <c r="V1524" t="s">
        <v>146</v>
      </c>
      <c r="W1524" t="s">
        <v>33</v>
      </c>
      <c r="X1524">
        <v>1</v>
      </c>
      <c r="Y1524">
        <v>0</v>
      </c>
    </row>
    <row r="1525" spans="1:25" x14ac:dyDescent="0.25">
      <c r="A1525">
        <f>_xlfn.XLOOKUP(C1525,[1]Sheet1!$K:$K,[1]Sheet1!$D:$D,0)</f>
        <v>45208</v>
      </c>
      <c r="B1525" t="str">
        <f t="shared" si="23"/>
        <v>2023_Week41</v>
      </c>
      <c r="C1525" t="s">
        <v>777</v>
      </c>
      <c r="D1525" t="s">
        <v>92</v>
      </c>
      <c r="E1525" t="s">
        <v>111</v>
      </c>
      <c r="F1525" t="s">
        <v>112</v>
      </c>
      <c r="G1525" t="s">
        <v>113</v>
      </c>
      <c r="H1525">
        <v>99</v>
      </c>
      <c r="I1525">
        <v>4</v>
      </c>
      <c r="J1525">
        <v>5.52</v>
      </c>
      <c r="K1525">
        <v>13.33</v>
      </c>
      <c r="L1525">
        <v>121</v>
      </c>
      <c r="M1525">
        <v>6</v>
      </c>
      <c r="N1525">
        <v>5.15</v>
      </c>
      <c r="O1525">
        <v>13.33</v>
      </c>
      <c r="P1525">
        <v>100</v>
      </c>
      <c r="Q1525">
        <v>100</v>
      </c>
      <c r="R1525">
        <v>1</v>
      </c>
      <c r="S1525">
        <v>0</v>
      </c>
      <c r="T1525">
        <v>1.01</v>
      </c>
      <c r="U1525">
        <v>0</v>
      </c>
      <c r="V1525" t="s">
        <v>146</v>
      </c>
      <c r="W1525" t="s">
        <v>33</v>
      </c>
      <c r="X1525">
        <v>1</v>
      </c>
      <c r="Y1525">
        <v>0</v>
      </c>
    </row>
    <row r="1526" spans="1:25" x14ac:dyDescent="0.25">
      <c r="A1526">
        <f>_xlfn.XLOOKUP(C1526,[1]Sheet1!$K:$K,[1]Sheet1!$D:$D,0)</f>
        <v>45271</v>
      </c>
      <c r="B1526" t="str">
        <f t="shared" si="23"/>
        <v>2023_Week50</v>
      </c>
      <c r="C1526" t="s">
        <v>778</v>
      </c>
      <c r="D1526" t="s">
        <v>24</v>
      </c>
      <c r="E1526" t="s">
        <v>24</v>
      </c>
      <c r="F1526" t="s">
        <v>25</v>
      </c>
      <c r="G1526" t="s">
        <v>26</v>
      </c>
      <c r="H1526">
        <v>461</v>
      </c>
      <c r="I1526">
        <v>8</v>
      </c>
      <c r="J1526">
        <v>2.65</v>
      </c>
      <c r="K1526">
        <v>3.77</v>
      </c>
      <c r="L1526">
        <v>568</v>
      </c>
      <c r="M1526">
        <v>9</v>
      </c>
      <c r="N1526">
        <v>2.5</v>
      </c>
      <c r="O1526">
        <v>3.49</v>
      </c>
      <c r="P1526">
        <v>100</v>
      </c>
      <c r="Q1526">
        <v>100</v>
      </c>
      <c r="R1526">
        <v>151</v>
      </c>
      <c r="S1526">
        <v>2</v>
      </c>
      <c r="T1526">
        <v>32.75</v>
      </c>
      <c r="U1526">
        <v>25</v>
      </c>
      <c r="V1526" t="s">
        <v>779</v>
      </c>
      <c r="W1526" t="s">
        <v>761</v>
      </c>
      <c r="X1526">
        <v>144</v>
      </c>
      <c r="Y1526">
        <v>2</v>
      </c>
    </row>
    <row r="1527" spans="1:25" x14ac:dyDescent="0.25">
      <c r="A1527">
        <f>_xlfn.XLOOKUP(C1527,[1]Sheet1!$K:$K,[1]Sheet1!$D:$D,0)</f>
        <v>45271</v>
      </c>
      <c r="B1527" t="str">
        <f t="shared" si="23"/>
        <v>2023_Week50</v>
      </c>
      <c r="C1527" t="s">
        <v>778</v>
      </c>
      <c r="D1527" t="s">
        <v>29</v>
      </c>
      <c r="E1527" t="s">
        <v>29</v>
      </c>
      <c r="F1527" t="s">
        <v>30</v>
      </c>
      <c r="G1527" t="s">
        <v>31</v>
      </c>
      <c r="H1527">
        <v>661</v>
      </c>
      <c r="I1527">
        <v>2</v>
      </c>
      <c r="J1527">
        <v>3.8</v>
      </c>
      <c r="K1527">
        <v>0.94</v>
      </c>
      <c r="L1527">
        <v>897</v>
      </c>
      <c r="M1527">
        <v>3</v>
      </c>
      <c r="N1527">
        <v>3.94</v>
      </c>
      <c r="O1527">
        <v>1.1599999999999999</v>
      </c>
      <c r="P1527">
        <v>100</v>
      </c>
      <c r="Q1527">
        <v>100</v>
      </c>
      <c r="R1527">
        <v>129</v>
      </c>
      <c r="S1527">
        <v>0</v>
      </c>
      <c r="T1527">
        <v>19.52</v>
      </c>
      <c r="U1527">
        <v>0</v>
      </c>
      <c r="V1527" t="s">
        <v>780</v>
      </c>
      <c r="W1527" t="s">
        <v>33</v>
      </c>
      <c r="X1527">
        <v>128</v>
      </c>
      <c r="Y1527">
        <v>0</v>
      </c>
    </row>
    <row r="1528" spans="1:25" x14ac:dyDescent="0.25">
      <c r="A1528">
        <f>_xlfn.XLOOKUP(C1528,[1]Sheet1!$K:$K,[1]Sheet1!$D:$D,0)</f>
        <v>45271</v>
      </c>
      <c r="B1528" t="str">
        <f t="shared" si="23"/>
        <v>2023_Week50</v>
      </c>
      <c r="C1528" t="s">
        <v>778</v>
      </c>
      <c r="D1528" t="s">
        <v>66</v>
      </c>
      <c r="E1528" t="s">
        <v>67</v>
      </c>
      <c r="F1528" t="s">
        <v>68</v>
      </c>
      <c r="G1528" t="s">
        <v>69</v>
      </c>
      <c r="H1528">
        <v>1.4359999999999999</v>
      </c>
      <c r="I1528">
        <v>14</v>
      </c>
      <c r="J1528">
        <v>8.25</v>
      </c>
      <c r="K1528">
        <v>6.6</v>
      </c>
      <c r="L1528">
        <v>1.8049999999999999</v>
      </c>
      <c r="M1528">
        <v>19</v>
      </c>
      <c r="N1528">
        <v>7.93</v>
      </c>
      <c r="O1528">
        <v>7.36</v>
      </c>
      <c r="P1528">
        <v>100</v>
      </c>
      <c r="Q1528">
        <v>100</v>
      </c>
      <c r="R1528">
        <v>121</v>
      </c>
      <c r="S1528">
        <v>2</v>
      </c>
      <c r="T1528">
        <v>8.43</v>
      </c>
      <c r="U1528">
        <v>14.29</v>
      </c>
      <c r="V1528" t="s">
        <v>781</v>
      </c>
      <c r="W1528" t="s">
        <v>181</v>
      </c>
      <c r="X1528">
        <v>119</v>
      </c>
      <c r="Y1528">
        <v>2</v>
      </c>
    </row>
    <row r="1529" spans="1:25" x14ac:dyDescent="0.25">
      <c r="A1529">
        <f>_xlfn.XLOOKUP(C1529,[1]Sheet1!$K:$K,[1]Sheet1!$D:$D,0)</f>
        <v>45271</v>
      </c>
      <c r="B1529" t="str">
        <f t="shared" si="23"/>
        <v>2023_Week50</v>
      </c>
      <c r="C1529" t="s">
        <v>778</v>
      </c>
      <c r="D1529" t="s">
        <v>34</v>
      </c>
      <c r="E1529" t="s">
        <v>62</v>
      </c>
      <c r="F1529" t="s">
        <v>63</v>
      </c>
      <c r="G1529" t="s">
        <v>64</v>
      </c>
      <c r="H1529">
        <v>548</v>
      </c>
      <c r="I1529">
        <v>11</v>
      </c>
      <c r="J1529">
        <v>3.15</v>
      </c>
      <c r="K1529">
        <v>5.19</v>
      </c>
      <c r="L1529">
        <v>662</v>
      </c>
      <c r="M1529">
        <v>12</v>
      </c>
      <c r="N1529">
        <v>2.91</v>
      </c>
      <c r="O1529">
        <v>4.6500000000000004</v>
      </c>
      <c r="P1529">
        <v>100</v>
      </c>
      <c r="Q1529">
        <v>100</v>
      </c>
      <c r="R1529">
        <v>119</v>
      </c>
      <c r="S1529">
        <v>0</v>
      </c>
      <c r="T1529">
        <v>21.72</v>
      </c>
      <c r="U1529">
        <v>0</v>
      </c>
      <c r="V1529" t="s">
        <v>782</v>
      </c>
      <c r="W1529" t="s">
        <v>33</v>
      </c>
      <c r="X1529">
        <v>117</v>
      </c>
      <c r="Y1529">
        <v>0</v>
      </c>
    </row>
    <row r="1530" spans="1:25" x14ac:dyDescent="0.25">
      <c r="A1530">
        <f>_xlfn.XLOOKUP(C1530,[1]Sheet1!$K:$K,[1]Sheet1!$D:$D,0)</f>
        <v>45271</v>
      </c>
      <c r="B1530" t="str">
        <f t="shared" si="23"/>
        <v>2023_Week50</v>
      </c>
      <c r="C1530" t="s">
        <v>778</v>
      </c>
      <c r="D1530" t="s">
        <v>66</v>
      </c>
      <c r="E1530" t="s">
        <v>84</v>
      </c>
      <c r="F1530" t="s">
        <v>85</v>
      </c>
      <c r="G1530" t="s">
        <v>86</v>
      </c>
      <c r="H1530">
        <v>1.149</v>
      </c>
      <c r="I1530">
        <v>11</v>
      </c>
      <c r="J1530">
        <v>6.6</v>
      </c>
      <c r="K1530">
        <v>5.19</v>
      </c>
      <c r="L1530">
        <v>1.494</v>
      </c>
      <c r="M1530">
        <v>11</v>
      </c>
      <c r="N1530">
        <v>6.56</v>
      </c>
      <c r="O1530">
        <v>4.26</v>
      </c>
      <c r="P1530">
        <v>100</v>
      </c>
      <c r="Q1530">
        <v>100</v>
      </c>
      <c r="R1530">
        <v>122</v>
      </c>
      <c r="S1530">
        <v>0</v>
      </c>
      <c r="T1530">
        <v>10.62</v>
      </c>
      <c r="U1530">
        <v>0</v>
      </c>
      <c r="V1530" t="s">
        <v>783</v>
      </c>
      <c r="W1530" t="s">
        <v>33</v>
      </c>
      <c r="X1530">
        <v>117</v>
      </c>
      <c r="Y1530">
        <v>0</v>
      </c>
    </row>
    <row r="1531" spans="1:25" x14ac:dyDescent="0.25">
      <c r="A1531">
        <f>_xlfn.XLOOKUP(C1531,[1]Sheet1!$K:$K,[1]Sheet1!$D:$D,0)</f>
        <v>45271</v>
      </c>
      <c r="B1531" t="str">
        <f t="shared" si="23"/>
        <v>2023_Week50</v>
      </c>
      <c r="C1531" t="s">
        <v>778</v>
      </c>
      <c r="D1531" t="s">
        <v>40</v>
      </c>
      <c r="E1531" t="s">
        <v>58</v>
      </c>
      <c r="F1531" t="s">
        <v>59</v>
      </c>
      <c r="G1531" t="s">
        <v>60</v>
      </c>
      <c r="H1531">
        <v>1.3220000000000001</v>
      </c>
      <c r="I1531">
        <v>14</v>
      </c>
      <c r="J1531">
        <v>7.6</v>
      </c>
      <c r="K1531">
        <v>6.6</v>
      </c>
      <c r="L1531">
        <v>1.6890000000000001</v>
      </c>
      <c r="M1531">
        <v>19</v>
      </c>
      <c r="N1531">
        <v>7.42</v>
      </c>
      <c r="O1531">
        <v>7.36</v>
      </c>
      <c r="P1531">
        <v>100</v>
      </c>
      <c r="Q1531">
        <v>100</v>
      </c>
      <c r="R1531">
        <v>127</v>
      </c>
      <c r="S1531">
        <v>2</v>
      </c>
      <c r="T1531">
        <v>9.61</v>
      </c>
      <c r="U1531">
        <v>14.29</v>
      </c>
      <c r="V1531" t="s">
        <v>784</v>
      </c>
      <c r="W1531" t="s">
        <v>257</v>
      </c>
      <c r="X1531">
        <v>110</v>
      </c>
      <c r="Y1531">
        <v>2</v>
      </c>
    </row>
    <row r="1532" spans="1:25" x14ac:dyDescent="0.25">
      <c r="A1532">
        <f>_xlfn.XLOOKUP(C1532,[1]Sheet1!$K:$K,[1]Sheet1!$D:$D,0)</f>
        <v>45271</v>
      </c>
      <c r="B1532" t="str">
        <f t="shared" si="23"/>
        <v>2023_Week50</v>
      </c>
      <c r="C1532" t="s">
        <v>778</v>
      </c>
      <c r="D1532" t="s">
        <v>40</v>
      </c>
      <c r="E1532" t="s">
        <v>41</v>
      </c>
      <c r="F1532" t="s">
        <v>42</v>
      </c>
      <c r="G1532" t="s">
        <v>43</v>
      </c>
      <c r="H1532">
        <v>1.28</v>
      </c>
      <c r="I1532">
        <v>14</v>
      </c>
      <c r="J1532">
        <v>7.35</v>
      </c>
      <c r="K1532">
        <v>6.6</v>
      </c>
      <c r="L1532">
        <v>1.6379999999999999</v>
      </c>
      <c r="M1532">
        <v>15</v>
      </c>
      <c r="N1532">
        <v>7.2</v>
      </c>
      <c r="O1532">
        <v>5.81</v>
      </c>
      <c r="P1532">
        <v>100</v>
      </c>
      <c r="Q1532">
        <v>100</v>
      </c>
      <c r="R1532">
        <v>119</v>
      </c>
      <c r="S1532">
        <v>1</v>
      </c>
      <c r="T1532">
        <v>9.3000000000000007</v>
      </c>
      <c r="U1532">
        <v>7.14</v>
      </c>
      <c r="V1532" t="s">
        <v>785</v>
      </c>
      <c r="W1532" t="s">
        <v>236</v>
      </c>
      <c r="X1532">
        <v>110</v>
      </c>
      <c r="Y1532">
        <v>1</v>
      </c>
    </row>
    <row r="1533" spans="1:25" x14ac:dyDescent="0.25">
      <c r="A1533">
        <f>_xlfn.XLOOKUP(C1533,[1]Sheet1!$K:$K,[1]Sheet1!$D:$D,0)</f>
        <v>45271</v>
      </c>
      <c r="B1533" t="str">
        <f t="shared" si="23"/>
        <v>2023_Week50</v>
      </c>
      <c r="C1533" t="s">
        <v>778</v>
      </c>
      <c r="D1533" t="s">
        <v>71</v>
      </c>
      <c r="E1533" t="s">
        <v>72</v>
      </c>
      <c r="F1533" t="s">
        <v>73</v>
      </c>
      <c r="G1533" t="s">
        <v>74</v>
      </c>
      <c r="H1533">
        <v>1.6439999999999999</v>
      </c>
      <c r="I1533">
        <v>18</v>
      </c>
      <c r="J1533">
        <v>9.4499999999999993</v>
      </c>
      <c r="K1533">
        <v>8.49</v>
      </c>
      <c r="L1533">
        <v>2.1669999999999998</v>
      </c>
      <c r="M1533">
        <v>18</v>
      </c>
      <c r="N1533">
        <v>9.52</v>
      </c>
      <c r="O1533">
        <v>6.98</v>
      </c>
      <c r="P1533">
        <v>100</v>
      </c>
      <c r="Q1533">
        <v>100</v>
      </c>
      <c r="R1533">
        <v>108</v>
      </c>
      <c r="S1533">
        <v>0</v>
      </c>
      <c r="T1533">
        <v>6.57</v>
      </c>
      <c r="U1533">
        <v>0</v>
      </c>
      <c r="V1533" t="s">
        <v>786</v>
      </c>
      <c r="W1533" t="s">
        <v>33</v>
      </c>
      <c r="X1533">
        <v>100</v>
      </c>
      <c r="Y1533">
        <v>0</v>
      </c>
    </row>
    <row r="1534" spans="1:25" x14ac:dyDescent="0.25">
      <c r="A1534">
        <f>_xlfn.XLOOKUP(C1534,[1]Sheet1!$K:$K,[1]Sheet1!$D:$D,0)</f>
        <v>45271</v>
      </c>
      <c r="B1534" t="str">
        <f t="shared" si="23"/>
        <v>2023_Week50</v>
      </c>
      <c r="C1534" t="s">
        <v>778</v>
      </c>
      <c r="D1534" t="s">
        <v>76</v>
      </c>
      <c r="E1534" t="s">
        <v>76</v>
      </c>
      <c r="F1534" t="s">
        <v>77</v>
      </c>
      <c r="G1534" t="s">
        <v>78</v>
      </c>
      <c r="H1534">
        <v>1.046</v>
      </c>
      <c r="I1534">
        <v>10</v>
      </c>
      <c r="J1534">
        <v>6.01</v>
      </c>
      <c r="K1534">
        <v>4.72</v>
      </c>
      <c r="L1534">
        <v>1.3260000000000001</v>
      </c>
      <c r="M1534">
        <v>11</v>
      </c>
      <c r="N1534">
        <v>5.83</v>
      </c>
      <c r="O1534">
        <v>4.26</v>
      </c>
      <c r="P1534">
        <v>100</v>
      </c>
      <c r="Q1534">
        <v>100</v>
      </c>
      <c r="R1534">
        <v>98</v>
      </c>
      <c r="S1534">
        <v>2</v>
      </c>
      <c r="T1534">
        <v>9.3699999999999992</v>
      </c>
      <c r="U1534">
        <v>20</v>
      </c>
      <c r="V1534" t="s">
        <v>787</v>
      </c>
      <c r="W1534" t="s">
        <v>257</v>
      </c>
      <c r="X1534">
        <v>98</v>
      </c>
      <c r="Y1534">
        <v>2</v>
      </c>
    </row>
    <row r="1535" spans="1:25" x14ac:dyDescent="0.25">
      <c r="A1535">
        <f>_xlfn.XLOOKUP(C1535,[1]Sheet1!$K:$K,[1]Sheet1!$D:$D,0)</f>
        <v>45271</v>
      </c>
      <c r="B1535" t="str">
        <f t="shared" si="23"/>
        <v>2023_Week50</v>
      </c>
      <c r="C1535" t="s">
        <v>778</v>
      </c>
      <c r="D1535" t="s">
        <v>40</v>
      </c>
      <c r="E1535" t="s">
        <v>88</v>
      </c>
      <c r="F1535" t="s">
        <v>89</v>
      </c>
      <c r="G1535" t="s">
        <v>90</v>
      </c>
      <c r="H1535">
        <v>938</v>
      </c>
      <c r="I1535">
        <v>13</v>
      </c>
      <c r="J1535">
        <v>5.39</v>
      </c>
      <c r="K1535">
        <v>6.13</v>
      </c>
      <c r="L1535">
        <v>1.214</v>
      </c>
      <c r="M1535">
        <v>15</v>
      </c>
      <c r="N1535">
        <v>5.33</v>
      </c>
      <c r="O1535">
        <v>5.81</v>
      </c>
      <c r="P1535">
        <v>100</v>
      </c>
      <c r="Q1535">
        <v>100</v>
      </c>
      <c r="R1535">
        <v>113</v>
      </c>
      <c r="S1535">
        <v>4</v>
      </c>
      <c r="T1535">
        <v>12.05</v>
      </c>
      <c r="U1535">
        <v>30.77</v>
      </c>
      <c r="V1535" t="s">
        <v>788</v>
      </c>
      <c r="W1535" t="s">
        <v>789</v>
      </c>
      <c r="X1535">
        <v>91</v>
      </c>
      <c r="Y1535">
        <v>4</v>
      </c>
    </row>
    <row r="1536" spans="1:25" x14ac:dyDescent="0.25">
      <c r="A1536">
        <f>_xlfn.XLOOKUP(C1536,[1]Sheet1!$K:$K,[1]Sheet1!$D:$D,0)</f>
        <v>45271</v>
      </c>
      <c r="B1536" t="str">
        <f t="shared" si="23"/>
        <v>2023_Week50</v>
      </c>
      <c r="C1536" t="s">
        <v>778</v>
      </c>
      <c r="D1536" t="s">
        <v>34</v>
      </c>
      <c r="E1536" t="s">
        <v>45</v>
      </c>
      <c r="F1536" t="s">
        <v>46</v>
      </c>
      <c r="G1536" t="s">
        <v>47</v>
      </c>
      <c r="H1536">
        <v>500</v>
      </c>
      <c r="I1536">
        <v>2</v>
      </c>
      <c r="J1536">
        <v>2.87</v>
      </c>
      <c r="K1536">
        <v>0.94</v>
      </c>
      <c r="L1536">
        <v>654</v>
      </c>
      <c r="M1536">
        <v>2</v>
      </c>
      <c r="N1536">
        <v>2.87</v>
      </c>
      <c r="O1536">
        <v>0.78</v>
      </c>
      <c r="P1536">
        <v>100</v>
      </c>
      <c r="Q1536">
        <v>100</v>
      </c>
      <c r="R1536">
        <v>89</v>
      </c>
      <c r="S1536">
        <v>1</v>
      </c>
      <c r="T1536">
        <v>17.8</v>
      </c>
      <c r="U1536">
        <v>50</v>
      </c>
      <c r="V1536" t="s">
        <v>790</v>
      </c>
      <c r="W1536" t="s">
        <v>39</v>
      </c>
      <c r="X1536">
        <v>89</v>
      </c>
      <c r="Y1536">
        <v>1</v>
      </c>
    </row>
    <row r="1537" spans="1:25" x14ac:dyDescent="0.25">
      <c r="A1537">
        <f>_xlfn.XLOOKUP(C1537,[1]Sheet1!$K:$K,[1]Sheet1!$D:$D,0)</f>
        <v>45271</v>
      </c>
      <c r="B1537" t="str">
        <f t="shared" si="23"/>
        <v>2023_Week50</v>
      </c>
      <c r="C1537" t="s">
        <v>778</v>
      </c>
      <c r="D1537" t="s">
        <v>34</v>
      </c>
      <c r="E1537" t="s">
        <v>35</v>
      </c>
      <c r="F1537" t="s">
        <v>36</v>
      </c>
      <c r="G1537" t="s">
        <v>37</v>
      </c>
      <c r="H1537">
        <v>987</v>
      </c>
      <c r="I1537">
        <v>12</v>
      </c>
      <c r="J1537">
        <v>5.67</v>
      </c>
      <c r="K1537">
        <v>5.66</v>
      </c>
      <c r="L1537">
        <v>1.2989999999999999</v>
      </c>
      <c r="M1537">
        <v>16</v>
      </c>
      <c r="N1537">
        <v>5.71</v>
      </c>
      <c r="O1537">
        <v>6.2</v>
      </c>
      <c r="P1537">
        <v>100</v>
      </c>
      <c r="Q1537">
        <v>100</v>
      </c>
      <c r="R1537">
        <v>94</v>
      </c>
      <c r="S1537">
        <v>2</v>
      </c>
      <c r="T1537">
        <v>9.52</v>
      </c>
      <c r="U1537">
        <v>16.670000000000002</v>
      </c>
      <c r="V1537" t="s">
        <v>791</v>
      </c>
      <c r="W1537" t="s">
        <v>792</v>
      </c>
      <c r="X1537">
        <v>85</v>
      </c>
      <c r="Y1537">
        <v>1</v>
      </c>
    </row>
    <row r="1538" spans="1:25" x14ac:dyDescent="0.25">
      <c r="A1538">
        <f>_xlfn.XLOOKUP(C1538,[1]Sheet1!$K:$K,[1]Sheet1!$D:$D,0)</f>
        <v>45271</v>
      </c>
      <c r="B1538" t="str">
        <f t="shared" si="23"/>
        <v>2023_Week50</v>
      </c>
      <c r="C1538" t="s">
        <v>778</v>
      </c>
      <c r="D1538" t="s">
        <v>54</v>
      </c>
      <c r="E1538" t="s">
        <v>54</v>
      </c>
      <c r="F1538" t="s">
        <v>30</v>
      </c>
      <c r="G1538" t="s">
        <v>55</v>
      </c>
      <c r="H1538">
        <v>700</v>
      </c>
      <c r="I1538">
        <v>20</v>
      </c>
      <c r="J1538">
        <v>4.0199999999999996</v>
      </c>
      <c r="K1538">
        <v>9.43</v>
      </c>
      <c r="L1538">
        <v>1</v>
      </c>
      <c r="M1538">
        <v>29</v>
      </c>
      <c r="N1538">
        <v>4.3899999999999997</v>
      </c>
      <c r="O1538">
        <v>11.24</v>
      </c>
      <c r="P1538">
        <v>100</v>
      </c>
      <c r="Q1538">
        <v>100</v>
      </c>
      <c r="R1538">
        <v>80</v>
      </c>
      <c r="S1538">
        <v>4</v>
      </c>
      <c r="T1538">
        <v>11.43</v>
      </c>
      <c r="U1538">
        <v>20</v>
      </c>
      <c r="V1538" t="s">
        <v>793</v>
      </c>
      <c r="W1538" t="s">
        <v>794</v>
      </c>
      <c r="X1538">
        <v>80</v>
      </c>
      <c r="Y1538">
        <v>4</v>
      </c>
    </row>
    <row r="1539" spans="1:25" x14ac:dyDescent="0.25">
      <c r="A1539">
        <f>_xlfn.XLOOKUP(C1539,[1]Sheet1!$K:$K,[1]Sheet1!$D:$D,0)</f>
        <v>45271</v>
      </c>
      <c r="B1539" t="str">
        <f t="shared" ref="B1539:B1550" si="24">IF(WEEKNUM(A1539)&gt;9,YEAR(A1539)&amp;"_Week"&amp;WEEKNUM(A1539),YEAR(A1539)&amp;"_Week0"&amp;WEEKNUM(A1539))</f>
        <v>2023_Week50</v>
      </c>
      <c r="C1539" t="s">
        <v>778</v>
      </c>
      <c r="D1539" t="s">
        <v>71</v>
      </c>
      <c r="E1539" t="s">
        <v>80</v>
      </c>
      <c r="F1539" t="s">
        <v>81</v>
      </c>
      <c r="G1539" t="s">
        <v>82</v>
      </c>
      <c r="H1539">
        <v>792</v>
      </c>
      <c r="I1539">
        <v>7</v>
      </c>
      <c r="J1539">
        <v>4.55</v>
      </c>
      <c r="K1539">
        <v>3.3</v>
      </c>
      <c r="L1539">
        <v>1.0960000000000001</v>
      </c>
      <c r="M1539">
        <v>8</v>
      </c>
      <c r="N1539">
        <v>4.82</v>
      </c>
      <c r="O1539">
        <v>3.1</v>
      </c>
      <c r="P1539">
        <v>100</v>
      </c>
      <c r="Q1539">
        <v>100</v>
      </c>
      <c r="R1539">
        <v>73</v>
      </c>
      <c r="S1539">
        <v>0</v>
      </c>
      <c r="T1539">
        <v>9.2200000000000006</v>
      </c>
      <c r="U1539">
        <v>0</v>
      </c>
      <c r="V1539" t="s">
        <v>795</v>
      </c>
      <c r="W1539" t="s">
        <v>33</v>
      </c>
      <c r="X1539">
        <v>67</v>
      </c>
      <c r="Y1539">
        <v>0</v>
      </c>
    </row>
    <row r="1540" spans="1:25" x14ac:dyDescent="0.25">
      <c r="A1540">
        <f>_xlfn.XLOOKUP(C1540,[1]Sheet1!$K:$K,[1]Sheet1!$D:$D,0)</f>
        <v>45271</v>
      </c>
      <c r="B1540" t="str">
        <f t="shared" si="24"/>
        <v>2023_Week50</v>
      </c>
      <c r="C1540" t="s">
        <v>778</v>
      </c>
      <c r="D1540" t="s">
        <v>92</v>
      </c>
      <c r="E1540" t="s">
        <v>102</v>
      </c>
      <c r="F1540" t="s">
        <v>103</v>
      </c>
      <c r="G1540" t="s">
        <v>104</v>
      </c>
      <c r="H1540">
        <v>743</v>
      </c>
      <c r="I1540">
        <v>13</v>
      </c>
      <c r="J1540">
        <v>4.2699999999999996</v>
      </c>
      <c r="K1540">
        <v>6.13</v>
      </c>
      <c r="L1540">
        <v>1.089</v>
      </c>
      <c r="M1540">
        <v>19</v>
      </c>
      <c r="N1540">
        <v>4.78</v>
      </c>
      <c r="O1540">
        <v>7.36</v>
      </c>
      <c r="P1540">
        <v>100</v>
      </c>
      <c r="Q1540">
        <v>100</v>
      </c>
      <c r="R1540">
        <v>69</v>
      </c>
      <c r="S1540">
        <v>0</v>
      </c>
      <c r="T1540">
        <v>9.2899999999999991</v>
      </c>
      <c r="U1540">
        <v>0</v>
      </c>
      <c r="V1540" t="s">
        <v>796</v>
      </c>
      <c r="W1540" t="s">
        <v>33</v>
      </c>
      <c r="X1540">
        <v>66</v>
      </c>
      <c r="Y1540">
        <v>0</v>
      </c>
    </row>
    <row r="1541" spans="1:25" x14ac:dyDescent="0.25">
      <c r="A1541">
        <f>_xlfn.XLOOKUP(C1541,[1]Sheet1!$K:$K,[1]Sheet1!$D:$D,0)</f>
        <v>45271</v>
      </c>
      <c r="B1541" t="str">
        <f t="shared" si="24"/>
        <v>2023_Week50</v>
      </c>
      <c r="C1541" t="s">
        <v>778</v>
      </c>
      <c r="D1541" t="s">
        <v>34</v>
      </c>
      <c r="E1541" t="s">
        <v>50</v>
      </c>
      <c r="F1541" t="s">
        <v>51</v>
      </c>
      <c r="G1541" t="s">
        <v>52</v>
      </c>
      <c r="H1541">
        <v>450</v>
      </c>
      <c r="I1541">
        <v>5</v>
      </c>
      <c r="J1541">
        <v>2.59</v>
      </c>
      <c r="K1541">
        <v>2.36</v>
      </c>
      <c r="L1541">
        <v>597</v>
      </c>
      <c r="M1541">
        <v>6</v>
      </c>
      <c r="N1541">
        <v>2.62</v>
      </c>
      <c r="O1541">
        <v>2.33</v>
      </c>
      <c r="P1541">
        <v>99.66</v>
      </c>
      <c r="Q1541">
        <v>100</v>
      </c>
      <c r="R1541">
        <v>86</v>
      </c>
      <c r="S1541">
        <v>11</v>
      </c>
      <c r="T1541">
        <v>19.11</v>
      </c>
      <c r="U1541">
        <v>220</v>
      </c>
      <c r="V1541" t="s">
        <v>797</v>
      </c>
      <c r="W1541" t="s">
        <v>675</v>
      </c>
      <c r="X1541">
        <v>65</v>
      </c>
      <c r="Y1541">
        <v>2</v>
      </c>
    </row>
    <row r="1542" spans="1:25" x14ac:dyDescent="0.25">
      <c r="A1542">
        <f>_xlfn.XLOOKUP(C1542,[1]Sheet1!$K:$K,[1]Sheet1!$D:$D,0)</f>
        <v>45271</v>
      </c>
      <c r="B1542" t="str">
        <f t="shared" si="24"/>
        <v>2023_Week50</v>
      </c>
      <c r="C1542" t="s">
        <v>778</v>
      </c>
      <c r="D1542" t="s">
        <v>92</v>
      </c>
      <c r="E1542" t="s">
        <v>93</v>
      </c>
      <c r="F1542" t="s">
        <v>94</v>
      </c>
      <c r="G1542" t="s">
        <v>95</v>
      </c>
      <c r="H1542">
        <v>689</v>
      </c>
      <c r="I1542">
        <v>9</v>
      </c>
      <c r="J1542">
        <v>3.96</v>
      </c>
      <c r="K1542">
        <v>4.25</v>
      </c>
      <c r="L1542">
        <v>983</v>
      </c>
      <c r="M1542">
        <v>12</v>
      </c>
      <c r="N1542">
        <v>4.32</v>
      </c>
      <c r="O1542">
        <v>4.6500000000000004</v>
      </c>
      <c r="P1542">
        <v>100</v>
      </c>
      <c r="Q1542">
        <v>100</v>
      </c>
      <c r="R1542">
        <v>60</v>
      </c>
      <c r="S1542">
        <v>0</v>
      </c>
      <c r="T1542">
        <v>8.7100000000000009</v>
      </c>
      <c r="U1542">
        <v>0</v>
      </c>
      <c r="V1542" t="s">
        <v>798</v>
      </c>
      <c r="W1542" t="s">
        <v>33</v>
      </c>
      <c r="X1542">
        <v>57</v>
      </c>
      <c r="Y1542">
        <v>0</v>
      </c>
    </row>
    <row r="1543" spans="1:25" x14ac:dyDescent="0.25">
      <c r="A1543">
        <f>_xlfn.XLOOKUP(C1543,[1]Sheet1!$K:$K,[1]Sheet1!$D:$D,0)</f>
        <v>45271</v>
      </c>
      <c r="B1543" t="str">
        <f t="shared" si="24"/>
        <v>2023_Week50</v>
      </c>
      <c r="C1543" t="s">
        <v>778</v>
      </c>
      <c r="D1543" t="s">
        <v>92</v>
      </c>
      <c r="E1543" t="s">
        <v>111</v>
      </c>
      <c r="F1543" t="s">
        <v>112</v>
      </c>
      <c r="G1543" t="s">
        <v>113</v>
      </c>
      <c r="H1543">
        <v>693</v>
      </c>
      <c r="I1543">
        <v>9</v>
      </c>
      <c r="J1543">
        <v>3.98</v>
      </c>
      <c r="K1543">
        <v>4.25</v>
      </c>
      <c r="L1543">
        <v>914</v>
      </c>
      <c r="M1543">
        <v>13</v>
      </c>
      <c r="N1543">
        <v>4.0199999999999996</v>
      </c>
      <c r="O1543">
        <v>5.04</v>
      </c>
      <c r="P1543">
        <v>100</v>
      </c>
      <c r="Q1543">
        <v>100</v>
      </c>
      <c r="R1543">
        <v>60</v>
      </c>
      <c r="S1543">
        <v>10</v>
      </c>
      <c r="T1543">
        <v>8.66</v>
      </c>
      <c r="U1543">
        <v>111.11</v>
      </c>
      <c r="V1543" t="s">
        <v>799</v>
      </c>
      <c r="W1543" t="s">
        <v>676</v>
      </c>
      <c r="X1543">
        <v>50</v>
      </c>
      <c r="Y1543">
        <v>1</v>
      </c>
    </row>
    <row r="1544" spans="1:25" x14ac:dyDescent="0.25">
      <c r="A1544">
        <f>_xlfn.XLOOKUP(C1544,[1]Sheet1!$K:$K,[1]Sheet1!$D:$D,0)</f>
        <v>45271</v>
      </c>
      <c r="B1544" t="str">
        <f t="shared" si="24"/>
        <v>2023_Week50</v>
      </c>
      <c r="C1544" t="s">
        <v>778</v>
      </c>
      <c r="D1544" t="s">
        <v>120</v>
      </c>
      <c r="E1544" t="s">
        <v>120</v>
      </c>
      <c r="F1544" t="s">
        <v>121</v>
      </c>
      <c r="G1544" t="s">
        <v>122</v>
      </c>
      <c r="H1544">
        <v>125</v>
      </c>
      <c r="I1544">
        <v>1</v>
      </c>
      <c r="J1544">
        <v>0.72</v>
      </c>
      <c r="K1544">
        <v>0.47</v>
      </c>
      <c r="L1544">
        <v>184</v>
      </c>
      <c r="M1544">
        <v>1</v>
      </c>
      <c r="N1544">
        <v>0.81</v>
      </c>
      <c r="O1544">
        <v>0.39</v>
      </c>
      <c r="P1544">
        <v>100</v>
      </c>
      <c r="Q1544">
        <v>100</v>
      </c>
      <c r="R1544">
        <v>30</v>
      </c>
      <c r="S1544">
        <v>0</v>
      </c>
      <c r="T1544">
        <v>24</v>
      </c>
      <c r="U1544">
        <v>0</v>
      </c>
      <c r="V1544" t="s">
        <v>800</v>
      </c>
      <c r="W1544" t="s">
        <v>33</v>
      </c>
      <c r="X1544">
        <v>30</v>
      </c>
      <c r="Y1544">
        <v>0</v>
      </c>
    </row>
    <row r="1545" spans="1:25" x14ac:dyDescent="0.25">
      <c r="A1545">
        <f>_xlfn.XLOOKUP(C1545,[1]Sheet1!$K:$K,[1]Sheet1!$D:$D,0)</f>
        <v>45271</v>
      </c>
      <c r="B1545" t="str">
        <f t="shared" si="24"/>
        <v>2023_Week50</v>
      </c>
      <c r="C1545" t="s">
        <v>778</v>
      </c>
      <c r="D1545" t="s">
        <v>92</v>
      </c>
      <c r="E1545" t="s">
        <v>97</v>
      </c>
      <c r="F1545" t="s">
        <v>98</v>
      </c>
      <c r="G1545" t="s">
        <v>99</v>
      </c>
      <c r="H1545">
        <v>364</v>
      </c>
      <c r="I1545">
        <v>7</v>
      </c>
      <c r="J1545">
        <v>2.09</v>
      </c>
      <c r="K1545">
        <v>3.3</v>
      </c>
      <c r="L1545">
        <v>488</v>
      </c>
      <c r="M1545">
        <v>8</v>
      </c>
      <c r="N1545">
        <v>2.14</v>
      </c>
      <c r="O1545">
        <v>3.1</v>
      </c>
      <c r="P1545">
        <v>100</v>
      </c>
      <c r="Q1545">
        <v>100</v>
      </c>
      <c r="R1545">
        <v>24</v>
      </c>
      <c r="S1545">
        <v>4</v>
      </c>
      <c r="T1545">
        <v>6.59</v>
      </c>
      <c r="U1545">
        <v>57.14</v>
      </c>
      <c r="V1545" t="s">
        <v>801</v>
      </c>
      <c r="W1545" t="s">
        <v>802</v>
      </c>
      <c r="X1545">
        <v>22</v>
      </c>
      <c r="Y1545">
        <v>2</v>
      </c>
    </row>
    <row r="1546" spans="1:25" x14ac:dyDescent="0.25">
      <c r="A1546">
        <f>_xlfn.XLOOKUP(C1546,[1]Sheet1!$K:$K,[1]Sheet1!$D:$D,0)</f>
        <v>45271</v>
      </c>
      <c r="B1546" t="str">
        <f t="shared" si="24"/>
        <v>2023_Week50</v>
      </c>
      <c r="C1546" t="s">
        <v>778</v>
      </c>
      <c r="D1546" t="s">
        <v>34</v>
      </c>
      <c r="E1546" t="s">
        <v>107</v>
      </c>
      <c r="F1546" t="s">
        <v>108</v>
      </c>
      <c r="G1546" t="s">
        <v>109</v>
      </c>
      <c r="H1546">
        <v>263</v>
      </c>
      <c r="I1546">
        <v>3</v>
      </c>
      <c r="J1546">
        <v>1.51</v>
      </c>
      <c r="K1546">
        <v>1.42</v>
      </c>
      <c r="L1546">
        <v>312</v>
      </c>
      <c r="M1546">
        <v>3</v>
      </c>
      <c r="N1546">
        <v>1.37</v>
      </c>
      <c r="O1546">
        <v>1.1599999999999999</v>
      </c>
      <c r="P1546">
        <v>100</v>
      </c>
      <c r="Q1546">
        <v>100</v>
      </c>
      <c r="R1546">
        <v>13</v>
      </c>
      <c r="S1546">
        <v>1</v>
      </c>
      <c r="T1546">
        <v>4.9400000000000004</v>
      </c>
      <c r="U1546">
        <v>33.33</v>
      </c>
      <c r="V1546" t="s">
        <v>803</v>
      </c>
      <c r="W1546" t="s">
        <v>160</v>
      </c>
      <c r="X1546">
        <v>12</v>
      </c>
      <c r="Y1546">
        <v>1</v>
      </c>
    </row>
    <row r="1547" spans="1:25" x14ac:dyDescent="0.25">
      <c r="A1547">
        <f>_xlfn.XLOOKUP(C1547,[1]Sheet1!$K:$K,[1]Sheet1!$D:$D,0)</f>
        <v>45271</v>
      </c>
      <c r="B1547" t="str">
        <f t="shared" si="24"/>
        <v>2023_Week50</v>
      </c>
      <c r="C1547" t="s">
        <v>778</v>
      </c>
      <c r="D1547" t="s">
        <v>115</v>
      </c>
      <c r="E1547" t="s">
        <v>116</v>
      </c>
      <c r="F1547" t="s">
        <v>117</v>
      </c>
      <c r="G1547" t="s">
        <v>118</v>
      </c>
      <c r="H1547">
        <v>63</v>
      </c>
      <c r="I1547">
        <v>0</v>
      </c>
      <c r="J1547">
        <v>0.36</v>
      </c>
      <c r="K1547">
        <v>0</v>
      </c>
      <c r="L1547">
        <v>90</v>
      </c>
      <c r="M1547">
        <v>0</v>
      </c>
      <c r="N1547">
        <v>0.4</v>
      </c>
      <c r="O1547">
        <v>0</v>
      </c>
      <c r="P1547">
        <v>97.78</v>
      </c>
      <c r="Q1547">
        <v>0</v>
      </c>
      <c r="R1547">
        <v>8</v>
      </c>
      <c r="S1547">
        <v>0</v>
      </c>
      <c r="T1547">
        <v>12.7</v>
      </c>
      <c r="U1547">
        <v>0</v>
      </c>
      <c r="V1547" t="s">
        <v>237</v>
      </c>
      <c r="W1547" t="s">
        <v>33</v>
      </c>
      <c r="X1547">
        <v>8</v>
      </c>
      <c r="Y1547">
        <v>0</v>
      </c>
    </row>
    <row r="1548" spans="1:25" x14ac:dyDescent="0.25">
      <c r="A1548">
        <f>_xlfn.XLOOKUP(C1548,[1]Sheet1!$K:$K,[1]Sheet1!$D:$D,0)</f>
        <v>45271</v>
      </c>
      <c r="B1548" t="str">
        <f t="shared" si="24"/>
        <v>2023_Week50</v>
      </c>
      <c r="C1548" t="s">
        <v>778</v>
      </c>
      <c r="D1548" t="s">
        <v>34</v>
      </c>
      <c r="E1548" t="s">
        <v>224</v>
      </c>
      <c r="F1548" t="s">
        <v>158</v>
      </c>
      <c r="G1548" t="s">
        <v>225</v>
      </c>
      <c r="H1548">
        <v>263</v>
      </c>
      <c r="I1548">
        <v>4</v>
      </c>
      <c r="J1548">
        <v>1.51</v>
      </c>
      <c r="K1548">
        <v>1.89</v>
      </c>
      <c r="L1548">
        <v>289</v>
      </c>
      <c r="M1548">
        <v>4</v>
      </c>
      <c r="N1548">
        <v>1.27</v>
      </c>
      <c r="O1548">
        <v>1.55</v>
      </c>
      <c r="P1548">
        <v>100</v>
      </c>
      <c r="Q1548">
        <v>100</v>
      </c>
      <c r="R1548">
        <v>3</v>
      </c>
      <c r="S1548">
        <v>0</v>
      </c>
      <c r="T1548">
        <v>1.1399999999999999</v>
      </c>
      <c r="U1548">
        <v>0</v>
      </c>
      <c r="V1548" t="s">
        <v>172</v>
      </c>
      <c r="W1548" t="s">
        <v>33</v>
      </c>
      <c r="X1548">
        <v>3</v>
      </c>
      <c r="Y1548">
        <v>0</v>
      </c>
    </row>
    <row r="1549" spans="1:25" x14ac:dyDescent="0.25">
      <c r="A1549">
        <f>_xlfn.XLOOKUP(C1549,[1]Sheet1!$K:$K,[1]Sheet1!$D:$D,0)</f>
        <v>45271</v>
      </c>
      <c r="B1549" t="str">
        <f t="shared" si="24"/>
        <v>2023_Week50</v>
      </c>
      <c r="C1549" t="s">
        <v>778</v>
      </c>
      <c r="D1549" t="s">
        <v>34</v>
      </c>
      <c r="E1549" t="s">
        <v>222</v>
      </c>
      <c r="F1549" t="s">
        <v>158</v>
      </c>
      <c r="G1549" t="s">
        <v>223</v>
      </c>
      <c r="H1549">
        <v>121</v>
      </c>
      <c r="I1549">
        <v>2</v>
      </c>
      <c r="J1549">
        <v>0.7</v>
      </c>
      <c r="K1549">
        <v>0.94</v>
      </c>
      <c r="L1549">
        <v>130</v>
      </c>
      <c r="M1549">
        <v>2</v>
      </c>
      <c r="N1549">
        <v>0.56999999999999995</v>
      </c>
      <c r="O1549">
        <v>0.78</v>
      </c>
      <c r="P1549">
        <v>100</v>
      </c>
      <c r="Q1549">
        <v>100</v>
      </c>
      <c r="R1549">
        <v>1</v>
      </c>
      <c r="S1549">
        <v>0</v>
      </c>
      <c r="T1549">
        <v>0.83</v>
      </c>
      <c r="U1549">
        <v>0</v>
      </c>
      <c r="V1549" t="s">
        <v>160</v>
      </c>
      <c r="W1549" t="s">
        <v>33</v>
      </c>
      <c r="X1549">
        <v>1</v>
      </c>
      <c r="Y1549">
        <v>0</v>
      </c>
    </row>
    <row r="1550" spans="1:25" x14ac:dyDescent="0.25">
      <c r="A1550">
        <f>_xlfn.XLOOKUP(C1550,[1]Sheet1!$K:$K,[1]Sheet1!$D:$D,0)</f>
        <v>45271</v>
      </c>
      <c r="B1550" t="str">
        <f t="shared" si="24"/>
        <v>2023_Week50</v>
      </c>
      <c r="C1550" t="s">
        <v>778</v>
      </c>
      <c r="D1550" t="s">
        <v>34</v>
      </c>
      <c r="E1550" t="s">
        <v>157</v>
      </c>
      <c r="F1550" t="s">
        <v>158</v>
      </c>
      <c r="G1550" t="s">
        <v>159</v>
      </c>
      <c r="H1550">
        <v>168</v>
      </c>
      <c r="I1550">
        <v>3</v>
      </c>
      <c r="J1550">
        <v>0.97</v>
      </c>
      <c r="K1550">
        <v>1.42</v>
      </c>
      <c r="L1550">
        <v>175</v>
      </c>
      <c r="M1550">
        <v>3</v>
      </c>
      <c r="N1550">
        <v>0.77</v>
      </c>
      <c r="O1550">
        <v>1.1599999999999999</v>
      </c>
      <c r="P1550">
        <v>100</v>
      </c>
      <c r="Q1550">
        <v>100</v>
      </c>
      <c r="R1550">
        <v>1</v>
      </c>
      <c r="S1550">
        <v>0</v>
      </c>
      <c r="T1550">
        <v>0.6</v>
      </c>
      <c r="U1550">
        <v>0</v>
      </c>
      <c r="V1550" t="s">
        <v>139</v>
      </c>
      <c r="W1550" t="s">
        <v>33</v>
      </c>
      <c r="X1550">
        <v>1</v>
      </c>
      <c r="Y1550">
        <v>0</v>
      </c>
    </row>
  </sheetData>
  <autoFilter ref="A1:AB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E64FF-D612-41D4-AF5D-2428435F82ED}">
  <dimension ref="A1:Y79"/>
  <sheetViews>
    <sheetView topLeftCell="A53" workbookViewId="0">
      <selection activeCell="D16" sqref="D16"/>
    </sheetView>
  </sheetViews>
  <sheetFormatPr defaultRowHeight="15" x14ac:dyDescent="0.25"/>
  <cols>
    <col min="1" max="1" width="13.7109375" bestFit="1" customWidth="1"/>
    <col min="2" max="2" width="20.5703125" bestFit="1" customWidth="1"/>
    <col min="3" max="3" width="17.5703125" bestFit="1" customWidth="1"/>
    <col min="8" max="8" width="10.140625" bestFit="1" customWidth="1"/>
    <col min="9" max="9" width="12.28515625" bestFit="1" customWidth="1"/>
    <col min="11" max="11" width="2.140625" bestFit="1" customWidth="1"/>
    <col min="12" max="12" width="20" bestFit="1" customWidth="1"/>
    <col min="13" max="13" width="2" bestFit="1" customWidth="1"/>
    <col min="14" max="14" width="14.140625" bestFit="1" customWidth="1"/>
    <col min="27" max="27" width="13.7109375" bestFit="1" customWidth="1"/>
    <col min="28" max="28" width="20.5703125" bestFit="1" customWidth="1"/>
  </cols>
  <sheetData>
    <row r="1" spans="1:25" x14ac:dyDescent="0.25">
      <c r="G1" t="s">
        <v>944</v>
      </c>
      <c r="H1" s="5">
        <v>0.5</v>
      </c>
      <c r="P1" s="5"/>
      <c r="Q1" t="s">
        <v>959</v>
      </c>
      <c r="R1" s="5">
        <v>0.5</v>
      </c>
    </row>
    <row r="2" spans="1:25" x14ac:dyDescent="0.25">
      <c r="G2" t="s">
        <v>945</v>
      </c>
      <c r="H2" s="5">
        <v>0.8</v>
      </c>
      <c r="P2" s="5"/>
      <c r="Q2" t="s">
        <v>960</v>
      </c>
      <c r="R2" s="5">
        <v>0.8</v>
      </c>
    </row>
    <row r="3" spans="1:25" x14ac:dyDescent="0.25">
      <c r="G3" t="s">
        <v>946</v>
      </c>
      <c r="H3" s="5">
        <v>0.2</v>
      </c>
      <c r="P3" s="5"/>
      <c r="Q3" t="s">
        <v>961</v>
      </c>
      <c r="R3" s="5">
        <v>0.2</v>
      </c>
    </row>
    <row r="4" spans="1:25" x14ac:dyDescent="0.25">
      <c r="N4" s="5"/>
      <c r="P4" s="5"/>
      <c r="R4" s="5"/>
    </row>
    <row r="6" spans="1:25" x14ac:dyDescent="0.25">
      <c r="A6" s="1" t="s">
        <v>933</v>
      </c>
      <c r="B6" t="s">
        <v>939</v>
      </c>
      <c r="C6" t="s">
        <v>940</v>
      </c>
      <c r="D6" t="s">
        <v>893</v>
      </c>
      <c r="E6" t="s">
        <v>941</v>
      </c>
      <c r="F6" t="s">
        <v>942</v>
      </c>
      <c r="G6" s="8" t="s">
        <v>943</v>
      </c>
      <c r="H6" s="9" t="s">
        <v>933</v>
      </c>
      <c r="I6" s="9" t="s">
        <v>939</v>
      </c>
      <c r="J6" s="9" t="s">
        <v>940</v>
      </c>
      <c r="K6" s="9" t="s">
        <v>893</v>
      </c>
      <c r="L6" s="9" t="s">
        <v>941</v>
      </c>
      <c r="M6" s="9" t="s">
        <v>942</v>
      </c>
      <c r="N6" s="9" t="s">
        <v>950</v>
      </c>
      <c r="O6" s="10" t="s">
        <v>947</v>
      </c>
      <c r="Q6" s="8" t="s">
        <v>943</v>
      </c>
      <c r="R6" s="9" t="s">
        <v>933</v>
      </c>
      <c r="S6" s="9" t="s">
        <v>939</v>
      </c>
      <c r="T6" s="9" t="s">
        <v>940</v>
      </c>
      <c r="U6" s="9" t="s">
        <v>893</v>
      </c>
      <c r="V6" s="9" t="s">
        <v>941</v>
      </c>
      <c r="W6" s="9" t="s">
        <v>942</v>
      </c>
      <c r="X6" s="9" t="s">
        <v>949</v>
      </c>
      <c r="Y6" s="10" t="s">
        <v>948</v>
      </c>
    </row>
    <row r="7" spans="1:25" x14ac:dyDescent="0.25">
      <c r="A7" s="2" t="s">
        <v>88</v>
      </c>
      <c r="B7">
        <v>465</v>
      </c>
      <c r="C7">
        <v>8830.3499999999985</v>
      </c>
      <c r="D7">
        <f>VLOOKUP(A7,'002_SaleLastYear'!E:K,7,0)</f>
        <v>18.989999999999998</v>
      </c>
      <c r="E7" s="4">
        <f>B7/$B$39</f>
        <v>2.8205088234311133E-2</v>
      </c>
      <c r="F7" s="4">
        <f>C7/$C$39</f>
        <v>2.5220021605822731E-2</v>
      </c>
      <c r="G7" s="11">
        <v>1</v>
      </c>
      <c r="H7" t="s">
        <v>58</v>
      </c>
      <c r="I7">
        <v>1679</v>
      </c>
      <c r="J7">
        <v>36921.21</v>
      </c>
      <c r="K7">
        <v>21.99</v>
      </c>
      <c r="L7">
        <v>0.10184159816216859</v>
      </c>
      <c r="M7" s="12">
        <v>0.10544924197943664</v>
      </c>
      <c r="N7" s="13">
        <f>M7</f>
        <v>0.10544924197943664</v>
      </c>
      <c r="O7" s="14" t="str">
        <f>IF(N7&lt;50%,"A",IF(N7&lt;80%,"B","C"))</f>
        <v>A</v>
      </c>
      <c r="Q7" s="11">
        <v>1</v>
      </c>
      <c r="R7" t="s">
        <v>58</v>
      </c>
      <c r="S7">
        <v>1679</v>
      </c>
      <c r="T7">
        <v>36921.21</v>
      </c>
      <c r="U7">
        <v>21.99</v>
      </c>
      <c r="V7" s="18">
        <v>0.10184159816216859</v>
      </c>
      <c r="W7" s="18">
        <v>0.10544924197943664</v>
      </c>
      <c r="X7" s="5">
        <f>V7</f>
        <v>0.10184159816216859</v>
      </c>
      <c r="Y7" s="14" t="str">
        <f>IF(X7&lt;50%,"F",IF(X7&lt;80%,"M","R"))</f>
        <v>F</v>
      </c>
    </row>
    <row r="8" spans="1:25" x14ac:dyDescent="0.25">
      <c r="A8" s="2" t="s">
        <v>186</v>
      </c>
      <c r="B8">
        <v>52</v>
      </c>
      <c r="C8">
        <v>1039.48</v>
      </c>
      <c r="D8">
        <f>VLOOKUP(A8,'002_SaleLastYear'!E:K,7,0)</f>
        <v>19.989999999999998</v>
      </c>
      <c r="E8" s="4">
        <f t="shared" ref="E8:E38" si="0">B8/$B$39</f>
        <v>3.1541173939444709E-3</v>
      </c>
      <c r="F8" s="4">
        <f t="shared" ref="F8:F38" si="1">C8/$C$39</f>
        <v>2.9688186831575889E-3</v>
      </c>
      <c r="G8" s="11">
        <f t="shared" ref="G8:G38" si="2">G7+1</f>
        <v>2</v>
      </c>
      <c r="H8" t="s">
        <v>67</v>
      </c>
      <c r="I8">
        <v>1107</v>
      </c>
      <c r="J8">
        <v>25449.929999999997</v>
      </c>
      <c r="K8">
        <v>22.99</v>
      </c>
      <c r="L8">
        <v>6.7146306828779409E-2</v>
      </c>
      <c r="M8" s="12">
        <v>7.2686562193647594E-2</v>
      </c>
      <c r="N8" s="13">
        <f>SUM(M8+N7)</f>
        <v>0.17813580417308422</v>
      </c>
      <c r="O8" s="14" t="str">
        <f t="shared" ref="O8:O38" si="3">IF(N8&lt;50%,"A",IF(N8&lt;80%,"B","C"))</f>
        <v>A</v>
      </c>
      <c r="Q8" s="11">
        <f t="shared" ref="Q8:Q38" si="4">Q7+1</f>
        <v>2</v>
      </c>
      <c r="R8" t="s">
        <v>67</v>
      </c>
      <c r="S8">
        <v>1107</v>
      </c>
      <c r="T8">
        <v>25449.929999999997</v>
      </c>
      <c r="U8">
        <v>22.99</v>
      </c>
      <c r="V8" s="18">
        <v>6.7146306828779409E-2</v>
      </c>
      <c r="W8" s="18">
        <v>7.2686562193647594E-2</v>
      </c>
      <c r="X8" s="5">
        <f>V8+X7</f>
        <v>0.16898790499094801</v>
      </c>
      <c r="Y8" s="14" t="str">
        <f t="shared" ref="Y8:Y38" si="5">IF(X8&lt;50%,"F",IF(X8&lt;80%,"M","R"))</f>
        <v>F</v>
      </c>
    </row>
    <row r="9" spans="1:25" x14ac:dyDescent="0.25">
      <c r="A9" s="2" t="s">
        <v>231</v>
      </c>
      <c r="B9">
        <v>437</v>
      </c>
      <c r="C9">
        <v>9172.6299999999992</v>
      </c>
      <c r="D9">
        <f>VLOOKUP(A9,'002_SaleLastYear'!E:K,7,0)</f>
        <v>20.99</v>
      </c>
      <c r="E9" s="4">
        <f t="shared" si="0"/>
        <v>2.6506717329879494E-2</v>
      </c>
      <c r="F9" s="4">
        <f t="shared" si="1"/>
        <v>2.6197594294928035E-2</v>
      </c>
      <c r="G9" s="11">
        <f t="shared" si="2"/>
        <v>3</v>
      </c>
      <c r="H9" t="s">
        <v>84</v>
      </c>
      <c r="I9">
        <v>1098</v>
      </c>
      <c r="J9">
        <v>25243.019999999997</v>
      </c>
      <c r="K9">
        <v>22.99</v>
      </c>
      <c r="L9">
        <v>6.6600401895212102E-2</v>
      </c>
      <c r="M9" s="12">
        <v>7.2095614533536648E-2</v>
      </c>
      <c r="N9" s="13">
        <f t="shared" ref="N9:N38" si="6">SUM(M9+N8)</f>
        <v>0.25023141870662086</v>
      </c>
      <c r="O9" s="14" t="str">
        <f t="shared" si="3"/>
        <v>A</v>
      </c>
      <c r="Q9" s="11">
        <f t="shared" si="4"/>
        <v>3</v>
      </c>
      <c r="R9" t="s">
        <v>84</v>
      </c>
      <c r="S9">
        <v>1098</v>
      </c>
      <c r="T9">
        <v>25243.019999999997</v>
      </c>
      <c r="U9">
        <v>22.99</v>
      </c>
      <c r="V9" s="18">
        <v>6.6600401895212102E-2</v>
      </c>
      <c r="W9" s="18">
        <v>7.2095614533536648E-2</v>
      </c>
      <c r="X9" s="5">
        <f t="shared" ref="X9:X38" si="7">V9+X8</f>
        <v>0.23558830688616011</v>
      </c>
      <c r="Y9" s="14" t="str">
        <f t="shared" si="5"/>
        <v>F</v>
      </c>
    </row>
    <row r="10" spans="1:25" x14ac:dyDescent="0.25">
      <c r="A10" s="2" t="s">
        <v>50</v>
      </c>
      <c r="B10">
        <v>1013</v>
      </c>
      <c r="C10">
        <v>19236.87</v>
      </c>
      <c r="D10">
        <f>VLOOKUP(A10,'002_SaleLastYear'!E:K,7,0)</f>
        <v>18.989999999999998</v>
      </c>
      <c r="E10" s="4">
        <f t="shared" si="0"/>
        <v>6.1444633078187483E-2</v>
      </c>
      <c r="F10" s="4">
        <f t="shared" si="1"/>
        <v>5.4941681476770816E-2</v>
      </c>
      <c r="G10" s="11">
        <f t="shared" si="2"/>
        <v>4</v>
      </c>
      <c r="H10" t="s">
        <v>54</v>
      </c>
      <c r="I10">
        <v>955</v>
      </c>
      <c r="J10">
        <v>21955.449999999997</v>
      </c>
      <c r="K10">
        <v>22.99</v>
      </c>
      <c r="L10">
        <v>5.7926579061864804E-2</v>
      </c>
      <c r="M10" s="12">
        <v>6.2706112822884782E-2</v>
      </c>
      <c r="N10" s="13">
        <f t="shared" si="6"/>
        <v>0.31293753152950565</v>
      </c>
      <c r="O10" s="14" t="str">
        <f t="shared" si="3"/>
        <v>A</v>
      </c>
      <c r="Q10" s="11">
        <f t="shared" si="4"/>
        <v>4</v>
      </c>
      <c r="R10" t="s">
        <v>50</v>
      </c>
      <c r="S10">
        <v>1013</v>
      </c>
      <c r="T10">
        <v>19236.87</v>
      </c>
      <c r="U10">
        <v>18.989999999999998</v>
      </c>
      <c r="V10" s="18">
        <v>6.1444633078187483E-2</v>
      </c>
      <c r="W10" s="18">
        <v>5.4941681476770816E-2</v>
      </c>
      <c r="X10" s="5">
        <f t="shared" si="7"/>
        <v>0.2970329399643476</v>
      </c>
      <c r="Y10" s="14" t="str">
        <f t="shared" si="5"/>
        <v>F</v>
      </c>
    </row>
    <row r="11" spans="1:25" x14ac:dyDescent="0.25">
      <c r="A11" s="2" t="s">
        <v>301</v>
      </c>
      <c r="B11">
        <v>111</v>
      </c>
      <c r="C11">
        <v>2218.89</v>
      </c>
      <c r="D11">
        <f>VLOOKUP(A11,'002_SaleLastYear'!E:K,7,0)</f>
        <v>19.989999999999998</v>
      </c>
      <c r="E11" s="4">
        <f t="shared" si="0"/>
        <v>6.7328275139968514E-3</v>
      </c>
      <c r="F11" s="4">
        <f t="shared" si="1"/>
        <v>6.3372860352017757E-3</v>
      </c>
      <c r="G11" s="11">
        <f t="shared" si="2"/>
        <v>5</v>
      </c>
      <c r="H11" t="s">
        <v>97</v>
      </c>
      <c r="I11">
        <v>661</v>
      </c>
      <c r="J11">
        <v>20484.39</v>
      </c>
      <c r="K11">
        <v>30.99</v>
      </c>
      <c r="L11">
        <v>4.0093684565332605E-2</v>
      </c>
      <c r="M11" s="12">
        <v>5.8504675169398626E-2</v>
      </c>
      <c r="N11" s="13">
        <f t="shared" si="6"/>
        <v>0.37144220669890426</v>
      </c>
      <c r="O11" s="14" t="str">
        <f t="shared" si="3"/>
        <v>A</v>
      </c>
      <c r="Q11" s="11">
        <f t="shared" si="4"/>
        <v>5</v>
      </c>
      <c r="R11" t="s">
        <v>54</v>
      </c>
      <c r="S11">
        <v>955</v>
      </c>
      <c r="T11">
        <v>21955.449999999997</v>
      </c>
      <c r="U11">
        <v>22.99</v>
      </c>
      <c r="V11" s="18">
        <v>5.7926579061864804E-2</v>
      </c>
      <c r="W11" s="18">
        <v>6.2706112822884782E-2</v>
      </c>
      <c r="X11" s="5">
        <f t="shared" si="7"/>
        <v>0.35495951902621242</v>
      </c>
      <c r="Y11" s="14" t="str">
        <f t="shared" si="5"/>
        <v>F</v>
      </c>
    </row>
    <row r="12" spans="1:25" x14ac:dyDescent="0.25">
      <c r="A12" s="2" t="s">
        <v>222</v>
      </c>
      <c r="B12">
        <v>51</v>
      </c>
      <c r="C12">
        <v>1070.49</v>
      </c>
      <c r="D12">
        <f>VLOOKUP(A12,'002_SaleLastYear'!E:K,7,0)</f>
        <v>20.99</v>
      </c>
      <c r="E12" s="4">
        <f t="shared" si="0"/>
        <v>3.0934612902147694E-3</v>
      </c>
      <c r="F12" s="4">
        <f t="shared" si="1"/>
        <v>3.0573851465476656E-3</v>
      </c>
      <c r="G12" s="11">
        <f t="shared" si="2"/>
        <v>6</v>
      </c>
      <c r="H12" t="s">
        <v>76</v>
      </c>
      <c r="I12">
        <v>931</v>
      </c>
      <c r="J12">
        <v>19541.689999999999</v>
      </c>
      <c r="K12">
        <v>20.99</v>
      </c>
      <c r="L12">
        <v>5.647083257235197E-2</v>
      </c>
      <c r="M12" s="12">
        <v>5.5812266106585816E-2</v>
      </c>
      <c r="N12" s="13">
        <f t="shared" si="6"/>
        <v>0.42725447280549006</v>
      </c>
      <c r="O12" s="14" t="str">
        <f t="shared" si="3"/>
        <v>A</v>
      </c>
      <c r="Q12" s="11">
        <f t="shared" si="4"/>
        <v>6</v>
      </c>
      <c r="R12" t="s">
        <v>76</v>
      </c>
      <c r="S12">
        <v>931</v>
      </c>
      <c r="T12">
        <v>19541.689999999999</v>
      </c>
      <c r="U12">
        <v>20.99</v>
      </c>
      <c r="V12" s="18">
        <v>5.647083257235197E-2</v>
      </c>
      <c r="W12" s="18">
        <v>5.5812266106585816E-2</v>
      </c>
      <c r="X12" s="5">
        <f t="shared" si="7"/>
        <v>0.41143035159856439</v>
      </c>
      <c r="Y12" s="14" t="str">
        <f t="shared" si="5"/>
        <v>F</v>
      </c>
    </row>
    <row r="13" spans="1:25" x14ac:dyDescent="0.25">
      <c r="A13" s="2" t="s">
        <v>58</v>
      </c>
      <c r="B13">
        <v>1679</v>
      </c>
      <c r="C13">
        <v>36921.21</v>
      </c>
      <c r="D13">
        <f>VLOOKUP(A13,'002_SaleLastYear'!E:K,7,0)</f>
        <v>21.99</v>
      </c>
      <c r="E13" s="4">
        <f t="shared" si="0"/>
        <v>0.10184159816216859</v>
      </c>
      <c r="F13" s="4">
        <f t="shared" si="1"/>
        <v>0.10544924197943664</v>
      </c>
      <c r="G13" s="11">
        <f t="shared" si="2"/>
        <v>7</v>
      </c>
      <c r="H13" t="s">
        <v>50</v>
      </c>
      <c r="I13">
        <v>1013</v>
      </c>
      <c r="J13">
        <v>19236.87</v>
      </c>
      <c r="K13">
        <v>18.989999999999998</v>
      </c>
      <c r="L13">
        <v>6.1444633078187483E-2</v>
      </c>
      <c r="M13" s="12">
        <v>5.4941681476770816E-2</v>
      </c>
      <c r="N13" s="13">
        <f t="shared" si="6"/>
        <v>0.48219615428226087</v>
      </c>
      <c r="O13" s="14" t="str">
        <f t="shared" si="3"/>
        <v>A</v>
      </c>
      <c r="Q13" s="11">
        <f t="shared" si="4"/>
        <v>7</v>
      </c>
      <c r="R13" t="s">
        <v>24</v>
      </c>
      <c r="S13">
        <v>747</v>
      </c>
      <c r="T13">
        <v>12691.529999999999</v>
      </c>
      <c r="U13">
        <v>16.989999999999998</v>
      </c>
      <c r="V13" s="18">
        <v>4.5310109486086922E-2</v>
      </c>
      <c r="W13" s="18">
        <v>3.6247788684587515E-2</v>
      </c>
      <c r="X13" s="5">
        <f t="shared" si="7"/>
        <v>0.45674046108465133</v>
      </c>
      <c r="Y13" s="14" t="str">
        <f t="shared" si="5"/>
        <v>F</v>
      </c>
    </row>
    <row r="14" spans="1:25" x14ac:dyDescent="0.25">
      <c r="A14" s="2" t="s">
        <v>157</v>
      </c>
      <c r="B14">
        <v>112</v>
      </c>
      <c r="C14">
        <v>2574.8799999999997</v>
      </c>
      <c r="D14">
        <f>VLOOKUP(A14,'002_SaleLastYear'!E:K,7,0)</f>
        <v>22.99</v>
      </c>
      <c r="E14" s="4">
        <f t="shared" si="0"/>
        <v>6.7934836177265525E-3</v>
      </c>
      <c r="F14" s="4">
        <f t="shared" si="1"/>
        <v>7.3540153258252316E-3</v>
      </c>
      <c r="G14" s="11">
        <f t="shared" si="2"/>
        <v>8</v>
      </c>
      <c r="H14" t="s">
        <v>29</v>
      </c>
      <c r="I14">
        <v>723.31700000000001</v>
      </c>
      <c r="J14">
        <v>18075.69183</v>
      </c>
      <c r="K14">
        <v>24.99</v>
      </c>
      <c r="L14">
        <v>4.3873590981456399E-2</v>
      </c>
      <c r="M14" s="12">
        <v>5.1625285350274164E-2</v>
      </c>
      <c r="N14" s="13">
        <f t="shared" si="6"/>
        <v>0.53382143963253503</v>
      </c>
      <c r="O14" s="14" t="str">
        <f t="shared" si="3"/>
        <v>B</v>
      </c>
      <c r="Q14" s="11">
        <f t="shared" si="4"/>
        <v>8</v>
      </c>
      <c r="R14" t="s">
        <v>29</v>
      </c>
      <c r="S14">
        <v>723.31700000000001</v>
      </c>
      <c r="T14">
        <v>18075.69183</v>
      </c>
      <c r="U14">
        <v>24.99</v>
      </c>
      <c r="V14" s="18">
        <v>4.3873590981456399E-2</v>
      </c>
      <c r="W14" s="18">
        <v>5.1625285350274164E-2</v>
      </c>
      <c r="X14" s="5">
        <f t="shared" si="7"/>
        <v>0.50061405206610776</v>
      </c>
      <c r="Y14" s="14" t="str">
        <f t="shared" si="5"/>
        <v>M</v>
      </c>
    </row>
    <row r="15" spans="1:25" x14ac:dyDescent="0.25">
      <c r="A15" s="2" t="s">
        <v>116</v>
      </c>
      <c r="B15">
        <v>533</v>
      </c>
      <c r="C15">
        <v>11187.669999999998</v>
      </c>
      <c r="D15">
        <f>VLOOKUP(A15,'002_SaleLastYear'!E:K,7,0)</f>
        <v>20.99</v>
      </c>
      <c r="E15" s="4">
        <f t="shared" si="0"/>
        <v>3.2329703287930826E-2</v>
      </c>
      <c r="F15" s="4">
        <f t="shared" si="1"/>
        <v>3.1952672217841281E-2</v>
      </c>
      <c r="G15" s="11">
        <f t="shared" si="2"/>
        <v>9</v>
      </c>
      <c r="H15" t="s">
        <v>72</v>
      </c>
      <c r="I15">
        <v>673</v>
      </c>
      <c r="J15">
        <v>16818.27</v>
      </c>
      <c r="K15">
        <v>24.99</v>
      </c>
      <c r="L15">
        <v>4.0821557810089018E-2</v>
      </c>
      <c r="M15" s="12">
        <v>4.8034011423393218E-2</v>
      </c>
      <c r="N15" s="13">
        <f t="shared" si="6"/>
        <v>0.58185545105592829</v>
      </c>
      <c r="O15" s="14" t="str">
        <f t="shared" si="3"/>
        <v>B</v>
      </c>
      <c r="Q15" s="11">
        <f t="shared" si="4"/>
        <v>9</v>
      </c>
      <c r="R15" t="s">
        <v>35</v>
      </c>
      <c r="S15">
        <v>678</v>
      </c>
      <c r="T15">
        <v>12875.22</v>
      </c>
      <c r="U15">
        <v>18.989999999999998</v>
      </c>
      <c r="V15" s="18">
        <v>4.1124838328737527E-2</v>
      </c>
      <c r="W15" s="18">
        <v>3.6772418599457665E-2</v>
      </c>
      <c r="X15" s="5">
        <f t="shared" si="7"/>
        <v>0.54173889039484524</v>
      </c>
      <c r="Y15" s="14" t="str">
        <f t="shared" si="5"/>
        <v>M</v>
      </c>
    </row>
    <row r="16" spans="1:25" x14ac:dyDescent="0.25">
      <c r="A16" s="2" t="s">
        <v>62</v>
      </c>
      <c r="B16">
        <v>660</v>
      </c>
      <c r="C16">
        <v>9233.4</v>
      </c>
      <c r="D16">
        <f>VLOOKUP(A16,'002_SaleLastYear'!E:K,7,0)</f>
        <v>13.99</v>
      </c>
      <c r="E16" s="4">
        <f t="shared" si="0"/>
        <v>4.00330284616029E-2</v>
      </c>
      <c r="F16" s="4">
        <f t="shared" si="1"/>
        <v>2.6371157144983337E-2</v>
      </c>
      <c r="G16" s="11">
        <f t="shared" si="2"/>
        <v>10</v>
      </c>
      <c r="H16" t="s">
        <v>80</v>
      </c>
      <c r="I16">
        <v>577</v>
      </c>
      <c r="J16">
        <v>13265.23</v>
      </c>
      <c r="K16">
        <v>22.99</v>
      </c>
      <c r="L16">
        <v>3.499857185203769E-2</v>
      </c>
      <c r="M16" s="12">
        <v>3.7886311098224636E-2</v>
      </c>
      <c r="N16" s="13">
        <f t="shared" si="6"/>
        <v>0.61974176215415289</v>
      </c>
      <c r="O16" s="14" t="str">
        <f t="shared" si="3"/>
        <v>B</v>
      </c>
      <c r="Q16" s="11">
        <f t="shared" si="4"/>
        <v>10</v>
      </c>
      <c r="R16" t="s">
        <v>72</v>
      </c>
      <c r="S16">
        <v>673</v>
      </c>
      <c r="T16">
        <v>16818.27</v>
      </c>
      <c r="U16">
        <v>24.99</v>
      </c>
      <c r="V16" s="18">
        <v>4.0821557810089018E-2</v>
      </c>
      <c r="W16" s="18">
        <v>4.8034011423393218E-2</v>
      </c>
      <c r="X16" s="5">
        <f t="shared" si="7"/>
        <v>0.58256044820493424</v>
      </c>
      <c r="Y16" s="14" t="str">
        <f t="shared" si="5"/>
        <v>M</v>
      </c>
    </row>
    <row r="17" spans="1:25" x14ac:dyDescent="0.25">
      <c r="A17" s="2" t="s">
        <v>41</v>
      </c>
      <c r="B17">
        <v>602</v>
      </c>
      <c r="C17">
        <v>11431.98</v>
      </c>
      <c r="D17">
        <f>VLOOKUP(A17,'002_SaleLastYear'!E:K,7,0)</f>
        <v>18.989999999999998</v>
      </c>
      <c r="E17" s="4">
        <f t="shared" si="0"/>
        <v>3.6514974445280221E-2</v>
      </c>
      <c r="F17" s="4">
        <f t="shared" si="1"/>
        <v>3.2650436573559753E-2</v>
      </c>
      <c r="G17" s="11">
        <f t="shared" si="2"/>
        <v>11</v>
      </c>
      <c r="H17" t="s">
        <v>35</v>
      </c>
      <c r="I17">
        <v>678</v>
      </c>
      <c r="J17">
        <v>12875.22</v>
      </c>
      <c r="K17">
        <v>18.989999999999998</v>
      </c>
      <c r="L17">
        <v>4.1124838328737527E-2</v>
      </c>
      <c r="M17" s="12">
        <v>3.6772418599457665E-2</v>
      </c>
      <c r="N17" s="13">
        <f t="shared" si="6"/>
        <v>0.65651418075361057</v>
      </c>
      <c r="O17" s="14" t="str">
        <f t="shared" si="3"/>
        <v>B</v>
      </c>
      <c r="Q17" s="11">
        <f t="shared" si="4"/>
        <v>11</v>
      </c>
      <c r="R17" t="s">
        <v>97</v>
      </c>
      <c r="S17">
        <v>661</v>
      </c>
      <c r="T17">
        <v>20484.39</v>
      </c>
      <c r="U17">
        <v>30.99</v>
      </c>
      <c r="V17" s="18">
        <v>4.0093684565332605E-2</v>
      </c>
      <c r="W17" s="18">
        <v>5.8504675169398626E-2</v>
      </c>
      <c r="X17" s="5">
        <f t="shared" si="7"/>
        <v>0.62265413277026682</v>
      </c>
      <c r="Y17" s="14" t="str">
        <f t="shared" si="5"/>
        <v>M</v>
      </c>
    </row>
    <row r="18" spans="1:25" x14ac:dyDescent="0.25">
      <c r="A18" s="2" t="s">
        <v>224</v>
      </c>
      <c r="B18">
        <v>105</v>
      </c>
      <c r="C18">
        <v>2413.9499999999998</v>
      </c>
      <c r="D18">
        <f>VLOOKUP(A18,'002_SaleLastYear'!E:K,7,0)</f>
        <v>22.99</v>
      </c>
      <c r="E18" s="4">
        <f t="shared" si="0"/>
        <v>6.3688908916186429E-3</v>
      </c>
      <c r="F18" s="4">
        <f t="shared" si="1"/>
        <v>6.8943893679611545E-3</v>
      </c>
      <c r="G18" s="11">
        <f t="shared" si="2"/>
        <v>12</v>
      </c>
      <c r="H18" t="s">
        <v>24</v>
      </c>
      <c r="I18">
        <v>747</v>
      </c>
      <c r="J18">
        <v>12691.529999999999</v>
      </c>
      <c r="K18">
        <v>16.989999999999998</v>
      </c>
      <c r="L18">
        <v>4.5310109486086922E-2</v>
      </c>
      <c r="M18" s="12">
        <v>3.6247788684587515E-2</v>
      </c>
      <c r="N18" s="13">
        <f t="shared" si="6"/>
        <v>0.69276196943819812</v>
      </c>
      <c r="O18" s="14" t="str">
        <f t="shared" si="3"/>
        <v>B</v>
      </c>
      <c r="Q18" s="11">
        <f t="shared" si="4"/>
        <v>12</v>
      </c>
      <c r="R18" t="s">
        <v>62</v>
      </c>
      <c r="S18">
        <v>660</v>
      </c>
      <c r="T18">
        <v>9233.4</v>
      </c>
      <c r="U18">
        <v>13.99</v>
      </c>
      <c r="V18" s="18">
        <v>4.00330284616029E-2</v>
      </c>
      <c r="W18" s="18">
        <v>2.6371157144983337E-2</v>
      </c>
      <c r="X18" s="5">
        <f t="shared" si="7"/>
        <v>0.66268716123186977</v>
      </c>
      <c r="Y18" s="14" t="str">
        <f t="shared" si="5"/>
        <v>M</v>
      </c>
    </row>
    <row r="19" spans="1:25" x14ac:dyDescent="0.25">
      <c r="A19" s="2" t="s">
        <v>397</v>
      </c>
      <c r="B19">
        <v>100</v>
      </c>
      <c r="C19">
        <v>1998.9999999999998</v>
      </c>
      <c r="D19">
        <f>VLOOKUP(A19,'002_SaleLastYear'!E:K,7,0)</f>
        <v>19.989999999999998</v>
      </c>
      <c r="E19" s="4">
        <f t="shared" si="0"/>
        <v>6.0656103729701365E-3</v>
      </c>
      <c r="F19" s="4">
        <f t="shared" si="1"/>
        <v>5.7092666983799781E-3</v>
      </c>
      <c r="G19" s="11">
        <f t="shared" si="2"/>
        <v>13</v>
      </c>
      <c r="H19" t="s">
        <v>41</v>
      </c>
      <c r="I19">
        <v>602</v>
      </c>
      <c r="J19">
        <v>11431.98</v>
      </c>
      <c r="K19">
        <v>18.989999999999998</v>
      </c>
      <c r="L19">
        <v>3.6514974445280221E-2</v>
      </c>
      <c r="M19" s="12">
        <v>3.2650436573559753E-2</v>
      </c>
      <c r="N19" s="13">
        <f t="shared" si="6"/>
        <v>0.72541240601175783</v>
      </c>
      <c r="O19" s="14" t="str">
        <f t="shared" si="3"/>
        <v>B</v>
      </c>
      <c r="Q19" s="11">
        <f t="shared" si="4"/>
        <v>13</v>
      </c>
      <c r="R19" t="s">
        <v>45</v>
      </c>
      <c r="S19">
        <v>624</v>
      </c>
      <c r="T19">
        <v>9353.76</v>
      </c>
      <c r="U19">
        <v>14.99</v>
      </c>
      <c r="V19" s="18">
        <v>3.7849408727333653E-2</v>
      </c>
      <c r="W19" s="18">
        <v>2.6714912692665689E-2</v>
      </c>
      <c r="X19" s="5">
        <f t="shared" si="7"/>
        <v>0.70053656995920344</v>
      </c>
      <c r="Y19" s="14" t="str">
        <f t="shared" si="5"/>
        <v>M</v>
      </c>
    </row>
    <row r="20" spans="1:25" x14ac:dyDescent="0.25">
      <c r="A20" s="2" t="s">
        <v>107</v>
      </c>
      <c r="B20">
        <v>326</v>
      </c>
      <c r="C20">
        <v>6842.74</v>
      </c>
      <c r="D20">
        <f>VLOOKUP(A20,'002_SaleLastYear'!E:K,7,0)</f>
        <v>20.99</v>
      </c>
      <c r="E20" s="4">
        <f t="shared" si="0"/>
        <v>1.9773889815882646E-2</v>
      </c>
      <c r="F20" s="4">
        <f t="shared" si="1"/>
        <v>1.9543285446559588E-2</v>
      </c>
      <c r="G20" s="11">
        <f t="shared" si="2"/>
        <v>14</v>
      </c>
      <c r="H20" t="s">
        <v>116</v>
      </c>
      <c r="I20">
        <v>533</v>
      </c>
      <c r="J20">
        <v>11187.669999999998</v>
      </c>
      <c r="K20">
        <v>20.99</v>
      </c>
      <c r="L20">
        <v>3.2329703287930826E-2</v>
      </c>
      <c r="M20" s="12">
        <v>3.1952672217841281E-2</v>
      </c>
      <c r="N20" s="13">
        <f t="shared" si="6"/>
        <v>0.75736507822959909</v>
      </c>
      <c r="O20" s="14" t="str">
        <f t="shared" si="3"/>
        <v>B</v>
      </c>
      <c r="Q20" s="11">
        <f t="shared" si="4"/>
        <v>14</v>
      </c>
      <c r="R20" t="s">
        <v>41</v>
      </c>
      <c r="S20">
        <v>602</v>
      </c>
      <c r="T20">
        <v>11431.98</v>
      </c>
      <c r="U20">
        <v>18.989999999999998</v>
      </c>
      <c r="V20" s="18">
        <v>3.6514974445280221E-2</v>
      </c>
      <c r="W20" s="18">
        <v>3.2650436573559753E-2</v>
      </c>
      <c r="X20" s="5">
        <f t="shared" si="7"/>
        <v>0.73705154440448362</v>
      </c>
      <c r="Y20" s="14" t="str">
        <f t="shared" si="5"/>
        <v>M</v>
      </c>
    </row>
    <row r="21" spans="1:25" x14ac:dyDescent="0.25">
      <c r="A21" s="2" t="s">
        <v>45</v>
      </c>
      <c r="B21">
        <v>624</v>
      </c>
      <c r="C21">
        <v>9353.76</v>
      </c>
      <c r="D21">
        <f>VLOOKUP(A21,'002_SaleLastYear'!E:K,7,0)</f>
        <v>14.99</v>
      </c>
      <c r="E21" s="4">
        <f t="shared" si="0"/>
        <v>3.7849408727333653E-2</v>
      </c>
      <c r="F21" s="4">
        <f t="shared" si="1"/>
        <v>2.6714912692665689E-2</v>
      </c>
      <c r="G21" s="11">
        <f t="shared" si="2"/>
        <v>15</v>
      </c>
      <c r="H21" t="s">
        <v>45</v>
      </c>
      <c r="I21">
        <v>624</v>
      </c>
      <c r="J21">
        <v>9353.76</v>
      </c>
      <c r="K21">
        <v>14.99</v>
      </c>
      <c r="L21">
        <v>3.7849408727333653E-2</v>
      </c>
      <c r="M21" s="12">
        <v>2.6714912692665689E-2</v>
      </c>
      <c r="N21" s="13">
        <f t="shared" si="6"/>
        <v>0.78407999092226477</v>
      </c>
      <c r="O21" s="14" t="str">
        <f t="shared" si="3"/>
        <v>B</v>
      </c>
      <c r="Q21" s="11">
        <f t="shared" si="4"/>
        <v>15</v>
      </c>
      <c r="R21" t="s">
        <v>80</v>
      </c>
      <c r="S21">
        <v>577</v>
      </c>
      <c r="T21">
        <v>13265.23</v>
      </c>
      <c r="U21">
        <v>22.99</v>
      </c>
      <c r="V21" s="18">
        <v>3.499857185203769E-2</v>
      </c>
      <c r="W21" s="18">
        <v>3.7886311098224636E-2</v>
      </c>
      <c r="X21" s="5">
        <f t="shared" si="7"/>
        <v>0.77205011625652131</v>
      </c>
      <c r="Y21" s="14" t="str">
        <f t="shared" si="5"/>
        <v>M</v>
      </c>
    </row>
    <row r="22" spans="1:25" x14ac:dyDescent="0.25">
      <c r="A22" s="2" t="s">
        <v>35</v>
      </c>
      <c r="B22">
        <v>678</v>
      </c>
      <c r="C22">
        <v>12875.22</v>
      </c>
      <c r="D22">
        <f>VLOOKUP(A22,'002_SaleLastYear'!E:K,7,0)</f>
        <v>18.989999999999998</v>
      </c>
      <c r="E22" s="4">
        <f t="shared" si="0"/>
        <v>4.1124838328737527E-2</v>
      </c>
      <c r="F22" s="4">
        <f t="shared" si="1"/>
        <v>3.6772418599457665E-2</v>
      </c>
      <c r="G22" s="11">
        <f t="shared" si="2"/>
        <v>16</v>
      </c>
      <c r="H22" t="s">
        <v>62</v>
      </c>
      <c r="I22">
        <v>660</v>
      </c>
      <c r="J22">
        <v>9233.4</v>
      </c>
      <c r="K22">
        <v>13.99</v>
      </c>
      <c r="L22">
        <v>4.00330284616029E-2</v>
      </c>
      <c r="M22" s="12">
        <v>2.6371157144983337E-2</v>
      </c>
      <c r="N22" s="13">
        <f t="shared" si="6"/>
        <v>0.81045114806724805</v>
      </c>
      <c r="O22" s="14" t="str">
        <f t="shared" si="3"/>
        <v>C</v>
      </c>
      <c r="Q22" s="11">
        <f t="shared" si="4"/>
        <v>16</v>
      </c>
      <c r="R22" t="s">
        <v>116</v>
      </c>
      <c r="S22">
        <v>533</v>
      </c>
      <c r="T22">
        <v>11187.669999999998</v>
      </c>
      <c r="U22">
        <v>20.99</v>
      </c>
      <c r="V22" s="18">
        <v>3.2329703287930826E-2</v>
      </c>
      <c r="W22" s="18">
        <v>3.1952672217841281E-2</v>
      </c>
      <c r="X22" s="5">
        <f t="shared" si="7"/>
        <v>0.80437981954445215</v>
      </c>
      <c r="Y22" s="14" t="str">
        <f t="shared" si="5"/>
        <v>R</v>
      </c>
    </row>
    <row r="23" spans="1:25" x14ac:dyDescent="0.25">
      <c r="A23" s="2" t="s">
        <v>24</v>
      </c>
      <c r="B23">
        <v>747</v>
      </c>
      <c r="C23">
        <v>12691.529999999999</v>
      </c>
      <c r="D23">
        <f>VLOOKUP(A23,'002_SaleLastYear'!E:K,7,0)</f>
        <v>16.989999999999998</v>
      </c>
      <c r="E23" s="4">
        <f t="shared" si="0"/>
        <v>4.5310109486086922E-2</v>
      </c>
      <c r="F23" s="4">
        <f t="shared" si="1"/>
        <v>3.6247788684587515E-2</v>
      </c>
      <c r="G23" s="11">
        <f t="shared" si="2"/>
        <v>17</v>
      </c>
      <c r="H23" t="s">
        <v>231</v>
      </c>
      <c r="I23">
        <v>437</v>
      </c>
      <c r="J23">
        <v>9172.6299999999992</v>
      </c>
      <c r="K23">
        <v>20.99</v>
      </c>
      <c r="L23">
        <v>2.6506717329879494E-2</v>
      </c>
      <c r="M23" s="12">
        <v>2.6197594294928035E-2</v>
      </c>
      <c r="N23" s="13">
        <f t="shared" si="6"/>
        <v>0.83664874236217612</v>
      </c>
      <c r="O23" s="14" t="str">
        <f t="shared" si="3"/>
        <v>C</v>
      </c>
      <c r="Q23" s="11">
        <f t="shared" si="4"/>
        <v>17</v>
      </c>
      <c r="R23" t="s">
        <v>88</v>
      </c>
      <c r="S23">
        <v>465</v>
      </c>
      <c r="T23">
        <v>8830.3499999999985</v>
      </c>
      <c r="U23">
        <v>18.989999999999998</v>
      </c>
      <c r="V23" s="18">
        <v>2.8205088234311133E-2</v>
      </c>
      <c r="W23" s="18">
        <v>2.5220021605822731E-2</v>
      </c>
      <c r="X23" s="5">
        <f t="shared" si="7"/>
        <v>0.83258490777876326</v>
      </c>
      <c r="Y23" s="14" t="str">
        <f t="shared" si="5"/>
        <v>R</v>
      </c>
    </row>
    <row r="24" spans="1:25" x14ac:dyDescent="0.25">
      <c r="A24" s="2" t="s">
        <v>342</v>
      </c>
      <c r="B24">
        <v>41</v>
      </c>
      <c r="C24">
        <v>819.58999999999992</v>
      </c>
      <c r="D24">
        <f>VLOOKUP(A24,'002_SaleLastYear'!E:K,7,0)</f>
        <v>19.989999999999998</v>
      </c>
      <c r="E24" s="4">
        <f t="shared" si="0"/>
        <v>2.486900252917756E-3</v>
      </c>
      <c r="F24" s="4">
        <f t="shared" si="1"/>
        <v>2.340799346335791E-3</v>
      </c>
      <c r="G24" s="11">
        <f t="shared" si="2"/>
        <v>18</v>
      </c>
      <c r="H24" t="s">
        <v>111</v>
      </c>
      <c r="I24">
        <v>404</v>
      </c>
      <c r="J24">
        <v>8883.9599999999991</v>
      </c>
      <c r="K24">
        <v>21.99</v>
      </c>
      <c r="L24">
        <v>2.450506590679935E-2</v>
      </c>
      <c r="M24" s="12">
        <v>2.5373135056398096E-2</v>
      </c>
      <c r="N24" s="13">
        <f t="shared" si="6"/>
        <v>0.86202187741857417</v>
      </c>
      <c r="O24" s="14" t="str">
        <f t="shared" si="3"/>
        <v>C</v>
      </c>
      <c r="Q24" s="11">
        <f t="shared" si="4"/>
        <v>18</v>
      </c>
      <c r="R24" t="s">
        <v>231</v>
      </c>
      <c r="S24">
        <v>437</v>
      </c>
      <c r="T24">
        <v>9172.6299999999992</v>
      </c>
      <c r="U24">
        <v>20.99</v>
      </c>
      <c r="V24" s="18">
        <v>2.6506717329879494E-2</v>
      </c>
      <c r="W24" s="18">
        <v>2.6197594294928035E-2</v>
      </c>
      <c r="X24" s="5">
        <f t="shared" si="7"/>
        <v>0.85909162510864279</v>
      </c>
      <c r="Y24" s="14" t="str">
        <f t="shared" si="5"/>
        <v>R</v>
      </c>
    </row>
    <row r="25" spans="1:25" x14ac:dyDescent="0.25">
      <c r="A25" s="2" t="s">
        <v>371</v>
      </c>
      <c r="B25">
        <v>51</v>
      </c>
      <c r="C25">
        <v>1019.4899999999999</v>
      </c>
      <c r="D25">
        <f>VLOOKUP(A25,'002_SaleLastYear'!E:K,7,0)</f>
        <v>19.989999999999998</v>
      </c>
      <c r="E25" s="4">
        <f t="shared" si="0"/>
        <v>3.0934612902147694E-3</v>
      </c>
      <c r="F25" s="4">
        <f t="shared" si="1"/>
        <v>2.9117260161737888E-3</v>
      </c>
      <c r="G25" s="11">
        <f t="shared" si="2"/>
        <v>19</v>
      </c>
      <c r="H25" t="s">
        <v>88</v>
      </c>
      <c r="I25">
        <v>465</v>
      </c>
      <c r="J25">
        <v>8830.3499999999985</v>
      </c>
      <c r="K25">
        <v>18.989999999999998</v>
      </c>
      <c r="L25">
        <v>2.8205088234311133E-2</v>
      </c>
      <c r="M25" s="12">
        <v>2.5220021605822731E-2</v>
      </c>
      <c r="N25" s="13">
        <f t="shared" si="6"/>
        <v>0.88724189902439687</v>
      </c>
      <c r="O25" s="14" t="str">
        <f t="shared" si="3"/>
        <v>C</v>
      </c>
      <c r="Q25" s="11">
        <f t="shared" si="4"/>
        <v>19</v>
      </c>
      <c r="R25" t="s">
        <v>93</v>
      </c>
      <c r="S25">
        <v>414</v>
      </c>
      <c r="T25">
        <v>8689.8599999999988</v>
      </c>
      <c r="U25">
        <v>20.99</v>
      </c>
      <c r="V25" s="18">
        <v>2.5111626944096365E-2</v>
      </c>
      <c r="W25" s="18">
        <v>2.4818773542563399E-2</v>
      </c>
      <c r="X25" s="5">
        <f t="shared" si="7"/>
        <v>0.8842032520527392</v>
      </c>
      <c r="Y25" s="14" t="str">
        <f t="shared" si="5"/>
        <v>R</v>
      </c>
    </row>
    <row r="26" spans="1:25" x14ac:dyDescent="0.25">
      <c r="A26" s="2" t="s">
        <v>163</v>
      </c>
      <c r="B26">
        <v>190</v>
      </c>
      <c r="C26">
        <v>3798.1</v>
      </c>
      <c r="D26">
        <f>VLOOKUP(A26,'002_SaleLastYear'!E:K,7,0)</f>
        <v>19.989999999999998</v>
      </c>
      <c r="E26" s="4">
        <f t="shared" si="0"/>
        <v>1.1524659708643258E-2</v>
      </c>
      <c r="F26" s="4">
        <f t="shared" si="1"/>
        <v>1.0847606726921959E-2</v>
      </c>
      <c r="G26" s="11">
        <f t="shared" si="2"/>
        <v>20</v>
      </c>
      <c r="H26" t="s">
        <v>93</v>
      </c>
      <c r="I26">
        <v>414</v>
      </c>
      <c r="J26">
        <v>8689.8599999999988</v>
      </c>
      <c r="K26">
        <v>20.99</v>
      </c>
      <c r="L26">
        <v>2.5111626944096365E-2</v>
      </c>
      <c r="M26" s="12">
        <v>2.4818773542563399E-2</v>
      </c>
      <c r="N26" s="13">
        <f t="shared" si="6"/>
        <v>0.91206067256696022</v>
      </c>
      <c r="O26" s="14" t="str">
        <f t="shared" si="3"/>
        <v>C</v>
      </c>
      <c r="Q26" s="11">
        <f t="shared" si="4"/>
        <v>20</v>
      </c>
      <c r="R26" t="s">
        <v>111</v>
      </c>
      <c r="S26">
        <v>404</v>
      </c>
      <c r="T26">
        <v>8883.9599999999991</v>
      </c>
      <c r="U26">
        <v>21.99</v>
      </c>
      <c r="V26" s="18">
        <v>2.450506590679935E-2</v>
      </c>
      <c r="W26" s="18">
        <v>2.5373135056398096E-2</v>
      </c>
      <c r="X26" s="5">
        <f t="shared" si="7"/>
        <v>0.90870831795953855</v>
      </c>
      <c r="Y26" s="14" t="str">
        <f t="shared" si="5"/>
        <v>R</v>
      </c>
    </row>
    <row r="27" spans="1:25" x14ac:dyDescent="0.25">
      <c r="A27" s="2" t="s">
        <v>29</v>
      </c>
      <c r="B27">
        <v>723.31700000000001</v>
      </c>
      <c r="C27">
        <v>18075.69183</v>
      </c>
      <c r="D27">
        <f>VLOOKUP(A27,'002_SaleLastYear'!E:K,7,0)</f>
        <v>24.99</v>
      </c>
      <c r="E27" s="4">
        <f t="shared" si="0"/>
        <v>4.3873590981456399E-2</v>
      </c>
      <c r="F27" s="4">
        <f t="shared" si="1"/>
        <v>5.1625285350274164E-2</v>
      </c>
      <c r="G27" s="11">
        <f t="shared" si="2"/>
        <v>21</v>
      </c>
      <c r="H27" t="s">
        <v>107</v>
      </c>
      <c r="I27">
        <v>326</v>
      </c>
      <c r="J27">
        <v>6842.74</v>
      </c>
      <c r="K27">
        <v>20.99</v>
      </c>
      <c r="L27">
        <v>1.9773889815882646E-2</v>
      </c>
      <c r="M27" s="12">
        <v>1.9543285446559588E-2</v>
      </c>
      <c r="N27" s="13">
        <f t="shared" si="6"/>
        <v>0.93160395801351981</v>
      </c>
      <c r="O27" s="14" t="str">
        <f t="shared" si="3"/>
        <v>C</v>
      </c>
      <c r="Q27" s="11">
        <f t="shared" si="4"/>
        <v>21</v>
      </c>
      <c r="R27" t="s">
        <v>120</v>
      </c>
      <c r="S27">
        <v>345</v>
      </c>
      <c r="T27">
        <v>6551.5499999999993</v>
      </c>
      <c r="U27">
        <v>18.989999999999998</v>
      </c>
      <c r="V27" s="18">
        <v>2.092635578674697E-2</v>
      </c>
      <c r="W27" s="18">
        <v>1.8711628933352348E-2</v>
      </c>
      <c r="X27" s="5">
        <f t="shared" si="7"/>
        <v>0.9296346737462855</v>
      </c>
      <c r="Y27" s="14" t="str">
        <f t="shared" si="5"/>
        <v>R</v>
      </c>
    </row>
    <row r="28" spans="1:25" x14ac:dyDescent="0.25">
      <c r="A28" s="2" t="s">
        <v>120</v>
      </c>
      <c r="B28">
        <v>345</v>
      </c>
      <c r="C28">
        <v>6551.5499999999993</v>
      </c>
      <c r="D28">
        <f>VLOOKUP(A28,'002_SaleLastYear'!E:K,7,0)</f>
        <v>18.989999999999998</v>
      </c>
      <c r="E28" s="4">
        <f t="shared" si="0"/>
        <v>2.092635578674697E-2</v>
      </c>
      <c r="F28" s="4">
        <f t="shared" si="1"/>
        <v>1.8711628933352348E-2</v>
      </c>
      <c r="G28" s="11">
        <f t="shared" si="2"/>
        <v>22</v>
      </c>
      <c r="H28" t="s">
        <v>120</v>
      </c>
      <c r="I28">
        <v>345</v>
      </c>
      <c r="J28">
        <v>6551.5499999999993</v>
      </c>
      <c r="K28">
        <v>18.989999999999998</v>
      </c>
      <c r="L28">
        <v>2.092635578674697E-2</v>
      </c>
      <c r="M28" s="12">
        <v>1.8711628933352348E-2</v>
      </c>
      <c r="N28" s="13">
        <f t="shared" si="6"/>
        <v>0.95031558694687213</v>
      </c>
      <c r="O28" s="14" t="str">
        <f t="shared" si="3"/>
        <v>C</v>
      </c>
      <c r="Q28" s="11">
        <f t="shared" si="4"/>
        <v>22</v>
      </c>
      <c r="R28" t="s">
        <v>107</v>
      </c>
      <c r="S28">
        <v>326</v>
      </c>
      <c r="T28">
        <v>6842.74</v>
      </c>
      <c r="U28">
        <v>20.99</v>
      </c>
      <c r="V28" s="18">
        <v>1.9773889815882646E-2</v>
      </c>
      <c r="W28" s="18">
        <v>1.9543285446559588E-2</v>
      </c>
      <c r="X28" s="5">
        <f t="shared" si="7"/>
        <v>0.94940856356216818</v>
      </c>
      <c r="Y28" s="14" t="str">
        <f t="shared" si="5"/>
        <v>R</v>
      </c>
    </row>
    <row r="29" spans="1:25" x14ac:dyDescent="0.25">
      <c r="A29" s="2" t="s">
        <v>84</v>
      </c>
      <c r="B29">
        <v>1098</v>
      </c>
      <c r="C29">
        <v>25243.019999999997</v>
      </c>
      <c r="D29">
        <f>VLOOKUP(A29,'002_SaleLastYear'!E:K,7,0)</f>
        <v>22.99</v>
      </c>
      <c r="E29" s="4">
        <f t="shared" si="0"/>
        <v>6.6600401895212102E-2</v>
      </c>
      <c r="F29" s="4">
        <f t="shared" si="1"/>
        <v>7.2095614533536648E-2</v>
      </c>
      <c r="G29" s="11">
        <f t="shared" si="2"/>
        <v>23</v>
      </c>
      <c r="H29" t="s">
        <v>163</v>
      </c>
      <c r="I29">
        <v>190</v>
      </c>
      <c r="J29">
        <v>3798.1</v>
      </c>
      <c r="K29">
        <v>19.989999999999998</v>
      </c>
      <c r="L29">
        <v>1.1524659708643258E-2</v>
      </c>
      <c r="M29" s="12">
        <v>1.0847606726921959E-2</v>
      </c>
      <c r="N29" s="13">
        <f t="shared" si="6"/>
        <v>0.9611631936737941</v>
      </c>
      <c r="O29" s="14" t="str">
        <f t="shared" si="3"/>
        <v>C</v>
      </c>
      <c r="Q29" s="11">
        <f t="shared" si="4"/>
        <v>23</v>
      </c>
      <c r="R29" t="s">
        <v>163</v>
      </c>
      <c r="S29">
        <v>190</v>
      </c>
      <c r="T29">
        <v>3798.1</v>
      </c>
      <c r="U29">
        <v>19.989999999999998</v>
      </c>
      <c r="V29" s="18">
        <v>1.1524659708643258E-2</v>
      </c>
      <c r="W29" s="18">
        <v>1.0847606726921959E-2</v>
      </c>
      <c r="X29" s="5">
        <f t="shared" si="7"/>
        <v>0.96093322327081143</v>
      </c>
      <c r="Y29" s="14" t="str">
        <f t="shared" si="5"/>
        <v>R</v>
      </c>
    </row>
    <row r="30" spans="1:25" x14ac:dyDescent="0.25">
      <c r="A30" s="2" t="s">
        <v>54</v>
      </c>
      <c r="B30">
        <v>955</v>
      </c>
      <c r="C30">
        <v>21955.449999999997</v>
      </c>
      <c r="D30">
        <f>VLOOKUP(A30,'002_SaleLastYear'!E:K,7,0)</f>
        <v>22.99</v>
      </c>
      <c r="E30" s="4">
        <f t="shared" si="0"/>
        <v>5.7926579061864804E-2</v>
      </c>
      <c r="F30" s="4">
        <f t="shared" si="1"/>
        <v>6.2706112822884782E-2</v>
      </c>
      <c r="G30" s="11">
        <f t="shared" si="2"/>
        <v>24</v>
      </c>
      <c r="H30" t="s">
        <v>157</v>
      </c>
      <c r="I30">
        <v>112</v>
      </c>
      <c r="J30">
        <v>2574.8799999999997</v>
      </c>
      <c r="K30">
        <v>22.99</v>
      </c>
      <c r="L30">
        <v>6.7934836177265525E-3</v>
      </c>
      <c r="M30" s="12">
        <v>7.3540153258252316E-3</v>
      </c>
      <c r="N30" s="13">
        <f t="shared" si="6"/>
        <v>0.96851720899961935</v>
      </c>
      <c r="O30" s="14" t="str">
        <f t="shared" si="3"/>
        <v>C</v>
      </c>
      <c r="Q30" s="11">
        <f t="shared" si="4"/>
        <v>24</v>
      </c>
      <c r="R30" t="s">
        <v>157</v>
      </c>
      <c r="S30">
        <v>112</v>
      </c>
      <c r="T30">
        <v>2574.8799999999997</v>
      </c>
      <c r="U30">
        <v>22.99</v>
      </c>
      <c r="V30" s="18">
        <v>6.7934836177265525E-3</v>
      </c>
      <c r="W30" s="18">
        <v>7.3540153258252316E-3</v>
      </c>
      <c r="X30" s="5">
        <f t="shared" si="7"/>
        <v>0.96772670688853801</v>
      </c>
      <c r="Y30" s="14" t="str">
        <f t="shared" si="5"/>
        <v>R</v>
      </c>
    </row>
    <row r="31" spans="1:25" x14ac:dyDescent="0.25">
      <c r="A31" s="2" t="s">
        <v>97</v>
      </c>
      <c r="B31">
        <v>661</v>
      </c>
      <c r="C31">
        <v>20484.39</v>
      </c>
      <c r="D31">
        <f>VLOOKUP(A31,'002_SaleLastYear'!E:K,7,0)</f>
        <v>30.99</v>
      </c>
      <c r="E31" s="4">
        <f t="shared" si="0"/>
        <v>4.0093684565332605E-2</v>
      </c>
      <c r="F31" s="4">
        <f t="shared" si="1"/>
        <v>5.8504675169398626E-2</v>
      </c>
      <c r="G31" s="11">
        <f t="shared" si="2"/>
        <v>25</v>
      </c>
      <c r="H31" t="s">
        <v>224</v>
      </c>
      <c r="I31">
        <v>105</v>
      </c>
      <c r="J31">
        <v>2413.9499999999998</v>
      </c>
      <c r="K31">
        <v>22.99</v>
      </c>
      <c r="L31">
        <v>6.3688908916186429E-3</v>
      </c>
      <c r="M31" s="12">
        <v>6.8943893679611545E-3</v>
      </c>
      <c r="N31" s="13">
        <f t="shared" si="6"/>
        <v>0.97541159836758051</v>
      </c>
      <c r="O31" s="14" t="str">
        <f t="shared" si="3"/>
        <v>C</v>
      </c>
      <c r="Q31" s="11">
        <f t="shared" si="4"/>
        <v>25</v>
      </c>
      <c r="R31" t="s">
        <v>301</v>
      </c>
      <c r="S31">
        <v>111</v>
      </c>
      <c r="T31">
        <v>2218.89</v>
      </c>
      <c r="U31">
        <v>19.989999999999998</v>
      </c>
      <c r="V31" s="18">
        <v>6.7328275139968514E-3</v>
      </c>
      <c r="W31" s="18">
        <v>6.3372860352017757E-3</v>
      </c>
      <c r="X31" s="5">
        <f t="shared" si="7"/>
        <v>0.97445953440253485</v>
      </c>
      <c r="Y31" s="14" t="str">
        <f t="shared" si="5"/>
        <v>R</v>
      </c>
    </row>
    <row r="32" spans="1:25" x14ac:dyDescent="0.25">
      <c r="A32" s="2" t="s">
        <v>111</v>
      </c>
      <c r="B32">
        <v>404</v>
      </c>
      <c r="C32">
        <v>8883.9599999999991</v>
      </c>
      <c r="D32">
        <f>VLOOKUP(A32,'002_SaleLastYear'!E:K,7,0)</f>
        <v>21.99</v>
      </c>
      <c r="E32" s="4">
        <f t="shared" si="0"/>
        <v>2.450506590679935E-2</v>
      </c>
      <c r="F32" s="4">
        <f t="shared" si="1"/>
        <v>2.5373135056398096E-2</v>
      </c>
      <c r="G32" s="11">
        <f t="shared" si="2"/>
        <v>26</v>
      </c>
      <c r="H32" t="s">
        <v>301</v>
      </c>
      <c r="I32">
        <v>111</v>
      </c>
      <c r="J32">
        <v>2218.89</v>
      </c>
      <c r="K32">
        <v>19.989999999999998</v>
      </c>
      <c r="L32">
        <v>6.7328275139968514E-3</v>
      </c>
      <c r="M32" s="12">
        <v>6.3372860352017757E-3</v>
      </c>
      <c r="N32" s="13">
        <f t="shared" si="6"/>
        <v>0.9817488844027823</v>
      </c>
      <c r="O32" s="14" t="str">
        <f t="shared" si="3"/>
        <v>C</v>
      </c>
      <c r="Q32" s="11">
        <f t="shared" si="4"/>
        <v>26</v>
      </c>
      <c r="R32" t="s">
        <v>224</v>
      </c>
      <c r="S32">
        <v>105</v>
      </c>
      <c r="T32">
        <v>2413.9499999999998</v>
      </c>
      <c r="U32">
        <v>22.99</v>
      </c>
      <c r="V32" s="18">
        <v>6.3688908916186429E-3</v>
      </c>
      <c r="W32" s="18">
        <v>6.8943893679611545E-3</v>
      </c>
      <c r="X32" s="5">
        <f t="shared" si="7"/>
        <v>0.98082842529415348</v>
      </c>
      <c r="Y32" s="14" t="str">
        <f t="shared" si="5"/>
        <v>R</v>
      </c>
    </row>
    <row r="33" spans="1:25" x14ac:dyDescent="0.25">
      <c r="A33" s="2" t="s">
        <v>80</v>
      </c>
      <c r="B33">
        <v>577</v>
      </c>
      <c r="C33">
        <v>13265.23</v>
      </c>
      <c r="D33">
        <f>VLOOKUP(A33,'002_SaleLastYear'!E:K,7,0)</f>
        <v>22.99</v>
      </c>
      <c r="E33" s="4">
        <f t="shared" si="0"/>
        <v>3.499857185203769E-2</v>
      </c>
      <c r="F33" s="4">
        <f t="shared" si="1"/>
        <v>3.7886311098224636E-2</v>
      </c>
      <c r="G33" s="11">
        <f t="shared" si="2"/>
        <v>27</v>
      </c>
      <c r="H33" t="s">
        <v>397</v>
      </c>
      <c r="I33">
        <v>100</v>
      </c>
      <c r="J33">
        <v>1998.9999999999998</v>
      </c>
      <c r="K33">
        <v>19.989999999999998</v>
      </c>
      <c r="L33">
        <v>6.0656103729701365E-3</v>
      </c>
      <c r="M33" s="12">
        <v>5.7092666983799781E-3</v>
      </c>
      <c r="N33" s="13">
        <f t="shared" si="6"/>
        <v>0.98745815110116231</v>
      </c>
      <c r="O33" s="14" t="str">
        <f t="shared" si="3"/>
        <v>C</v>
      </c>
      <c r="Q33" s="11">
        <f t="shared" si="4"/>
        <v>27</v>
      </c>
      <c r="R33" t="s">
        <v>397</v>
      </c>
      <c r="S33">
        <v>100</v>
      </c>
      <c r="T33">
        <v>1998.9999999999998</v>
      </c>
      <c r="U33">
        <v>19.989999999999998</v>
      </c>
      <c r="V33" s="18">
        <v>6.0656103729701365E-3</v>
      </c>
      <c r="W33" s="18">
        <v>5.7092666983799781E-3</v>
      </c>
      <c r="X33" s="5">
        <f t="shared" si="7"/>
        <v>0.98689403566712364</v>
      </c>
      <c r="Y33" s="14" t="str">
        <f t="shared" si="5"/>
        <v>R</v>
      </c>
    </row>
    <row r="34" spans="1:25" x14ac:dyDescent="0.25">
      <c r="A34" s="2" t="s">
        <v>76</v>
      </c>
      <c r="B34">
        <v>931</v>
      </c>
      <c r="C34">
        <v>19541.689999999999</v>
      </c>
      <c r="D34">
        <f>VLOOKUP(A34,'002_SaleLastYear'!E:K,7,0)</f>
        <v>20.99</v>
      </c>
      <c r="E34" s="4">
        <f t="shared" si="0"/>
        <v>5.647083257235197E-2</v>
      </c>
      <c r="F34" s="4">
        <f t="shared" si="1"/>
        <v>5.5812266106585816E-2</v>
      </c>
      <c r="G34" s="11">
        <f t="shared" si="2"/>
        <v>28</v>
      </c>
      <c r="H34" t="s">
        <v>222</v>
      </c>
      <c r="I34">
        <v>51</v>
      </c>
      <c r="J34">
        <v>1070.49</v>
      </c>
      <c r="K34">
        <v>20.99</v>
      </c>
      <c r="L34">
        <v>3.0934612902147694E-3</v>
      </c>
      <c r="M34" s="12">
        <v>3.0573851465476656E-3</v>
      </c>
      <c r="N34" s="13">
        <f t="shared" si="6"/>
        <v>0.99051553624770994</v>
      </c>
      <c r="O34" s="14" t="str">
        <f t="shared" si="3"/>
        <v>C</v>
      </c>
      <c r="Q34" s="11">
        <f t="shared" si="4"/>
        <v>28</v>
      </c>
      <c r="R34" t="s">
        <v>186</v>
      </c>
      <c r="S34">
        <v>52</v>
      </c>
      <c r="T34">
        <v>1039.48</v>
      </c>
      <c r="U34">
        <v>19.989999999999998</v>
      </c>
      <c r="V34" s="18">
        <v>3.1541173939444709E-3</v>
      </c>
      <c r="W34" s="18">
        <v>2.9688186831575889E-3</v>
      </c>
      <c r="X34" s="5">
        <f t="shared" si="7"/>
        <v>0.99004815306106808</v>
      </c>
      <c r="Y34" s="14" t="str">
        <f t="shared" si="5"/>
        <v>R</v>
      </c>
    </row>
    <row r="35" spans="1:25" x14ac:dyDescent="0.25">
      <c r="A35" s="2" t="s">
        <v>72</v>
      </c>
      <c r="B35">
        <v>673</v>
      </c>
      <c r="C35">
        <v>16818.27</v>
      </c>
      <c r="D35">
        <f>VLOOKUP(A35,'002_SaleLastYear'!E:K,7,0)</f>
        <v>24.99</v>
      </c>
      <c r="E35" s="4">
        <f t="shared" si="0"/>
        <v>4.0821557810089018E-2</v>
      </c>
      <c r="F35" s="4">
        <f t="shared" si="1"/>
        <v>4.8034011423393218E-2</v>
      </c>
      <c r="G35" s="11">
        <f t="shared" si="2"/>
        <v>29</v>
      </c>
      <c r="H35" t="s">
        <v>186</v>
      </c>
      <c r="I35">
        <v>52</v>
      </c>
      <c r="J35">
        <v>1039.48</v>
      </c>
      <c r="K35">
        <v>19.989999999999998</v>
      </c>
      <c r="L35">
        <v>3.1541173939444709E-3</v>
      </c>
      <c r="M35" s="12">
        <v>2.9688186831575889E-3</v>
      </c>
      <c r="N35" s="13">
        <f t="shared" si="6"/>
        <v>0.99348435493086751</v>
      </c>
      <c r="O35" s="14" t="str">
        <f t="shared" si="3"/>
        <v>C</v>
      </c>
      <c r="Q35" s="11">
        <f t="shared" si="4"/>
        <v>29</v>
      </c>
      <c r="R35" t="s">
        <v>222</v>
      </c>
      <c r="S35">
        <v>51</v>
      </c>
      <c r="T35">
        <v>1070.49</v>
      </c>
      <c r="U35">
        <v>20.99</v>
      </c>
      <c r="V35" s="18">
        <v>3.0934612902147694E-3</v>
      </c>
      <c r="W35" s="18">
        <v>3.0573851465476656E-3</v>
      </c>
      <c r="X35" s="5">
        <f t="shared" si="7"/>
        <v>0.9931416143512829</v>
      </c>
      <c r="Y35" s="14" t="str">
        <f t="shared" si="5"/>
        <v>R</v>
      </c>
    </row>
    <row r="36" spans="1:25" x14ac:dyDescent="0.25">
      <c r="A36" s="2" t="s">
        <v>102</v>
      </c>
      <c r="B36">
        <v>21.07</v>
      </c>
      <c r="C36">
        <v>442.2593</v>
      </c>
      <c r="D36">
        <f>VLOOKUP(A36,'002_SaleLastYear'!E:K,7,0)</f>
        <v>20.99</v>
      </c>
      <c r="E36" s="4">
        <f t="shared" si="0"/>
        <v>1.2780241055848078E-3</v>
      </c>
      <c r="F36" s="4">
        <f t="shared" si="1"/>
        <v>1.2631197066227317E-3</v>
      </c>
      <c r="G36" s="11">
        <f t="shared" si="2"/>
        <v>30</v>
      </c>
      <c r="H36" t="s">
        <v>371</v>
      </c>
      <c r="I36">
        <v>51</v>
      </c>
      <c r="J36">
        <v>1019.4899999999999</v>
      </c>
      <c r="K36">
        <v>19.989999999999998</v>
      </c>
      <c r="L36">
        <v>3.0934612902147694E-3</v>
      </c>
      <c r="M36" s="12">
        <v>2.9117260161737888E-3</v>
      </c>
      <c r="N36" s="13">
        <f t="shared" si="6"/>
        <v>0.99639608094704135</v>
      </c>
      <c r="O36" s="14" t="str">
        <f t="shared" si="3"/>
        <v>C</v>
      </c>
      <c r="Q36" s="11">
        <f t="shared" si="4"/>
        <v>30</v>
      </c>
      <c r="R36" t="s">
        <v>371</v>
      </c>
      <c r="S36">
        <v>51</v>
      </c>
      <c r="T36">
        <v>1019.4899999999999</v>
      </c>
      <c r="U36">
        <v>19.989999999999998</v>
      </c>
      <c r="V36" s="18">
        <v>3.0934612902147694E-3</v>
      </c>
      <c r="W36" s="18">
        <v>2.9117260161737888E-3</v>
      </c>
      <c r="X36" s="5">
        <f t="shared" si="7"/>
        <v>0.99623507564149771</v>
      </c>
      <c r="Y36" s="14" t="str">
        <f t="shared" si="5"/>
        <v>R</v>
      </c>
    </row>
    <row r="37" spans="1:25" x14ac:dyDescent="0.25">
      <c r="A37" s="2" t="s">
        <v>93</v>
      </c>
      <c r="B37">
        <v>414</v>
      </c>
      <c r="C37">
        <v>8689.8599999999988</v>
      </c>
      <c r="D37">
        <f>VLOOKUP(A37,'002_SaleLastYear'!E:K,7,0)</f>
        <v>20.99</v>
      </c>
      <c r="E37" s="4">
        <f t="shared" si="0"/>
        <v>2.5111626944096365E-2</v>
      </c>
      <c r="F37" s="4">
        <f t="shared" si="1"/>
        <v>2.4818773542563399E-2</v>
      </c>
      <c r="G37" s="11">
        <f t="shared" si="2"/>
        <v>31</v>
      </c>
      <c r="H37" t="s">
        <v>342</v>
      </c>
      <c r="I37">
        <v>41</v>
      </c>
      <c r="J37">
        <v>819.58999999999992</v>
      </c>
      <c r="K37">
        <v>19.989999999999998</v>
      </c>
      <c r="L37">
        <v>2.486900252917756E-3</v>
      </c>
      <c r="M37" s="12">
        <v>2.340799346335791E-3</v>
      </c>
      <c r="N37" s="13">
        <f t="shared" si="6"/>
        <v>0.99873688029337715</v>
      </c>
      <c r="O37" s="14" t="str">
        <f t="shared" si="3"/>
        <v>C</v>
      </c>
      <c r="Q37" s="11">
        <f t="shared" si="4"/>
        <v>31</v>
      </c>
      <c r="R37" t="s">
        <v>342</v>
      </c>
      <c r="S37">
        <v>41</v>
      </c>
      <c r="T37">
        <v>819.58999999999992</v>
      </c>
      <c r="U37">
        <v>19.989999999999998</v>
      </c>
      <c r="V37" s="18">
        <v>2.486900252917756E-3</v>
      </c>
      <c r="W37" s="18">
        <v>2.340799346335791E-3</v>
      </c>
      <c r="X37" s="5">
        <f t="shared" si="7"/>
        <v>0.99872197589441547</v>
      </c>
      <c r="Y37" s="14" t="str">
        <f t="shared" si="5"/>
        <v>R</v>
      </c>
    </row>
    <row r="38" spans="1:25" x14ac:dyDescent="0.25">
      <c r="A38" s="2" t="s">
        <v>67</v>
      </c>
      <c r="B38">
        <v>1107</v>
      </c>
      <c r="C38">
        <v>25449.929999999997</v>
      </c>
      <c r="D38">
        <f>VLOOKUP(A38,'002_SaleLastYear'!E:K,7,0)</f>
        <v>22.99</v>
      </c>
      <c r="E38" s="4">
        <f t="shared" si="0"/>
        <v>6.7146306828779409E-2</v>
      </c>
      <c r="F38" s="4">
        <f t="shared" si="1"/>
        <v>7.2686562193647594E-2</v>
      </c>
      <c r="G38" s="11">
        <f t="shared" si="2"/>
        <v>32</v>
      </c>
      <c r="H38" t="s">
        <v>102</v>
      </c>
      <c r="I38">
        <v>21.07</v>
      </c>
      <c r="J38">
        <v>442.2593</v>
      </c>
      <c r="K38">
        <v>20.99</v>
      </c>
      <c r="L38">
        <v>1.2780241055848078E-3</v>
      </c>
      <c r="M38" s="12">
        <v>1.2631197066227317E-3</v>
      </c>
      <c r="N38" s="13">
        <f t="shared" si="6"/>
        <v>0.99999999999999989</v>
      </c>
      <c r="O38" s="14" t="str">
        <f t="shared" si="3"/>
        <v>C</v>
      </c>
      <c r="Q38" s="11">
        <f t="shared" si="4"/>
        <v>32</v>
      </c>
      <c r="R38" t="s">
        <v>102</v>
      </c>
      <c r="S38">
        <v>21.07</v>
      </c>
      <c r="T38">
        <v>442.2593</v>
      </c>
      <c r="U38">
        <v>20.99</v>
      </c>
      <c r="V38" s="18">
        <v>1.2780241055848078E-3</v>
      </c>
      <c r="W38" s="18">
        <v>1.2631197066227317E-3</v>
      </c>
      <c r="X38" s="5">
        <f t="shared" si="7"/>
        <v>1.0000000000000002</v>
      </c>
      <c r="Y38" s="14" t="str">
        <f t="shared" si="5"/>
        <v>R</v>
      </c>
    </row>
    <row r="39" spans="1:25" x14ac:dyDescent="0.25">
      <c r="A39" s="2" t="s">
        <v>934</v>
      </c>
      <c r="B39">
        <v>16486.386999999999</v>
      </c>
      <c r="C39">
        <v>350132.53112999996</v>
      </c>
      <c r="E39" s="5">
        <f>SUM(E7:E38)</f>
        <v>1.0000000000000002</v>
      </c>
      <c r="F39" s="5">
        <f>SUM(F7:F38)</f>
        <v>0.99999999999999989</v>
      </c>
      <c r="G39" s="15"/>
      <c r="H39" s="16" t="s">
        <v>934</v>
      </c>
      <c r="I39" s="16">
        <v>16486.386999999999</v>
      </c>
      <c r="J39" s="16">
        <v>350132.53112999996</v>
      </c>
      <c r="K39" s="16"/>
      <c r="L39" s="16">
        <v>1.0000000000000002</v>
      </c>
      <c r="M39" s="16">
        <v>0.99999999999999989</v>
      </c>
      <c r="N39" s="16"/>
      <c r="O39" s="17"/>
      <c r="Q39" s="15"/>
      <c r="R39" s="16" t="s">
        <v>934</v>
      </c>
      <c r="S39" s="16">
        <v>16486.386999999999</v>
      </c>
      <c r="T39" s="16">
        <v>350132.53112999996</v>
      </c>
      <c r="U39" s="16"/>
      <c r="V39" s="16">
        <v>1.0000000000000002</v>
      </c>
      <c r="W39" s="16">
        <v>0.99999999999999989</v>
      </c>
      <c r="X39" s="16"/>
      <c r="Y39" s="17"/>
    </row>
    <row r="46" spans="1:25" x14ac:dyDescent="0.25">
      <c r="A46" s="6" t="s">
        <v>933</v>
      </c>
      <c r="B46" s="6" t="s">
        <v>939</v>
      </c>
      <c r="C46" s="6" t="s">
        <v>940</v>
      </c>
      <c r="D46" s="6" t="s">
        <v>893</v>
      </c>
      <c r="E46" s="6" t="s">
        <v>941</v>
      </c>
      <c r="F46" s="6" t="s">
        <v>942</v>
      </c>
      <c r="G46" s="6"/>
      <c r="H46" s="7" t="s">
        <v>947</v>
      </c>
      <c r="I46" s="7" t="s">
        <v>948</v>
      </c>
      <c r="J46" s="6" t="s">
        <v>3503</v>
      </c>
    </row>
    <row r="47" spans="1:25" x14ac:dyDescent="0.25">
      <c r="A47" s="6" t="s">
        <v>88</v>
      </c>
      <c r="B47" s="6">
        <v>465</v>
      </c>
      <c r="C47" s="6">
        <v>8830.3499999999985</v>
      </c>
      <c r="D47" s="6">
        <v>18.989999999999998</v>
      </c>
      <c r="E47" s="20">
        <v>2.8205088234311133E-2</v>
      </c>
      <c r="F47" s="20">
        <v>2.5220021605822731E-2</v>
      </c>
      <c r="G47" s="6"/>
      <c r="H47" s="7" t="str">
        <f>VLOOKUP(A47,$H$7:$O$38,8,0)</f>
        <v>C</v>
      </c>
      <c r="I47" s="7" t="str">
        <f>VLOOKUP(A47,$R$7:$Y$38,8,0)</f>
        <v>R</v>
      </c>
      <c r="J47" s="6" t="str">
        <f>VLOOKUP(A47,'Analyze Classification_C'!A:O,15,0)</f>
        <v>Z</v>
      </c>
      <c r="K47" t="s">
        <v>944</v>
      </c>
      <c r="L47" t="s">
        <v>951</v>
      </c>
      <c r="M47" t="s">
        <v>959</v>
      </c>
      <c r="N47" t="s">
        <v>956</v>
      </c>
      <c r="P47" t="str">
        <f>K47&amp;M47</f>
        <v>AF</v>
      </c>
    </row>
    <row r="48" spans="1:25" x14ac:dyDescent="0.25">
      <c r="A48" s="6" t="s">
        <v>186</v>
      </c>
      <c r="B48" s="6">
        <v>52</v>
      </c>
      <c r="C48" s="6">
        <v>1039.48</v>
      </c>
      <c r="D48" s="6">
        <v>19.989999999999998</v>
      </c>
      <c r="E48" s="20">
        <v>3.1541173939444709E-3</v>
      </c>
      <c r="F48" s="20">
        <v>2.9688186831575889E-3</v>
      </c>
      <c r="G48" s="6"/>
      <c r="H48" s="7" t="str">
        <f t="shared" ref="H48:H78" si="8">VLOOKUP(A48,$H$7:$O$38,8,0)</f>
        <v>C</v>
      </c>
      <c r="I48" s="7" t="str">
        <f t="shared" ref="I48:I78" si="9">VLOOKUP(A48,$R$7:$Y$38,8,0)</f>
        <v>R</v>
      </c>
      <c r="J48" s="6" t="str">
        <f>VLOOKUP(A48,'Analyze Classification_C'!A:O,15,0)</f>
        <v>Z</v>
      </c>
      <c r="K48" t="s">
        <v>945</v>
      </c>
      <c r="L48" t="s">
        <v>952</v>
      </c>
      <c r="M48" t="s">
        <v>960</v>
      </c>
      <c r="N48" t="s">
        <v>957</v>
      </c>
      <c r="P48" t="str">
        <f t="shared" ref="P48:P49" si="10">K48&amp;M48</f>
        <v>BM</v>
      </c>
    </row>
    <row r="49" spans="1:20" x14ac:dyDescent="0.25">
      <c r="A49" s="6" t="s">
        <v>231</v>
      </c>
      <c r="B49" s="6">
        <v>437</v>
      </c>
      <c r="C49" s="6">
        <v>9172.6299999999992</v>
      </c>
      <c r="D49" s="6">
        <v>20.99</v>
      </c>
      <c r="E49" s="20">
        <v>2.6506717329879494E-2</v>
      </c>
      <c r="F49" s="20">
        <v>2.6197594294928035E-2</v>
      </c>
      <c r="G49" s="6"/>
      <c r="H49" s="7" t="str">
        <f t="shared" si="8"/>
        <v>C</v>
      </c>
      <c r="I49" s="7" t="str">
        <f t="shared" si="9"/>
        <v>R</v>
      </c>
      <c r="J49" s="6" t="str">
        <f>VLOOKUP(A49,'Analyze Classification_C'!A:O,15,0)</f>
        <v>Y</v>
      </c>
      <c r="K49" t="s">
        <v>946</v>
      </c>
      <c r="L49" t="s">
        <v>953</v>
      </c>
      <c r="M49" t="s">
        <v>961</v>
      </c>
      <c r="N49" t="s">
        <v>958</v>
      </c>
      <c r="P49" t="str">
        <f t="shared" si="10"/>
        <v>CR</v>
      </c>
    </row>
    <row r="50" spans="1:20" x14ac:dyDescent="0.25">
      <c r="A50" s="6" t="s">
        <v>50</v>
      </c>
      <c r="B50" s="6">
        <v>1013</v>
      </c>
      <c r="C50" s="6">
        <v>19236.87</v>
      </c>
      <c r="D50" s="6">
        <v>18.989999999999998</v>
      </c>
      <c r="E50" s="20">
        <v>6.1444633078187483E-2</v>
      </c>
      <c r="F50" s="20">
        <v>5.4941681476770816E-2</v>
      </c>
      <c r="G50" s="6"/>
      <c r="H50" s="7" t="str">
        <f t="shared" si="8"/>
        <v>A</v>
      </c>
      <c r="I50" s="7" t="str">
        <f t="shared" si="9"/>
        <v>F</v>
      </c>
      <c r="J50" s="6" t="str">
        <f>VLOOKUP(A50,'Analyze Classification_C'!A:O,15,0)</f>
        <v>Z</v>
      </c>
    </row>
    <row r="51" spans="1:20" x14ac:dyDescent="0.25">
      <c r="A51" s="6" t="s">
        <v>301</v>
      </c>
      <c r="B51" s="6">
        <v>111</v>
      </c>
      <c r="C51" s="6">
        <v>2218.89</v>
      </c>
      <c r="D51" s="6">
        <v>19.989999999999998</v>
      </c>
      <c r="E51" s="20">
        <v>6.7328275139968514E-3</v>
      </c>
      <c r="F51" s="20">
        <v>6.3372860352017757E-3</v>
      </c>
      <c r="G51" s="6"/>
      <c r="H51" s="7" t="str">
        <f t="shared" si="8"/>
        <v>C</v>
      </c>
      <c r="I51" s="7" t="str">
        <f t="shared" si="9"/>
        <v>R</v>
      </c>
      <c r="J51" s="6" t="str">
        <f>VLOOKUP(A51,'Analyze Classification_C'!A:O,15,0)</f>
        <v>Y</v>
      </c>
      <c r="R51" t="str">
        <f>N47</f>
        <v>Fast moving</v>
      </c>
      <c r="S51" t="s">
        <v>957</v>
      </c>
      <c r="T51" t="s">
        <v>958</v>
      </c>
    </row>
    <row r="52" spans="1:20" x14ac:dyDescent="0.25">
      <c r="A52" s="6" t="s">
        <v>222</v>
      </c>
      <c r="B52" s="6">
        <v>51</v>
      </c>
      <c r="C52" s="6">
        <v>1070.49</v>
      </c>
      <c r="D52" s="6">
        <v>20.99</v>
      </c>
      <c r="E52" s="20">
        <v>3.0934612902147694E-3</v>
      </c>
      <c r="F52" s="20">
        <v>3.0573851465476656E-3</v>
      </c>
      <c r="G52" s="6"/>
      <c r="H52" s="7" t="str">
        <f t="shared" si="8"/>
        <v>C</v>
      </c>
      <c r="I52" s="7" t="str">
        <f t="shared" si="9"/>
        <v>R</v>
      </c>
      <c r="J52" s="6" t="str">
        <f>VLOOKUP(A52,'Analyze Classification_C'!A:O,15,0)</f>
        <v>Z</v>
      </c>
      <c r="K52" t="s">
        <v>954</v>
      </c>
      <c r="L52" t="s">
        <v>3505</v>
      </c>
      <c r="R52" t="s">
        <v>954</v>
      </c>
      <c r="S52" t="s">
        <v>955</v>
      </c>
      <c r="T52" t="s">
        <v>954</v>
      </c>
    </row>
    <row r="53" spans="1:20" x14ac:dyDescent="0.25">
      <c r="A53" s="6" t="s">
        <v>58</v>
      </c>
      <c r="B53" s="6">
        <v>1679</v>
      </c>
      <c r="C53" s="6">
        <v>36921.21</v>
      </c>
      <c r="D53" s="6">
        <v>21.99</v>
      </c>
      <c r="E53" s="20">
        <v>0.10184159816216859</v>
      </c>
      <c r="F53" s="20">
        <v>0.10544924197943664</v>
      </c>
      <c r="G53" s="6"/>
      <c r="H53" s="7" t="str">
        <f t="shared" si="8"/>
        <v>A</v>
      </c>
      <c r="I53" s="7" t="str">
        <f t="shared" si="9"/>
        <v>F</v>
      </c>
      <c r="J53" s="6" t="str">
        <f>VLOOKUP(A53,'Analyze Classification_C'!A:O,15,0)</f>
        <v>Y</v>
      </c>
      <c r="K53" t="s">
        <v>955</v>
      </c>
      <c r="L53" t="s">
        <v>3506</v>
      </c>
      <c r="P53" t="s">
        <v>951</v>
      </c>
      <c r="Q53" t="s">
        <v>944</v>
      </c>
      <c r="R53">
        <v>1</v>
      </c>
    </row>
    <row r="54" spans="1:20" x14ac:dyDescent="0.25">
      <c r="A54" s="6" t="s">
        <v>157</v>
      </c>
      <c r="B54" s="6">
        <v>112</v>
      </c>
      <c r="C54" s="6">
        <v>2574.8799999999997</v>
      </c>
      <c r="D54" s="6">
        <v>22.99</v>
      </c>
      <c r="E54" s="20">
        <v>6.7934836177265525E-3</v>
      </c>
      <c r="F54" s="20">
        <v>7.3540153258252316E-3</v>
      </c>
      <c r="G54" s="6"/>
      <c r="H54" s="7" t="str">
        <f t="shared" si="8"/>
        <v>C</v>
      </c>
      <c r="I54" s="7" t="str">
        <f t="shared" si="9"/>
        <v>R</v>
      </c>
      <c r="J54" s="6" t="str">
        <f>VLOOKUP(A54,'Analyze Classification_C'!A:O,15,0)</f>
        <v>Z</v>
      </c>
      <c r="K54" t="s">
        <v>3504</v>
      </c>
      <c r="L54" t="s">
        <v>3507</v>
      </c>
      <c r="P54" t="s">
        <v>952</v>
      </c>
      <c r="Q54" t="s">
        <v>945</v>
      </c>
      <c r="S54">
        <v>1</v>
      </c>
    </row>
    <row r="55" spans="1:20" x14ac:dyDescent="0.25">
      <c r="A55" s="6" t="s">
        <v>116</v>
      </c>
      <c r="B55" s="6">
        <v>533</v>
      </c>
      <c r="C55" s="6">
        <v>11187.669999999998</v>
      </c>
      <c r="D55" s="6">
        <v>20.99</v>
      </c>
      <c r="E55" s="20">
        <v>3.2329703287930826E-2</v>
      </c>
      <c r="F55" s="20">
        <v>3.1952672217841281E-2</v>
      </c>
      <c r="G55" s="6"/>
      <c r="H55" s="7" t="str">
        <f t="shared" si="8"/>
        <v>B</v>
      </c>
      <c r="I55" s="7" t="str">
        <f t="shared" si="9"/>
        <v>R</v>
      </c>
      <c r="J55" s="6" t="str">
        <f>VLOOKUP(A55,'Analyze Classification_C'!A:O,15,0)</f>
        <v>Y</v>
      </c>
      <c r="P55" t="s">
        <v>953</v>
      </c>
      <c r="Q55" t="s">
        <v>946</v>
      </c>
      <c r="T55">
        <v>1</v>
      </c>
    </row>
    <row r="56" spans="1:20" x14ac:dyDescent="0.25">
      <c r="A56" s="6" t="s">
        <v>62</v>
      </c>
      <c r="B56" s="6">
        <v>660</v>
      </c>
      <c r="C56" s="6">
        <v>9233.4</v>
      </c>
      <c r="D56" s="6">
        <v>13.99</v>
      </c>
      <c r="E56" s="20">
        <v>4.00330284616029E-2</v>
      </c>
      <c r="F56" s="20">
        <v>2.6371157144983337E-2</v>
      </c>
      <c r="G56" s="6"/>
      <c r="H56" s="7" t="str">
        <f t="shared" si="8"/>
        <v>C</v>
      </c>
      <c r="I56" s="7" t="str">
        <f t="shared" si="9"/>
        <v>M</v>
      </c>
      <c r="J56" s="6" t="str">
        <f>VLOOKUP(A56,'Analyze Classification_C'!A:O,15,0)</f>
        <v>Z</v>
      </c>
    </row>
    <row r="57" spans="1:20" x14ac:dyDescent="0.25">
      <c r="A57" s="6" t="s">
        <v>41</v>
      </c>
      <c r="B57" s="6">
        <v>602</v>
      </c>
      <c r="C57" s="6">
        <v>11431.98</v>
      </c>
      <c r="D57" s="6">
        <v>18.989999999999998</v>
      </c>
      <c r="E57" s="20">
        <v>3.6514974445280221E-2</v>
      </c>
      <c r="F57" s="20">
        <v>3.2650436573559753E-2</v>
      </c>
      <c r="G57" s="6"/>
      <c r="H57" s="7" t="str">
        <f t="shared" si="8"/>
        <v>B</v>
      </c>
      <c r="I57" s="7" t="str">
        <f t="shared" si="9"/>
        <v>M</v>
      </c>
      <c r="J57" s="6" t="str">
        <f>VLOOKUP(A57,'Analyze Classification_C'!A:O,15,0)</f>
        <v>Z</v>
      </c>
    </row>
    <row r="58" spans="1:20" x14ac:dyDescent="0.25">
      <c r="A58" s="6" t="s">
        <v>224</v>
      </c>
      <c r="B58" s="6">
        <v>105</v>
      </c>
      <c r="C58" s="6">
        <v>2413.9499999999998</v>
      </c>
      <c r="D58" s="6">
        <v>22.99</v>
      </c>
      <c r="E58" s="20">
        <v>6.3688908916186429E-3</v>
      </c>
      <c r="F58" s="20">
        <v>6.8943893679611545E-3</v>
      </c>
      <c r="G58" s="6"/>
      <c r="H58" s="7" t="str">
        <f t="shared" si="8"/>
        <v>C</v>
      </c>
      <c r="I58" s="7" t="str">
        <f t="shared" si="9"/>
        <v>R</v>
      </c>
      <c r="J58" s="6" t="str">
        <f>VLOOKUP(A58,'Analyze Classification_C'!A:O,15,0)</f>
        <v>Z</v>
      </c>
    </row>
    <row r="59" spans="1:20" x14ac:dyDescent="0.25">
      <c r="A59" s="6" t="s">
        <v>397</v>
      </c>
      <c r="B59" s="6">
        <v>100</v>
      </c>
      <c r="C59" s="6">
        <v>1998.9999999999998</v>
      </c>
      <c r="D59" s="6">
        <v>19.989999999999998</v>
      </c>
      <c r="E59" s="20">
        <v>6.0656103729701365E-3</v>
      </c>
      <c r="F59" s="20">
        <v>5.7092666983799781E-3</v>
      </c>
      <c r="G59" s="6"/>
      <c r="H59" s="7" t="str">
        <f t="shared" si="8"/>
        <v>C</v>
      </c>
      <c r="I59" s="7" t="str">
        <f t="shared" si="9"/>
        <v>R</v>
      </c>
      <c r="J59" s="6" t="str">
        <f>VLOOKUP(A59,'Analyze Classification_C'!A:O,15,0)</f>
        <v>Y</v>
      </c>
    </row>
    <row r="60" spans="1:20" x14ac:dyDescent="0.25">
      <c r="A60" s="6" t="s">
        <v>107</v>
      </c>
      <c r="B60" s="6">
        <v>326</v>
      </c>
      <c r="C60" s="6">
        <v>6842.74</v>
      </c>
      <c r="D60" s="6">
        <v>20.99</v>
      </c>
      <c r="E60" s="20">
        <v>1.9773889815882646E-2</v>
      </c>
      <c r="F60" s="20">
        <v>1.9543285446559588E-2</v>
      </c>
      <c r="G60" s="6"/>
      <c r="H60" s="7" t="str">
        <f t="shared" si="8"/>
        <v>C</v>
      </c>
      <c r="I60" s="7" t="str">
        <f t="shared" si="9"/>
        <v>R</v>
      </c>
      <c r="J60" s="6" t="str">
        <f>VLOOKUP(A60,'Analyze Classification_C'!A:O,15,0)</f>
        <v>Z</v>
      </c>
    </row>
    <row r="61" spans="1:20" x14ac:dyDescent="0.25">
      <c r="A61" s="6" t="s">
        <v>45</v>
      </c>
      <c r="B61" s="6">
        <v>624</v>
      </c>
      <c r="C61" s="6">
        <v>9353.76</v>
      </c>
      <c r="D61" s="6">
        <v>14.99</v>
      </c>
      <c r="E61" s="20">
        <v>3.7849408727333653E-2</v>
      </c>
      <c r="F61" s="20">
        <v>2.6714912692665689E-2</v>
      </c>
      <c r="G61" s="6"/>
      <c r="H61" s="7" t="str">
        <f t="shared" si="8"/>
        <v>B</v>
      </c>
      <c r="I61" s="7" t="str">
        <f t="shared" si="9"/>
        <v>M</v>
      </c>
      <c r="J61" s="6" t="str">
        <f>VLOOKUP(A61,'Analyze Classification_C'!A:O,15,0)</f>
        <v>Z</v>
      </c>
    </row>
    <row r="62" spans="1:20" x14ac:dyDescent="0.25">
      <c r="A62" s="6" t="s">
        <v>35</v>
      </c>
      <c r="B62" s="6">
        <v>678</v>
      </c>
      <c r="C62" s="6">
        <v>12875.22</v>
      </c>
      <c r="D62" s="6">
        <v>18.989999999999998</v>
      </c>
      <c r="E62" s="20">
        <v>4.1124838328737527E-2</v>
      </c>
      <c r="F62" s="20">
        <v>3.6772418599457665E-2</v>
      </c>
      <c r="G62" s="6"/>
      <c r="H62" s="7" t="str">
        <f t="shared" si="8"/>
        <v>B</v>
      </c>
      <c r="I62" s="7" t="str">
        <f t="shared" si="9"/>
        <v>M</v>
      </c>
      <c r="J62" s="6" t="str">
        <f>VLOOKUP(A62,'Analyze Classification_C'!A:O,15,0)</f>
        <v>Z</v>
      </c>
    </row>
    <row r="63" spans="1:20" x14ac:dyDescent="0.25">
      <c r="A63" s="6" t="s">
        <v>24</v>
      </c>
      <c r="B63" s="6">
        <v>747</v>
      </c>
      <c r="C63" s="6">
        <v>12691.529999999999</v>
      </c>
      <c r="D63" s="6">
        <v>16.989999999999998</v>
      </c>
      <c r="E63" s="20">
        <v>4.5310109486086922E-2</v>
      </c>
      <c r="F63" s="20">
        <v>3.6247788684587515E-2</v>
      </c>
      <c r="G63" s="6"/>
      <c r="H63" s="7" t="str">
        <f t="shared" si="8"/>
        <v>B</v>
      </c>
      <c r="I63" s="7" t="str">
        <f t="shared" si="9"/>
        <v>F</v>
      </c>
      <c r="J63" s="6" t="str">
        <f>VLOOKUP(A63,'Analyze Classification_C'!A:O,15,0)</f>
        <v>Z</v>
      </c>
    </row>
    <row r="64" spans="1:20" x14ac:dyDescent="0.25">
      <c r="A64" s="6" t="s">
        <v>342</v>
      </c>
      <c r="B64" s="6">
        <v>41</v>
      </c>
      <c r="C64" s="6">
        <v>819.58999999999992</v>
      </c>
      <c r="D64" s="6">
        <v>19.989999999999998</v>
      </c>
      <c r="E64" s="20">
        <v>2.486900252917756E-3</v>
      </c>
      <c r="F64" s="20">
        <v>2.340799346335791E-3</v>
      </c>
      <c r="G64" s="6"/>
      <c r="H64" s="7" t="str">
        <f t="shared" si="8"/>
        <v>C</v>
      </c>
      <c r="I64" s="7" t="str">
        <f t="shared" si="9"/>
        <v>R</v>
      </c>
      <c r="J64" s="6" t="str">
        <f>VLOOKUP(A64,'Analyze Classification_C'!A:O,15,0)</f>
        <v>Y</v>
      </c>
    </row>
    <row r="65" spans="1:10" x14ac:dyDescent="0.25">
      <c r="A65" s="6" t="s">
        <v>371</v>
      </c>
      <c r="B65" s="6">
        <v>51</v>
      </c>
      <c r="C65" s="6">
        <v>1019.4899999999999</v>
      </c>
      <c r="D65" s="6">
        <v>19.989999999999998</v>
      </c>
      <c r="E65" s="20">
        <v>3.0934612902147694E-3</v>
      </c>
      <c r="F65" s="20">
        <v>2.9117260161737888E-3</v>
      </c>
      <c r="G65" s="6"/>
      <c r="H65" s="7" t="str">
        <f t="shared" si="8"/>
        <v>C</v>
      </c>
      <c r="I65" s="7" t="str">
        <f t="shared" si="9"/>
        <v>R</v>
      </c>
      <c r="J65" s="6" t="str">
        <f>VLOOKUP(A65,'Analyze Classification_C'!A:O,15,0)</f>
        <v>X</v>
      </c>
    </row>
    <row r="66" spans="1:10" x14ac:dyDescent="0.25">
      <c r="A66" s="6" t="s">
        <v>163</v>
      </c>
      <c r="B66" s="6">
        <v>190</v>
      </c>
      <c r="C66" s="6">
        <v>3798.1</v>
      </c>
      <c r="D66" s="6">
        <v>19.989999999999998</v>
      </c>
      <c r="E66" s="20">
        <v>1.1524659708643258E-2</v>
      </c>
      <c r="F66" s="20">
        <v>1.0847606726921959E-2</v>
      </c>
      <c r="G66" s="6"/>
      <c r="H66" s="7" t="str">
        <f t="shared" si="8"/>
        <v>C</v>
      </c>
      <c r="I66" s="7" t="str">
        <f t="shared" si="9"/>
        <v>R</v>
      </c>
      <c r="J66" s="6" t="str">
        <f>VLOOKUP(A66,'Analyze Classification_C'!A:O,15,0)</f>
        <v>Y</v>
      </c>
    </row>
    <row r="67" spans="1:10" x14ac:dyDescent="0.25">
      <c r="A67" s="6" t="s">
        <v>29</v>
      </c>
      <c r="B67" s="6">
        <v>723.31700000000001</v>
      </c>
      <c r="C67" s="6">
        <v>18075.69183</v>
      </c>
      <c r="D67" s="6">
        <v>24.99</v>
      </c>
      <c r="E67" s="20">
        <v>4.3873590981456399E-2</v>
      </c>
      <c r="F67" s="20">
        <v>5.1625285350274164E-2</v>
      </c>
      <c r="G67" s="6"/>
      <c r="H67" s="7" t="str">
        <f t="shared" si="8"/>
        <v>B</v>
      </c>
      <c r="I67" s="7" t="str">
        <f t="shared" si="9"/>
        <v>M</v>
      </c>
      <c r="J67" s="6" t="str">
        <f>VLOOKUP(A67,'Analyze Classification_C'!A:O,15,0)</f>
        <v>Y</v>
      </c>
    </row>
    <row r="68" spans="1:10" x14ac:dyDescent="0.25">
      <c r="A68" s="6" t="s">
        <v>120</v>
      </c>
      <c r="B68" s="6">
        <v>345</v>
      </c>
      <c r="C68" s="6">
        <v>6551.5499999999993</v>
      </c>
      <c r="D68" s="6">
        <v>18.989999999999998</v>
      </c>
      <c r="E68" s="20">
        <v>2.092635578674697E-2</v>
      </c>
      <c r="F68" s="20">
        <v>1.8711628933352348E-2</v>
      </c>
      <c r="G68" s="6"/>
      <c r="H68" s="7" t="str">
        <f t="shared" si="8"/>
        <v>C</v>
      </c>
      <c r="I68" s="7" t="str">
        <f t="shared" si="9"/>
        <v>R</v>
      </c>
      <c r="J68" s="6" t="str">
        <f>VLOOKUP(A68,'Analyze Classification_C'!A:O,15,0)</f>
        <v>X</v>
      </c>
    </row>
    <row r="69" spans="1:10" x14ac:dyDescent="0.25">
      <c r="A69" s="6" t="s">
        <v>84</v>
      </c>
      <c r="B69" s="6">
        <v>1098</v>
      </c>
      <c r="C69" s="6">
        <v>25243.019999999997</v>
      </c>
      <c r="D69" s="6">
        <v>22.99</v>
      </c>
      <c r="E69" s="20">
        <v>6.6600401895212102E-2</v>
      </c>
      <c r="F69" s="20">
        <v>7.2095614533536648E-2</v>
      </c>
      <c r="G69" s="6"/>
      <c r="H69" s="7" t="str">
        <f t="shared" si="8"/>
        <v>A</v>
      </c>
      <c r="I69" s="7" t="str">
        <f t="shared" si="9"/>
        <v>F</v>
      </c>
      <c r="J69" s="6" t="str">
        <f>VLOOKUP(A69,'Analyze Classification_C'!A:O,15,0)</f>
        <v>Z</v>
      </c>
    </row>
    <row r="70" spans="1:10" x14ac:dyDescent="0.25">
      <c r="A70" s="6" t="s">
        <v>54</v>
      </c>
      <c r="B70" s="6">
        <v>955</v>
      </c>
      <c r="C70" s="6">
        <v>21955.449999999997</v>
      </c>
      <c r="D70" s="6">
        <v>22.99</v>
      </c>
      <c r="E70" s="20">
        <v>5.7926579061864804E-2</v>
      </c>
      <c r="F70" s="20">
        <v>6.2706112822884782E-2</v>
      </c>
      <c r="G70" s="6"/>
      <c r="H70" s="7" t="str">
        <f t="shared" si="8"/>
        <v>A</v>
      </c>
      <c r="I70" s="7" t="str">
        <f t="shared" si="9"/>
        <v>F</v>
      </c>
      <c r="J70" s="6" t="str">
        <f>VLOOKUP(A70,'Analyze Classification_C'!A:O,15,0)</f>
        <v>Y</v>
      </c>
    </row>
    <row r="71" spans="1:10" x14ac:dyDescent="0.25">
      <c r="A71" s="6" t="s">
        <v>97</v>
      </c>
      <c r="B71" s="6">
        <v>661</v>
      </c>
      <c r="C71" s="6">
        <v>20484.39</v>
      </c>
      <c r="D71" s="6">
        <v>30.99</v>
      </c>
      <c r="E71" s="20">
        <v>4.0093684565332605E-2</v>
      </c>
      <c r="F71" s="20">
        <v>5.8504675169398626E-2</v>
      </c>
      <c r="G71" s="6"/>
      <c r="H71" s="7" t="str">
        <f t="shared" si="8"/>
        <v>A</v>
      </c>
      <c r="I71" s="7" t="str">
        <f t="shared" si="9"/>
        <v>M</v>
      </c>
      <c r="J71" s="6" t="str">
        <f>VLOOKUP(A71,'Analyze Classification_C'!A:O,15,0)</f>
        <v>Y</v>
      </c>
    </row>
    <row r="72" spans="1:10" x14ac:dyDescent="0.25">
      <c r="A72" s="6" t="s">
        <v>111</v>
      </c>
      <c r="B72" s="6">
        <v>404</v>
      </c>
      <c r="C72" s="6">
        <v>8883.9599999999991</v>
      </c>
      <c r="D72" s="6">
        <v>21.99</v>
      </c>
      <c r="E72" s="20">
        <v>2.450506590679935E-2</v>
      </c>
      <c r="F72" s="20">
        <v>2.5373135056398096E-2</v>
      </c>
      <c r="G72" s="6"/>
      <c r="H72" s="7" t="str">
        <f t="shared" si="8"/>
        <v>C</v>
      </c>
      <c r="I72" s="7" t="str">
        <f t="shared" si="9"/>
        <v>R</v>
      </c>
      <c r="J72" s="6" t="str">
        <f>VLOOKUP(A72,'Analyze Classification_C'!A:O,15,0)</f>
        <v>Z</v>
      </c>
    </row>
    <row r="73" spans="1:10" x14ac:dyDescent="0.25">
      <c r="A73" s="6" t="s">
        <v>80</v>
      </c>
      <c r="B73" s="6">
        <v>577</v>
      </c>
      <c r="C73" s="6">
        <v>13265.23</v>
      </c>
      <c r="D73" s="6">
        <v>22.99</v>
      </c>
      <c r="E73" s="20">
        <v>3.499857185203769E-2</v>
      </c>
      <c r="F73" s="20">
        <v>3.7886311098224636E-2</v>
      </c>
      <c r="G73" s="6"/>
      <c r="H73" s="7" t="str">
        <f t="shared" si="8"/>
        <v>B</v>
      </c>
      <c r="I73" s="7" t="str">
        <f t="shared" si="9"/>
        <v>M</v>
      </c>
      <c r="J73" s="6" t="str">
        <f>VLOOKUP(A73,'Analyze Classification_C'!A:O,15,0)</f>
        <v>Y</v>
      </c>
    </row>
    <row r="74" spans="1:10" x14ac:dyDescent="0.25">
      <c r="A74" s="6" t="s">
        <v>76</v>
      </c>
      <c r="B74" s="6">
        <v>931</v>
      </c>
      <c r="C74" s="6">
        <v>19541.689999999999</v>
      </c>
      <c r="D74" s="6">
        <v>20.99</v>
      </c>
      <c r="E74" s="20">
        <v>5.647083257235197E-2</v>
      </c>
      <c r="F74" s="20">
        <v>5.5812266106585816E-2</v>
      </c>
      <c r="G74" s="6"/>
      <c r="H74" s="7" t="str">
        <f t="shared" si="8"/>
        <v>A</v>
      </c>
      <c r="I74" s="7" t="str">
        <f t="shared" si="9"/>
        <v>F</v>
      </c>
      <c r="J74" s="6" t="str">
        <f>VLOOKUP(A74,'Analyze Classification_C'!A:O,15,0)</f>
        <v>Y</v>
      </c>
    </row>
    <row r="75" spans="1:10" x14ac:dyDescent="0.25">
      <c r="A75" s="6" t="s">
        <v>72</v>
      </c>
      <c r="B75" s="6">
        <v>673</v>
      </c>
      <c r="C75" s="6">
        <v>16818.27</v>
      </c>
      <c r="D75" s="6">
        <v>24.99</v>
      </c>
      <c r="E75" s="20">
        <v>4.0821557810089018E-2</v>
      </c>
      <c r="F75" s="20">
        <v>4.8034011423393218E-2</v>
      </c>
      <c r="G75" s="6"/>
      <c r="H75" s="7" t="str">
        <f t="shared" si="8"/>
        <v>B</v>
      </c>
      <c r="I75" s="7" t="str">
        <f t="shared" si="9"/>
        <v>M</v>
      </c>
      <c r="J75" s="6" t="str">
        <f>VLOOKUP(A75,'Analyze Classification_C'!A:O,15,0)</f>
        <v>Z</v>
      </c>
    </row>
    <row r="76" spans="1:10" x14ac:dyDescent="0.25">
      <c r="A76" s="6" t="s">
        <v>102</v>
      </c>
      <c r="B76" s="6">
        <v>21.07</v>
      </c>
      <c r="C76" s="6">
        <v>442.2593</v>
      </c>
      <c r="D76" s="6">
        <v>20.99</v>
      </c>
      <c r="E76" s="20">
        <v>1.2780241055848078E-3</v>
      </c>
      <c r="F76" s="20">
        <v>1.2631197066227317E-3</v>
      </c>
      <c r="G76" s="6"/>
      <c r="H76" s="7" t="str">
        <f t="shared" si="8"/>
        <v>C</v>
      </c>
      <c r="I76" s="7" t="str">
        <f t="shared" si="9"/>
        <v>R</v>
      </c>
      <c r="J76" s="6" t="str">
        <f>VLOOKUP(A76,'Analyze Classification_C'!A:O,15,0)</f>
        <v>Y</v>
      </c>
    </row>
    <row r="77" spans="1:10" x14ac:dyDescent="0.25">
      <c r="A77" s="6" t="s">
        <v>93</v>
      </c>
      <c r="B77" s="6">
        <v>414</v>
      </c>
      <c r="C77" s="6">
        <v>8689.8599999999988</v>
      </c>
      <c r="D77" s="6">
        <v>20.99</v>
      </c>
      <c r="E77" s="20">
        <v>2.5111626944096365E-2</v>
      </c>
      <c r="F77" s="20">
        <v>2.4818773542563399E-2</v>
      </c>
      <c r="G77" s="6"/>
      <c r="H77" s="7" t="str">
        <f t="shared" si="8"/>
        <v>C</v>
      </c>
      <c r="I77" s="7" t="str">
        <f t="shared" si="9"/>
        <v>R</v>
      </c>
      <c r="J77" s="6" t="str">
        <f>VLOOKUP(A77,'Analyze Classification_C'!A:O,15,0)</f>
        <v>Z</v>
      </c>
    </row>
    <row r="78" spans="1:10" x14ac:dyDescent="0.25">
      <c r="A78" s="6" t="s">
        <v>67</v>
      </c>
      <c r="B78" s="6">
        <v>1107</v>
      </c>
      <c r="C78" s="6">
        <v>25449.929999999997</v>
      </c>
      <c r="D78" s="6">
        <v>22.99</v>
      </c>
      <c r="E78" s="20">
        <v>6.7146306828779409E-2</v>
      </c>
      <c r="F78" s="20">
        <v>7.2686562193647594E-2</v>
      </c>
      <c r="G78" s="6"/>
      <c r="H78" s="7" t="str">
        <f t="shared" si="8"/>
        <v>A</v>
      </c>
      <c r="I78" s="7" t="str">
        <f t="shared" si="9"/>
        <v>F</v>
      </c>
      <c r="J78" s="6" t="str">
        <f>VLOOKUP(A78,'Analyze Classification_C'!A:O,15,0)</f>
        <v>Z</v>
      </c>
    </row>
    <row r="79" spans="1:10" x14ac:dyDescent="0.25">
      <c r="A79" t="s">
        <v>934</v>
      </c>
      <c r="B79">
        <v>16486.386999999999</v>
      </c>
      <c r="C79">
        <v>350132.53112999996</v>
      </c>
      <c r="E79" s="5">
        <v>1.0000000000000002</v>
      </c>
      <c r="F79" s="5">
        <v>0.99999999999999989</v>
      </c>
    </row>
  </sheetData>
  <sortState xmlns:xlrd2="http://schemas.microsoft.com/office/spreadsheetml/2017/richdata2" ref="Q7:Y38">
    <sortCondition descending="1" ref="V7:V38"/>
  </sortState>
  <conditionalFormatting sqref="H47:H78">
    <cfRule type="containsText" dxfId="3" priority="2" operator="containsText" text="b">
      <formula>NOT(ISERROR(SEARCH("b",H47)))</formula>
    </cfRule>
    <cfRule type="containsText" dxfId="2" priority="4" operator="containsText" text="A">
      <formula>NOT(ISERROR(SEARCH("A",H47)))</formula>
    </cfRule>
  </conditionalFormatting>
  <conditionalFormatting sqref="J47:J78">
    <cfRule type="containsText" dxfId="1" priority="1" operator="containsText" text="y">
      <formula>NOT(ISERROR(SEARCH("y",J47)))</formula>
    </cfRule>
    <cfRule type="containsText" dxfId="0" priority="3" operator="containsText" text="X">
      <formula>NOT(ISERROR(SEARCH("X",J47)))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D3F89-3D00-49E3-A025-B1E530033C4C}">
  <dimension ref="A3:O41"/>
  <sheetViews>
    <sheetView topLeftCell="A4" workbookViewId="0">
      <selection activeCell="P8" sqref="P8"/>
    </sheetView>
  </sheetViews>
  <sheetFormatPr defaultRowHeight="15" x14ac:dyDescent="0.25"/>
  <cols>
    <col min="1" max="1" width="22.28515625" bestFit="1" customWidth="1"/>
    <col min="2" max="2" width="15.5703125" bestFit="1" customWidth="1"/>
    <col min="3" max="4" width="6.7109375" bestFit="1" customWidth="1"/>
    <col min="5" max="5" width="7" bestFit="1" customWidth="1"/>
    <col min="6" max="9" width="6.7109375" bestFit="1" customWidth="1"/>
    <col min="10" max="10" width="9.7109375" bestFit="1" customWidth="1"/>
    <col min="11" max="12" width="9.7109375" customWidth="1"/>
    <col min="13" max="19" width="10.7109375" bestFit="1" customWidth="1"/>
    <col min="20" max="20" width="9.7109375" bestFit="1" customWidth="1"/>
    <col min="21" max="24" width="10.7109375" bestFit="1" customWidth="1"/>
    <col min="25" max="25" width="9.7109375" bestFit="1" customWidth="1"/>
    <col min="26" max="26" width="9.28515625" bestFit="1" customWidth="1"/>
    <col min="27" max="42" width="10.7109375" bestFit="1" customWidth="1"/>
    <col min="43" max="43" width="9.28515625" bestFit="1" customWidth="1"/>
    <col min="44" max="44" width="9.7109375" bestFit="1" customWidth="1"/>
    <col min="45" max="49" width="10.7109375" bestFit="1" customWidth="1"/>
    <col min="50" max="50" width="9.7109375" bestFit="1" customWidth="1"/>
    <col min="51" max="54" width="10.7109375" bestFit="1" customWidth="1"/>
    <col min="55" max="55" width="9.7109375" bestFit="1" customWidth="1"/>
    <col min="56" max="59" width="10.7109375" bestFit="1" customWidth="1"/>
    <col min="60" max="60" width="9.7109375" bestFit="1" customWidth="1"/>
    <col min="61" max="61" width="9.28515625" bestFit="1" customWidth="1"/>
    <col min="62" max="66" width="10.7109375" bestFit="1" customWidth="1"/>
    <col min="67" max="67" width="9.7109375" bestFit="1" customWidth="1"/>
    <col min="68" max="71" width="10.7109375" bestFit="1" customWidth="1"/>
    <col min="72" max="72" width="9.7109375" bestFit="1" customWidth="1"/>
    <col min="73" max="76" width="10.7109375" bestFit="1" customWidth="1"/>
    <col min="77" max="77" width="9.7109375" bestFit="1" customWidth="1"/>
    <col min="78" max="78" width="9.28515625" bestFit="1" customWidth="1"/>
    <col min="79" max="83" width="10.7109375" bestFit="1" customWidth="1"/>
    <col min="84" max="84" width="9.7109375" bestFit="1" customWidth="1"/>
    <col min="85" max="88" width="10.7109375" bestFit="1" customWidth="1"/>
    <col min="89" max="89" width="9.7109375" bestFit="1" customWidth="1"/>
    <col min="90" max="93" width="10.7109375" bestFit="1" customWidth="1"/>
    <col min="94" max="94" width="9.7109375" bestFit="1" customWidth="1"/>
    <col min="95" max="95" width="9.28515625" bestFit="1" customWidth="1"/>
    <col min="96" max="110" width="10.7109375" bestFit="1" customWidth="1"/>
    <col min="111" max="111" width="9.28515625" bestFit="1" customWidth="1"/>
    <col min="112" max="112" width="9.7109375" bestFit="1" customWidth="1"/>
  </cols>
  <sheetData>
    <row r="3" spans="1:15" x14ac:dyDescent="0.25">
      <c r="A3" s="1" t="s">
        <v>935</v>
      </c>
      <c r="B3" s="1" t="s">
        <v>3407</v>
      </c>
    </row>
    <row r="4" spans="1:15" x14ac:dyDescent="0.25">
      <c r="B4" t="s">
        <v>3495</v>
      </c>
      <c r="E4" t="s">
        <v>3496</v>
      </c>
    </row>
    <row r="5" spans="1:15" x14ac:dyDescent="0.25">
      <c r="B5" t="s">
        <v>3497</v>
      </c>
      <c r="C5" t="s">
        <v>3498</v>
      </c>
      <c r="D5" t="s">
        <v>3499</v>
      </c>
      <c r="E5" t="s">
        <v>3500</v>
      </c>
      <c r="F5" t="s">
        <v>3497</v>
      </c>
      <c r="G5" t="s">
        <v>3498</v>
      </c>
      <c r="H5" t="s">
        <v>3499</v>
      </c>
    </row>
    <row r="7" spans="1:15" x14ac:dyDescent="0.25">
      <c r="A7" s="1" t="s">
        <v>933</v>
      </c>
      <c r="J7" t="s">
        <v>3409</v>
      </c>
      <c r="K7" t="s">
        <v>3491</v>
      </c>
      <c r="L7" t="s">
        <v>3492</v>
      </c>
      <c r="M7" t="s">
        <v>3408</v>
      </c>
      <c r="N7" t="s">
        <v>3501</v>
      </c>
      <c r="O7" t="s">
        <v>3502</v>
      </c>
    </row>
    <row r="8" spans="1:15" x14ac:dyDescent="0.25">
      <c r="A8" s="2" t="s">
        <v>88</v>
      </c>
      <c r="B8">
        <v>26</v>
      </c>
      <c r="C8">
        <v>116</v>
      </c>
      <c r="D8">
        <v>199</v>
      </c>
      <c r="E8">
        <v>8</v>
      </c>
      <c r="F8">
        <v>10</v>
      </c>
      <c r="G8">
        <v>7</v>
      </c>
      <c r="H8">
        <v>238</v>
      </c>
      <c r="J8">
        <f t="shared" ref="J8:J40" si="0">AVERAGE(B8:H8)</f>
        <v>86.285714285714292</v>
      </c>
      <c r="K8">
        <f t="shared" ref="K8:K40" si="1">MAX(B8:H8)</f>
        <v>238</v>
      </c>
      <c r="L8">
        <f t="shared" ref="L8:L40" si="2">MIN(B8:H8)</f>
        <v>7</v>
      </c>
      <c r="M8">
        <f t="shared" ref="M8:M40" si="3">STDEVP(B8:H8)</f>
        <v>91.396646211857856</v>
      </c>
      <c r="N8" s="4">
        <f>M8/J8</f>
        <v>1.059232654773187</v>
      </c>
      <c r="O8" t="str">
        <f>IF(N8&lt;50%,"X",IF(N8&lt;80%,"Y","Z"))</f>
        <v>Z</v>
      </c>
    </row>
    <row r="9" spans="1:15" x14ac:dyDescent="0.25">
      <c r="A9" s="2" t="s">
        <v>186</v>
      </c>
      <c r="C9">
        <v>11</v>
      </c>
      <c r="D9">
        <v>56</v>
      </c>
      <c r="E9">
        <v>1</v>
      </c>
      <c r="F9">
        <v>1</v>
      </c>
      <c r="G9">
        <v>1</v>
      </c>
      <c r="J9">
        <f t="shared" si="0"/>
        <v>14</v>
      </c>
      <c r="K9">
        <f t="shared" si="1"/>
        <v>56</v>
      </c>
      <c r="L9">
        <f t="shared" si="2"/>
        <v>1</v>
      </c>
      <c r="M9">
        <f t="shared" si="3"/>
        <v>21.354156504062622</v>
      </c>
      <c r="N9" s="4">
        <f t="shared" ref="N9:N39" si="4">M9/J9</f>
        <v>1.5252968931473301</v>
      </c>
      <c r="O9" t="str">
        <f t="shared" ref="O9:O39" si="5">IF(N9&lt;50%,"X",IF(N9&lt;80%,"Y","Z"))</f>
        <v>Z</v>
      </c>
    </row>
    <row r="10" spans="1:15" x14ac:dyDescent="0.25">
      <c r="A10" s="2" t="s">
        <v>231</v>
      </c>
      <c r="B10">
        <v>75</v>
      </c>
      <c r="C10">
        <v>167</v>
      </c>
      <c r="D10">
        <v>128</v>
      </c>
      <c r="E10">
        <v>110</v>
      </c>
      <c r="F10">
        <v>227</v>
      </c>
      <c r="G10">
        <v>9</v>
      </c>
      <c r="J10">
        <f t="shared" si="0"/>
        <v>119.33333333333333</v>
      </c>
      <c r="K10">
        <f t="shared" si="1"/>
        <v>227</v>
      </c>
      <c r="L10">
        <f t="shared" si="2"/>
        <v>9</v>
      </c>
      <c r="M10">
        <f t="shared" si="3"/>
        <v>68.51439427027158</v>
      </c>
      <c r="N10" s="4">
        <f t="shared" si="4"/>
        <v>0.57414296874529258</v>
      </c>
      <c r="O10" t="str">
        <f t="shared" si="5"/>
        <v>Y</v>
      </c>
    </row>
    <row r="11" spans="1:15" x14ac:dyDescent="0.25">
      <c r="A11" s="2" t="s">
        <v>50</v>
      </c>
      <c r="B11">
        <v>13</v>
      </c>
      <c r="C11">
        <v>61</v>
      </c>
      <c r="D11">
        <v>356</v>
      </c>
      <c r="E11">
        <v>60</v>
      </c>
      <c r="F11">
        <v>140</v>
      </c>
      <c r="G11">
        <v>41</v>
      </c>
      <c r="H11">
        <v>401</v>
      </c>
      <c r="J11">
        <f t="shared" si="0"/>
        <v>153.14285714285714</v>
      </c>
      <c r="K11">
        <f t="shared" si="1"/>
        <v>401</v>
      </c>
      <c r="L11">
        <f t="shared" si="2"/>
        <v>13</v>
      </c>
      <c r="M11">
        <f t="shared" si="3"/>
        <v>147.42497227057427</v>
      </c>
      <c r="N11" s="4">
        <f t="shared" si="4"/>
        <v>0.96266306519964551</v>
      </c>
      <c r="O11" t="str">
        <f t="shared" si="5"/>
        <v>Z</v>
      </c>
    </row>
    <row r="12" spans="1:15" x14ac:dyDescent="0.25">
      <c r="A12" s="2" t="s">
        <v>301</v>
      </c>
      <c r="B12">
        <v>60</v>
      </c>
      <c r="C12">
        <v>223</v>
      </c>
      <c r="D12">
        <v>163</v>
      </c>
      <c r="F12">
        <v>2</v>
      </c>
      <c r="J12">
        <f t="shared" si="0"/>
        <v>112</v>
      </c>
      <c r="K12">
        <f t="shared" si="1"/>
        <v>223</v>
      </c>
      <c r="L12">
        <f t="shared" si="2"/>
        <v>2</v>
      </c>
      <c r="M12">
        <f t="shared" si="3"/>
        <v>86.206148272614527</v>
      </c>
      <c r="N12" s="4">
        <f t="shared" si="4"/>
        <v>0.76969775243405825</v>
      </c>
      <c r="O12" t="str">
        <f t="shared" si="5"/>
        <v>Y</v>
      </c>
    </row>
    <row r="13" spans="1:15" x14ac:dyDescent="0.25">
      <c r="A13" s="2" t="s">
        <v>222</v>
      </c>
      <c r="C13">
        <v>45</v>
      </c>
      <c r="D13">
        <v>40</v>
      </c>
      <c r="E13">
        <v>9</v>
      </c>
      <c r="F13">
        <v>1</v>
      </c>
      <c r="G13">
        <v>1</v>
      </c>
      <c r="H13">
        <v>1</v>
      </c>
      <c r="J13">
        <f t="shared" si="0"/>
        <v>16.166666666666668</v>
      </c>
      <c r="K13">
        <f t="shared" si="1"/>
        <v>45</v>
      </c>
      <c r="L13">
        <f t="shared" si="2"/>
        <v>1</v>
      </c>
      <c r="M13">
        <f t="shared" si="3"/>
        <v>18.889297381203875</v>
      </c>
      <c r="N13" s="4">
        <f t="shared" si="4"/>
        <v>1.1684101472909612</v>
      </c>
      <c r="O13" t="str">
        <f t="shared" si="5"/>
        <v>Z</v>
      </c>
    </row>
    <row r="14" spans="1:15" x14ac:dyDescent="0.25">
      <c r="A14" s="2" t="s">
        <v>58</v>
      </c>
      <c r="B14">
        <v>38</v>
      </c>
      <c r="C14">
        <v>222</v>
      </c>
      <c r="D14">
        <v>543</v>
      </c>
      <c r="E14">
        <v>130</v>
      </c>
      <c r="F14">
        <v>395</v>
      </c>
      <c r="G14">
        <v>248</v>
      </c>
      <c r="H14">
        <v>373</v>
      </c>
      <c r="J14">
        <f t="shared" si="0"/>
        <v>278.42857142857144</v>
      </c>
      <c r="K14">
        <f t="shared" si="1"/>
        <v>543</v>
      </c>
      <c r="L14">
        <f t="shared" si="2"/>
        <v>38</v>
      </c>
      <c r="M14">
        <f t="shared" si="3"/>
        <v>158.78004295507773</v>
      </c>
      <c r="N14" s="4">
        <f t="shared" si="4"/>
        <v>0.5702720886021263</v>
      </c>
      <c r="O14" t="str">
        <f t="shared" si="5"/>
        <v>Y</v>
      </c>
    </row>
    <row r="15" spans="1:15" x14ac:dyDescent="0.25">
      <c r="A15" s="2" t="s">
        <v>157</v>
      </c>
      <c r="C15">
        <v>59</v>
      </c>
      <c r="D15">
        <v>87</v>
      </c>
      <c r="E15">
        <v>17</v>
      </c>
      <c r="F15">
        <v>7</v>
      </c>
      <c r="G15">
        <v>7</v>
      </c>
      <c r="H15">
        <v>6</v>
      </c>
      <c r="J15">
        <f t="shared" si="0"/>
        <v>30.5</v>
      </c>
      <c r="K15">
        <f t="shared" si="1"/>
        <v>87</v>
      </c>
      <c r="L15">
        <f t="shared" si="2"/>
        <v>6</v>
      </c>
      <c r="M15">
        <f t="shared" si="3"/>
        <v>31.335549567012009</v>
      </c>
      <c r="N15" s="4">
        <f t="shared" si="4"/>
        <v>1.0273950677708856</v>
      </c>
      <c r="O15" t="str">
        <f t="shared" si="5"/>
        <v>Z</v>
      </c>
    </row>
    <row r="16" spans="1:15" x14ac:dyDescent="0.25">
      <c r="A16" s="2" t="s">
        <v>116</v>
      </c>
      <c r="B16">
        <v>17</v>
      </c>
      <c r="C16">
        <v>156</v>
      </c>
      <c r="D16">
        <v>215</v>
      </c>
      <c r="E16">
        <v>132</v>
      </c>
      <c r="F16">
        <v>115</v>
      </c>
      <c r="G16">
        <v>66</v>
      </c>
      <c r="H16">
        <v>52</v>
      </c>
      <c r="J16">
        <f t="shared" si="0"/>
        <v>107.57142857142857</v>
      </c>
      <c r="K16">
        <f t="shared" si="1"/>
        <v>215</v>
      </c>
      <c r="L16">
        <f t="shared" si="2"/>
        <v>17</v>
      </c>
      <c r="M16">
        <f t="shared" si="3"/>
        <v>62.744054112964456</v>
      </c>
      <c r="N16" s="4">
        <f t="shared" si="4"/>
        <v>0.58327805948306932</v>
      </c>
      <c r="O16" t="str">
        <f t="shared" si="5"/>
        <v>Y</v>
      </c>
    </row>
    <row r="17" spans="1:15" x14ac:dyDescent="0.25">
      <c r="A17" s="2" t="s">
        <v>62</v>
      </c>
      <c r="C17">
        <v>37</v>
      </c>
      <c r="D17">
        <v>201</v>
      </c>
      <c r="E17">
        <v>19</v>
      </c>
      <c r="F17">
        <v>150</v>
      </c>
      <c r="G17">
        <v>4</v>
      </c>
      <c r="H17">
        <v>257</v>
      </c>
      <c r="J17">
        <f t="shared" si="0"/>
        <v>111.33333333333333</v>
      </c>
      <c r="K17">
        <f t="shared" si="1"/>
        <v>257</v>
      </c>
      <c r="L17">
        <f t="shared" si="2"/>
        <v>4</v>
      </c>
      <c r="M17">
        <f t="shared" si="3"/>
        <v>96.88939857154422</v>
      </c>
      <c r="N17" s="4">
        <f t="shared" si="4"/>
        <v>0.87026405902584636</v>
      </c>
      <c r="O17" t="str">
        <f t="shared" si="5"/>
        <v>Z</v>
      </c>
    </row>
    <row r="18" spans="1:15" x14ac:dyDescent="0.25">
      <c r="A18" s="2" t="s">
        <v>41</v>
      </c>
      <c r="B18">
        <v>18</v>
      </c>
      <c r="C18">
        <v>78</v>
      </c>
      <c r="D18">
        <v>203</v>
      </c>
      <c r="E18">
        <v>8</v>
      </c>
      <c r="F18">
        <v>9</v>
      </c>
      <c r="G18">
        <v>7</v>
      </c>
      <c r="H18">
        <v>369</v>
      </c>
      <c r="J18">
        <f t="shared" si="0"/>
        <v>98.857142857142861</v>
      </c>
      <c r="K18">
        <f t="shared" si="1"/>
        <v>369</v>
      </c>
      <c r="L18">
        <f t="shared" si="2"/>
        <v>7</v>
      </c>
      <c r="M18">
        <f t="shared" si="3"/>
        <v>128.48727404625228</v>
      </c>
      <c r="N18" s="4">
        <f t="shared" si="4"/>
        <v>1.2997267605834768</v>
      </c>
      <c r="O18" t="str">
        <f t="shared" si="5"/>
        <v>Z</v>
      </c>
    </row>
    <row r="19" spans="1:15" x14ac:dyDescent="0.25">
      <c r="A19" s="2" t="s">
        <v>224</v>
      </c>
      <c r="C19">
        <v>54</v>
      </c>
      <c r="D19">
        <v>95</v>
      </c>
      <c r="E19">
        <v>25</v>
      </c>
      <c r="F19">
        <v>2</v>
      </c>
      <c r="G19">
        <v>1</v>
      </c>
      <c r="H19">
        <v>4</v>
      </c>
      <c r="J19">
        <f t="shared" si="0"/>
        <v>30.166666666666668</v>
      </c>
      <c r="K19">
        <f t="shared" si="1"/>
        <v>95</v>
      </c>
      <c r="L19">
        <f t="shared" si="2"/>
        <v>1</v>
      </c>
      <c r="M19">
        <f t="shared" si="3"/>
        <v>34.464555061041416</v>
      </c>
      <c r="N19" s="4">
        <f t="shared" si="4"/>
        <v>1.1424714384875607</v>
      </c>
      <c r="O19" t="str">
        <f t="shared" si="5"/>
        <v>Z</v>
      </c>
    </row>
    <row r="20" spans="1:15" x14ac:dyDescent="0.25">
      <c r="A20" s="2" t="s">
        <v>397</v>
      </c>
      <c r="C20">
        <v>23</v>
      </c>
      <c r="D20">
        <v>86</v>
      </c>
      <c r="E20">
        <v>20</v>
      </c>
      <c r="J20">
        <f t="shared" si="0"/>
        <v>43</v>
      </c>
      <c r="K20">
        <f t="shared" si="1"/>
        <v>86</v>
      </c>
      <c r="L20">
        <f t="shared" si="2"/>
        <v>20</v>
      </c>
      <c r="M20">
        <f t="shared" si="3"/>
        <v>30.430248109405877</v>
      </c>
      <c r="N20" s="4">
        <f t="shared" si="4"/>
        <v>0.70768018859083437</v>
      </c>
      <c r="O20" t="str">
        <f t="shared" si="5"/>
        <v>Y</v>
      </c>
    </row>
    <row r="21" spans="1:15" x14ac:dyDescent="0.25">
      <c r="A21" s="2" t="s">
        <v>107</v>
      </c>
      <c r="B21">
        <v>22</v>
      </c>
      <c r="C21">
        <v>35</v>
      </c>
      <c r="D21">
        <v>220</v>
      </c>
      <c r="E21">
        <v>37</v>
      </c>
      <c r="F21">
        <v>46</v>
      </c>
      <c r="G21">
        <v>13</v>
      </c>
      <c r="H21">
        <v>38</v>
      </c>
      <c r="J21">
        <f t="shared" si="0"/>
        <v>58.714285714285715</v>
      </c>
      <c r="K21">
        <f t="shared" si="1"/>
        <v>220</v>
      </c>
      <c r="L21">
        <f t="shared" si="2"/>
        <v>13</v>
      </c>
      <c r="M21">
        <f t="shared" si="3"/>
        <v>66.628424405620692</v>
      </c>
      <c r="N21" s="4">
        <f t="shared" si="4"/>
        <v>1.1347906833074084</v>
      </c>
      <c r="O21" t="str">
        <f t="shared" si="5"/>
        <v>Z</v>
      </c>
    </row>
    <row r="22" spans="1:15" x14ac:dyDescent="0.25">
      <c r="A22" s="2" t="s">
        <v>45</v>
      </c>
      <c r="C22">
        <v>37</v>
      </c>
      <c r="D22">
        <v>292</v>
      </c>
      <c r="E22">
        <v>32</v>
      </c>
      <c r="F22">
        <v>22</v>
      </c>
      <c r="G22">
        <v>3</v>
      </c>
      <c r="H22">
        <v>257</v>
      </c>
      <c r="J22">
        <f t="shared" si="0"/>
        <v>107.16666666666667</v>
      </c>
      <c r="K22">
        <f t="shared" si="1"/>
        <v>292</v>
      </c>
      <c r="L22">
        <f t="shared" si="2"/>
        <v>3</v>
      </c>
      <c r="M22">
        <f t="shared" si="3"/>
        <v>119.22725732352015</v>
      </c>
      <c r="N22" s="4">
        <f t="shared" si="4"/>
        <v>1.1125405037964555</v>
      </c>
      <c r="O22" t="str">
        <f t="shared" si="5"/>
        <v>Z</v>
      </c>
    </row>
    <row r="23" spans="1:15" x14ac:dyDescent="0.25">
      <c r="A23" s="2" t="s">
        <v>35</v>
      </c>
      <c r="B23">
        <v>30</v>
      </c>
      <c r="C23">
        <v>129</v>
      </c>
      <c r="D23">
        <v>359</v>
      </c>
      <c r="E23">
        <v>12</v>
      </c>
      <c r="F23">
        <v>3</v>
      </c>
      <c r="G23">
        <v>6</v>
      </c>
      <c r="H23">
        <v>322</v>
      </c>
      <c r="J23">
        <f t="shared" si="0"/>
        <v>123</v>
      </c>
      <c r="K23">
        <f t="shared" si="1"/>
        <v>359</v>
      </c>
      <c r="L23">
        <f t="shared" si="2"/>
        <v>3</v>
      </c>
      <c r="M23">
        <f t="shared" si="3"/>
        <v>143.62252111499984</v>
      </c>
      <c r="N23" s="4">
        <f t="shared" si="4"/>
        <v>1.1676627732926816</v>
      </c>
      <c r="O23" t="str">
        <f t="shared" si="5"/>
        <v>Z</v>
      </c>
    </row>
    <row r="24" spans="1:15" x14ac:dyDescent="0.25">
      <c r="A24" s="2" t="s">
        <v>24</v>
      </c>
      <c r="C24">
        <v>105</v>
      </c>
      <c r="D24">
        <v>232</v>
      </c>
      <c r="E24">
        <v>38</v>
      </c>
      <c r="G24">
        <v>21</v>
      </c>
      <c r="H24">
        <v>488</v>
      </c>
      <c r="J24">
        <f t="shared" si="0"/>
        <v>176.8</v>
      </c>
      <c r="K24">
        <f t="shared" si="1"/>
        <v>488</v>
      </c>
      <c r="L24">
        <f t="shared" si="2"/>
        <v>21</v>
      </c>
      <c r="M24">
        <f t="shared" si="3"/>
        <v>172.38723850679898</v>
      </c>
      <c r="N24" s="4">
        <f t="shared" si="4"/>
        <v>0.97504094178053713</v>
      </c>
      <c r="O24" t="str">
        <f t="shared" si="5"/>
        <v>Z</v>
      </c>
    </row>
    <row r="25" spans="1:15" x14ac:dyDescent="0.25">
      <c r="A25" s="2" t="s">
        <v>342</v>
      </c>
      <c r="C25">
        <v>40</v>
      </c>
      <c r="D25">
        <v>38</v>
      </c>
      <c r="E25">
        <v>9</v>
      </c>
      <c r="F25">
        <v>5</v>
      </c>
      <c r="J25">
        <f t="shared" si="0"/>
        <v>23</v>
      </c>
      <c r="K25">
        <f t="shared" si="1"/>
        <v>40</v>
      </c>
      <c r="L25">
        <f t="shared" si="2"/>
        <v>5</v>
      </c>
      <c r="M25">
        <f t="shared" si="3"/>
        <v>16.077935190813527</v>
      </c>
      <c r="N25" s="4">
        <f t="shared" si="4"/>
        <v>0.69904066047015334</v>
      </c>
      <c r="O25" t="str">
        <f t="shared" si="5"/>
        <v>Y</v>
      </c>
    </row>
    <row r="26" spans="1:15" x14ac:dyDescent="0.25">
      <c r="A26" s="2" t="s">
        <v>371</v>
      </c>
      <c r="C26">
        <v>40</v>
      </c>
      <c r="D26">
        <v>51</v>
      </c>
      <c r="E26">
        <v>14</v>
      </c>
      <c r="J26">
        <f t="shared" si="0"/>
        <v>35</v>
      </c>
      <c r="K26">
        <f t="shared" si="1"/>
        <v>51</v>
      </c>
      <c r="L26">
        <f t="shared" si="2"/>
        <v>14</v>
      </c>
      <c r="M26">
        <f t="shared" si="3"/>
        <v>15.513435037626794</v>
      </c>
      <c r="N26" s="4">
        <f t="shared" si="4"/>
        <v>0.44324100107505127</v>
      </c>
      <c r="O26" t="str">
        <f t="shared" si="5"/>
        <v>X</v>
      </c>
    </row>
    <row r="27" spans="1:15" x14ac:dyDescent="0.25">
      <c r="A27" s="2" t="s">
        <v>163</v>
      </c>
      <c r="C27">
        <v>82</v>
      </c>
      <c r="D27">
        <v>111</v>
      </c>
      <c r="E27">
        <v>75</v>
      </c>
      <c r="F27">
        <v>13</v>
      </c>
      <c r="G27">
        <v>6</v>
      </c>
      <c r="J27">
        <f t="shared" si="0"/>
        <v>57.4</v>
      </c>
      <c r="K27">
        <f t="shared" si="1"/>
        <v>111</v>
      </c>
      <c r="L27">
        <f t="shared" si="2"/>
        <v>6</v>
      </c>
      <c r="M27">
        <f t="shared" si="3"/>
        <v>40.990730659503988</v>
      </c>
      <c r="N27" s="4">
        <f t="shared" si="4"/>
        <v>0.71412422751749105</v>
      </c>
      <c r="O27" t="str">
        <f t="shared" si="5"/>
        <v>Y</v>
      </c>
    </row>
    <row r="28" spans="1:15" x14ac:dyDescent="0.25">
      <c r="A28" s="2" t="s">
        <v>29</v>
      </c>
      <c r="D28">
        <v>707</v>
      </c>
      <c r="E28">
        <v>138</v>
      </c>
      <c r="F28">
        <v>541</v>
      </c>
      <c r="G28">
        <v>20</v>
      </c>
      <c r="H28">
        <v>566</v>
      </c>
      <c r="J28">
        <f t="shared" si="0"/>
        <v>394.4</v>
      </c>
      <c r="K28">
        <f t="shared" si="1"/>
        <v>707</v>
      </c>
      <c r="L28">
        <f t="shared" si="2"/>
        <v>20</v>
      </c>
      <c r="M28">
        <f t="shared" si="3"/>
        <v>266.29802853194388</v>
      </c>
      <c r="N28" s="4">
        <f t="shared" si="4"/>
        <v>0.67519784110533443</v>
      </c>
      <c r="O28" t="str">
        <f t="shared" si="5"/>
        <v>Y</v>
      </c>
    </row>
    <row r="29" spans="1:15" x14ac:dyDescent="0.25">
      <c r="A29" s="2" t="s">
        <v>120</v>
      </c>
      <c r="D29">
        <v>88</v>
      </c>
      <c r="E29">
        <v>51</v>
      </c>
      <c r="F29">
        <v>84</v>
      </c>
      <c r="G29">
        <v>24</v>
      </c>
      <c r="H29">
        <v>87</v>
      </c>
      <c r="J29">
        <f t="shared" si="0"/>
        <v>66.8</v>
      </c>
      <c r="K29">
        <f t="shared" si="1"/>
        <v>88</v>
      </c>
      <c r="L29">
        <f t="shared" si="2"/>
        <v>24</v>
      </c>
      <c r="M29">
        <f t="shared" si="3"/>
        <v>25.435408390666741</v>
      </c>
      <c r="N29" s="4">
        <f t="shared" si="4"/>
        <v>0.38076958668662786</v>
      </c>
      <c r="O29" t="str">
        <f t="shared" si="5"/>
        <v>X</v>
      </c>
    </row>
    <row r="30" spans="1:15" x14ac:dyDescent="0.25">
      <c r="A30" s="2" t="s">
        <v>84</v>
      </c>
      <c r="D30">
        <v>612</v>
      </c>
      <c r="E30">
        <v>20</v>
      </c>
      <c r="F30">
        <v>32</v>
      </c>
      <c r="G30">
        <v>7</v>
      </c>
      <c r="H30">
        <v>249</v>
      </c>
      <c r="J30">
        <f t="shared" si="0"/>
        <v>184</v>
      </c>
      <c r="K30">
        <f t="shared" si="1"/>
        <v>612</v>
      </c>
      <c r="L30">
        <f t="shared" si="2"/>
        <v>7</v>
      </c>
      <c r="M30">
        <f t="shared" si="3"/>
        <v>231.83528635649924</v>
      </c>
      <c r="N30" s="4">
        <f t="shared" si="4"/>
        <v>1.2599743823722784</v>
      </c>
      <c r="O30" t="str">
        <f t="shared" si="5"/>
        <v>Z</v>
      </c>
    </row>
    <row r="31" spans="1:15" x14ac:dyDescent="0.25">
      <c r="A31" s="2" t="s">
        <v>54</v>
      </c>
      <c r="D31">
        <v>381</v>
      </c>
      <c r="E31">
        <v>50</v>
      </c>
      <c r="F31">
        <v>173</v>
      </c>
      <c r="G31">
        <v>4</v>
      </c>
      <c r="H31">
        <v>307</v>
      </c>
      <c r="J31">
        <f t="shared" si="0"/>
        <v>183</v>
      </c>
      <c r="K31">
        <f t="shared" si="1"/>
        <v>381</v>
      </c>
      <c r="L31">
        <f t="shared" si="2"/>
        <v>4</v>
      </c>
      <c r="M31">
        <f t="shared" si="3"/>
        <v>144.50605523645021</v>
      </c>
      <c r="N31" s="4">
        <f t="shared" si="4"/>
        <v>0.78965057506256942</v>
      </c>
      <c r="O31" t="str">
        <f t="shared" si="5"/>
        <v>Y</v>
      </c>
    </row>
    <row r="32" spans="1:15" x14ac:dyDescent="0.25">
      <c r="A32" s="2" t="s">
        <v>97</v>
      </c>
      <c r="D32">
        <v>270</v>
      </c>
      <c r="E32">
        <v>45</v>
      </c>
      <c r="F32">
        <v>94</v>
      </c>
      <c r="G32">
        <v>78</v>
      </c>
      <c r="H32">
        <v>170</v>
      </c>
      <c r="J32">
        <f t="shared" si="0"/>
        <v>131.4</v>
      </c>
      <c r="K32">
        <f t="shared" si="1"/>
        <v>270</v>
      </c>
      <c r="L32">
        <f t="shared" si="2"/>
        <v>45</v>
      </c>
      <c r="M32">
        <f t="shared" si="3"/>
        <v>80.517327327724928</v>
      </c>
      <c r="N32" s="4">
        <f t="shared" si="4"/>
        <v>0.61276504815620181</v>
      </c>
      <c r="O32" t="str">
        <f t="shared" si="5"/>
        <v>Y</v>
      </c>
    </row>
    <row r="33" spans="1:15" x14ac:dyDescent="0.25">
      <c r="A33" s="2" t="s">
        <v>111</v>
      </c>
      <c r="D33">
        <v>209</v>
      </c>
      <c r="E33">
        <v>11</v>
      </c>
      <c r="F33">
        <v>40</v>
      </c>
      <c r="G33">
        <v>15</v>
      </c>
      <c r="H33">
        <v>105</v>
      </c>
      <c r="J33">
        <f t="shared" si="0"/>
        <v>76</v>
      </c>
      <c r="K33">
        <f t="shared" si="1"/>
        <v>209</v>
      </c>
      <c r="L33">
        <f t="shared" si="2"/>
        <v>11</v>
      </c>
      <c r="M33">
        <f t="shared" si="3"/>
        <v>74.527847144540544</v>
      </c>
      <c r="N33" s="4">
        <f t="shared" si="4"/>
        <v>0.98062956769132292</v>
      </c>
      <c r="O33" t="str">
        <f t="shared" si="5"/>
        <v>Z</v>
      </c>
    </row>
    <row r="34" spans="1:15" x14ac:dyDescent="0.25">
      <c r="A34" s="2" t="s">
        <v>80</v>
      </c>
      <c r="D34">
        <v>368</v>
      </c>
      <c r="E34">
        <v>20</v>
      </c>
      <c r="H34">
        <v>193</v>
      </c>
      <c r="J34">
        <f t="shared" si="0"/>
        <v>193.66666666666666</v>
      </c>
      <c r="K34">
        <f t="shared" si="1"/>
        <v>368</v>
      </c>
      <c r="L34">
        <f t="shared" si="2"/>
        <v>20</v>
      </c>
      <c r="M34">
        <f t="shared" si="3"/>
        <v>142.07118716411932</v>
      </c>
      <c r="N34" s="4">
        <f t="shared" si="4"/>
        <v>0.73358616435861956</v>
      </c>
      <c r="O34" t="str">
        <f t="shared" si="5"/>
        <v>Y</v>
      </c>
    </row>
    <row r="35" spans="1:15" x14ac:dyDescent="0.25">
      <c r="A35" s="2" t="s">
        <v>76</v>
      </c>
      <c r="D35">
        <v>241</v>
      </c>
      <c r="E35">
        <v>57</v>
      </c>
      <c r="F35">
        <v>143</v>
      </c>
      <c r="G35">
        <v>75</v>
      </c>
      <c r="H35">
        <v>369</v>
      </c>
      <c r="J35">
        <f t="shared" si="0"/>
        <v>177</v>
      </c>
      <c r="K35">
        <f t="shared" si="1"/>
        <v>369</v>
      </c>
      <c r="L35">
        <f t="shared" si="2"/>
        <v>57</v>
      </c>
      <c r="M35">
        <f t="shared" si="3"/>
        <v>115.68923891183657</v>
      </c>
      <c r="N35" s="4">
        <f t="shared" si="4"/>
        <v>0.65361151927591277</v>
      </c>
      <c r="O35" t="str">
        <f t="shared" si="5"/>
        <v>Y</v>
      </c>
    </row>
    <row r="36" spans="1:15" x14ac:dyDescent="0.25">
      <c r="A36" s="2" t="s">
        <v>72</v>
      </c>
      <c r="D36">
        <v>330</v>
      </c>
      <c r="E36">
        <v>32</v>
      </c>
      <c r="F36">
        <v>19</v>
      </c>
      <c r="G36">
        <v>3</v>
      </c>
      <c r="H36">
        <v>270</v>
      </c>
      <c r="J36">
        <f t="shared" si="0"/>
        <v>130.80000000000001</v>
      </c>
      <c r="K36">
        <f t="shared" si="1"/>
        <v>330</v>
      </c>
      <c r="L36">
        <f t="shared" si="2"/>
        <v>3</v>
      </c>
      <c r="M36">
        <f t="shared" si="3"/>
        <v>139.75034883677392</v>
      </c>
      <c r="N36" s="4">
        <f t="shared" si="4"/>
        <v>1.0684277434004121</v>
      </c>
      <c r="O36" t="str">
        <f t="shared" si="5"/>
        <v>Z</v>
      </c>
    </row>
    <row r="37" spans="1:15" x14ac:dyDescent="0.25">
      <c r="A37" s="2" t="s">
        <v>102</v>
      </c>
      <c r="D37">
        <v>510</v>
      </c>
      <c r="E37">
        <v>67</v>
      </c>
      <c r="F37">
        <v>150</v>
      </c>
      <c r="G37">
        <v>94</v>
      </c>
      <c r="H37">
        <v>234</v>
      </c>
      <c r="J37">
        <f t="shared" si="0"/>
        <v>211</v>
      </c>
      <c r="K37">
        <f t="shared" si="1"/>
        <v>510</v>
      </c>
      <c r="L37">
        <f t="shared" si="2"/>
        <v>67</v>
      </c>
      <c r="M37">
        <f t="shared" si="3"/>
        <v>160.04749295131117</v>
      </c>
      <c r="N37" s="4">
        <f t="shared" si="4"/>
        <v>0.75851892393986342</v>
      </c>
      <c r="O37" t="str">
        <f t="shared" si="5"/>
        <v>Y</v>
      </c>
    </row>
    <row r="38" spans="1:15" x14ac:dyDescent="0.25">
      <c r="A38" s="2" t="s">
        <v>93</v>
      </c>
      <c r="D38">
        <v>148</v>
      </c>
      <c r="E38">
        <v>7</v>
      </c>
      <c r="F38">
        <v>42</v>
      </c>
      <c r="G38">
        <v>25</v>
      </c>
      <c r="H38">
        <v>162</v>
      </c>
      <c r="J38">
        <f t="shared" si="0"/>
        <v>76.8</v>
      </c>
      <c r="K38">
        <f t="shared" si="1"/>
        <v>162</v>
      </c>
      <c r="L38">
        <f t="shared" si="2"/>
        <v>7</v>
      </c>
      <c r="M38">
        <f t="shared" si="3"/>
        <v>64.953521844469677</v>
      </c>
      <c r="N38" s="4">
        <f t="shared" si="4"/>
        <v>0.84574898234986562</v>
      </c>
      <c r="O38" t="str">
        <f t="shared" si="5"/>
        <v>Z</v>
      </c>
    </row>
    <row r="39" spans="1:15" x14ac:dyDescent="0.25">
      <c r="A39" s="2" t="s">
        <v>67</v>
      </c>
      <c r="D39">
        <v>622</v>
      </c>
      <c r="E39">
        <v>8</v>
      </c>
      <c r="F39">
        <v>29</v>
      </c>
      <c r="G39">
        <v>10</v>
      </c>
      <c r="H39">
        <v>306</v>
      </c>
      <c r="J39">
        <f t="shared" si="0"/>
        <v>195</v>
      </c>
      <c r="K39">
        <f t="shared" si="1"/>
        <v>622</v>
      </c>
      <c r="L39">
        <f t="shared" si="2"/>
        <v>8</v>
      </c>
      <c r="M39">
        <f t="shared" si="3"/>
        <v>241.41251003210252</v>
      </c>
      <c r="N39" s="4">
        <f t="shared" si="4"/>
        <v>1.2380128719595</v>
      </c>
      <c r="O39" t="str">
        <f t="shared" si="5"/>
        <v>Z</v>
      </c>
    </row>
    <row r="40" spans="1:15" x14ac:dyDescent="0.25">
      <c r="A40" s="2" t="s">
        <v>3406</v>
      </c>
      <c r="J40" t="e">
        <f t="shared" si="0"/>
        <v>#DIV/0!</v>
      </c>
      <c r="K40">
        <f t="shared" si="1"/>
        <v>0</v>
      </c>
      <c r="L40">
        <f t="shared" si="2"/>
        <v>0</v>
      </c>
      <c r="M40" t="e">
        <f t="shared" si="3"/>
        <v>#DIV/0!</v>
      </c>
    </row>
    <row r="41" spans="1:15" x14ac:dyDescent="0.25">
      <c r="A41" s="2" t="s">
        <v>934</v>
      </c>
      <c r="B41">
        <v>299</v>
      </c>
      <c r="C41">
        <v>1720</v>
      </c>
      <c r="D41">
        <v>8161</v>
      </c>
      <c r="E41">
        <v>1262</v>
      </c>
      <c r="F41">
        <v>2495</v>
      </c>
      <c r="G41">
        <v>796</v>
      </c>
      <c r="H41">
        <v>5824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B9FE9-B6AA-43D0-8CC9-02DF1207373F}">
  <dimension ref="A1:H86"/>
  <sheetViews>
    <sheetView topLeftCell="A74" workbookViewId="0">
      <selection activeCell="A86" sqref="A86:C86"/>
    </sheetView>
  </sheetViews>
  <sheetFormatPr defaultRowHeight="15" x14ac:dyDescent="0.25"/>
  <cols>
    <col min="1" max="1" width="10.7109375" bestFit="1" customWidth="1"/>
    <col min="2" max="2" width="11.85546875" bestFit="1" customWidth="1"/>
    <col min="3" max="77" width="10.7109375" bestFit="1" customWidth="1"/>
    <col min="78" max="78" width="9.7109375" bestFit="1" customWidth="1"/>
    <col min="79" max="82" width="10.7109375" bestFit="1" customWidth="1"/>
    <col min="83" max="83" width="9.7109375" bestFit="1" customWidth="1"/>
    <col min="84" max="87" width="10.7109375" bestFit="1" customWidth="1"/>
    <col min="88" max="88" width="9.7109375" bestFit="1" customWidth="1"/>
    <col min="89" max="89" width="9.28515625" bestFit="1" customWidth="1"/>
    <col min="90" max="104" width="10.7109375" bestFit="1" customWidth="1"/>
    <col min="105" max="105" width="9.28515625" bestFit="1" customWidth="1"/>
    <col min="106" max="106" width="9.7109375" bestFit="1" customWidth="1"/>
  </cols>
  <sheetData>
    <row r="1" spans="1:8" ht="14.45" customHeight="1" x14ac:dyDescent="0.25">
      <c r="A1" t="s">
        <v>2</v>
      </c>
      <c r="B1" s="21" t="s">
        <v>50</v>
      </c>
      <c r="C1" s="22" t="str">
        <f>VLOOKUP(B1,_014_YearSum_PerBusinessReport_12_20_23[[(Child) ASIN]:[Title]],2,0)</f>
        <v>SIMORAS Inspirational Candles for Women, Men - You're Awesome Candles with Candle Snuffer - Lavender Candles Gifts for Women, Friends, Coworkers, Sisters, Teachers - Boss Day Candle with Saying</v>
      </c>
      <c r="D1" s="22"/>
      <c r="E1" s="22"/>
      <c r="F1" s="22"/>
    </row>
    <row r="2" spans="1:8" x14ac:dyDescent="0.25">
      <c r="C2" s="22"/>
      <c r="D2" s="22"/>
      <c r="E2" s="22"/>
      <c r="F2" s="22"/>
    </row>
    <row r="3" spans="1:8" x14ac:dyDescent="0.25">
      <c r="C3" s="22"/>
      <c r="D3" s="22"/>
      <c r="E3" s="22"/>
      <c r="F3" s="22"/>
    </row>
    <row r="4" spans="1:8" x14ac:dyDescent="0.25">
      <c r="C4" s="22"/>
      <c r="D4" s="22"/>
      <c r="E4" s="22"/>
      <c r="F4" s="22"/>
    </row>
    <row r="5" spans="1:8" x14ac:dyDescent="0.25">
      <c r="A5" t="s">
        <v>3494</v>
      </c>
      <c r="B5" t="s">
        <v>3493</v>
      </c>
      <c r="C5" t="s">
        <v>3404</v>
      </c>
      <c r="D5" t="s">
        <v>3405</v>
      </c>
      <c r="E5" t="s">
        <v>3403</v>
      </c>
      <c r="F5" t="s">
        <v>3510</v>
      </c>
      <c r="G5" t="s">
        <v>3509</v>
      </c>
      <c r="H5" t="s">
        <v>3511</v>
      </c>
    </row>
    <row r="6" spans="1:8" x14ac:dyDescent="0.25">
      <c r="A6">
        <v>2022</v>
      </c>
      <c r="B6">
        <v>5</v>
      </c>
      <c r="C6" s="19">
        <v>44711</v>
      </c>
      <c r="D6" s="19">
        <v>44717</v>
      </c>
      <c r="E6" t="s">
        <v>3410</v>
      </c>
      <c r="F6">
        <f>SUMIFS('003_Sales'!AB:AB,'003_Sales'!I:I,Forecast!$B$1,'003_Sales'!D:D,Forecast!$C6)</f>
        <v>0</v>
      </c>
    </row>
    <row r="7" spans="1:8" x14ac:dyDescent="0.25">
      <c r="A7">
        <v>2022</v>
      </c>
      <c r="B7">
        <v>6</v>
      </c>
      <c r="C7" s="19">
        <v>44718</v>
      </c>
      <c r="D7" s="19">
        <v>44724</v>
      </c>
      <c r="E7" t="s">
        <v>3411</v>
      </c>
      <c r="F7">
        <f>SUMIFS('003_Sales'!AB:AB,'003_Sales'!I:I,Forecast!$B$1,'003_Sales'!D:D,Forecast!$C7)</f>
        <v>1</v>
      </c>
    </row>
    <row r="8" spans="1:8" x14ac:dyDescent="0.25">
      <c r="A8">
        <v>2022</v>
      </c>
      <c r="B8">
        <v>6</v>
      </c>
      <c r="C8" s="19">
        <v>44725</v>
      </c>
      <c r="D8" s="19">
        <v>44731</v>
      </c>
      <c r="E8" t="s">
        <v>3412</v>
      </c>
      <c r="F8">
        <f>SUMIFS('003_Sales'!AB:AB,'003_Sales'!I:I,Forecast!$B$1,'003_Sales'!D:D,Forecast!$C8)</f>
        <v>11</v>
      </c>
    </row>
    <row r="9" spans="1:8" x14ac:dyDescent="0.25">
      <c r="A9">
        <v>2022</v>
      </c>
      <c r="B9">
        <v>6</v>
      </c>
      <c r="C9" s="19">
        <v>44732</v>
      </c>
      <c r="D9" s="19">
        <v>44738</v>
      </c>
      <c r="E9" t="s">
        <v>3413</v>
      </c>
      <c r="F9">
        <f>SUMIFS('003_Sales'!AB:AB,'003_Sales'!I:I,Forecast!$B$1,'003_Sales'!D:D,Forecast!$C9)</f>
        <v>1</v>
      </c>
    </row>
    <row r="10" spans="1:8" x14ac:dyDescent="0.25">
      <c r="A10">
        <v>2022</v>
      </c>
      <c r="B10">
        <v>6</v>
      </c>
      <c r="C10" s="19">
        <v>44739</v>
      </c>
      <c r="D10" s="19">
        <v>44745</v>
      </c>
      <c r="E10" t="s">
        <v>3414</v>
      </c>
      <c r="F10">
        <f>SUMIFS('003_Sales'!AB:AB,'003_Sales'!I:I,Forecast!$B$1,'003_Sales'!D:D,Forecast!$C10)</f>
        <v>1</v>
      </c>
    </row>
    <row r="11" spans="1:8" x14ac:dyDescent="0.25">
      <c r="A11">
        <v>2022</v>
      </c>
      <c r="B11">
        <v>7</v>
      </c>
      <c r="C11" s="19">
        <v>44746</v>
      </c>
      <c r="D11" s="19">
        <v>44752</v>
      </c>
      <c r="E11" t="s">
        <v>3415</v>
      </c>
      <c r="F11">
        <f>SUMIFS('003_Sales'!AB:AB,'003_Sales'!I:I,Forecast!$B$1,'003_Sales'!D:D,Forecast!$C11)</f>
        <v>0</v>
      </c>
    </row>
    <row r="12" spans="1:8" x14ac:dyDescent="0.25">
      <c r="A12">
        <v>2022</v>
      </c>
      <c r="B12">
        <v>7</v>
      </c>
      <c r="C12" s="19">
        <v>44753</v>
      </c>
      <c r="D12" s="19">
        <v>44759</v>
      </c>
      <c r="E12" t="s">
        <v>3416</v>
      </c>
      <c r="F12">
        <f>SUMIFS('003_Sales'!AB:AB,'003_Sales'!I:I,Forecast!$B$1,'003_Sales'!D:D,Forecast!$C12)</f>
        <v>0</v>
      </c>
    </row>
    <row r="13" spans="1:8" x14ac:dyDescent="0.25">
      <c r="A13">
        <v>2022</v>
      </c>
      <c r="B13">
        <v>7</v>
      </c>
      <c r="C13" s="19">
        <v>44760</v>
      </c>
      <c r="D13" s="19">
        <v>44766</v>
      </c>
      <c r="E13" t="s">
        <v>3417</v>
      </c>
      <c r="F13">
        <f>SUMIFS('003_Sales'!AB:AB,'003_Sales'!I:I,Forecast!$B$1,'003_Sales'!D:D,Forecast!$C13)</f>
        <v>18</v>
      </c>
    </row>
    <row r="14" spans="1:8" x14ac:dyDescent="0.25">
      <c r="A14">
        <v>2022</v>
      </c>
      <c r="B14">
        <v>7</v>
      </c>
      <c r="C14" s="19">
        <v>44767</v>
      </c>
      <c r="D14" s="19">
        <v>44773</v>
      </c>
      <c r="E14" t="s">
        <v>3418</v>
      </c>
      <c r="F14">
        <f>SUMIFS('003_Sales'!AB:AB,'003_Sales'!I:I,Forecast!$B$1,'003_Sales'!D:D,Forecast!$C14)</f>
        <v>9</v>
      </c>
    </row>
    <row r="15" spans="1:8" x14ac:dyDescent="0.25">
      <c r="A15">
        <v>2022</v>
      </c>
      <c r="B15">
        <v>8</v>
      </c>
      <c r="C15" s="19">
        <v>44774</v>
      </c>
      <c r="D15" s="19">
        <v>44780</v>
      </c>
      <c r="E15" t="s">
        <v>3419</v>
      </c>
      <c r="F15">
        <f>SUMIFS('003_Sales'!AB:AB,'003_Sales'!I:I,Forecast!$B$1,'003_Sales'!D:D,Forecast!$C15)</f>
        <v>9</v>
      </c>
    </row>
    <row r="16" spans="1:8" x14ac:dyDescent="0.25">
      <c r="A16">
        <v>2022</v>
      </c>
      <c r="B16">
        <v>8</v>
      </c>
      <c r="C16" s="19">
        <v>44781</v>
      </c>
      <c r="D16" s="19">
        <v>44787</v>
      </c>
      <c r="E16" t="s">
        <v>3420</v>
      </c>
      <c r="F16">
        <f>SUMIFS('003_Sales'!AB:AB,'003_Sales'!I:I,Forecast!$B$1,'003_Sales'!D:D,Forecast!$C16)</f>
        <v>6</v>
      </c>
    </row>
    <row r="17" spans="1:6" x14ac:dyDescent="0.25">
      <c r="A17">
        <v>2022</v>
      </c>
      <c r="B17">
        <v>8</v>
      </c>
      <c r="C17" s="19">
        <v>44788</v>
      </c>
      <c r="D17" s="19">
        <v>44794</v>
      </c>
      <c r="E17" t="s">
        <v>3421</v>
      </c>
      <c r="F17">
        <f>SUMIFS('003_Sales'!AB:AB,'003_Sales'!I:I,Forecast!$B$1,'003_Sales'!D:D,Forecast!$C17)</f>
        <v>6</v>
      </c>
    </row>
    <row r="18" spans="1:6" x14ac:dyDescent="0.25">
      <c r="A18">
        <v>2022</v>
      </c>
      <c r="B18">
        <v>8</v>
      </c>
      <c r="C18" s="19">
        <v>44795</v>
      </c>
      <c r="D18" s="19">
        <v>44801</v>
      </c>
      <c r="E18" t="s">
        <v>3422</v>
      </c>
      <c r="F18">
        <f>SUMIFS('003_Sales'!AB:AB,'003_Sales'!I:I,Forecast!$B$1,'003_Sales'!D:D,Forecast!$C18)</f>
        <v>3</v>
      </c>
    </row>
    <row r="19" spans="1:6" x14ac:dyDescent="0.25">
      <c r="A19">
        <v>2022</v>
      </c>
      <c r="B19">
        <v>8</v>
      </c>
      <c r="C19" s="19">
        <v>44802</v>
      </c>
      <c r="D19" s="19">
        <v>44808</v>
      </c>
      <c r="E19" t="s">
        <v>3423</v>
      </c>
      <c r="F19">
        <f>SUMIFS('003_Sales'!AB:AB,'003_Sales'!I:I,Forecast!$B$1,'003_Sales'!D:D,Forecast!$C19)</f>
        <v>4</v>
      </c>
    </row>
    <row r="20" spans="1:6" x14ac:dyDescent="0.25">
      <c r="A20">
        <v>2022</v>
      </c>
      <c r="B20">
        <v>9</v>
      </c>
      <c r="C20" s="19">
        <v>44809</v>
      </c>
      <c r="D20" s="19">
        <v>44815</v>
      </c>
      <c r="E20" t="s">
        <v>3424</v>
      </c>
      <c r="F20">
        <f>SUMIFS('003_Sales'!AB:AB,'003_Sales'!I:I,Forecast!$B$1,'003_Sales'!D:D,Forecast!$C20)</f>
        <v>3</v>
      </c>
    </row>
    <row r="21" spans="1:6" x14ac:dyDescent="0.25">
      <c r="A21">
        <v>2022</v>
      </c>
      <c r="B21">
        <v>9</v>
      </c>
      <c r="C21" s="19">
        <v>44816</v>
      </c>
      <c r="D21" s="19">
        <v>44822</v>
      </c>
      <c r="E21" t="s">
        <v>3425</v>
      </c>
      <c r="F21">
        <f>SUMIFS('003_Sales'!AB:AB,'003_Sales'!I:I,Forecast!$B$1,'003_Sales'!D:D,Forecast!$C21)</f>
        <v>1</v>
      </c>
    </row>
    <row r="22" spans="1:6" x14ac:dyDescent="0.25">
      <c r="A22">
        <v>2022</v>
      </c>
      <c r="B22">
        <v>9</v>
      </c>
      <c r="C22" s="19">
        <v>44823</v>
      </c>
      <c r="D22" s="19">
        <v>44829</v>
      </c>
      <c r="E22" t="s">
        <v>3426</v>
      </c>
      <c r="F22">
        <f>SUMIFS('003_Sales'!AB:AB,'003_Sales'!I:I,Forecast!$B$1,'003_Sales'!D:D,Forecast!$C22)</f>
        <v>1</v>
      </c>
    </row>
    <row r="23" spans="1:6" x14ac:dyDescent="0.25">
      <c r="A23">
        <v>2022</v>
      </c>
      <c r="B23">
        <v>9</v>
      </c>
      <c r="C23" s="19">
        <v>44830</v>
      </c>
      <c r="D23" s="19">
        <v>44836</v>
      </c>
      <c r="E23" t="s">
        <v>3427</v>
      </c>
      <c r="F23">
        <f>SUMIFS('003_Sales'!AB:AB,'003_Sales'!I:I,Forecast!$B$1,'003_Sales'!D:D,Forecast!$C23)</f>
        <v>1</v>
      </c>
    </row>
    <row r="24" spans="1:6" x14ac:dyDescent="0.25">
      <c r="A24">
        <v>2022</v>
      </c>
      <c r="B24">
        <v>10</v>
      </c>
      <c r="C24" s="19">
        <v>44837</v>
      </c>
      <c r="D24" s="19">
        <v>44843</v>
      </c>
      <c r="E24" t="s">
        <v>3428</v>
      </c>
      <c r="F24">
        <f>SUMIFS('003_Sales'!AB:AB,'003_Sales'!I:I,Forecast!$B$1,'003_Sales'!D:D,Forecast!$C24)</f>
        <v>1</v>
      </c>
    </row>
    <row r="25" spans="1:6" x14ac:dyDescent="0.25">
      <c r="A25">
        <v>2022</v>
      </c>
      <c r="B25">
        <v>10</v>
      </c>
      <c r="C25" s="19">
        <v>44844</v>
      </c>
      <c r="D25" s="19">
        <v>44850</v>
      </c>
      <c r="E25" t="s">
        <v>3429</v>
      </c>
      <c r="F25">
        <f>SUMIFS('003_Sales'!AB:AB,'003_Sales'!I:I,Forecast!$B$1,'003_Sales'!D:D,Forecast!$C25)</f>
        <v>0</v>
      </c>
    </row>
    <row r="26" spans="1:6" x14ac:dyDescent="0.25">
      <c r="A26">
        <v>2022</v>
      </c>
      <c r="B26">
        <v>10</v>
      </c>
      <c r="C26" s="19">
        <v>44851</v>
      </c>
      <c r="D26" s="19">
        <v>44857</v>
      </c>
      <c r="E26" t="s">
        <v>3430</v>
      </c>
      <c r="F26">
        <f>SUMIFS('003_Sales'!AB:AB,'003_Sales'!I:I,Forecast!$B$1,'003_Sales'!D:D,Forecast!$C26)</f>
        <v>3</v>
      </c>
    </row>
    <row r="27" spans="1:6" x14ac:dyDescent="0.25">
      <c r="A27">
        <v>2022</v>
      </c>
      <c r="B27">
        <v>10</v>
      </c>
      <c r="C27" s="19">
        <v>44858</v>
      </c>
      <c r="D27" s="19">
        <v>44864</v>
      </c>
      <c r="E27" t="s">
        <v>3431</v>
      </c>
      <c r="F27">
        <f>SUMIFS('003_Sales'!AB:AB,'003_Sales'!I:I,Forecast!$B$1,'003_Sales'!D:D,Forecast!$C27)</f>
        <v>11</v>
      </c>
    </row>
    <row r="28" spans="1:6" x14ac:dyDescent="0.25">
      <c r="A28">
        <v>2022</v>
      </c>
      <c r="B28">
        <v>10</v>
      </c>
      <c r="C28" s="19">
        <v>44865</v>
      </c>
      <c r="D28" s="19">
        <v>44871</v>
      </c>
      <c r="E28" t="s">
        <v>3432</v>
      </c>
      <c r="F28">
        <f>SUMIFS('003_Sales'!AB:AB,'003_Sales'!I:I,Forecast!$B$1,'003_Sales'!D:D,Forecast!$C28)</f>
        <v>20</v>
      </c>
    </row>
    <row r="29" spans="1:6" x14ac:dyDescent="0.25">
      <c r="A29">
        <v>2022</v>
      </c>
      <c r="B29">
        <v>11</v>
      </c>
      <c r="C29" s="19">
        <v>44872</v>
      </c>
      <c r="D29" s="19">
        <v>44878</v>
      </c>
      <c r="E29" t="s">
        <v>3433</v>
      </c>
      <c r="F29">
        <f>SUMIFS('003_Sales'!AB:AB,'003_Sales'!I:I,Forecast!$B$1,'003_Sales'!D:D,Forecast!$C29)</f>
        <v>26</v>
      </c>
    </row>
    <row r="30" spans="1:6" x14ac:dyDescent="0.25">
      <c r="A30">
        <v>2022</v>
      </c>
      <c r="B30">
        <v>11</v>
      </c>
      <c r="C30" s="19">
        <v>44879</v>
      </c>
      <c r="D30" s="19">
        <v>44885</v>
      </c>
      <c r="E30" t="s">
        <v>3434</v>
      </c>
      <c r="F30">
        <f>SUMIFS('003_Sales'!AB:AB,'003_Sales'!I:I,Forecast!$B$1,'003_Sales'!D:D,Forecast!$C30)</f>
        <v>22</v>
      </c>
    </row>
    <row r="31" spans="1:6" x14ac:dyDescent="0.25">
      <c r="A31">
        <v>2022</v>
      </c>
      <c r="B31">
        <v>11</v>
      </c>
      <c r="C31" s="19">
        <v>44886</v>
      </c>
      <c r="D31" s="19">
        <v>44892</v>
      </c>
      <c r="E31" t="s">
        <v>3435</v>
      </c>
      <c r="F31">
        <f>SUMIFS('003_Sales'!AB:AB,'003_Sales'!I:I,Forecast!$B$1,'003_Sales'!D:D,Forecast!$C31)</f>
        <v>16</v>
      </c>
    </row>
    <row r="32" spans="1:6" x14ac:dyDescent="0.25">
      <c r="A32">
        <v>2022</v>
      </c>
      <c r="B32">
        <v>11</v>
      </c>
      <c r="C32" s="19">
        <v>44893</v>
      </c>
      <c r="D32" s="19">
        <v>44899</v>
      </c>
      <c r="E32" t="s">
        <v>3436</v>
      </c>
      <c r="F32">
        <f>SUMIFS('003_Sales'!AB:AB,'003_Sales'!I:I,Forecast!$B$1,'003_Sales'!D:D,Forecast!$C32)</f>
        <v>42</v>
      </c>
    </row>
    <row r="33" spans="1:6" x14ac:dyDescent="0.25">
      <c r="A33">
        <v>2022</v>
      </c>
      <c r="B33">
        <v>12</v>
      </c>
      <c r="C33" s="19">
        <v>44900</v>
      </c>
      <c r="D33" s="19">
        <v>44906</v>
      </c>
      <c r="E33" t="s">
        <v>3437</v>
      </c>
      <c r="F33">
        <f>SUMIFS('003_Sales'!AB:AB,'003_Sales'!I:I,Forecast!$B$1,'003_Sales'!D:D,Forecast!$C33)</f>
        <v>76</v>
      </c>
    </row>
    <row r="34" spans="1:6" x14ac:dyDescent="0.25">
      <c r="A34">
        <v>2022</v>
      </c>
      <c r="B34">
        <v>12</v>
      </c>
      <c r="C34" s="19">
        <v>44907</v>
      </c>
      <c r="D34" s="19">
        <v>44913</v>
      </c>
      <c r="E34" t="s">
        <v>3438</v>
      </c>
      <c r="F34">
        <f>SUMIFS('003_Sales'!AB:AB,'003_Sales'!I:I,Forecast!$B$1,'003_Sales'!D:D,Forecast!$C34)</f>
        <v>103</v>
      </c>
    </row>
    <row r="35" spans="1:6" x14ac:dyDescent="0.25">
      <c r="A35">
        <v>2022</v>
      </c>
      <c r="B35">
        <v>12</v>
      </c>
      <c r="C35" s="19">
        <v>44914</v>
      </c>
      <c r="D35" s="19">
        <v>44920</v>
      </c>
      <c r="E35" t="s">
        <v>3439</v>
      </c>
      <c r="F35">
        <f>SUMIFS('003_Sales'!AB:AB,'003_Sales'!I:I,Forecast!$B$1,'003_Sales'!D:D,Forecast!$C35)</f>
        <v>35</v>
      </c>
    </row>
    <row r="36" spans="1:6" x14ac:dyDescent="0.25">
      <c r="A36">
        <v>2022</v>
      </c>
      <c r="B36">
        <v>12</v>
      </c>
      <c r="C36" s="19">
        <v>44921</v>
      </c>
      <c r="D36" s="19">
        <v>44927</v>
      </c>
      <c r="E36" t="s">
        <v>3440</v>
      </c>
      <c r="F36">
        <f>SUMIFS('003_Sales'!AB:AB,'003_Sales'!I:I,Forecast!$B$1,'003_Sales'!D:D,Forecast!$C36)</f>
        <v>7</v>
      </c>
    </row>
    <row r="37" spans="1:6" x14ac:dyDescent="0.25">
      <c r="A37">
        <v>2023</v>
      </c>
      <c r="B37">
        <v>1</v>
      </c>
      <c r="C37" s="19">
        <v>44928</v>
      </c>
      <c r="D37" s="19">
        <v>44934</v>
      </c>
      <c r="E37" t="s">
        <v>3441</v>
      </c>
      <c r="F37">
        <f>SUMIFS('003_Sales'!AB:AB,'003_Sales'!I:I,Forecast!$B$1,'003_Sales'!D:D,Forecast!$C37)</f>
        <v>11</v>
      </c>
    </row>
    <row r="38" spans="1:6" x14ac:dyDescent="0.25">
      <c r="A38">
        <v>2023</v>
      </c>
      <c r="B38">
        <v>1</v>
      </c>
      <c r="C38" s="19">
        <v>44935</v>
      </c>
      <c r="D38" s="19">
        <v>44941</v>
      </c>
      <c r="E38" t="s">
        <v>3442</v>
      </c>
      <c r="F38">
        <f>SUMIFS('003_Sales'!AB:AB,'003_Sales'!I:I,Forecast!$B$1,'003_Sales'!D:D,Forecast!$C38)</f>
        <v>5</v>
      </c>
    </row>
    <row r="39" spans="1:6" x14ac:dyDescent="0.25">
      <c r="A39">
        <v>2023</v>
      </c>
      <c r="B39">
        <v>1</v>
      </c>
      <c r="C39" s="19">
        <v>44942</v>
      </c>
      <c r="D39" s="19">
        <v>44948</v>
      </c>
      <c r="E39" t="s">
        <v>3443</v>
      </c>
      <c r="F39">
        <f>SUMIFS('003_Sales'!AB:AB,'003_Sales'!I:I,Forecast!$B$1,'003_Sales'!D:D,Forecast!$C39)</f>
        <v>2</v>
      </c>
    </row>
    <row r="40" spans="1:6" x14ac:dyDescent="0.25">
      <c r="A40">
        <v>2023</v>
      </c>
      <c r="B40">
        <v>1</v>
      </c>
      <c r="C40" s="19">
        <v>44949</v>
      </c>
      <c r="D40" s="19">
        <v>44955</v>
      </c>
      <c r="E40" t="s">
        <v>3444</v>
      </c>
      <c r="F40">
        <f>SUMIFS('003_Sales'!AB:AB,'003_Sales'!I:I,Forecast!$B$1,'003_Sales'!D:D,Forecast!$C40)</f>
        <v>8</v>
      </c>
    </row>
    <row r="41" spans="1:6" x14ac:dyDescent="0.25">
      <c r="A41">
        <v>2023</v>
      </c>
      <c r="B41">
        <v>1</v>
      </c>
      <c r="C41" s="19">
        <v>44956</v>
      </c>
      <c r="D41" s="19">
        <v>44962</v>
      </c>
      <c r="E41" t="s">
        <v>3445</v>
      </c>
      <c r="F41">
        <f>SUMIFS('003_Sales'!AB:AB,'003_Sales'!I:I,Forecast!$B$1,'003_Sales'!D:D,Forecast!$C41)</f>
        <v>7</v>
      </c>
    </row>
    <row r="42" spans="1:6" x14ac:dyDescent="0.25">
      <c r="A42">
        <v>2023</v>
      </c>
      <c r="B42">
        <v>2</v>
      </c>
      <c r="C42" s="19">
        <v>44963</v>
      </c>
      <c r="D42" s="19">
        <v>44969</v>
      </c>
      <c r="E42" t="s">
        <v>3446</v>
      </c>
      <c r="F42">
        <f>SUMIFS('003_Sales'!AB:AB,'003_Sales'!I:I,Forecast!$B$1,'003_Sales'!D:D,Forecast!$C42)</f>
        <v>5</v>
      </c>
    </row>
    <row r="43" spans="1:6" x14ac:dyDescent="0.25">
      <c r="A43">
        <v>2023</v>
      </c>
      <c r="B43">
        <v>2</v>
      </c>
      <c r="C43" s="19">
        <v>44970</v>
      </c>
      <c r="D43" s="19">
        <v>44976</v>
      </c>
      <c r="E43" t="s">
        <v>3447</v>
      </c>
      <c r="F43">
        <f>SUMIFS('003_Sales'!AB:AB,'003_Sales'!I:I,Forecast!$B$1,'003_Sales'!D:D,Forecast!$C43)</f>
        <v>2</v>
      </c>
    </row>
    <row r="44" spans="1:6" x14ac:dyDescent="0.25">
      <c r="A44">
        <v>2023</v>
      </c>
      <c r="B44">
        <v>2</v>
      </c>
      <c r="C44" s="19">
        <v>44977</v>
      </c>
      <c r="D44" s="19">
        <v>44983</v>
      </c>
      <c r="E44" t="s">
        <v>3448</v>
      </c>
      <c r="F44">
        <f>SUMIFS('003_Sales'!AB:AB,'003_Sales'!I:I,Forecast!$B$1,'003_Sales'!D:D,Forecast!$C44)</f>
        <v>4</v>
      </c>
    </row>
    <row r="45" spans="1:6" x14ac:dyDescent="0.25">
      <c r="A45">
        <v>2023</v>
      </c>
      <c r="B45">
        <v>2</v>
      </c>
      <c r="C45" s="19">
        <v>44984</v>
      </c>
      <c r="D45" s="19">
        <v>44990</v>
      </c>
      <c r="E45" t="s">
        <v>3449</v>
      </c>
      <c r="F45">
        <f>SUMIFS('003_Sales'!AB:AB,'003_Sales'!I:I,Forecast!$B$1,'003_Sales'!D:D,Forecast!$C45)</f>
        <v>9</v>
      </c>
    </row>
    <row r="46" spans="1:6" x14ac:dyDescent="0.25">
      <c r="A46">
        <v>2023</v>
      </c>
      <c r="B46">
        <v>3</v>
      </c>
      <c r="C46" s="19">
        <v>44991</v>
      </c>
      <c r="D46" s="19">
        <v>44997</v>
      </c>
      <c r="E46" t="s">
        <v>3450</v>
      </c>
      <c r="F46">
        <f>SUMIFS('003_Sales'!AB:AB,'003_Sales'!I:I,Forecast!$B$1,'003_Sales'!D:D,Forecast!$C46)</f>
        <v>0</v>
      </c>
    </row>
    <row r="47" spans="1:6" x14ac:dyDescent="0.25">
      <c r="A47">
        <v>2023</v>
      </c>
      <c r="B47">
        <v>3</v>
      </c>
      <c r="C47" s="19">
        <v>44998</v>
      </c>
      <c r="D47" s="19">
        <v>45004</v>
      </c>
      <c r="E47" t="s">
        <v>3451</v>
      </c>
      <c r="F47">
        <f>SUMIFS('003_Sales'!AB:AB,'003_Sales'!I:I,Forecast!$B$1,'003_Sales'!D:D,Forecast!$C47)</f>
        <v>0</v>
      </c>
    </row>
    <row r="48" spans="1:6" x14ac:dyDescent="0.25">
      <c r="A48">
        <v>2023</v>
      </c>
      <c r="B48">
        <v>3</v>
      </c>
      <c r="C48" s="19">
        <v>45005</v>
      </c>
      <c r="D48" s="19">
        <v>45011</v>
      </c>
      <c r="E48" t="s">
        <v>3452</v>
      </c>
      <c r="F48">
        <f>SUMIFS('003_Sales'!AB:AB,'003_Sales'!I:I,Forecast!$B$1,'003_Sales'!D:D,Forecast!$C48)</f>
        <v>0</v>
      </c>
    </row>
    <row r="49" spans="1:6" x14ac:dyDescent="0.25">
      <c r="A49">
        <v>2023</v>
      </c>
      <c r="B49">
        <v>3</v>
      </c>
      <c r="C49" s="19">
        <v>45012</v>
      </c>
      <c r="D49" s="19">
        <v>45018</v>
      </c>
      <c r="E49" t="s">
        <v>3453</v>
      </c>
      <c r="F49">
        <f>SUMIFS('003_Sales'!AB:AB,'003_Sales'!I:I,Forecast!$B$1,'003_Sales'!D:D,Forecast!$C49)</f>
        <v>6</v>
      </c>
    </row>
    <row r="50" spans="1:6" x14ac:dyDescent="0.25">
      <c r="A50">
        <v>2023</v>
      </c>
      <c r="B50">
        <v>4</v>
      </c>
      <c r="C50" s="19">
        <v>45019</v>
      </c>
      <c r="D50" s="19">
        <v>45025</v>
      </c>
      <c r="E50" t="s">
        <v>3454</v>
      </c>
      <c r="F50">
        <f>SUMIFS('003_Sales'!AB:AB,'003_Sales'!I:I,Forecast!$B$1,'003_Sales'!D:D,Forecast!$C50)</f>
        <v>10</v>
      </c>
    </row>
    <row r="51" spans="1:6" x14ac:dyDescent="0.25">
      <c r="A51">
        <v>2023</v>
      </c>
      <c r="B51">
        <v>4</v>
      </c>
      <c r="C51" s="19">
        <v>45026</v>
      </c>
      <c r="D51" s="19">
        <v>45032</v>
      </c>
      <c r="E51" t="s">
        <v>3455</v>
      </c>
      <c r="F51">
        <f>SUMIFS('003_Sales'!AB:AB,'003_Sales'!I:I,Forecast!$B$1,'003_Sales'!D:D,Forecast!$C51)</f>
        <v>6</v>
      </c>
    </row>
    <row r="52" spans="1:6" x14ac:dyDescent="0.25">
      <c r="A52">
        <v>2023</v>
      </c>
      <c r="B52">
        <v>4</v>
      </c>
      <c r="C52" s="19">
        <v>45033</v>
      </c>
      <c r="D52" s="19">
        <v>45039</v>
      </c>
      <c r="E52" t="s">
        <v>3456</v>
      </c>
      <c r="F52">
        <f>SUMIFS('003_Sales'!AB:AB,'003_Sales'!I:I,Forecast!$B$1,'003_Sales'!D:D,Forecast!$C52)</f>
        <v>15</v>
      </c>
    </row>
    <row r="53" spans="1:6" x14ac:dyDescent="0.25">
      <c r="A53">
        <v>2023</v>
      </c>
      <c r="B53">
        <v>4</v>
      </c>
      <c r="C53" s="19">
        <v>45040</v>
      </c>
      <c r="D53" s="19">
        <v>45046</v>
      </c>
      <c r="E53" t="s">
        <v>3457</v>
      </c>
      <c r="F53">
        <f>SUMIFS('003_Sales'!AB:AB,'003_Sales'!I:I,Forecast!$B$1,'003_Sales'!D:D,Forecast!$C53)</f>
        <v>15</v>
      </c>
    </row>
    <row r="54" spans="1:6" x14ac:dyDescent="0.25">
      <c r="A54">
        <v>2023</v>
      </c>
      <c r="B54">
        <v>5</v>
      </c>
      <c r="C54" s="19">
        <v>45047</v>
      </c>
      <c r="D54" s="19">
        <v>45053</v>
      </c>
      <c r="E54" t="s">
        <v>3458</v>
      </c>
      <c r="F54">
        <f>SUMIFS('003_Sales'!AB:AB,'003_Sales'!I:I,Forecast!$B$1,'003_Sales'!D:D,Forecast!$C54)</f>
        <v>15</v>
      </c>
    </row>
    <row r="55" spans="1:6" x14ac:dyDescent="0.25">
      <c r="A55">
        <v>2023</v>
      </c>
      <c r="B55">
        <v>5</v>
      </c>
      <c r="C55" s="19">
        <v>45054</v>
      </c>
      <c r="D55" s="19">
        <v>45060</v>
      </c>
      <c r="E55" t="s">
        <v>3459</v>
      </c>
      <c r="F55">
        <f>SUMIFS('003_Sales'!AB:AB,'003_Sales'!I:I,Forecast!$B$1,'003_Sales'!D:D,Forecast!$C55)</f>
        <v>29</v>
      </c>
    </row>
    <row r="56" spans="1:6" x14ac:dyDescent="0.25">
      <c r="A56">
        <v>2023</v>
      </c>
      <c r="B56">
        <v>5</v>
      </c>
      <c r="C56" s="19">
        <v>45061</v>
      </c>
      <c r="D56" s="19">
        <v>45067</v>
      </c>
      <c r="E56" t="s">
        <v>3460</v>
      </c>
      <c r="F56">
        <f>SUMIFS('003_Sales'!AB:AB,'003_Sales'!I:I,Forecast!$B$1,'003_Sales'!D:D,Forecast!$C56)</f>
        <v>6</v>
      </c>
    </row>
    <row r="57" spans="1:6" x14ac:dyDescent="0.25">
      <c r="A57">
        <v>2023</v>
      </c>
      <c r="B57">
        <v>5</v>
      </c>
      <c r="C57" s="19">
        <v>45068</v>
      </c>
      <c r="D57" s="19">
        <v>45074</v>
      </c>
      <c r="E57" t="s">
        <v>3461</v>
      </c>
      <c r="F57">
        <f>SUMIFS('003_Sales'!AB:AB,'003_Sales'!I:I,Forecast!$B$1,'003_Sales'!D:D,Forecast!$C57)</f>
        <v>9</v>
      </c>
    </row>
    <row r="58" spans="1:6" x14ac:dyDescent="0.25">
      <c r="A58">
        <v>2023</v>
      </c>
      <c r="B58">
        <v>5</v>
      </c>
      <c r="C58" s="19">
        <v>45075</v>
      </c>
      <c r="D58" s="19">
        <v>45081</v>
      </c>
      <c r="E58" t="s">
        <v>3462</v>
      </c>
      <c r="F58">
        <f>SUMIFS('003_Sales'!AB:AB,'003_Sales'!I:I,Forecast!$B$1,'003_Sales'!D:D,Forecast!$C58)</f>
        <v>12</v>
      </c>
    </row>
    <row r="59" spans="1:6" x14ac:dyDescent="0.25">
      <c r="A59">
        <v>2023</v>
      </c>
      <c r="B59">
        <v>6</v>
      </c>
      <c r="C59" s="19">
        <v>45082</v>
      </c>
      <c r="D59" s="19">
        <v>45088</v>
      </c>
      <c r="E59" t="s">
        <v>3463</v>
      </c>
      <c r="F59">
        <f>SUMIFS('003_Sales'!AB:AB,'003_Sales'!I:I,Forecast!$B$1,'003_Sales'!D:D,Forecast!$C59)</f>
        <v>5</v>
      </c>
    </row>
    <row r="60" spans="1:6" x14ac:dyDescent="0.25">
      <c r="A60">
        <v>2023</v>
      </c>
      <c r="B60">
        <v>6</v>
      </c>
      <c r="C60" s="19">
        <v>45089</v>
      </c>
      <c r="D60" s="19">
        <v>45095</v>
      </c>
      <c r="E60" t="s">
        <v>3464</v>
      </c>
      <c r="F60">
        <f>SUMIFS('003_Sales'!AB:AB,'003_Sales'!I:I,Forecast!$B$1,'003_Sales'!D:D,Forecast!$C60)</f>
        <v>7</v>
      </c>
    </row>
    <row r="61" spans="1:6" x14ac:dyDescent="0.25">
      <c r="A61">
        <v>2023</v>
      </c>
      <c r="B61">
        <v>6</v>
      </c>
      <c r="C61" s="19">
        <v>45096</v>
      </c>
      <c r="D61" s="19">
        <v>45102</v>
      </c>
      <c r="E61" t="s">
        <v>3465</v>
      </c>
      <c r="F61">
        <f>SUMIFS('003_Sales'!AB:AB,'003_Sales'!I:I,Forecast!$B$1,'003_Sales'!D:D,Forecast!$C61)</f>
        <v>5</v>
      </c>
    </row>
    <row r="62" spans="1:6" x14ac:dyDescent="0.25">
      <c r="A62">
        <v>2023</v>
      </c>
      <c r="B62">
        <v>6</v>
      </c>
      <c r="C62" s="19">
        <v>45103</v>
      </c>
      <c r="D62" s="19">
        <v>45109</v>
      </c>
      <c r="E62" t="s">
        <v>3466</v>
      </c>
      <c r="F62">
        <f>SUMIFS('003_Sales'!AB:AB,'003_Sales'!I:I,Forecast!$B$1,'003_Sales'!D:D,Forecast!$C62)</f>
        <v>4</v>
      </c>
    </row>
    <row r="63" spans="1:6" x14ac:dyDescent="0.25">
      <c r="A63">
        <v>2023</v>
      </c>
      <c r="B63">
        <v>7</v>
      </c>
      <c r="C63" s="19">
        <v>45110</v>
      </c>
      <c r="D63" s="19">
        <v>45116</v>
      </c>
      <c r="E63" t="s">
        <v>3467</v>
      </c>
      <c r="F63">
        <f>SUMIFS('003_Sales'!AB:AB,'003_Sales'!I:I,Forecast!$B$1,'003_Sales'!D:D,Forecast!$C63)</f>
        <v>4</v>
      </c>
    </row>
    <row r="64" spans="1:6" x14ac:dyDescent="0.25">
      <c r="A64">
        <v>2023</v>
      </c>
      <c r="B64">
        <v>7</v>
      </c>
      <c r="C64" s="19">
        <v>45117</v>
      </c>
      <c r="D64" s="19">
        <v>45123</v>
      </c>
      <c r="E64" t="s">
        <v>3468</v>
      </c>
      <c r="F64">
        <f>SUMIFS('003_Sales'!AB:AB,'003_Sales'!I:I,Forecast!$B$1,'003_Sales'!D:D,Forecast!$C64)</f>
        <v>1</v>
      </c>
    </row>
    <row r="65" spans="1:6" x14ac:dyDescent="0.25">
      <c r="A65">
        <v>2023</v>
      </c>
      <c r="B65">
        <v>7</v>
      </c>
      <c r="C65" s="19">
        <v>45124</v>
      </c>
      <c r="D65" s="19">
        <v>45130</v>
      </c>
      <c r="E65" t="s">
        <v>3469</v>
      </c>
      <c r="F65">
        <f>SUMIFS('003_Sales'!AB:AB,'003_Sales'!I:I,Forecast!$B$1,'003_Sales'!D:D,Forecast!$C65)</f>
        <v>1</v>
      </c>
    </row>
    <row r="66" spans="1:6" x14ac:dyDescent="0.25">
      <c r="A66">
        <v>2023</v>
      </c>
      <c r="B66">
        <v>7</v>
      </c>
      <c r="C66" s="19">
        <v>45131</v>
      </c>
      <c r="D66" s="19">
        <v>45137</v>
      </c>
      <c r="E66" t="s">
        <v>3470</v>
      </c>
      <c r="F66">
        <f>SUMIFS('003_Sales'!AB:AB,'003_Sales'!I:I,Forecast!$B$1,'003_Sales'!D:D,Forecast!$C66)</f>
        <v>8</v>
      </c>
    </row>
    <row r="67" spans="1:6" x14ac:dyDescent="0.25">
      <c r="A67">
        <v>2023</v>
      </c>
      <c r="B67">
        <v>7</v>
      </c>
      <c r="C67" s="19">
        <v>45138</v>
      </c>
      <c r="D67" s="19">
        <v>45144</v>
      </c>
      <c r="E67" t="s">
        <v>3471</v>
      </c>
      <c r="F67">
        <f>SUMIFS('003_Sales'!AB:AB,'003_Sales'!I:I,Forecast!$B$1,'003_Sales'!D:D,Forecast!$C67)</f>
        <v>6</v>
      </c>
    </row>
    <row r="68" spans="1:6" x14ac:dyDescent="0.25">
      <c r="A68">
        <v>2023</v>
      </c>
      <c r="B68">
        <v>8</v>
      </c>
      <c r="C68" s="19">
        <v>45145</v>
      </c>
      <c r="D68" s="19">
        <v>45151</v>
      </c>
      <c r="E68" t="s">
        <v>3472</v>
      </c>
      <c r="F68">
        <f>SUMIFS('003_Sales'!AB:AB,'003_Sales'!I:I,Forecast!$B$1,'003_Sales'!D:D,Forecast!$C68)</f>
        <v>3</v>
      </c>
    </row>
    <row r="69" spans="1:6" x14ac:dyDescent="0.25">
      <c r="A69">
        <v>2023</v>
      </c>
      <c r="B69">
        <v>8</v>
      </c>
      <c r="C69" s="19">
        <v>45152</v>
      </c>
      <c r="D69" s="19">
        <v>45158</v>
      </c>
      <c r="E69" t="s">
        <v>3473</v>
      </c>
      <c r="F69">
        <f>SUMIFS('003_Sales'!AB:AB,'003_Sales'!I:I,Forecast!$B$1,'003_Sales'!D:D,Forecast!$C69)</f>
        <v>2</v>
      </c>
    </row>
    <row r="70" spans="1:6" x14ac:dyDescent="0.25">
      <c r="A70">
        <v>2023</v>
      </c>
      <c r="B70">
        <v>8</v>
      </c>
      <c r="C70" s="19">
        <v>45159</v>
      </c>
      <c r="D70" s="19">
        <v>45165</v>
      </c>
      <c r="E70" t="s">
        <v>3474</v>
      </c>
      <c r="F70">
        <f>SUMIFS('003_Sales'!AB:AB,'003_Sales'!I:I,Forecast!$B$1,'003_Sales'!D:D,Forecast!$C70)</f>
        <v>2</v>
      </c>
    </row>
    <row r="71" spans="1:6" x14ac:dyDescent="0.25">
      <c r="A71">
        <v>2023</v>
      </c>
      <c r="B71">
        <v>8</v>
      </c>
      <c r="C71" s="19">
        <v>45166</v>
      </c>
      <c r="D71" s="19">
        <v>45172</v>
      </c>
      <c r="E71" t="s">
        <v>3475</v>
      </c>
      <c r="F71">
        <f>SUMIFS('003_Sales'!AB:AB,'003_Sales'!I:I,Forecast!$B$1,'003_Sales'!D:D,Forecast!$C71)</f>
        <v>3</v>
      </c>
    </row>
    <row r="72" spans="1:6" x14ac:dyDescent="0.25">
      <c r="A72">
        <v>2023</v>
      </c>
      <c r="B72">
        <v>9</v>
      </c>
      <c r="C72" s="19">
        <v>45173</v>
      </c>
      <c r="D72" s="19">
        <v>45179</v>
      </c>
      <c r="E72" t="s">
        <v>3476</v>
      </c>
      <c r="F72">
        <f>SUMIFS('003_Sales'!AB:AB,'003_Sales'!I:I,Forecast!$B$1,'003_Sales'!D:D,Forecast!$C72)</f>
        <v>3</v>
      </c>
    </row>
    <row r="73" spans="1:6" x14ac:dyDescent="0.25">
      <c r="A73">
        <v>2023</v>
      </c>
      <c r="B73">
        <v>9</v>
      </c>
      <c r="C73" s="19">
        <v>45180</v>
      </c>
      <c r="D73" s="19">
        <v>45186</v>
      </c>
      <c r="E73" t="s">
        <v>3477</v>
      </c>
      <c r="F73">
        <f>SUMIFS('003_Sales'!AB:AB,'003_Sales'!I:I,Forecast!$B$1,'003_Sales'!D:D,Forecast!$C73)</f>
        <v>4</v>
      </c>
    </row>
    <row r="74" spans="1:6" x14ac:dyDescent="0.25">
      <c r="A74">
        <v>2023</v>
      </c>
      <c r="B74">
        <v>9</v>
      </c>
      <c r="C74" s="19">
        <v>45187</v>
      </c>
      <c r="D74" s="19">
        <v>45193</v>
      </c>
      <c r="E74" t="s">
        <v>3478</v>
      </c>
      <c r="F74">
        <f>SUMIFS('003_Sales'!AB:AB,'003_Sales'!I:I,Forecast!$B$1,'003_Sales'!D:D,Forecast!$C74)</f>
        <v>0</v>
      </c>
    </row>
    <row r="75" spans="1:6" x14ac:dyDescent="0.25">
      <c r="A75">
        <v>2023</v>
      </c>
      <c r="B75">
        <v>9</v>
      </c>
      <c r="C75" s="19">
        <v>45194</v>
      </c>
      <c r="D75" s="19">
        <v>45200</v>
      </c>
      <c r="E75" t="s">
        <v>3479</v>
      </c>
      <c r="F75">
        <f>SUMIFS('003_Sales'!AB:AB,'003_Sales'!I:I,Forecast!$B$1,'003_Sales'!D:D,Forecast!$C75)</f>
        <v>5</v>
      </c>
    </row>
    <row r="76" spans="1:6" x14ac:dyDescent="0.25">
      <c r="A76">
        <v>2023</v>
      </c>
      <c r="B76">
        <v>10</v>
      </c>
      <c r="C76" s="19">
        <v>45201</v>
      </c>
      <c r="D76" s="19">
        <v>45207</v>
      </c>
      <c r="E76" t="s">
        <v>3480</v>
      </c>
      <c r="F76">
        <f>SUMIFS('003_Sales'!AB:AB,'003_Sales'!I:I,Forecast!$B$1,'003_Sales'!D:D,Forecast!$C76)</f>
        <v>5</v>
      </c>
    </row>
    <row r="77" spans="1:6" x14ac:dyDescent="0.25">
      <c r="A77">
        <v>2023</v>
      </c>
      <c r="B77">
        <v>10</v>
      </c>
      <c r="C77" s="19">
        <v>45208</v>
      </c>
      <c r="D77" s="19">
        <v>45214</v>
      </c>
      <c r="E77" t="s">
        <v>3481</v>
      </c>
      <c r="F77">
        <f>SUMIFS('003_Sales'!AB:AB,'003_Sales'!I:I,Forecast!$B$1,'003_Sales'!D:D,Forecast!$C77)</f>
        <v>4</v>
      </c>
    </row>
    <row r="78" spans="1:6" x14ac:dyDescent="0.25">
      <c r="A78">
        <v>2023</v>
      </c>
      <c r="B78">
        <v>10</v>
      </c>
      <c r="C78" s="19">
        <v>45215</v>
      </c>
      <c r="D78" s="19">
        <v>45221</v>
      </c>
      <c r="E78" t="s">
        <v>3482</v>
      </c>
      <c r="F78">
        <f>SUMIFS('003_Sales'!AB:AB,'003_Sales'!I:I,Forecast!$B$1,'003_Sales'!D:D,Forecast!$C78)</f>
        <v>13</v>
      </c>
    </row>
    <row r="79" spans="1:6" x14ac:dyDescent="0.25">
      <c r="A79">
        <v>2023</v>
      </c>
      <c r="B79">
        <v>10</v>
      </c>
      <c r="C79" s="19">
        <v>45222</v>
      </c>
      <c r="D79" s="19">
        <v>45228</v>
      </c>
      <c r="E79" t="s">
        <v>3483</v>
      </c>
      <c r="F79">
        <f>SUMIFS('003_Sales'!AB:AB,'003_Sales'!I:I,Forecast!$B$1,'003_Sales'!D:D,Forecast!$C79)</f>
        <v>7</v>
      </c>
    </row>
    <row r="80" spans="1:6" x14ac:dyDescent="0.25">
      <c r="A80">
        <v>2023</v>
      </c>
      <c r="B80">
        <v>10</v>
      </c>
      <c r="C80" s="19">
        <v>45229</v>
      </c>
      <c r="D80" s="19">
        <v>45235</v>
      </c>
      <c r="E80" t="s">
        <v>3484</v>
      </c>
      <c r="F80">
        <f>SUMIFS('003_Sales'!AB:AB,'003_Sales'!I:I,Forecast!$B$1,'003_Sales'!D:D,Forecast!$C80)</f>
        <v>9</v>
      </c>
    </row>
    <row r="81" spans="1:6" x14ac:dyDescent="0.25">
      <c r="A81">
        <v>2023</v>
      </c>
      <c r="B81">
        <v>11</v>
      </c>
      <c r="C81" s="19">
        <v>45236</v>
      </c>
      <c r="D81" s="19">
        <v>45242</v>
      </c>
      <c r="E81" t="s">
        <v>3485</v>
      </c>
      <c r="F81">
        <f>SUMIFS('003_Sales'!AB:AB,'003_Sales'!I:I,Forecast!$B$1,'003_Sales'!D:D,Forecast!$C81)</f>
        <v>9</v>
      </c>
    </row>
    <row r="82" spans="1:6" x14ac:dyDescent="0.25">
      <c r="A82">
        <v>2023</v>
      </c>
      <c r="B82">
        <v>11</v>
      </c>
      <c r="C82" s="19">
        <v>45243</v>
      </c>
      <c r="D82" s="19">
        <v>45249</v>
      </c>
      <c r="E82" t="s">
        <v>3486</v>
      </c>
      <c r="F82">
        <f>SUMIFS('003_Sales'!AB:AB,'003_Sales'!I:I,Forecast!$B$1,'003_Sales'!D:D,Forecast!$C82)</f>
        <v>4</v>
      </c>
    </row>
    <row r="83" spans="1:6" x14ac:dyDescent="0.25">
      <c r="A83">
        <v>2023</v>
      </c>
      <c r="B83">
        <v>11</v>
      </c>
      <c r="C83" s="19">
        <v>45250</v>
      </c>
      <c r="D83" s="19">
        <v>45256</v>
      </c>
      <c r="E83" t="s">
        <v>3487</v>
      </c>
      <c r="F83">
        <f>SUMIFS('003_Sales'!AB:AB,'003_Sales'!I:I,Forecast!$B$1,'003_Sales'!D:D,Forecast!$C83)</f>
        <v>69</v>
      </c>
    </row>
    <row r="84" spans="1:6" x14ac:dyDescent="0.25">
      <c r="A84">
        <v>2023</v>
      </c>
      <c r="B84">
        <v>11</v>
      </c>
      <c r="C84" s="19">
        <v>45257</v>
      </c>
      <c r="D84" s="19">
        <v>45263</v>
      </c>
      <c r="E84" t="s">
        <v>3488</v>
      </c>
      <c r="F84">
        <f>SUMIFS('003_Sales'!AB:AB,'003_Sales'!I:I,Forecast!$B$1,'003_Sales'!D:D,Forecast!$C84)</f>
        <v>139</v>
      </c>
    </row>
    <row r="85" spans="1:6" x14ac:dyDescent="0.25">
      <c r="A85">
        <v>2023</v>
      </c>
      <c r="B85">
        <v>12</v>
      </c>
      <c r="C85" s="19">
        <v>45264</v>
      </c>
      <c r="D85" s="19">
        <v>45270</v>
      </c>
      <c r="E85" t="s">
        <v>3489</v>
      </c>
      <c r="F85">
        <f>SUMIFS('003_Sales'!AB:AB,'003_Sales'!I:I,Forecast!$B$1,'003_Sales'!D:D,Forecast!$C85)</f>
        <v>72</v>
      </c>
    </row>
    <row r="86" spans="1:6" x14ac:dyDescent="0.25">
      <c r="A86">
        <v>2023</v>
      </c>
      <c r="B86">
        <v>12</v>
      </c>
      <c r="C86" s="19">
        <v>45271</v>
      </c>
      <c r="D86" s="19">
        <v>45277</v>
      </c>
      <c r="E86" t="s">
        <v>3490</v>
      </c>
      <c r="F86">
        <f>SUMIFS('003_Sales'!AB:AB,'003_Sales'!I:I,Forecast!$B$1,'003_Sales'!D:D,Forecast!$C86)</f>
        <v>65</v>
      </c>
    </row>
  </sheetData>
  <sortState xmlns:xlrd2="http://schemas.microsoft.com/office/spreadsheetml/2017/richdata2" ref="A6:E1353">
    <sortCondition ref="C6:C1353"/>
  </sortState>
  <mergeCells count="1">
    <mergeCell ref="C1:F4"/>
  </mergeCells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111927C7-198C-4205-8245-FAF93D01B370}">
          <x14:formula1>
            <xm:f>'Analyze Classification'!$A$46:$A$78</xm:f>
          </x14:formula1>
          <xm:sqref>B1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44C7E-03AA-4E53-9CC2-6A2F52EB48AD}">
  <dimension ref="A1:Y66"/>
  <sheetViews>
    <sheetView workbookViewId="0"/>
  </sheetViews>
  <sheetFormatPr defaultRowHeight="15" x14ac:dyDescent="0.25"/>
  <cols>
    <col min="1" max="1" width="14.7109375" bestFit="1" customWidth="1"/>
    <col min="2" max="2" width="13.7109375" bestFit="1" customWidth="1"/>
    <col min="3" max="3" width="80.85546875" bestFit="1" customWidth="1"/>
    <col min="4" max="4" width="14.7109375" bestFit="1" customWidth="1"/>
    <col min="5" max="5" width="16.140625" bestFit="1" customWidth="1"/>
    <col min="6" max="6" width="21" bestFit="1" customWidth="1"/>
    <col min="7" max="7" width="25.42578125" bestFit="1" customWidth="1"/>
    <col min="8" max="8" width="30.28515625" bestFit="1" customWidth="1"/>
    <col min="9" max="9" width="18.5703125" bestFit="1" customWidth="1"/>
    <col min="10" max="10" width="23.5703125" bestFit="1" customWidth="1"/>
    <col min="11" max="11" width="28.7109375" bestFit="1" customWidth="1"/>
    <col min="12" max="12" width="33.7109375" bestFit="1" customWidth="1"/>
    <col min="13" max="13" width="34.42578125" bestFit="1" customWidth="1"/>
    <col min="14" max="14" width="39.28515625" bestFit="1" customWidth="1"/>
    <col min="15" max="15" width="14.85546875" bestFit="1" customWidth="1"/>
    <col min="16" max="16" width="19.85546875" bestFit="1" customWidth="1"/>
    <col min="17" max="17" width="23.7109375" bestFit="1" customWidth="1"/>
    <col min="18" max="18" width="28.5703125" bestFit="1" customWidth="1"/>
    <col min="19" max="19" width="22.140625" bestFit="1" customWidth="1"/>
    <col min="20" max="20" width="27" bestFit="1" customWidth="1"/>
    <col min="21" max="21" width="17.85546875" bestFit="1" customWidth="1"/>
    <col min="22" max="22" width="22.7109375" bestFit="1" customWidth="1"/>
    <col min="23" max="23" width="12" bestFit="1" customWidth="1"/>
    <col min="25" max="25" width="12.85546875" bestFit="1" customWidth="1"/>
  </cols>
  <sheetData>
    <row r="1" spans="1:2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936</v>
      </c>
      <c r="X1" t="s">
        <v>937</v>
      </c>
      <c r="Y1" t="s">
        <v>938</v>
      </c>
    </row>
    <row r="2" spans="1:25" x14ac:dyDescent="0.25">
      <c r="A2" t="s">
        <v>40</v>
      </c>
      <c r="B2" t="s">
        <v>58</v>
      </c>
      <c r="C2" t="s">
        <v>59</v>
      </c>
      <c r="D2" t="s">
        <v>60</v>
      </c>
      <c r="E2">
        <v>17.417000000000002</v>
      </c>
      <c r="F2">
        <v>218</v>
      </c>
      <c r="G2">
        <v>6.93</v>
      </c>
      <c r="H2">
        <v>6.28</v>
      </c>
      <c r="I2">
        <v>22.827000000000002</v>
      </c>
      <c r="J2">
        <v>292</v>
      </c>
      <c r="K2">
        <v>7.14</v>
      </c>
      <c r="L2">
        <v>6.66</v>
      </c>
      <c r="M2">
        <v>99.39</v>
      </c>
      <c r="N2">
        <v>98.24</v>
      </c>
      <c r="O2">
        <v>1.619</v>
      </c>
      <c r="P2">
        <v>16</v>
      </c>
      <c r="Q2">
        <v>9.3000000000000007</v>
      </c>
      <c r="R2">
        <v>7.34</v>
      </c>
      <c r="S2" t="s">
        <v>806</v>
      </c>
      <c r="T2" t="s">
        <v>807</v>
      </c>
      <c r="U2">
        <v>1523</v>
      </c>
      <c r="V2">
        <v>16</v>
      </c>
      <c r="W2" s="3">
        <f>VLOOKUP(_014_YearSum_PerBusinessReport_12_20_23[[#This Row],[(Child) ASIN]],'002_SaleLastYear'!E:K,7,0)</f>
        <v>21.99</v>
      </c>
      <c r="X2">
        <f>SUM(_014_YearSum_PerBusinessReport_12_20_23[[#This Row],[Total Order Items]:[Total Order Items - B2B]])</f>
        <v>1539</v>
      </c>
      <c r="Y2" s="3">
        <f>X2*W2</f>
        <v>33842.61</v>
      </c>
    </row>
    <row r="3" spans="1:25" x14ac:dyDescent="0.25">
      <c r="A3" t="s">
        <v>29</v>
      </c>
      <c r="B3" t="s">
        <v>29</v>
      </c>
      <c r="C3" t="s">
        <v>30</v>
      </c>
      <c r="D3" t="s">
        <v>31</v>
      </c>
      <c r="E3">
        <v>11.75</v>
      </c>
      <c r="F3">
        <v>153</v>
      </c>
      <c r="G3">
        <v>4.67</v>
      </c>
      <c r="H3">
        <v>4.41</v>
      </c>
      <c r="I3">
        <v>15.926</v>
      </c>
      <c r="J3">
        <v>205</v>
      </c>
      <c r="K3">
        <v>4.9800000000000004</v>
      </c>
      <c r="L3">
        <v>4.67</v>
      </c>
      <c r="M3">
        <v>97.85</v>
      </c>
      <c r="N3">
        <v>97.07</v>
      </c>
      <c r="O3">
        <v>1.329</v>
      </c>
      <c r="P3">
        <v>11</v>
      </c>
      <c r="Q3">
        <v>11.31</v>
      </c>
      <c r="R3">
        <v>7.19</v>
      </c>
      <c r="S3" t="s">
        <v>808</v>
      </c>
      <c r="T3" t="s">
        <v>809</v>
      </c>
      <c r="U3">
        <v>1.3169999999999999</v>
      </c>
      <c r="V3">
        <v>11</v>
      </c>
      <c r="W3" s="3">
        <f>VLOOKUP(_014_YearSum_PerBusinessReport_12_20_23[[#This Row],[(Child) ASIN]],'002_SaleLastYear'!E:K,7,0)</f>
        <v>24.99</v>
      </c>
      <c r="X3">
        <f>SUM(_014_YearSum_PerBusinessReport_12_20_23[[#This Row],[Total Order Items]:[Total Order Items - B2B]])</f>
        <v>12.317</v>
      </c>
      <c r="Y3" s="3">
        <f t="shared" ref="Y3:Y66" si="0">X3*W3</f>
        <v>307.80183</v>
      </c>
    </row>
    <row r="4" spans="1:25" x14ac:dyDescent="0.25">
      <c r="A4" t="s">
        <v>92</v>
      </c>
      <c r="B4" t="s">
        <v>102</v>
      </c>
      <c r="C4" t="s">
        <v>103</v>
      </c>
      <c r="D4" t="s">
        <v>104</v>
      </c>
      <c r="E4">
        <v>19.337</v>
      </c>
      <c r="F4">
        <v>313</v>
      </c>
      <c r="G4">
        <v>7.69</v>
      </c>
      <c r="H4">
        <v>9.01</v>
      </c>
      <c r="I4">
        <v>25.952000000000002</v>
      </c>
      <c r="J4">
        <v>415</v>
      </c>
      <c r="K4">
        <v>8.11</v>
      </c>
      <c r="L4">
        <v>9.4600000000000009</v>
      </c>
      <c r="M4">
        <v>99.77</v>
      </c>
      <c r="N4">
        <v>99.01</v>
      </c>
      <c r="O4">
        <v>1.2030000000000001</v>
      </c>
      <c r="P4">
        <v>80</v>
      </c>
      <c r="Q4">
        <v>6.22</v>
      </c>
      <c r="R4">
        <v>25.56</v>
      </c>
      <c r="S4" t="s">
        <v>810</v>
      </c>
      <c r="T4" t="s">
        <v>811</v>
      </c>
      <c r="U4">
        <v>1.07</v>
      </c>
      <c r="V4">
        <v>20</v>
      </c>
      <c r="W4" s="3">
        <f>VLOOKUP(_014_YearSum_PerBusinessReport_12_20_23[[#This Row],[(Child) ASIN]],'002_SaleLastYear'!E:K,7,0)</f>
        <v>20.99</v>
      </c>
      <c r="X4">
        <f>SUM(_014_YearSum_PerBusinessReport_12_20_23[[#This Row],[Total Order Items]:[Total Order Items - B2B]])</f>
        <v>21.07</v>
      </c>
      <c r="Y4" s="3">
        <f t="shared" si="0"/>
        <v>442.2593</v>
      </c>
    </row>
    <row r="5" spans="1:25" x14ac:dyDescent="0.25">
      <c r="A5" t="s">
        <v>34</v>
      </c>
      <c r="B5" t="s">
        <v>50</v>
      </c>
      <c r="C5" t="s">
        <v>51</v>
      </c>
      <c r="D5" t="s">
        <v>52</v>
      </c>
      <c r="E5">
        <v>8.8689999999999998</v>
      </c>
      <c r="F5">
        <v>129</v>
      </c>
      <c r="G5">
        <v>3.53</v>
      </c>
      <c r="H5">
        <v>3.71</v>
      </c>
      <c r="I5">
        <v>11.717000000000001</v>
      </c>
      <c r="J5">
        <v>180</v>
      </c>
      <c r="K5">
        <v>3.66</v>
      </c>
      <c r="L5">
        <v>4.0999999999999996</v>
      </c>
      <c r="M5">
        <v>98.65</v>
      </c>
      <c r="N5">
        <v>98.31</v>
      </c>
      <c r="O5">
        <v>1.2090000000000001</v>
      </c>
      <c r="P5">
        <v>52</v>
      </c>
      <c r="Q5">
        <v>13.63</v>
      </c>
      <c r="R5">
        <v>40.31</v>
      </c>
      <c r="S5" t="s">
        <v>812</v>
      </c>
      <c r="T5" t="s">
        <v>813</v>
      </c>
      <c r="U5">
        <v>995</v>
      </c>
      <c r="V5">
        <v>13</v>
      </c>
      <c r="W5" s="3">
        <f>VLOOKUP(_014_YearSum_PerBusinessReport_12_20_23[[#This Row],[(Child) ASIN]],'002_SaleLastYear'!E:K,7,0)</f>
        <v>18.989999999999998</v>
      </c>
      <c r="X5">
        <f>SUM(_014_YearSum_PerBusinessReport_12_20_23[[#This Row],[Total Order Items]:[Total Order Items - B2B]])</f>
        <v>1008</v>
      </c>
      <c r="Y5" s="3">
        <f t="shared" si="0"/>
        <v>19141.919999999998</v>
      </c>
    </row>
    <row r="6" spans="1:25" x14ac:dyDescent="0.25">
      <c r="A6" t="s">
        <v>66</v>
      </c>
      <c r="B6" t="s">
        <v>84</v>
      </c>
      <c r="C6" t="s">
        <v>85</v>
      </c>
      <c r="D6" t="s">
        <v>86</v>
      </c>
      <c r="E6">
        <v>9.1229999999999993</v>
      </c>
      <c r="F6">
        <v>104</v>
      </c>
      <c r="G6">
        <v>3.63</v>
      </c>
      <c r="H6">
        <v>2.99</v>
      </c>
      <c r="I6">
        <v>11.629</v>
      </c>
      <c r="J6">
        <v>116</v>
      </c>
      <c r="K6">
        <v>3.64</v>
      </c>
      <c r="L6">
        <v>2.64</v>
      </c>
      <c r="M6">
        <v>98.99</v>
      </c>
      <c r="N6">
        <v>98.25</v>
      </c>
      <c r="O6">
        <v>962</v>
      </c>
      <c r="P6">
        <v>5</v>
      </c>
      <c r="Q6">
        <v>10.54</v>
      </c>
      <c r="R6">
        <v>4.8099999999999996</v>
      </c>
      <c r="S6" t="s">
        <v>814</v>
      </c>
      <c r="T6" t="s">
        <v>815</v>
      </c>
      <c r="U6">
        <v>935</v>
      </c>
      <c r="V6">
        <v>5</v>
      </c>
      <c r="W6" s="3">
        <f>VLOOKUP(_014_YearSum_PerBusinessReport_12_20_23[[#This Row],[(Child) ASIN]],'002_SaleLastYear'!E:K,7,0)</f>
        <v>22.99</v>
      </c>
      <c r="X6">
        <f>SUM(_014_YearSum_PerBusinessReport_12_20_23[[#This Row],[Total Order Items]:[Total Order Items - B2B]])</f>
        <v>940</v>
      </c>
      <c r="Y6" s="3">
        <f t="shared" si="0"/>
        <v>21610.6</v>
      </c>
    </row>
    <row r="7" spans="1:25" x14ac:dyDescent="0.25">
      <c r="A7" t="s">
        <v>66</v>
      </c>
      <c r="B7" t="s">
        <v>67</v>
      </c>
      <c r="C7" t="s">
        <v>68</v>
      </c>
      <c r="D7" t="s">
        <v>69</v>
      </c>
      <c r="E7">
        <v>9.9550000000000001</v>
      </c>
      <c r="F7">
        <v>126</v>
      </c>
      <c r="G7">
        <v>3.96</v>
      </c>
      <c r="H7">
        <v>3.63</v>
      </c>
      <c r="I7">
        <v>12.423999999999999</v>
      </c>
      <c r="J7">
        <v>160</v>
      </c>
      <c r="K7">
        <v>3.88</v>
      </c>
      <c r="L7">
        <v>3.65</v>
      </c>
      <c r="M7">
        <v>99.63</v>
      </c>
      <c r="N7">
        <v>98.13</v>
      </c>
      <c r="O7">
        <v>774</v>
      </c>
      <c r="P7">
        <v>7</v>
      </c>
      <c r="Q7">
        <v>7.77</v>
      </c>
      <c r="R7">
        <v>5.56</v>
      </c>
      <c r="S7" t="s">
        <v>816</v>
      </c>
      <c r="T7" t="s">
        <v>817</v>
      </c>
      <c r="U7">
        <v>755</v>
      </c>
      <c r="V7">
        <v>7</v>
      </c>
      <c r="W7" s="3">
        <f>VLOOKUP(_014_YearSum_PerBusinessReport_12_20_23[[#This Row],[(Child) ASIN]],'002_SaleLastYear'!E:K,7,0)</f>
        <v>22.99</v>
      </c>
      <c r="X7">
        <f>SUM(_014_YearSum_PerBusinessReport_12_20_23[[#This Row],[Total Order Items]:[Total Order Items - B2B]])</f>
        <v>762</v>
      </c>
      <c r="Y7" s="3">
        <f t="shared" si="0"/>
        <v>17518.379999999997</v>
      </c>
    </row>
    <row r="8" spans="1:25" x14ac:dyDescent="0.25">
      <c r="A8" t="s">
        <v>24</v>
      </c>
      <c r="B8" t="s">
        <v>24</v>
      </c>
      <c r="C8" t="s">
        <v>25</v>
      </c>
      <c r="D8" t="s">
        <v>26</v>
      </c>
      <c r="E8">
        <v>4.1609999999999996</v>
      </c>
      <c r="F8">
        <v>56</v>
      </c>
      <c r="G8">
        <v>1.65</v>
      </c>
      <c r="H8">
        <v>1.61</v>
      </c>
      <c r="I8">
        <v>5.18</v>
      </c>
      <c r="J8">
        <v>69</v>
      </c>
      <c r="K8">
        <v>1.62</v>
      </c>
      <c r="L8">
        <v>1.57</v>
      </c>
      <c r="M8">
        <v>99.5</v>
      </c>
      <c r="N8">
        <v>92.75</v>
      </c>
      <c r="O8">
        <v>754</v>
      </c>
      <c r="P8">
        <v>7</v>
      </c>
      <c r="Q8">
        <v>18.12</v>
      </c>
      <c r="R8">
        <v>12.5</v>
      </c>
      <c r="S8" t="s">
        <v>818</v>
      </c>
      <c r="T8" t="s">
        <v>819</v>
      </c>
      <c r="U8">
        <v>740</v>
      </c>
      <c r="V8">
        <v>7</v>
      </c>
      <c r="W8" s="3">
        <f>VLOOKUP(_014_YearSum_PerBusinessReport_12_20_23[[#This Row],[(Child) ASIN]],'002_SaleLastYear'!E:K,7,0)</f>
        <v>16.989999999999998</v>
      </c>
      <c r="X8">
        <f>SUM(_014_YearSum_PerBusinessReport_12_20_23[[#This Row],[Total Order Items]:[Total Order Items - B2B]])</f>
        <v>747</v>
      </c>
      <c r="Y8" s="3">
        <f t="shared" si="0"/>
        <v>12691.529999999999</v>
      </c>
    </row>
    <row r="9" spans="1:25" x14ac:dyDescent="0.25">
      <c r="A9" t="s">
        <v>76</v>
      </c>
      <c r="B9" t="s">
        <v>76</v>
      </c>
      <c r="C9" t="s">
        <v>77</v>
      </c>
      <c r="D9" t="s">
        <v>78</v>
      </c>
      <c r="E9">
        <v>8.5579999999999998</v>
      </c>
      <c r="F9">
        <v>120</v>
      </c>
      <c r="G9">
        <v>3.4</v>
      </c>
      <c r="H9">
        <v>3.46</v>
      </c>
      <c r="I9">
        <v>11.191000000000001</v>
      </c>
      <c r="J9">
        <v>163</v>
      </c>
      <c r="K9">
        <v>3.5</v>
      </c>
      <c r="L9">
        <v>3.72</v>
      </c>
      <c r="M9">
        <v>99.75</v>
      </c>
      <c r="N9">
        <v>97.55</v>
      </c>
      <c r="O9">
        <v>697</v>
      </c>
      <c r="P9">
        <v>15</v>
      </c>
      <c r="Q9">
        <v>8.14</v>
      </c>
      <c r="R9">
        <v>12.5</v>
      </c>
      <c r="S9" t="s">
        <v>820</v>
      </c>
      <c r="T9" t="s">
        <v>821</v>
      </c>
      <c r="U9">
        <v>696</v>
      </c>
      <c r="V9">
        <v>15</v>
      </c>
      <c r="W9" s="3">
        <f>VLOOKUP(_014_YearSum_PerBusinessReport_12_20_23[[#This Row],[(Child) ASIN]],'002_SaleLastYear'!E:K,7,0)</f>
        <v>20.99</v>
      </c>
      <c r="X9">
        <f>SUM(_014_YearSum_PerBusinessReport_12_20_23[[#This Row],[Total Order Items]:[Total Order Items - B2B]])</f>
        <v>711</v>
      </c>
      <c r="Y9" s="3">
        <f t="shared" si="0"/>
        <v>14923.89</v>
      </c>
    </row>
    <row r="10" spans="1:25" x14ac:dyDescent="0.25">
      <c r="A10" t="s">
        <v>34</v>
      </c>
      <c r="B10" t="s">
        <v>62</v>
      </c>
      <c r="C10" t="s">
        <v>63</v>
      </c>
      <c r="D10" t="s">
        <v>64</v>
      </c>
      <c r="E10">
        <v>5.8520000000000003</v>
      </c>
      <c r="F10">
        <v>79</v>
      </c>
      <c r="G10">
        <v>2.33</v>
      </c>
      <c r="H10">
        <v>2.27</v>
      </c>
      <c r="I10">
        <v>7.0389999999999997</v>
      </c>
      <c r="J10">
        <v>91</v>
      </c>
      <c r="K10">
        <v>2.2000000000000002</v>
      </c>
      <c r="L10">
        <v>2.0699999999999998</v>
      </c>
      <c r="M10">
        <v>99.51</v>
      </c>
      <c r="N10">
        <v>98.89</v>
      </c>
      <c r="O10">
        <v>662</v>
      </c>
      <c r="P10">
        <v>6</v>
      </c>
      <c r="Q10">
        <v>11.31</v>
      </c>
      <c r="R10">
        <v>7.59</v>
      </c>
      <c r="S10" t="s">
        <v>822</v>
      </c>
      <c r="T10" t="s">
        <v>586</v>
      </c>
      <c r="U10">
        <v>654</v>
      </c>
      <c r="V10">
        <v>6</v>
      </c>
      <c r="W10" s="3">
        <f>VLOOKUP(_014_YearSum_PerBusinessReport_12_20_23[[#This Row],[(Child) ASIN]],'002_SaleLastYear'!E:K,7,0)</f>
        <v>13.99</v>
      </c>
      <c r="X10">
        <f>SUM(_014_YearSum_PerBusinessReport_12_20_23[[#This Row],[Total Order Items]:[Total Order Items - B2B]])</f>
        <v>660</v>
      </c>
      <c r="Y10" s="3">
        <f t="shared" si="0"/>
        <v>9233.4</v>
      </c>
    </row>
    <row r="11" spans="1:25" x14ac:dyDescent="0.25">
      <c r="A11" t="s">
        <v>92</v>
      </c>
      <c r="B11" t="s">
        <v>97</v>
      </c>
      <c r="C11" t="s">
        <v>98</v>
      </c>
      <c r="D11" t="s">
        <v>99</v>
      </c>
      <c r="E11">
        <v>8.4290000000000003</v>
      </c>
      <c r="F11">
        <v>114</v>
      </c>
      <c r="G11">
        <v>3.35</v>
      </c>
      <c r="H11">
        <v>3.28</v>
      </c>
      <c r="I11">
        <v>11.051</v>
      </c>
      <c r="J11">
        <v>146</v>
      </c>
      <c r="K11">
        <v>3.45</v>
      </c>
      <c r="L11">
        <v>3.33</v>
      </c>
      <c r="M11">
        <v>99.63</v>
      </c>
      <c r="N11">
        <v>96.95</v>
      </c>
      <c r="O11">
        <v>780</v>
      </c>
      <c r="P11">
        <v>22</v>
      </c>
      <c r="Q11">
        <v>9.25</v>
      </c>
      <c r="R11">
        <v>19.3</v>
      </c>
      <c r="S11" t="s">
        <v>823</v>
      </c>
      <c r="T11" t="s">
        <v>824</v>
      </c>
      <c r="U11">
        <v>650</v>
      </c>
      <c r="V11">
        <v>11</v>
      </c>
      <c r="W11" s="3">
        <f>VLOOKUP(_014_YearSum_PerBusinessReport_12_20_23[[#This Row],[(Child) ASIN]],'002_SaleLastYear'!E:K,7,0)</f>
        <v>30.99</v>
      </c>
      <c r="X11">
        <f>SUM(_014_YearSum_PerBusinessReport_12_20_23[[#This Row],[Total Order Items]:[Total Order Items - B2B]])</f>
        <v>661</v>
      </c>
      <c r="Y11" s="3">
        <f t="shared" si="0"/>
        <v>20484.39</v>
      </c>
    </row>
    <row r="12" spans="1:25" x14ac:dyDescent="0.25">
      <c r="A12" t="s">
        <v>34</v>
      </c>
      <c r="B12" t="s">
        <v>45</v>
      </c>
      <c r="C12" t="s">
        <v>46</v>
      </c>
      <c r="D12" t="s">
        <v>47</v>
      </c>
      <c r="E12">
        <v>6.4779999999999998</v>
      </c>
      <c r="F12">
        <v>85</v>
      </c>
      <c r="G12">
        <v>2.58</v>
      </c>
      <c r="H12">
        <v>2.4500000000000002</v>
      </c>
      <c r="I12">
        <v>8.0020000000000007</v>
      </c>
      <c r="J12">
        <v>109</v>
      </c>
      <c r="K12">
        <v>2.5</v>
      </c>
      <c r="L12">
        <v>2.4900000000000002</v>
      </c>
      <c r="M12">
        <v>99.81</v>
      </c>
      <c r="N12">
        <v>100</v>
      </c>
      <c r="O12">
        <v>641</v>
      </c>
      <c r="P12">
        <v>3</v>
      </c>
      <c r="Q12">
        <v>9.9</v>
      </c>
      <c r="R12">
        <v>3.53</v>
      </c>
      <c r="S12" t="s">
        <v>825</v>
      </c>
      <c r="T12" t="s">
        <v>826</v>
      </c>
      <c r="U12">
        <v>621</v>
      </c>
      <c r="V12">
        <v>3</v>
      </c>
      <c r="W12" s="3">
        <f>VLOOKUP(_014_YearSum_PerBusinessReport_12_20_23[[#This Row],[(Child) ASIN]],'002_SaleLastYear'!E:K,7,0)</f>
        <v>14.99</v>
      </c>
      <c r="X12">
        <f>SUM(_014_YearSum_PerBusinessReport_12_20_23[[#This Row],[Total Order Items]:[Total Order Items - B2B]])</f>
        <v>624</v>
      </c>
      <c r="Y12" s="3">
        <f t="shared" si="0"/>
        <v>9353.76</v>
      </c>
    </row>
    <row r="13" spans="1:25" x14ac:dyDescent="0.25">
      <c r="A13" t="s">
        <v>34</v>
      </c>
      <c r="B13" t="s">
        <v>35</v>
      </c>
      <c r="C13" t="s">
        <v>36</v>
      </c>
      <c r="D13" t="s">
        <v>37</v>
      </c>
      <c r="E13">
        <v>8.9730000000000008</v>
      </c>
      <c r="F13">
        <v>102</v>
      </c>
      <c r="G13">
        <v>3.57</v>
      </c>
      <c r="H13">
        <v>2.94</v>
      </c>
      <c r="I13">
        <v>11.288</v>
      </c>
      <c r="J13">
        <v>125</v>
      </c>
      <c r="K13">
        <v>3.53</v>
      </c>
      <c r="L13">
        <v>2.85</v>
      </c>
      <c r="M13">
        <v>99.8</v>
      </c>
      <c r="N13">
        <v>96.77</v>
      </c>
      <c r="O13">
        <v>661</v>
      </c>
      <c r="P13">
        <v>7</v>
      </c>
      <c r="Q13">
        <v>7.37</v>
      </c>
      <c r="R13">
        <v>6.86</v>
      </c>
      <c r="S13" t="s">
        <v>827</v>
      </c>
      <c r="T13" t="s">
        <v>828</v>
      </c>
      <c r="U13">
        <v>621</v>
      </c>
      <c r="V13">
        <v>6</v>
      </c>
      <c r="W13" s="3">
        <f>VLOOKUP(_014_YearSum_PerBusinessReport_12_20_23[[#This Row],[(Child) ASIN]],'002_SaleLastYear'!E:K,7,0)</f>
        <v>18.989999999999998</v>
      </c>
      <c r="X13">
        <f>SUM(_014_YearSum_PerBusinessReport_12_20_23[[#This Row],[Total Order Items]:[Total Order Items - B2B]])</f>
        <v>627</v>
      </c>
      <c r="Y13" s="3">
        <f t="shared" si="0"/>
        <v>11906.73</v>
      </c>
    </row>
    <row r="14" spans="1:25" x14ac:dyDescent="0.25">
      <c r="A14" t="s">
        <v>54</v>
      </c>
      <c r="B14" t="s">
        <v>54</v>
      </c>
      <c r="C14" t="s">
        <v>30</v>
      </c>
      <c r="D14" t="s">
        <v>55</v>
      </c>
      <c r="E14">
        <v>8.6489999999999991</v>
      </c>
      <c r="F14">
        <v>166</v>
      </c>
      <c r="G14">
        <v>3.44</v>
      </c>
      <c r="H14">
        <v>4.78</v>
      </c>
      <c r="I14">
        <v>11.993</v>
      </c>
      <c r="J14">
        <v>217</v>
      </c>
      <c r="K14">
        <v>3.75</v>
      </c>
      <c r="L14">
        <v>4.95</v>
      </c>
      <c r="M14">
        <v>99.08</v>
      </c>
      <c r="N14">
        <v>98.16</v>
      </c>
      <c r="O14">
        <v>584</v>
      </c>
      <c r="P14">
        <v>10</v>
      </c>
      <c r="Q14">
        <v>6.75</v>
      </c>
      <c r="R14">
        <v>6.02</v>
      </c>
      <c r="S14" t="s">
        <v>829</v>
      </c>
      <c r="T14" t="s">
        <v>830</v>
      </c>
      <c r="U14">
        <v>584</v>
      </c>
      <c r="V14">
        <v>10</v>
      </c>
      <c r="W14" s="3">
        <f>VLOOKUP(_014_YearSum_PerBusinessReport_12_20_23[[#This Row],[(Child) ASIN]],'002_SaleLastYear'!E:K,7,0)</f>
        <v>22.99</v>
      </c>
      <c r="X14">
        <f>SUM(_014_YearSum_PerBusinessReport_12_20_23[[#This Row],[Total Order Items]:[Total Order Items - B2B]])</f>
        <v>594</v>
      </c>
      <c r="Y14" s="3">
        <f t="shared" si="0"/>
        <v>13656.06</v>
      </c>
    </row>
    <row r="15" spans="1:25" x14ac:dyDescent="0.25">
      <c r="A15" t="s">
        <v>66</v>
      </c>
      <c r="B15" t="s">
        <v>29</v>
      </c>
      <c r="C15" t="s">
        <v>30</v>
      </c>
      <c r="D15" t="s">
        <v>31</v>
      </c>
      <c r="E15">
        <v>4.6260000000000003</v>
      </c>
      <c r="F15">
        <v>65</v>
      </c>
      <c r="G15">
        <v>1.84</v>
      </c>
      <c r="H15">
        <v>1.87</v>
      </c>
      <c r="I15">
        <v>6.4059999999999997</v>
      </c>
      <c r="J15">
        <v>88</v>
      </c>
      <c r="K15">
        <v>2</v>
      </c>
      <c r="L15">
        <v>2.0099999999999998</v>
      </c>
      <c r="M15">
        <v>96.25</v>
      </c>
      <c r="N15">
        <v>95.45</v>
      </c>
      <c r="O15">
        <v>559</v>
      </c>
      <c r="P15">
        <v>7</v>
      </c>
      <c r="Q15">
        <v>12.08</v>
      </c>
      <c r="R15">
        <v>10.77</v>
      </c>
      <c r="S15" t="s">
        <v>831</v>
      </c>
      <c r="T15" t="s">
        <v>832</v>
      </c>
      <c r="U15">
        <v>559</v>
      </c>
      <c r="V15">
        <v>7</v>
      </c>
      <c r="W15" s="3">
        <f>VLOOKUP(_014_YearSum_PerBusinessReport_12_20_23[[#This Row],[(Child) ASIN]],'002_SaleLastYear'!E:K,7,0)</f>
        <v>24.99</v>
      </c>
      <c r="X15">
        <f>SUM(_014_YearSum_PerBusinessReport_12_20_23[[#This Row],[Total Order Items]:[Total Order Items - B2B]])</f>
        <v>566</v>
      </c>
      <c r="Y15" s="3">
        <f t="shared" si="0"/>
        <v>14144.339999999998</v>
      </c>
    </row>
    <row r="16" spans="1:25" x14ac:dyDescent="0.25">
      <c r="A16" t="s">
        <v>40</v>
      </c>
      <c r="B16" t="s">
        <v>41</v>
      </c>
      <c r="C16" t="s">
        <v>42</v>
      </c>
      <c r="D16" t="s">
        <v>43</v>
      </c>
      <c r="E16">
        <v>8.2789999999999999</v>
      </c>
      <c r="F16">
        <v>108</v>
      </c>
      <c r="G16">
        <v>3.29</v>
      </c>
      <c r="H16">
        <v>3.11</v>
      </c>
      <c r="I16">
        <v>10.068</v>
      </c>
      <c r="J16">
        <v>132</v>
      </c>
      <c r="K16">
        <v>3.15</v>
      </c>
      <c r="L16">
        <v>3.01</v>
      </c>
      <c r="M16">
        <v>99.55</v>
      </c>
      <c r="N16">
        <v>97.44</v>
      </c>
      <c r="O16">
        <v>639</v>
      </c>
      <c r="P16">
        <v>3</v>
      </c>
      <c r="Q16">
        <v>7.72</v>
      </c>
      <c r="R16">
        <v>2.78</v>
      </c>
      <c r="S16" t="s">
        <v>833</v>
      </c>
      <c r="T16" t="s">
        <v>834</v>
      </c>
      <c r="U16">
        <v>548</v>
      </c>
      <c r="V16">
        <v>3</v>
      </c>
      <c r="W16" s="3">
        <f>VLOOKUP(_014_YearSum_PerBusinessReport_12_20_23[[#This Row],[(Child) ASIN]],'002_SaleLastYear'!E:K,7,0)</f>
        <v>18.989999999999998</v>
      </c>
      <c r="X16">
        <f>SUM(_014_YearSum_PerBusinessReport_12_20_23[[#This Row],[Total Order Items]:[Total Order Items - B2B]])</f>
        <v>551</v>
      </c>
      <c r="Y16" s="3">
        <f t="shared" si="0"/>
        <v>10463.49</v>
      </c>
    </row>
    <row r="17" spans="1:25" x14ac:dyDescent="0.25">
      <c r="A17" t="s">
        <v>115</v>
      </c>
      <c r="B17" t="s">
        <v>116</v>
      </c>
      <c r="C17" t="s">
        <v>117</v>
      </c>
      <c r="D17" t="s">
        <v>118</v>
      </c>
      <c r="E17">
        <v>4.2880000000000003</v>
      </c>
      <c r="F17">
        <v>56</v>
      </c>
      <c r="G17">
        <v>1.71</v>
      </c>
      <c r="H17">
        <v>1.61</v>
      </c>
      <c r="I17">
        <v>5.6669999999999998</v>
      </c>
      <c r="J17">
        <v>63</v>
      </c>
      <c r="K17">
        <v>1.77</v>
      </c>
      <c r="L17">
        <v>1.44</v>
      </c>
      <c r="M17">
        <v>99.04</v>
      </c>
      <c r="N17">
        <v>100</v>
      </c>
      <c r="O17">
        <v>487</v>
      </c>
      <c r="P17">
        <v>5</v>
      </c>
      <c r="Q17">
        <v>11.36</v>
      </c>
      <c r="R17">
        <v>8.93</v>
      </c>
      <c r="S17" t="s">
        <v>835</v>
      </c>
      <c r="T17" t="s">
        <v>836</v>
      </c>
      <c r="U17">
        <v>482</v>
      </c>
      <c r="V17">
        <v>5</v>
      </c>
      <c r="W17" s="3">
        <f>VLOOKUP(_014_YearSum_PerBusinessReport_12_20_23[[#This Row],[(Child) ASIN]],'002_SaleLastYear'!E:K,7,0)</f>
        <v>20.99</v>
      </c>
      <c r="X17">
        <f>SUM(_014_YearSum_PerBusinessReport_12_20_23[[#This Row],[Total Order Items]:[Total Order Items - B2B]])</f>
        <v>487</v>
      </c>
      <c r="Y17" s="3">
        <f t="shared" si="0"/>
        <v>10222.129999999999</v>
      </c>
    </row>
    <row r="18" spans="1:25" x14ac:dyDescent="0.25">
      <c r="A18" t="s">
        <v>92</v>
      </c>
      <c r="B18" t="s">
        <v>93</v>
      </c>
      <c r="C18" t="s">
        <v>94</v>
      </c>
      <c r="D18" t="s">
        <v>95</v>
      </c>
      <c r="E18">
        <v>7.1879999999999997</v>
      </c>
      <c r="F18">
        <v>101</v>
      </c>
      <c r="G18">
        <v>2.86</v>
      </c>
      <c r="H18">
        <v>2.91</v>
      </c>
      <c r="I18">
        <v>8.9890000000000008</v>
      </c>
      <c r="J18">
        <v>135</v>
      </c>
      <c r="K18">
        <v>2.81</v>
      </c>
      <c r="L18">
        <v>3.08</v>
      </c>
      <c r="M18">
        <v>99.77</v>
      </c>
      <c r="N18">
        <v>97.56</v>
      </c>
      <c r="O18">
        <v>517</v>
      </c>
      <c r="P18">
        <v>8</v>
      </c>
      <c r="Q18">
        <v>7.19</v>
      </c>
      <c r="R18">
        <v>7.92</v>
      </c>
      <c r="S18" t="s">
        <v>837</v>
      </c>
      <c r="T18" t="s">
        <v>838</v>
      </c>
      <c r="U18">
        <v>409</v>
      </c>
      <c r="V18">
        <v>5</v>
      </c>
      <c r="W18" s="3">
        <f>VLOOKUP(_014_YearSum_PerBusinessReport_12_20_23[[#This Row],[(Child) ASIN]],'002_SaleLastYear'!E:K,7,0)</f>
        <v>20.99</v>
      </c>
      <c r="X18">
        <f>SUM(_014_YearSum_PerBusinessReport_12_20_23[[#This Row],[Total Order Items]:[Total Order Items - B2B]])</f>
        <v>414</v>
      </c>
      <c r="Y18" s="3">
        <f t="shared" si="0"/>
        <v>8689.8599999999988</v>
      </c>
    </row>
    <row r="19" spans="1:25" x14ac:dyDescent="0.25">
      <c r="A19" t="s">
        <v>115</v>
      </c>
      <c r="B19" t="s">
        <v>231</v>
      </c>
      <c r="C19" t="s">
        <v>232</v>
      </c>
      <c r="D19" t="s">
        <v>233</v>
      </c>
      <c r="E19">
        <v>4.681</v>
      </c>
      <c r="F19">
        <v>55</v>
      </c>
      <c r="G19">
        <v>1.86</v>
      </c>
      <c r="H19">
        <v>1.58</v>
      </c>
      <c r="I19">
        <v>5.8659999999999997</v>
      </c>
      <c r="J19">
        <v>71</v>
      </c>
      <c r="K19">
        <v>1.83</v>
      </c>
      <c r="L19">
        <v>1.62</v>
      </c>
      <c r="M19">
        <v>99.06</v>
      </c>
      <c r="N19">
        <v>100</v>
      </c>
      <c r="O19">
        <v>404</v>
      </c>
      <c r="P19">
        <v>4</v>
      </c>
      <c r="Q19">
        <v>8.6300000000000008</v>
      </c>
      <c r="R19">
        <v>7.27</v>
      </c>
      <c r="S19" t="s">
        <v>839</v>
      </c>
      <c r="T19" t="s">
        <v>840</v>
      </c>
      <c r="U19">
        <v>401</v>
      </c>
      <c r="V19">
        <v>4</v>
      </c>
      <c r="W19" s="3">
        <f>VLOOKUP(_014_YearSum_PerBusinessReport_12_20_23[[#This Row],[(Child) ASIN]],'002_SaleLastYear'!E:K,7,0)</f>
        <v>20.99</v>
      </c>
      <c r="X19">
        <f>SUM(_014_YearSum_PerBusinessReport_12_20_23[[#This Row],[Total Order Items]:[Total Order Items - B2B]])</f>
        <v>405</v>
      </c>
      <c r="Y19" s="3">
        <f t="shared" si="0"/>
        <v>8500.9499999999989</v>
      </c>
    </row>
    <row r="20" spans="1:25" x14ac:dyDescent="0.25">
      <c r="A20" t="s">
        <v>92</v>
      </c>
      <c r="B20" t="s">
        <v>111</v>
      </c>
      <c r="C20" t="s">
        <v>112</v>
      </c>
      <c r="D20" t="s">
        <v>113</v>
      </c>
      <c r="E20">
        <v>8.2769999999999992</v>
      </c>
      <c r="F20">
        <v>119</v>
      </c>
      <c r="G20">
        <v>3.29</v>
      </c>
      <c r="H20">
        <v>3.43</v>
      </c>
      <c r="I20">
        <v>10.032</v>
      </c>
      <c r="J20">
        <v>146</v>
      </c>
      <c r="K20">
        <v>3.14</v>
      </c>
      <c r="L20">
        <v>3.33</v>
      </c>
      <c r="M20">
        <v>98.07</v>
      </c>
      <c r="N20">
        <v>98.48</v>
      </c>
      <c r="O20">
        <v>426</v>
      </c>
      <c r="P20">
        <v>19</v>
      </c>
      <c r="Q20">
        <v>5.15</v>
      </c>
      <c r="R20">
        <v>15.97</v>
      </c>
      <c r="S20" t="s">
        <v>841</v>
      </c>
      <c r="T20" t="s">
        <v>842</v>
      </c>
      <c r="U20">
        <v>398</v>
      </c>
      <c r="V20">
        <v>6</v>
      </c>
      <c r="W20" s="3">
        <f>VLOOKUP(_014_YearSum_PerBusinessReport_12_20_23[[#This Row],[(Child) ASIN]],'002_SaleLastYear'!E:K,7,0)</f>
        <v>21.99</v>
      </c>
      <c r="X20">
        <f>SUM(_014_YearSum_PerBusinessReport_12_20_23[[#This Row],[Total Order Items]:[Total Order Items - B2B]])</f>
        <v>404</v>
      </c>
      <c r="Y20" s="3">
        <f t="shared" si="0"/>
        <v>8883.9599999999991</v>
      </c>
    </row>
    <row r="21" spans="1:25" x14ac:dyDescent="0.25">
      <c r="A21" t="s">
        <v>40</v>
      </c>
      <c r="B21" t="s">
        <v>88</v>
      </c>
      <c r="C21" t="s">
        <v>89</v>
      </c>
      <c r="D21" t="s">
        <v>90</v>
      </c>
      <c r="E21">
        <v>6.4669999999999996</v>
      </c>
      <c r="F21">
        <v>76</v>
      </c>
      <c r="G21">
        <v>2.57</v>
      </c>
      <c r="H21">
        <v>2.19</v>
      </c>
      <c r="I21">
        <v>7.8090000000000002</v>
      </c>
      <c r="J21">
        <v>91</v>
      </c>
      <c r="K21">
        <v>2.44</v>
      </c>
      <c r="L21">
        <v>2.0699999999999998</v>
      </c>
      <c r="M21">
        <v>99.79</v>
      </c>
      <c r="N21">
        <v>97.53</v>
      </c>
      <c r="O21">
        <v>461</v>
      </c>
      <c r="P21">
        <v>5</v>
      </c>
      <c r="Q21">
        <v>7.13</v>
      </c>
      <c r="R21">
        <v>6.58</v>
      </c>
      <c r="S21" t="s">
        <v>843</v>
      </c>
      <c r="T21" t="s">
        <v>844</v>
      </c>
      <c r="U21">
        <v>390</v>
      </c>
      <c r="V21">
        <v>5</v>
      </c>
      <c r="W21" s="3">
        <f>VLOOKUP(_014_YearSum_PerBusinessReport_12_20_23[[#This Row],[(Child) ASIN]],'002_SaleLastYear'!E:K,7,0)</f>
        <v>18.989999999999998</v>
      </c>
      <c r="X21">
        <f>SUM(_014_YearSum_PerBusinessReport_12_20_23[[#This Row],[Total Order Items]:[Total Order Items - B2B]])</f>
        <v>395</v>
      </c>
      <c r="Y21" s="3">
        <f t="shared" si="0"/>
        <v>7501.0499999999993</v>
      </c>
    </row>
    <row r="22" spans="1:25" x14ac:dyDescent="0.25">
      <c r="A22" t="s">
        <v>512</v>
      </c>
      <c r="B22" t="s">
        <v>67</v>
      </c>
      <c r="C22" t="s">
        <v>68</v>
      </c>
      <c r="D22" t="s">
        <v>69</v>
      </c>
      <c r="E22">
        <v>5.1870000000000003</v>
      </c>
      <c r="F22">
        <v>64</v>
      </c>
      <c r="G22">
        <v>2.06</v>
      </c>
      <c r="H22">
        <v>1.84</v>
      </c>
      <c r="I22">
        <v>6.569</v>
      </c>
      <c r="J22">
        <v>75</v>
      </c>
      <c r="K22">
        <v>2.0499999999999998</v>
      </c>
      <c r="L22">
        <v>1.71</v>
      </c>
      <c r="M22">
        <v>99.8</v>
      </c>
      <c r="N22">
        <v>100</v>
      </c>
      <c r="O22">
        <v>347</v>
      </c>
      <c r="P22">
        <v>2</v>
      </c>
      <c r="Q22">
        <v>6.69</v>
      </c>
      <c r="R22">
        <v>3.13</v>
      </c>
      <c r="S22" t="s">
        <v>845</v>
      </c>
      <c r="T22" t="s">
        <v>846</v>
      </c>
      <c r="U22">
        <v>343</v>
      </c>
      <c r="V22">
        <v>2</v>
      </c>
      <c r="W22" s="3">
        <f>VLOOKUP(_014_YearSum_PerBusinessReport_12_20_23[[#This Row],[(Child) ASIN]],'002_SaleLastYear'!E:K,7,0)</f>
        <v>22.99</v>
      </c>
      <c r="X22">
        <f>SUM(_014_YearSum_PerBusinessReport_12_20_23[[#This Row],[Total Order Items]:[Total Order Items - B2B]])</f>
        <v>345</v>
      </c>
      <c r="Y22" s="3">
        <f t="shared" si="0"/>
        <v>7931.5499999999993</v>
      </c>
    </row>
    <row r="23" spans="1:25" x14ac:dyDescent="0.25">
      <c r="A23" t="s">
        <v>34</v>
      </c>
      <c r="B23" t="s">
        <v>107</v>
      </c>
      <c r="C23" t="s">
        <v>108</v>
      </c>
      <c r="D23" t="s">
        <v>109</v>
      </c>
      <c r="E23">
        <v>10.409000000000001</v>
      </c>
      <c r="F23">
        <v>133</v>
      </c>
      <c r="G23">
        <v>4.1399999999999997</v>
      </c>
      <c r="H23">
        <v>3.83</v>
      </c>
      <c r="I23">
        <v>12.239000000000001</v>
      </c>
      <c r="J23">
        <v>156</v>
      </c>
      <c r="K23">
        <v>3.83</v>
      </c>
      <c r="L23">
        <v>3.56</v>
      </c>
      <c r="M23">
        <v>98.48</v>
      </c>
      <c r="N23">
        <v>96.75</v>
      </c>
      <c r="O23">
        <v>383</v>
      </c>
      <c r="P23">
        <v>5</v>
      </c>
      <c r="Q23">
        <v>3.68</v>
      </c>
      <c r="R23">
        <v>3.76</v>
      </c>
      <c r="S23" t="s">
        <v>847</v>
      </c>
      <c r="T23" t="s">
        <v>848</v>
      </c>
      <c r="U23">
        <v>321</v>
      </c>
      <c r="V23">
        <v>5</v>
      </c>
      <c r="W23" s="3">
        <f>VLOOKUP(_014_YearSum_PerBusinessReport_12_20_23[[#This Row],[(Child) ASIN]],'002_SaleLastYear'!E:K,7,0)</f>
        <v>20.99</v>
      </c>
      <c r="X23">
        <f>SUM(_014_YearSum_PerBusinessReport_12_20_23[[#This Row],[Total Order Items]:[Total Order Items - B2B]])</f>
        <v>326</v>
      </c>
      <c r="Y23" s="3">
        <f t="shared" si="0"/>
        <v>6842.74</v>
      </c>
    </row>
    <row r="24" spans="1:25" x14ac:dyDescent="0.25">
      <c r="A24" t="s">
        <v>71</v>
      </c>
      <c r="B24" t="s">
        <v>72</v>
      </c>
      <c r="C24" t="s">
        <v>73</v>
      </c>
      <c r="D24" t="s">
        <v>74</v>
      </c>
      <c r="E24">
        <v>5.4160000000000004</v>
      </c>
      <c r="F24">
        <v>61</v>
      </c>
      <c r="G24">
        <v>2.15</v>
      </c>
      <c r="H24">
        <v>1.76</v>
      </c>
      <c r="I24">
        <v>7.1479999999999997</v>
      </c>
      <c r="J24">
        <v>70</v>
      </c>
      <c r="K24">
        <v>2.23</v>
      </c>
      <c r="L24">
        <v>1.6</v>
      </c>
      <c r="M24">
        <v>99.97</v>
      </c>
      <c r="N24">
        <v>100</v>
      </c>
      <c r="O24">
        <v>295</v>
      </c>
      <c r="P24">
        <v>2</v>
      </c>
      <c r="Q24">
        <v>5.45</v>
      </c>
      <c r="R24">
        <v>3.28</v>
      </c>
      <c r="S24" t="s">
        <v>849</v>
      </c>
      <c r="T24" t="s">
        <v>181</v>
      </c>
      <c r="U24">
        <v>280</v>
      </c>
      <c r="V24">
        <v>2</v>
      </c>
      <c r="W24" s="3">
        <f>VLOOKUP(_014_YearSum_PerBusinessReport_12_20_23[[#This Row],[(Child) ASIN]],'002_SaleLastYear'!E:K,7,0)</f>
        <v>24.99</v>
      </c>
      <c r="X24">
        <f>SUM(_014_YearSum_PerBusinessReport_12_20_23[[#This Row],[Total Order Items]:[Total Order Items - B2B]])</f>
        <v>282</v>
      </c>
      <c r="Y24" s="3">
        <f t="shared" si="0"/>
        <v>7047.1799999999994</v>
      </c>
    </row>
    <row r="25" spans="1:25" x14ac:dyDescent="0.25">
      <c r="A25" t="s">
        <v>120</v>
      </c>
      <c r="B25" t="s">
        <v>120</v>
      </c>
      <c r="C25" t="s">
        <v>121</v>
      </c>
      <c r="D25" t="s">
        <v>122</v>
      </c>
      <c r="E25">
        <v>2.1429999999999998</v>
      </c>
      <c r="F25">
        <v>29</v>
      </c>
      <c r="G25">
        <v>0.85</v>
      </c>
      <c r="H25">
        <v>0.84</v>
      </c>
      <c r="I25">
        <v>2.8650000000000002</v>
      </c>
      <c r="J25">
        <v>34</v>
      </c>
      <c r="K25">
        <v>0.9</v>
      </c>
      <c r="L25">
        <v>0.78</v>
      </c>
      <c r="M25">
        <v>99.3</v>
      </c>
      <c r="N25">
        <v>100</v>
      </c>
      <c r="O25">
        <v>250</v>
      </c>
      <c r="P25">
        <v>2</v>
      </c>
      <c r="Q25">
        <v>11.67</v>
      </c>
      <c r="R25">
        <v>6.9</v>
      </c>
      <c r="S25" t="s">
        <v>850</v>
      </c>
      <c r="T25" t="s">
        <v>368</v>
      </c>
      <c r="U25">
        <v>250</v>
      </c>
      <c r="V25">
        <v>2</v>
      </c>
      <c r="W25" s="3">
        <f>VLOOKUP(_014_YearSum_PerBusinessReport_12_20_23[[#This Row],[(Child) ASIN]],'002_SaleLastYear'!E:K,7,0)</f>
        <v>18.989999999999998</v>
      </c>
      <c r="X25">
        <f>SUM(_014_YearSum_PerBusinessReport_12_20_23[[#This Row],[Total Order Items]:[Total Order Items - B2B]])</f>
        <v>252</v>
      </c>
      <c r="Y25" s="3">
        <f t="shared" si="0"/>
        <v>4785.4799999999996</v>
      </c>
    </row>
    <row r="26" spans="1:25" x14ac:dyDescent="0.25">
      <c r="A26" t="s">
        <v>66</v>
      </c>
      <c r="B26" t="s">
        <v>54</v>
      </c>
      <c r="C26" t="s">
        <v>30</v>
      </c>
      <c r="D26" t="s">
        <v>55</v>
      </c>
      <c r="E26">
        <v>4.0350000000000001</v>
      </c>
      <c r="F26">
        <v>73</v>
      </c>
      <c r="G26">
        <v>1.6</v>
      </c>
      <c r="H26">
        <v>2.1</v>
      </c>
      <c r="I26">
        <v>5.2210000000000001</v>
      </c>
      <c r="J26">
        <v>100</v>
      </c>
      <c r="K26">
        <v>1.63</v>
      </c>
      <c r="L26">
        <v>2.2799999999999998</v>
      </c>
      <c r="M26">
        <v>99.62</v>
      </c>
      <c r="N26">
        <v>100</v>
      </c>
      <c r="O26">
        <v>250</v>
      </c>
      <c r="P26">
        <v>5</v>
      </c>
      <c r="Q26">
        <v>6.2</v>
      </c>
      <c r="R26">
        <v>6.85</v>
      </c>
      <c r="S26" t="s">
        <v>851</v>
      </c>
      <c r="T26" t="s">
        <v>852</v>
      </c>
      <c r="U26">
        <v>248</v>
      </c>
      <c r="V26">
        <v>5</v>
      </c>
      <c r="W26" s="3">
        <f>VLOOKUP(_014_YearSum_PerBusinessReport_12_20_23[[#This Row],[(Child) ASIN]],'002_SaleLastYear'!E:K,7,0)</f>
        <v>22.99</v>
      </c>
      <c r="X26">
        <f>SUM(_014_YearSum_PerBusinessReport_12_20_23[[#This Row],[Total Order Items]:[Total Order Items - B2B]])</f>
        <v>253</v>
      </c>
      <c r="Y26" s="3">
        <f t="shared" si="0"/>
        <v>5816.4699999999993</v>
      </c>
    </row>
    <row r="27" spans="1:25" x14ac:dyDescent="0.25">
      <c r="A27" t="s">
        <v>71</v>
      </c>
      <c r="B27" t="s">
        <v>80</v>
      </c>
      <c r="C27" t="s">
        <v>81</v>
      </c>
      <c r="D27" t="s">
        <v>82</v>
      </c>
      <c r="E27">
        <v>2.57</v>
      </c>
      <c r="F27">
        <v>23</v>
      </c>
      <c r="G27">
        <v>1.02</v>
      </c>
      <c r="H27">
        <v>0.66</v>
      </c>
      <c r="I27">
        <v>3.4420000000000002</v>
      </c>
      <c r="J27">
        <v>31</v>
      </c>
      <c r="K27">
        <v>1.08</v>
      </c>
      <c r="L27">
        <v>0.71</v>
      </c>
      <c r="M27">
        <v>99.94</v>
      </c>
      <c r="N27">
        <v>100</v>
      </c>
      <c r="O27">
        <v>221</v>
      </c>
      <c r="P27">
        <v>1</v>
      </c>
      <c r="Q27">
        <v>8.6</v>
      </c>
      <c r="R27">
        <v>4.3499999999999996</v>
      </c>
      <c r="S27" t="s">
        <v>853</v>
      </c>
      <c r="T27" t="s">
        <v>57</v>
      </c>
      <c r="U27">
        <v>208</v>
      </c>
      <c r="V27">
        <v>1</v>
      </c>
      <c r="W27" s="3">
        <f>VLOOKUP(_014_YearSum_PerBusinessReport_12_20_23[[#This Row],[(Child) ASIN]],'002_SaleLastYear'!E:K,7,0)</f>
        <v>22.99</v>
      </c>
      <c r="X27">
        <f>SUM(_014_YearSum_PerBusinessReport_12_20_23[[#This Row],[Total Order Items]:[Total Order Items - B2B]])</f>
        <v>209</v>
      </c>
      <c r="Y27" s="3">
        <f t="shared" si="0"/>
        <v>4804.91</v>
      </c>
    </row>
    <row r="28" spans="1:25" x14ac:dyDescent="0.25">
      <c r="A28" t="s">
        <v>66</v>
      </c>
      <c r="B28" t="s">
        <v>72</v>
      </c>
      <c r="C28" t="s">
        <v>73</v>
      </c>
      <c r="D28" t="s">
        <v>74</v>
      </c>
      <c r="E28">
        <v>2.2930000000000001</v>
      </c>
      <c r="F28">
        <v>32</v>
      </c>
      <c r="G28">
        <v>0.91</v>
      </c>
      <c r="H28">
        <v>0.92</v>
      </c>
      <c r="I28">
        <v>3.0920000000000001</v>
      </c>
      <c r="J28">
        <v>49</v>
      </c>
      <c r="K28">
        <v>0.97</v>
      </c>
      <c r="L28">
        <v>1.1200000000000001</v>
      </c>
      <c r="M28">
        <v>99.84</v>
      </c>
      <c r="N28">
        <v>100</v>
      </c>
      <c r="O28">
        <v>194</v>
      </c>
      <c r="P28">
        <v>4</v>
      </c>
      <c r="Q28">
        <v>8.4600000000000009</v>
      </c>
      <c r="R28">
        <v>12.5</v>
      </c>
      <c r="S28" t="s">
        <v>854</v>
      </c>
      <c r="T28" t="s">
        <v>459</v>
      </c>
      <c r="U28">
        <v>191</v>
      </c>
      <c r="V28">
        <v>4</v>
      </c>
      <c r="W28" s="3">
        <f>VLOOKUP(_014_YearSum_PerBusinessReport_12_20_23[[#This Row],[(Child) ASIN]],'002_SaleLastYear'!E:K,7,0)</f>
        <v>24.99</v>
      </c>
      <c r="X28">
        <f>SUM(_014_YearSum_PerBusinessReport_12_20_23[[#This Row],[Total Order Items]:[Total Order Items - B2B]])</f>
        <v>195</v>
      </c>
      <c r="Y28" s="3">
        <f t="shared" si="0"/>
        <v>4873.0499999999993</v>
      </c>
    </row>
    <row r="29" spans="1:25" x14ac:dyDescent="0.25">
      <c r="A29" t="s">
        <v>162</v>
      </c>
      <c r="B29" t="s">
        <v>163</v>
      </c>
      <c r="C29" t="s">
        <v>164</v>
      </c>
      <c r="D29" t="s">
        <v>165</v>
      </c>
      <c r="E29">
        <v>3.536</v>
      </c>
      <c r="F29">
        <v>46</v>
      </c>
      <c r="G29">
        <v>1.41</v>
      </c>
      <c r="H29">
        <v>1.32</v>
      </c>
      <c r="I29">
        <v>4.6100000000000003</v>
      </c>
      <c r="J29">
        <v>56</v>
      </c>
      <c r="K29">
        <v>1.44</v>
      </c>
      <c r="L29">
        <v>1.28</v>
      </c>
      <c r="M29">
        <v>99.09</v>
      </c>
      <c r="N29">
        <v>94.64</v>
      </c>
      <c r="O29">
        <v>203</v>
      </c>
      <c r="P29">
        <v>5</v>
      </c>
      <c r="Q29">
        <v>5.74</v>
      </c>
      <c r="R29">
        <v>10.87</v>
      </c>
      <c r="S29" t="s">
        <v>855</v>
      </c>
      <c r="T29" t="s">
        <v>376</v>
      </c>
      <c r="U29">
        <v>185</v>
      </c>
      <c r="V29">
        <v>5</v>
      </c>
      <c r="W29" s="3">
        <f>VLOOKUP(_014_YearSum_PerBusinessReport_12_20_23[[#This Row],[(Child) ASIN]],'002_SaleLastYear'!E:K,7,0)</f>
        <v>19.989999999999998</v>
      </c>
      <c r="X29">
        <f>SUM(_014_YearSum_PerBusinessReport_12_20_23[[#This Row],[Total Order Items]:[Total Order Items - B2B]])</f>
        <v>190</v>
      </c>
      <c r="Y29" s="3">
        <f t="shared" si="0"/>
        <v>3798.1</v>
      </c>
    </row>
    <row r="30" spans="1:25" x14ac:dyDescent="0.25">
      <c r="A30" t="s">
        <v>512</v>
      </c>
      <c r="B30" t="s">
        <v>80</v>
      </c>
      <c r="C30" t="s">
        <v>81</v>
      </c>
      <c r="D30" t="s">
        <v>82</v>
      </c>
      <c r="E30">
        <v>3.1549999999999998</v>
      </c>
      <c r="F30">
        <v>59</v>
      </c>
      <c r="G30">
        <v>1.25</v>
      </c>
      <c r="H30">
        <v>1.7</v>
      </c>
      <c r="I30">
        <v>4.1379999999999999</v>
      </c>
      <c r="J30">
        <v>77</v>
      </c>
      <c r="K30">
        <v>1.29</v>
      </c>
      <c r="L30">
        <v>1.76</v>
      </c>
      <c r="M30">
        <v>99.37</v>
      </c>
      <c r="N30">
        <v>100</v>
      </c>
      <c r="O30">
        <v>192</v>
      </c>
      <c r="P30">
        <v>3</v>
      </c>
      <c r="Q30">
        <v>6.09</v>
      </c>
      <c r="R30">
        <v>5.08</v>
      </c>
      <c r="S30" t="s">
        <v>856</v>
      </c>
      <c r="T30" t="s">
        <v>592</v>
      </c>
      <c r="U30">
        <v>182</v>
      </c>
      <c r="V30">
        <v>3</v>
      </c>
      <c r="W30" s="3">
        <f>VLOOKUP(_014_YearSum_PerBusinessReport_12_20_23[[#This Row],[(Child) ASIN]],'002_SaleLastYear'!E:K,7,0)</f>
        <v>22.99</v>
      </c>
      <c r="X30">
        <f>SUM(_014_YearSum_PerBusinessReport_12_20_23[[#This Row],[Total Order Items]:[Total Order Items - B2B]])</f>
        <v>185</v>
      </c>
      <c r="Y30" s="3">
        <f t="shared" si="0"/>
        <v>4253.1499999999996</v>
      </c>
    </row>
    <row r="31" spans="1:25" x14ac:dyDescent="0.25">
      <c r="A31" t="s">
        <v>512</v>
      </c>
      <c r="B31" t="s">
        <v>84</v>
      </c>
      <c r="C31" t="s">
        <v>85</v>
      </c>
      <c r="D31" t="s">
        <v>86</v>
      </c>
      <c r="E31">
        <v>2.4340000000000002</v>
      </c>
      <c r="F31">
        <v>38</v>
      </c>
      <c r="G31">
        <v>0.97</v>
      </c>
      <c r="H31">
        <v>1.0900000000000001</v>
      </c>
      <c r="I31">
        <v>2.8959999999999999</v>
      </c>
      <c r="J31">
        <v>48</v>
      </c>
      <c r="K31">
        <v>0.91</v>
      </c>
      <c r="L31">
        <v>1.0900000000000001</v>
      </c>
      <c r="M31">
        <v>97.38</v>
      </c>
      <c r="N31">
        <v>89.58</v>
      </c>
      <c r="O31">
        <v>161</v>
      </c>
      <c r="P31">
        <v>1</v>
      </c>
      <c r="Q31">
        <v>6.61</v>
      </c>
      <c r="R31">
        <v>2.63</v>
      </c>
      <c r="S31" t="s">
        <v>857</v>
      </c>
      <c r="T31" t="s">
        <v>564</v>
      </c>
      <c r="U31">
        <v>157</v>
      </c>
      <c r="V31">
        <v>1</v>
      </c>
      <c r="W31" s="3">
        <f>VLOOKUP(_014_YearSum_PerBusinessReport_12_20_23[[#This Row],[(Child) ASIN]],'002_SaleLastYear'!E:K,7,0)</f>
        <v>22.99</v>
      </c>
      <c r="X31">
        <f>SUM(_014_YearSum_PerBusinessReport_12_20_23[[#This Row],[Total Order Items]:[Total Order Items - B2B]])</f>
        <v>158</v>
      </c>
      <c r="Y31" s="3">
        <f t="shared" si="0"/>
        <v>3632.4199999999996</v>
      </c>
    </row>
    <row r="32" spans="1:25" x14ac:dyDescent="0.25">
      <c r="A32" t="s">
        <v>66</v>
      </c>
      <c r="B32" t="s">
        <v>76</v>
      </c>
      <c r="C32" t="s">
        <v>77</v>
      </c>
      <c r="D32" t="s">
        <v>78</v>
      </c>
      <c r="E32">
        <v>2.2090000000000001</v>
      </c>
      <c r="F32">
        <v>42</v>
      </c>
      <c r="G32">
        <v>0.88</v>
      </c>
      <c r="H32">
        <v>1.21</v>
      </c>
      <c r="I32">
        <v>2.867</v>
      </c>
      <c r="J32">
        <v>49</v>
      </c>
      <c r="K32">
        <v>0.9</v>
      </c>
      <c r="L32">
        <v>1.1200000000000001</v>
      </c>
      <c r="M32">
        <v>99.58</v>
      </c>
      <c r="N32">
        <v>100</v>
      </c>
      <c r="O32">
        <v>154</v>
      </c>
      <c r="P32">
        <v>0</v>
      </c>
      <c r="Q32">
        <v>6.97</v>
      </c>
      <c r="R32">
        <v>0</v>
      </c>
      <c r="S32" t="s">
        <v>858</v>
      </c>
      <c r="T32" t="s">
        <v>33</v>
      </c>
      <c r="U32">
        <v>154</v>
      </c>
      <c r="V32">
        <v>0</v>
      </c>
      <c r="W32" s="3">
        <f>VLOOKUP(_014_YearSum_PerBusinessReport_12_20_23[[#This Row],[(Child) ASIN]],'002_SaleLastYear'!E:K,7,0)</f>
        <v>20.99</v>
      </c>
      <c r="X32">
        <f>SUM(_014_YearSum_PerBusinessReport_12_20_23[[#This Row],[Total Order Items]:[Total Order Items - B2B]])</f>
        <v>154</v>
      </c>
      <c r="Y32" s="3">
        <f t="shared" si="0"/>
        <v>3232.4599999999996</v>
      </c>
    </row>
    <row r="33" spans="1:25" x14ac:dyDescent="0.25">
      <c r="A33" t="s">
        <v>512</v>
      </c>
      <c r="B33" t="s">
        <v>29</v>
      </c>
      <c r="C33" t="s">
        <v>30</v>
      </c>
      <c r="D33" t="s">
        <v>31</v>
      </c>
      <c r="E33">
        <v>1.5129999999999999</v>
      </c>
      <c r="F33">
        <v>28</v>
      </c>
      <c r="G33">
        <v>0.6</v>
      </c>
      <c r="H33">
        <v>0.81</v>
      </c>
      <c r="I33">
        <v>1.9930000000000001</v>
      </c>
      <c r="J33">
        <v>38</v>
      </c>
      <c r="K33">
        <v>0.62</v>
      </c>
      <c r="L33">
        <v>0.87</v>
      </c>
      <c r="M33">
        <v>99.75</v>
      </c>
      <c r="N33">
        <v>100</v>
      </c>
      <c r="O33">
        <v>145</v>
      </c>
      <c r="P33">
        <v>1</v>
      </c>
      <c r="Q33">
        <v>9.58</v>
      </c>
      <c r="R33">
        <v>3.57</v>
      </c>
      <c r="S33" t="s">
        <v>859</v>
      </c>
      <c r="T33" t="s">
        <v>564</v>
      </c>
      <c r="U33">
        <v>144</v>
      </c>
      <c r="V33">
        <v>1</v>
      </c>
      <c r="W33" s="3">
        <f>VLOOKUP(_014_YearSum_PerBusinessReport_12_20_23[[#This Row],[(Child) ASIN]],'002_SaleLastYear'!E:K,7,0)</f>
        <v>24.99</v>
      </c>
      <c r="X33">
        <f>SUM(_014_YearSum_PerBusinessReport_12_20_23[[#This Row],[Total Order Items]:[Total Order Items - B2B]])</f>
        <v>145</v>
      </c>
      <c r="Y33" s="3">
        <f t="shared" si="0"/>
        <v>3623.5499999999997</v>
      </c>
    </row>
    <row r="34" spans="1:25" x14ac:dyDescent="0.25">
      <c r="A34" t="s">
        <v>58</v>
      </c>
      <c r="B34" t="s">
        <v>58</v>
      </c>
      <c r="C34" t="s">
        <v>59</v>
      </c>
      <c r="D34" t="s">
        <v>60</v>
      </c>
      <c r="E34">
        <v>1.3440000000000001</v>
      </c>
      <c r="F34">
        <v>11</v>
      </c>
      <c r="G34">
        <v>0.53</v>
      </c>
      <c r="H34">
        <v>0.32</v>
      </c>
      <c r="I34">
        <v>1.7430000000000001</v>
      </c>
      <c r="J34">
        <v>13</v>
      </c>
      <c r="K34">
        <v>0.54</v>
      </c>
      <c r="L34">
        <v>0.3</v>
      </c>
      <c r="M34">
        <v>99.66</v>
      </c>
      <c r="N34">
        <v>100</v>
      </c>
      <c r="O34">
        <v>153</v>
      </c>
      <c r="P34">
        <v>1</v>
      </c>
      <c r="Q34">
        <v>11.38</v>
      </c>
      <c r="R34">
        <v>9.09</v>
      </c>
      <c r="S34" t="s">
        <v>860</v>
      </c>
      <c r="T34" t="s">
        <v>166</v>
      </c>
      <c r="U34">
        <v>139</v>
      </c>
      <c r="V34">
        <v>1</v>
      </c>
      <c r="W34" s="3">
        <f>VLOOKUP(_014_YearSum_PerBusinessReport_12_20_23[[#This Row],[(Child) ASIN]],'002_SaleLastYear'!E:K,7,0)</f>
        <v>21.99</v>
      </c>
      <c r="X34">
        <f>SUM(_014_YearSum_PerBusinessReport_12_20_23[[#This Row],[Total Order Items]:[Total Order Items - B2B]])</f>
        <v>140</v>
      </c>
      <c r="Y34" s="3">
        <f t="shared" si="0"/>
        <v>3078.6</v>
      </c>
    </row>
    <row r="35" spans="1:25" x14ac:dyDescent="0.25">
      <c r="A35" t="s">
        <v>34</v>
      </c>
      <c r="B35" t="s">
        <v>157</v>
      </c>
      <c r="C35" t="s">
        <v>158</v>
      </c>
      <c r="D35" t="s">
        <v>159</v>
      </c>
      <c r="E35">
        <v>3.2589999999999999</v>
      </c>
      <c r="F35">
        <v>52</v>
      </c>
      <c r="G35">
        <v>1.3</v>
      </c>
      <c r="H35">
        <v>1.5</v>
      </c>
      <c r="I35">
        <v>3.7170000000000001</v>
      </c>
      <c r="J35">
        <v>69</v>
      </c>
      <c r="K35">
        <v>1.1599999999999999</v>
      </c>
      <c r="L35">
        <v>1.57</v>
      </c>
      <c r="M35">
        <v>99.14</v>
      </c>
      <c r="N35">
        <v>98.55</v>
      </c>
      <c r="O35">
        <v>115</v>
      </c>
      <c r="P35">
        <v>1</v>
      </c>
      <c r="Q35">
        <v>3.53</v>
      </c>
      <c r="R35">
        <v>1.92</v>
      </c>
      <c r="S35" t="s">
        <v>861</v>
      </c>
      <c r="T35" t="s">
        <v>166</v>
      </c>
      <c r="U35">
        <v>111</v>
      </c>
      <c r="V35">
        <v>1</v>
      </c>
      <c r="W35" s="3">
        <f>VLOOKUP(_014_YearSum_PerBusinessReport_12_20_23[[#This Row],[(Child) ASIN]],'002_SaleLastYear'!E:K,7,0)</f>
        <v>22.99</v>
      </c>
      <c r="X35">
        <f>SUM(_014_YearSum_PerBusinessReport_12_20_23[[#This Row],[Total Order Items]:[Total Order Items - B2B]])</f>
        <v>112</v>
      </c>
      <c r="Y35" s="3">
        <f t="shared" si="0"/>
        <v>2574.8799999999997</v>
      </c>
    </row>
    <row r="36" spans="1:25" x14ac:dyDescent="0.25">
      <c r="A36" t="s">
        <v>512</v>
      </c>
      <c r="B36" t="s">
        <v>72</v>
      </c>
      <c r="C36" t="s">
        <v>73</v>
      </c>
      <c r="D36" t="s">
        <v>74</v>
      </c>
      <c r="E36">
        <v>1.6850000000000001</v>
      </c>
      <c r="F36">
        <v>25</v>
      </c>
      <c r="G36">
        <v>0.67</v>
      </c>
      <c r="H36">
        <v>0.72</v>
      </c>
      <c r="I36">
        <v>2.2530000000000001</v>
      </c>
      <c r="J36">
        <v>34</v>
      </c>
      <c r="K36">
        <v>0.7</v>
      </c>
      <c r="L36">
        <v>0.78</v>
      </c>
      <c r="M36">
        <v>99.51</v>
      </c>
      <c r="N36">
        <v>97.06</v>
      </c>
      <c r="O36">
        <v>118</v>
      </c>
      <c r="P36">
        <v>2</v>
      </c>
      <c r="Q36">
        <v>7</v>
      </c>
      <c r="R36">
        <v>8</v>
      </c>
      <c r="S36" t="s">
        <v>862</v>
      </c>
      <c r="T36" t="s">
        <v>217</v>
      </c>
      <c r="U36">
        <v>111</v>
      </c>
      <c r="V36">
        <v>1</v>
      </c>
      <c r="W36" s="3">
        <f>VLOOKUP(_014_YearSum_PerBusinessReport_12_20_23[[#This Row],[(Child) ASIN]],'002_SaleLastYear'!E:K,7,0)</f>
        <v>24.99</v>
      </c>
      <c r="X36">
        <f>SUM(_014_YearSum_PerBusinessReport_12_20_23[[#This Row],[Total Order Items]:[Total Order Items - B2B]])</f>
        <v>112</v>
      </c>
      <c r="Y36" s="3">
        <f t="shared" si="0"/>
        <v>2798.8799999999997</v>
      </c>
    </row>
    <row r="37" spans="1:25" x14ac:dyDescent="0.25">
      <c r="A37" t="s">
        <v>512</v>
      </c>
      <c r="B37" t="s">
        <v>54</v>
      </c>
      <c r="C37" t="s">
        <v>30</v>
      </c>
      <c r="D37" t="s">
        <v>55</v>
      </c>
      <c r="E37">
        <v>2.7349999999999999</v>
      </c>
      <c r="F37">
        <v>52</v>
      </c>
      <c r="G37">
        <v>1.0900000000000001</v>
      </c>
      <c r="H37">
        <v>1.5</v>
      </c>
      <c r="I37">
        <v>3.3879999999999999</v>
      </c>
      <c r="J37">
        <v>63</v>
      </c>
      <c r="K37">
        <v>1.06</v>
      </c>
      <c r="L37">
        <v>1.44</v>
      </c>
      <c r="M37">
        <v>97.82</v>
      </c>
      <c r="N37">
        <v>98.41</v>
      </c>
      <c r="O37">
        <v>109</v>
      </c>
      <c r="P37">
        <v>0</v>
      </c>
      <c r="Q37">
        <v>3.99</v>
      </c>
      <c r="R37">
        <v>0</v>
      </c>
      <c r="S37" t="s">
        <v>863</v>
      </c>
      <c r="T37" t="s">
        <v>33</v>
      </c>
      <c r="U37">
        <v>108</v>
      </c>
      <c r="V37">
        <v>0</v>
      </c>
      <c r="W37" s="3">
        <f>VLOOKUP(_014_YearSum_PerBusinessReport_12_20_23[[#This Row],[(Child) ASIN]],'002_SaleLastYear'!E:K,7,0)</f>
        <v>22.99</v>
      </c>
      <c r="X37">
        <f>SUM(_014_YearSum_PerBusinessReport_12_20_23[[#This Row],[Total Order Items]:[Total Order Items - B2B]])</f>
        <v>108</v>
      </c>
      <c r="Y37" s="3">
        <f t="shared" si="0"/>
        <v>2482.9199999999996</v>
      </c>
    </row>
    <row r="38" spans="1:25" x14ac:dyDescent="0.25">
      <c r="A38" t="s">
        <v>301</v>
      </c>
      <c r="B38" t="s">
        <v>301</v>
      </c>
      <c r="C38" t="s">
        <v>302</v>
      </c>
      <c r="D38" t="s">
        <v>303</v>
      </c>
      <c r="E38">
        <v>1.0589999999999999</v>
      </c>
      <c r="F38">
        <v>17</v>
      </c>
      <c r="G38">
        <v>0.42</v>
      </c>
      <c r="H38">
        <v>0.49</v>
      </c>
      <c r="I38">
        <v>1.2949999999999999</v>
      </c>
      <c r="J38">
        <v>21</v>
      </c>
      <c r="K38">
        <v>0.4</v>
      </c>
      <c r="L38">
        <v>0.48</v>
      </c>
      <c r="M38">
        <v>99.31</v>
      </c>
      <c r="N38">
        <v>100</v>
      </c>
      <c r="O38">
        <v>130</v>
      </c>
      <c r="P38">
        <v>2</v>
      </c>
      <c r="Q38">
        <v>12.28</v>
      </c>
      <c r="R38">
        <v>11.76</v>
      </c>
      <c r="S38" t="s">
        <v>864</v>
      </c>
      <c r="T38" t="s">
        <v>749</v>
      </c>
      <c r="U38">
        <v>104</v>
      </c>
      <c r="V38">
        <v>2</v>
      </c>
      <c r="W38" s="3">
        <f>VLOOKUP(_014_YearSum_PerBusinessReport_12_20_23[[#This Row],[(Child) ASIN]],'002_SaleLastYear'!E:K,7,0)</f>
        <v>19.989999999999998</v>
      </c>
      <c r="X38">
        <f>SUM(_014_YearSum_PerBusinessReport_12_20_23[[#This Row],[Total Order Items]:[Total Order Items - B2B]])</f>
        <v>106</v>
      </c>
      <c r="Y38" s="3">
        <f t="shared" si="0"/>
        <v>2118.94</v>
      </c>
    </row>
    <row r="39" spans="1:25" x14ac:dyDescent="0.25">
      <c r="A39" t="s">
        <v>66</v>
      </c>
      <c r="B39" t="s">
        <v>80</v>
      </c>
      <c r="C39" t="s">
        <v>81</v>
      </c>
      <c r="D39" t="s">
        <v>82</v>
      </c>
      <c r="E39">
        <v>1.5089999999999999</v>
      </c>
      <c r="F39">
        <v>22</v>
      </c>
      <c r="G39">
        <v>0.6</v>
      </c>
      <c r="H39">
        <v>0.63</v>
      </c>
      <c r="I39">
        <v>1.9059999999999999</v>
      </c>
      <c r="J39">
        <v>29</v>
      </c>
      <c r="K39">
        <v>0.6</v>
      </c>
      <c r="L39">
        <v>0.66</v>
      </c>
      <c r="M39">
        <v>99.9</v>
      </c>
      <c r="N39">
        <v>100</v>
      </c>
      <c r="O39">
        <v>105</v>
      </c>
      <c r="P39">
        <v>3</v>
      </c>
      <c r="Q39">
        <v>6.96</v>
      </c>
      <c r="R39">
        <v>13.64</v>
      </c>
      <c r="S39" t="s">
        <v>865</v>
      </c>
      <c r="T39" t="s">
        <v>340</v>
      </c>
      <c r="U39">
        <v>103</v>
      </c>
      <c r="V39">
        <v>3</v>
      </c>
      <c r="W39" s="3">
        <f>VLOOKUP(_014_YearSum_PerBusinessReport_12_20_23[[#This Row],[(Child) ASIN]],'002_SaleLastYear'!E:K,7,0)</f>
        <v>22.99</v>
      </c>
      <c r="X39">
        <f>SUM(_014_YearSum_PerBusinessReport_12_20_23[[#This Row],[Total Order Items]:[Total Order Items - B2B]])</f>
        <v>106</v>
      </c>
      <c r="Y39" s="3">
        <f t="shared" si="0"/>
        <v>2436.94</v>
      </c>
    </row>
    <row r="40" spans="1:25" x14ac:dyDescent="0.25">
      <c r="A40" t="s">
        <v>34</v>
      </c>
      <c r="B40" t="s">
        <v>224</v>
      </c>
      <c r="C40" t="s">
        <v>158</v>
      </c>
      <c r="D40" t="s">
        <v>225</v>
      </c>
      <c r="E40">
        <v>4.7759999999999998</v>
      </c>
      <c r="F40">
        <v>57</v>
      </c>
      <c r="G40">
        <v>1.9</v>
      </c>
      <c r="H40">
        <v>1.64</v>
      </c>
      <c r="I40">
        <v>5.2249999999999996</v>
      </c>
      <c r="J40">
        <v>62</v>
      </c>
      <c r="K40">
        <v>1.63</v>
      </c>
      <c r="L40">
        <v>1.41</v>
      </c>
      <c r="M40">
        <v>99.15</v>
      </c>
      <c r="N40">
        <v>96.72</v>
      </c>
      <c r="O40">
        <v>102</v>
      </c>
      <c r="P40">
        <v>3</v>
      </c>
      <c r="Q40">
        <v>2.14</v>
      </c>
      <c r="R40">
        <v>5.26</v>
      </c>
      <c r="S40" t="s">
        <v>866</v>
      </c>
      <c r="T40" t="s">
        <v>867</v>
      </c>
      <c r="U40">
        <v>102</v>
      </c>
      <c r="V40">
        <v>3</v>
      </c>
      <c r="W40" s="3">
        <f>VLOOKUP(_014_YearSum_PerBusinessReport_12_20_23[[#This Row],[(Child) ASIN]],'002_SaleLastYear'!E:K,7,0)</f>
        <v>22.99</v>
      </c>
      <c r="X40">
        <f>SUM(_014_YearSum_PerBusinessReport_12_20_23[[#This Row],[Total Order Items]:[Total Order Items - B2B]])</f>
        <v>105</v>
      </c>
      <c r="Y40" s="3">
        <f t="shared" si="0"/>
        <v>2413.9499999999998</v>
      </c>
    </row>
    <row r="41" spans="1:25" x14ac:dyDescent="0.25">
      <c r="A41" t="s">
        <v>34</v>
      </c>
      <c r="B41" t="s">
        <v>397</v>
      </c>
      <c r="C41" t="s">
        <v>398</v>
      </c>
      <c r="D41" t="s">
        <v>399</v>
      </c>
      <c r="E41">
        <v>1.7010000000000001</v>
      </c>
      <c r="F41">
        <v>18</v>
      </c>
      <c r="G41">
        <v>0.68</v>
      </c>
      <c r="H41">
        <v>0.52</v>
      </c>
      <c r="I41">
        <v>1.9139999999999999</v>
      </c>
      <c r="J41">
        <v>19</v>
      </c>
      <c r="K41">
        <v>0.6</v>
      </c>
      <c r="L41">
        <v>0.43</v>
      </c>
      <c r="M41">
        <v>99.74</v>
      </c>
      <c r="N41">
        <v>100</v>
      </c>
      <c r="O41">
        <v>99</v>
      </c>
      <c r="P41">
        <v>0</v>
      </c>
      <c r="Q41">
        <v>5.82</v>
      </c>
      <c r="R41">
        <v>0</v>
      </c>
      <c r="S41" t="s">
        <v>868</v>
      </c>
      <c r="T41" t="s">
        <v>33</v>
      </c>
      <c r="U41">
        <v>99</v>
      </c>
      <c r="V41">
        <v>0</v>
      </c>
      <c r="W41" s="3">
        <f>VLOOKUP(_014_YearSum_PerBusinessReport_12_20_23[[#This Row],[(Child) ASIN]],'002_SaleLastYear'!E:K,7,0)</f>
        <v>19.989999999999998</v>
      </c>
      <c r="X41">
        <f>SUM(_014_YearSum_PerBusinessReport_12_20_23[[#This Row],[Total Order Items]:[Total Order Items - B2B]])</f>
        <v>99</v>
      </c>
      <c r="Y41" s="3">
        <f t="shared" si="0"/>
        <v>1979.0099999999998</v>
      </c>
    </row>
    <row r="42" spans="1:25" x14ac:dyDescent="0.25">
      <c r="A42" t="s">
        <v>88</v>
      </c>
      <c r="B42" t="s">
        <v>88</v>
      </c>
      <c r="C42" t="s">
        <v>89</v>
      </c>
      <c r="D42" t="s">
        <v>90</v>
      </c>
      <c r="E42">
        <v>650</v>
      </c>
      <c r="F42">
        <v>15</v>
      </c>
      <c r="G42">
        <v>0.26</v>
      </c>
      <c r="H42">
        <v>0.43</v>
      </c>
      <c r="I42">
        <v>794</v>
      </c>
      <c r="J42">
        <v>16</v>
      </c>
      <c r="K42">
        <v>0.25</v>
      </c>
      <c r="L42">
        <v>0.36</v>
      </c>
      <c r="M42">
        <v>99.37</v>
      </c>
      <c r="N42">
        <v>100</v>
      </c>
      <c r="O42">
        <v>72</v>
      </c>
      <c r="P42">
        <v>3</v>
      </c>
      <c r="Q42">
        <v>11.08</v>
      </c>
      <c r="R42">
        <v>20</v>
      </c>
      <c r="S42" t="s">
        <v>869</v>
      </c>
      <c r="T42" t="s">
        <v>171</v>
      </c>
      <c r="U42">
        <v>67</v>
      </c>
      <c r="V42">
        <v>3</v>
      </c>
      <c r="W42" s="3">
        <f>VLOOKUP(_014_YearSum_PerBusinessReport_12_20_23[[#This Row],[(Child) ASIN]],'002_SaleLastYear'!E:K,7,0)</f>
        <v>18.989999999999998</v>
      </c>
      <c r="X42">
        <f>SUM(_014_YearSum_PerBusinessReport_12_20_23[[#This Row],[Total Order Items]:[Total Order Items - B2B]])</f>
        <v>70</v>
      </c>
      <c r="Y42" s="3">
        <f t="shared" si="0"/>
        <v>1329.3</v>
      </c>
    </row>
    <row r="43" spans="1:25" x14ac:dyDescent="0.25">
      <c r="A43" t="s">
        <v>512</v>
      </c>
      <c r="B43" t="s">
        <v>76</v>
      </c>
      <c r="C43" t="s">
        <v>77</v>
      </c>
      <c r="D43" t="s">
        <v>78</v>
      </c>
      <c r="E43">
        <v>1.139</v>
      </c>
      <c r="F43">
        <v>28</v>
      </c>
      <c r="G43">
        <v>0.45</v>
      </c>
      <c r="H43">
        <v>0.81</v>
      </c>
      <c r="I43">
        <v>1.4079999999999999</v>
      </c>
      <c r="J43">
        <v>37</v>
      </c>
      <c r="K43">
        <v>0.44</v>
      </c>
      <c r="L43">
        <v>0.84</v>
      </c>
      <c r="M43">
        <v>99.79</v>
      </c>
      <c r="N43">
        <v>97.3</v>
      </c>
      <c r="O43">
        <v>66</v>
      </c>
      <c r="P43">
        <v>0</v>
      </c>
      <c r="Q43">
        <v>5.79</v>
      </c>
      <c r="R43">
        <v>0</v>
      </c>
      <c r="S43" t="s">
        <v>870</v>
      </c>
      <c r="T43" t="s">
        <v>33</v>
      </c>
      <c r="U43">
        <v>66</v>
      </c>
      <c r="V43">
        <v>0</v>
      </c>
      <c r="W43" s="3">
        <f>VLOOKUP(_014_YearSum_PerBusinessReport_12_20_23[[#This Row],[(Child) ASIN]],'002_SaleLastYear'!E:K,7,0)</f>
        <v>20.99</v>
      </c>
      <c r="X43">
        <f>SUM(_014_YearSum_PerBusinessReport_12_20_23[[#This Row],[Total Order Items]:[Total Order Items - B2B]])</f>
        <v>66</v>
      </c>
      <c r="Y43" s="3">
        <f t="shared" si="0"/>
        <v>1385.34</v>
      </c>
    </row>
    <row r="44" spans="1:25" x14ac:dyDescent="0.25">
      <c r="A44" t="s">
        <v>66</v>
      </c>
      <c r="B44" t="s">
        <v>120</v>
      </c>
      <c r="C44" t="s">
        <v>121</v>
      </c>
      <c r="D44" t="s">
        <v>122</v>
      </c>
      <c r="E44">
        <v>929</v>
      </c>
      <c r="F44">
        <v>21</v>
      </c>
      <c r="G44">
        <v>0.37</v>
      </c>
      <c r="H44">
        <v>0.6</v>
      </c>
      <c r="I44">
        <v>1.1419999999999999</v>
      </c>
      <c r="J44">
        <v>25</v>
      </c>
      <c r="K44">
        <v>0.36</v>
      </c>
      <c r="L44">
        <v>0.56999999999999995</v>
      </c>
      <c r="M44">
        <v>99.74</v>
      </c>
      <c r="N44">
        <v>100</v>
      </c>
      <c r="O44">
        <v>60</v>
      </c>
      <c r="P44">
        <v>1</v>
      </c>
      <c r="Q44">
        <v>6.46</v>
      </c>
      <c r="R44">
        <v>4.76</v>
      </c>
      <c r="S44" t="s">
        <v>871</v>
      </c>
      <c r="T44" t="s">
        <v>369</v>
      </c>
      <c r="U44">
        <v>60</v>
      </c>
      <c r="V44">
        <v>1</v>
      </c>
      <c r="W44" s="3">
        <f>VLOOKUP(_014_YearSum_PerBusinessReport_12_20_23[[#This Row],[(Child) ASIN]],'002_SaleLastYear'!E:K,7,0)</f>
        <v>18.989999999999998</v>
      </c>
      <c r="X44">
        <f>SUM(_014_YearSum_PerBusinessReport_12_20_23[[#This Row],[Total Order Items]:[Total Order Items - B2B]])</f>
        <v>61</v>
      </c>
      <c r="Y44" s="3">
        <f t="shared" si="0"/>
        <v>1158.3899999999999</v>
      </c>
    </row>
    <row r="45" spans="1:25" x14ac:dyDescent="0.25">
      <c r="A45" t="s">
        <v>34</v>
      </c>
      <c r="B45" t="s">
        <v>186</v>
      </c>
      <c r="C45" t="s">
        <v>187</v>
      </c>
      <c r="D45" t="s">
        <v>188</v>
      </c>
      <c r="E45">
        <v>2.1469999999999998</v>
      </c>
      <c r="F45">
        <v>31</v>
      </c>
      <c r="G45">
        <v>0.85</v>
      </c>
      <c r="H45">
        <v>0.89</v>
      </c>
      <c r="I45">
        <v>2.33</v>
      </c>
      <c r="J45">
        <v>31</v>
      </c>
      <c r="K45">
        <v>0.73</v>
      </c>
      <c r="L45">
        <v>0.71</v>
      </c>
      <c r="M45">
        <v>99.48</v>
      </c>
      <c r="N45">
        <v>93.55</v>
      </c>
      <c r="O45">
        <v>52</v>
      </c>
      <c r="P45">
        <v>1</v>
      </c>
      <c r="Q45">
        <v>2.42</v>
      </c>
      <c r="R45">
        <v>3.23</v>
      </c>
      <c r="S45" t="s">
        <v>872</v>
      </c>
      <c r="T45" t="s">
        <v>39</v>
      </c>
      <c r="U45">
        <v>51</v>
      </c>
      <c r="V45">
        <v>1</v>
      </c>
      <c r="W45" s="3">
        <f>VLOOKUP(_014_YearSum_PerBusinessReport_12_20_23[[#This Row],[(Child) ASIN]],'002_SaleLastYear'!E:K,7,0)</f>
        <v>19.989999999999998</v>
      </c>
      <c r="X45">
        <f>SUM(_014_YearSum_PerBusinessReport_12_20_23[[#This Row],[Total Order Items]:[Total Order Items - B2B]])</f>
        <v>52</v>
      </c>
      <c r="Y45" s="3">
        <f t="shared" si="0"/>
        <v>1039.48</v>
      </c>
    </row>
    <row r="46" spans="1:25" x14ac:dyDescent="0.25">
      <c r="A46" t="s">
        <v>34</v>
      </c>
      <c r="B46" t="s">
        <v>222</v>
      </c>
      <c r="C46" t="s">
        <v>158</v>
      </c>
      <c r="D46" t="s">
        <v>223</v>
      </c>
      <c r="E46">
        <v>3.7389999999999999</v>
      </c>
      <c r="F46">
        <v>50</v>
      </c>
      <c r="G46">
        <v>1.49</v>
      </c>
      <c r="H46">
        <v>1.44</v>
      </c>
      <c r="I46">
        <v>4.0529999999999999</v>
      </c>
      <c r="J46">
        <v>50</v>
      </c>
      <c r="K46">
        <v>1.27</v>
      </c>
      <c r="L46">
        <v>1.1399999999999999</v>
      </c>
      <c r="M46">
        <v>95.54</v>
      </c>
      <c r="N46">
        <v>90</v>
      </c>
      <c r="O46">
        <v>54</v>
      </c>
      <c r="P46">
        <v>0</v>
      </c>
      <c r="Q46">
        <v>1.44</v>
      </c>
      <c r="R46">
        <v>0</v>
      </c>
      <c r="S46" t="s">
        <v>873</v>
      </c>
      <c r="T46" t="s">
        <v>33</v>
      </c>
      <c r="U46">
        <v>51</v>
      </c>
      <c r="V46">
        <v>0</v>
      </c>
      <c r="W46" s="3">
        <f>VLOOKUP(_014_YearSum_PerBusinessReport_12_20_23[[#This Row],[(Child) ASIN]],'002_SaleLastYear'!E:K,7,0)</f>
        <v>20.99</v>
      </c>
      <c r="X46">
        <f>SUM(_014_YearSum_PerBusinessReport_12_20_23[[#This Row],[Total Order Items]:[Total Order Items - B2B]])</f>
        <v>51</v>
      </c>
      <c r="Y46" s="3">
        <f t="shared" si="0"/>
        <v>1070.49</v>
      </c>
    </row>
    <row r="47" spans="1:25" x14ac:dyDescent="0.25">
      <c r="A47" t="s">
        <v>35</v>
      </c>
      <c r="B47" t="s">
        <v>35</v>
      </c>
      <c r="C47" t="s">
        <v>36</v>
      </c>
      <c r="D47" t="s">
        <v>37</v>
      </c>
      <c r="E47">
        <v>603</v>
      </c>
      <c r="F47">
        <v>4</v>
      </c>
      <c r="G47">
        <v>0.24</v>
      </c>
      <c r="H47">
        <v>0.12</v>
      </c>
      <c r="I47">
        <v>735</v>
      </c>
      <c r="J47">
        <v>5</v>
      </c>
      <c r="K47">
        <v>0.23</v>
      </c>
      <c r="L47">
        <v>0.11</v>
      </c>
      <c r="M47">
        <v>99.73</v>
      </c>
      <c r="N47">
        <v>100</v>
      </c>
      <c r="O47">
        <v>55</v>
      </c>
      <c r="P47">
        <v>0</v>
      </c>
      <c r="Q47">
        <v>9.1199999999999992</v>
      </c>
      <c r="R47">
        <v>0</v>
      </c>
      <c r="S47" t="s">
        <v>874</v>
      </c>
      <c r="T47" t="s">
        <v>33</v>
      </c>
      <c r="U47">
        <v>51</v>
      </c>
      <c r="V47">
        <v>0</v>
      </c>
      <c r="W47" s="3">
        <f>VLOOKUP(_014_YearSum_PerBusinessReport_12_20_23[[#This Row],[(Child) ASIN]],'002_SaleLastYear'!E:K,7,0)</f>
        <v>18.989999999999998</v>
      </c>
      <c r="X47">
        <f>SUM(_014_YearSum_PerBusinessReport_12_20_23[[#This Row],[Total Order Items]:[Total Order Items - B2B]])</f>
        <v>51</v>
      </c>
      <c r="Y47" s="3">
        <f t="shared" si="0"/>
        <v>968.4899999999999</v>
      </c>
    </row>
    <row r="48" spans="1:25" x14ac:dyDescent="0.25">
      <c r="A48" t="s">
        <v>162</v>
      </c>
      <c r="B48" t="s">
        <v>371</v>
      </c>
      <c r="C48" t="s">
        <v>343</v>
      </c>
      <c r="D48" t="s">
        <v>372</v>
      </c>
      <c r="E48">
        <v>1.272</v>
      </c>
      <c r="F48">
        <v>17</v>
      </c>
      <c r="G48">
        <v>0.51</v>
      </c>
      <c r="H48">
        <v>0.49</v>
      </c>
      <c r="I48">
        <v>1.57</v>
      </c>
      <c r="J48">
        <v>21</v>
      </c>
      <c r="K48">
        <v>0.49</v>
      </c>
      <c r="L48">
        <v>0.48</v>
      </c>
      <c r="M48">
        <v>98.15</v>
      </c>
      <c r="N48">
        <v>85.71</v>
      </c>
      <c r="O48">
        <v>60</v>
      </c>
      <c r="P48">
        <v>0</v>
      </c>
      <c r="Q48">
        <v>4.72</v>
      </c>
      <c r="R48">
        <v>0</v>
      </c>
      <c r="S48" t="s">
        <v>875</v>
      </c>
      <c r="T48" t="s">
        <v>33</v>
      </c>
      <c r="U48">
        <v>51</v>
      </c>
      <c r="V48">
        <v>0</v>
      </c>
      <c r="W48" s="3">
        <f>VLOOKUP(_014_YearSum_PerBusinessReport_12_20_23[[#This Row],[(Child) ASIN]],'002_SaleLastYear'!E:K,7,0)</f>
        <v>19.989999999999998</v>
      </c>
      <c r="X48">
        <f>SUM(_014_YearSum_PerBusinessReport_12_20_23[[#This Row],[Total Order Items]:[Total Order Items - B2B]])</f>
        <v>51</v>
      </c>
      <c r="Y48" s="3">
        <f t="shared" si="0"/>
        <v>1019.4899999999999</v>
      </c>
    </row>
    <row r="49" spans="1:25" x14ac:dyDescent="0.25">
      <c r="A49" t="s">
        <v>41</v>
      </c>
      <c r="B49" t="s">
        <v>41</v>
      </c>
      <c r="C49" t="s">
        <v>42</v>
      </c>
      <c r="D49" t="s">
        <v>43</v>
      </c>
      <c r="E49">
        <v>564</v>
      </c>
      <c r="F49">
        <v>9</v>
      </c>
      <c r="G49">
        <v>0.22</v>
      </c>
      <c r="H49">
        <v>0.26</v>
      </c>
      <c r="I49">
        <v>675</v>
      </c>
      <c r="J49">
        <v>9</v>
      </c>
      <c r="K49">
        <v>0.21</v>
      </c>
      <c r="L49">
        <v>0.21</v>
      </c>
      <c r="M49">
        <v>99.41</v>
      </c>
      <c r="N49">
        <v>100</v>
      </c>
      <c r="O49">
        <v>55</v>
      </c>
      <c r="P49">
        <v>1</v>
      </c>
      <c r="Q49">
        <v>9.75</v>
      </c>
      <c r="R49">
        <v>11.11</v>
      </c>
      <c r="S49" t="s">
        <v>876</v>
      </c>
      <c r="T49" t="s">
        <v>582</v>
      </c>
      <c r="U49">
        <v>50</v>
      </c>
      <c r="V49">
        <v>1</v>
      </c>
      <c r="W49" s="3">
        <f>VLOOKUP(_014_YearSum_PerBusinessReport_12_20_23[[#This Row],[(Child) ASIN]],'002_SaleLastYear'!E:K,7,0)</f>
        <v>18.989999999999998</v>
      </c>
      <c r="X49">
        <f>SUM(_014_YearSum_PerBusinessReport_12_20_23[[#This Row],[Total Order Items]:[Total Order Items - B2B]])</f>
        <v>51</v>
      </c>
      <c r="Y49" s="3">
        <f t="shared" si="0"/>
        <v>968.4899999999999</v>
      </c>
    </row>
    <row r="50" spans="1:25" x14ac:dyDescent="0.25">
      <c r="A50" t="s">
        <v>133</v>
      </c>
      <c r="B50" t="s">
        <v>72</v>
      </c>
      <c r="C50" t="s">
        <v>73</v>
      </c>
      <c r="D50" t="s">
        <v>74</v>
      </c>
      <c r="E50">
        <v>1.325</v>
      </c>
      <c r="F50">
        <v>15</v>
      </c>
      <c r="G50">
        <v>0.53</v>
      </c>
      <c r="H50">
        <v>0.43</v>
      </c>
      <c r="I50">
        <v>1.756</v>
      </c>
      <c r="J50">
        <v>17</v>
      </c>
      <c r="K50">
        <v>0.55000000000000004</v>
      </c>
      <c r="L50">
        <v>0.39</v>
      </c>
      <c r="M50">
        <v>97.87</v>
      </c>
      <c r="N50">
        <v>100</v>
      </c>
      <c r="O50">
        <v>49</v>
      </c>
      <c r="P50">
        <v>0</v>
      </c>
      <c r="Q50">
        <v>3.7</v>
      </c>
      <c r="R50">
        <v>0</v>
      </c>
      <c r="S50" t="s">
        <v>877</v>
      </c>
      <c r="T50" t="s">
        <v>33</v>
      </c>
      <c r="U50">
        <v>48</v>
      </c>
      <c r="V50">
        <v>0</v>
      </c>
      <c r="W50" s="3">
        <f>VLOOKUP(_014_YearSum_PerBusinessReport_12_20_23[[#This Row],[(Child) ASIN]],'002_SaleLastYear'!E:K,7,0)</f>
        <v>24.99</v>
      </c>
      <c r="X50">
        <f>SUM(_014_YearSum_PerBusinessReport_12_20_23[[#This Row],[Total Order Items]:[Total Order Items - B2B]])</f>
        <v>48</v>
      </c>
      <c r="Y50" s="3">
        <f t="shared" si="0"/>
        <v>1199.52</v>
      </c>
    </row>
    <row r="51" spans="1:25" x14ac:dyDescent="0.25">
      <c r="A51" t="s">
        <v>116</v>
      </c>
      <c r="B51" t="s">
        <v>116</v>
      </c>
      <c r="C51" t="s">
        <v>117</v>
      </c>
      <c r="D51" t="s">
        <v>118</v>
      </c>
      <c r="E51">
        <v>384</v>
      </c>
      <c r="F51">
        <v>6</v>
      </c>
      <c r="G51">
        <v>0.15</v>
      </c>
      <c r="H51">
        <v>0.17</v>
      </c>
      <c r="I51">
        <v>475</v>
      </c>
      <c r="J51">
        <v>6</v>
      </c>
      <c r="K51">
        <v>0.15</v>
      </c>
      <c r="L51">
        <v>0.14000000000000001</v>
      </c>
      <c r="M51">
        <v>99.16</v>
      </c>
      <c r="N51">
        <v>100</v>
      </c>
      <c r="O51">
        <v>46</v>
      </c>
      <c r="P51">
        <v>0</v>
      </c>
      <c r="Q51">
        <v>11.98</v>
      </c>
      <c r="R51">
        <v>0</v>
      </c>
      <c r="S51" t="s">
        <v>878</v>
      </c>
      <c r="T51" t="s">
        <v>33</v>
      </c>
      <c r="U51">
        <v>46</v>
      </c>
      <c r="V51">
        <v>0</v>
      </c>
      <c r="W51" s="3">
        <f>VLOOKUP(_014_YearSum_PerBusinessReport_12_20_23[[#This Row],[(Child) ASIN]],'002_SaleLastYear'!E:K,7,0)</f>
        <v>20.99</v>
      </c>
      <c r="X51">
        <f>SUM(_014_YearSum_PerBusinessReport_12_20_23[[#This Row],[Total Order Items]:[Total Order Items - B2B]])</f>
        <v>46</v>
      </c>
      <c r="Y51" s="3">
        <f t="shared" si="0"/>
        <v>965.54</v>
      </c>
    </row>
    <row r="52" spans="1:25" x14ac:dyDescent="0.25">
      <c r="A52" t="s">
        <v>162</v>
      </c>
      <c r="B52" t="s">
        <v>342</v>
      </c>
      <c r="C52" t="s">
        <v>343</v>
      </c>
      <c r="D52" t="s">
        <v>344</v>
      </c>
      <c r="E52">
        <v>1.125</v>
      </c>
      <c r="F52">
        <v>15</v>
      </c>
      <c r="G52">
        <v>0.45</v>
      </c>
      <c r="H52">
        <v>0.43</v>
      </c>
      <c r="I52">
        <v>1.337</v>
      </c>
      <c r="J52">
        <v>22</v>
      </c>
      <c r="K52">
        <v>0.42</v>
      </c>
      <c r="L52">
        <v>0.5</v>
      </c>
      <c r="M52">
        <v>98.95</v>
      </c>
      <c r="N52">
        <v>86.36</v>
      </c>
      <c r="O52">
        <v>41</v>
      </c>
      <c r="P52">
        <v>1</v>
      </c>
      <c r="Q52">
        <v>3.64</v>
      </c>
      <c r="R52">
        <v>6.67</v>
      </c>
      <c r="S52" t="s">
        <v>879</v>
      </c>
      <c r="T52" t="s">
        <v>166</v>
      </c>
      <c r="U52">
        <v>40</v>
      </c>
      <c r="V52">
        <v>1</v>
      </c>
      <c r="W52" s="3">
        <f>VLOOKUP(_014_YearSum_PerBusinessReport_12_20_23[[#This Row],[(Child) ASIN]],'002_SaleLastYear'!E:K,7,0)</f>
        <v>19.989999999999998</v>
      </c>
      <c r="X52">
        <f>SUM(_014_YearSum_PerBusinessReport_12_20_23[[#This Row],[Total Order Items]:[Total Order Items - B2B]])</f>
        <v>41</v>
      </c>
      <c r="Y52" s="3">
        <f t="shared" si="0"/>
        <v>819.58999999999992</v>
      </c>
    </row>
    <row r="53" spans="1:25" x14ac:dyDescent="0.25">
      <c r="A53" t="s">
        <v>231</v>
      </c>
      <c r="B53" t="s">
        <v>231</v>
      </c>
      <c r="C53" t="s">
        <v>232</v>
      </c>
      <c r="D53" t="s">
        <v>233</v>
      </c>
      <c r="E53">
        <v>278</v>
      </c>
      <c r="F53">
        <v>1</v>
      </c>
      <c r="G53">
        <v>0.11</v>
      </c>
      <c r="H53">
        <v>0.03</v>
      </c>
      <c r="I53">
        <v>350</v>
      </c>
      <c r="J53">
        <v>1</v>
      </c>
      <c r="K53">
        <v>0.11</v>
      </c>
      <c r="L53">
        <v>0.02</v>
      </c>
      <c r="M53">
        <v>99.14</v>
      </c>
      <c r="N53">
        <v>100</v>
      </c>
      <c r="O53">
        <v>32</v>
      </c>
      <c r="P53">
        <v>0</v>
      </c>
      <c r="Q53">
        <v>11.51</v>
      </c>
      <c r="R53">
        <v>0</v>
      </c>
      <c r="S53" t="s">
        <v>880</v>
      </c>
      <c r="T53" t="s">
        <v>33</v>
      </c>
      <c r="U53">
        <v>32</v>
      </c>
      <c r="V53">
        <v>0</v>
      </c>
      <c r="W53" s="3">
        <f>VLOOKUP(_014_YearSum_PerBusinessReport_12_20_23[[#This Row],[(Child) ASIN]],'002_SaleLastYear'!E:K,7,0)</f>
        <v>20.99</v>
      </c>
      <c r="X53">
        <f>SUM(_014_YearSum_PerBusinessReport_12_20_23[[#This Row],[Total Order Items]:[Total Order Items - B2B]])</f>
        <v>32</v>
      </c>
      <c r="Y53" s="3">
        <f t="shared" si="0"/>
        <v>671.68</v>
      </c>
    </row>
    <row r="54" spans="1:25" x14ac:dyDescent="0.25">
      <c r="A54" t="s">
        <v>598</v>
      </c>
      <c r="B54" t="s">
        <v>80</v>
      </c>
      <c r="C54" t="s">
        <v>81</v>
      </c>
      <c r="D54" t="s">
        <v>82</v>
      </c>
      <c r="E54">
        <v>373</v>
      </c>
      <c r="F54">
        <v>5</v>
      </c>
      <c r="G54">
        <v>0.15</v>
      </c>
      <c r="H54">
        <v>0.14000000000000001</v>
      </c>
      <c r="I54">
        <v>516</v>
      </c>
      <c r="J54">
        <v>7</v>
      </c>
      <c r="K54">
        <v>0.16</v>
      </c>
      <c r="L54">
        <v>0.16</v>
      </c>
      <c r="M54">
        <v>100</v>
      </c>
      <c r="N54">
        <v>71.430000000000007</v>
      </c>
      <c r="O54">
        <v>33</v>
      </c>
      <c r="P54">
        <v>0</v>
      </c>
      <c r="Q54">
        <v>8.85</v>
      </c>
      <c r="R54">
        <v>0</v>
      </c>
      <c r="S54" t="s">
        <v>599</v>
      </c>
      <c r="T54" t="s">
        <v>33</v>
      </c>
      <c r="U54">
        <v>32</v>
      </c>
      <c r="V54">
        <v>0</v>
      </c>
      <c r="W54" s="3">
        <f>VLOOKUP(_014_YearSum_PerBusinessReport_12_20_23[[#This Row],[(Child) ASIN]],'002_SaleLastYear'!E:K,7,0)</f>
        <v>22.99</v>
      </c>
      <c r="X54">
        <f>SUM(_014_YearSum_PerBusinessReport_12_20_23[[#This Row],[Total Order Items]:[Total Order Items - B2B]])</f>
        <v>32</v>
      </c>
      <c r="Y54" s="3">
        <f t="shared" si="0"/>
        <v>735.68</v>
      </c>
    </row>
    <row r="55" spans="1:25" x14ac:dyDescent="0.25">
      <c r="A55" t="s">
        <v>512</v>
      </c>
      <c r="B55" t="s">
        <v>120</v>
      </c>
      <c r="C55" t="s">
        <v>121</v>
      </c>
      <c r="D55" t="s">
        <v>122</v>
      </c>
      <c r="E55">
        <v>521</v>
      </c>
      <c r="F55">
        <v>14</v>
      </c>
      <c r="G55">
        <v>0.21</v>
      </c>
      <c r="H55">
        <v>0.4</v>
      </c>
      <c r="I55">
        <v>637</v>
      </c>
      <c r="J55">
        <v>16</v>
      </c>
      <c r="K55">
        <v>0.2</v>
      </c>
      <c r="L55">
        <v>0.36</v>
      </c>
      <c r="M55">
        <v>99.69</v>
      </c>
      <c r="N55">
        <v>93.75</v>
      </c>
      <c r="O55">
        <v>31</v>
      </c>
      <c r="P55">
        <v>1</v>
      </c>
      <c r="Q55">
        <v>5.95</v>
      </c>
      <c r="R55">
        <v>7.14</v>
      </c>
      <c r="S55" t="s">
        <v>640</v>
      </c>
      <c r="T55" t="s">
        <v>564</v>
      </c>
      <c r="U55">
        <v>31</v>
      </c>
      <c r="V55">
        <v>1</v>
      </c>
      <c r="W55" s="3">
        <f>VLOOKUP(_014_YearSum_PerBusinessReport_12_20_23[[#This Row],[(Child) ASIN]],'002_SaleLastYear'!E:K,7,0)</f>
        <v>18.989999999999998</v>
      </c>
      <c r="X55">
        <f>SUM(_014_YearSum_PerBusinessReport_12_20_23[[#This Row],[Total Order Items]:[Total Order Items - B2B]])</f>
        <v>32</v>
      </c>
      <c r="Y55" s="3">
        <f t="shared" si="0"/>
        <v>607.67999999999995</v>
      </c>
    </row>
    <row r="56" spans="1:25" x14ac:dyDescent="0.25">
      <c r="A56" t="s">
        <v>80</v>
      </c>
      <c r="B56" t="s">
        <v>80</v>
      </c>
      <c r="C56" t="s">
        <v>81</v>
      </c>
      <c r="D56" t="s">
        <v>82</v>
      </c>
      <c r="E56">
        <v>280</v>
      </c>
      <c r="F56">
        <v>3</v>
      </c>
      <c r="G56">
        <v>0.11</v>
      </c>
      <c r="H56">
        <v>0.09</v>
      </c>
      <c r="I56">
        <v>384</v>
      </c>
      <c r="J56">
        <v>3</v>
      </c>
      <c r="K56">
        <v>0.12</v>
      </c>
      <c r="L56">
        <v>7.0000000000000007E-2</v>
      </c>
      <c r="M56">
        <v>100</v>
      </c>
      <c r="N56">
        <v>100</v>
      </c>
      <c r="O56">
        <v>24</v>
      </c>
      <c r="P56">
        <v>0</v>
      </c>
      <c r="Q56">
        <v>8.57</v>
      </c>
      <c r="R56">
        <v>0</v>
      </c>
      <c r="S56" t="s">
        <v>881</v>
      </c>
      <c r="T56" t="s">
        <v>33</v>
      </c>
      <c r="U56">
        <v>24</v>
      </c>
      <c r="V56">
        <v>0</v>
      </c>
      <c r="W56" s="3">
        <f>VLOOKUP(_014_YearSum_PerBusinessReport_12_20_23[[#This Row],[(Child) ASIN]],'002_SaleLastYear'!E:K,7,0)</f>
        <v>22.99</v>
      </c>
      <c r="X56">
        <f>SUM(_014_YearSum_PerBusinessReport_12_20_23[[#This Row],[Total Order Items]:[Total Order Items - B2B]])</f>
        <v>24</v>
      </c>
      <c r="Y56" s="3">
        <f t="shared" si="0"/>
        <v>551.76</v>
      </c>
    </row>
    <row r="57" spans="1:25" x14ac:dyDescent="0.25">
      <c r="A57" t="s">
        <v>598</v>
      </c>
      <c r="B57" t="s">
        <v>72</v>
      </c>
      <c r="C57" t="s">
        <v>73</v>
      </c>
      <c r="D57" t="s">
        <v>74</v>
      </c>
      <c r="E57">
        <v>282</v>
      </c>
      <c r="F57">
        <v>2</v>
      </c>
      <c r="G57">
        <v>0.11</v>
      </c>
      <c r="H57">
        <v>0.06</v>
      </c>
      <c r="I57">
        <v>364</v>
      </c>
      <c r="J57">
        <v>2</v>
      </c>
      <c r="K57">
        <v>0.11</v>
      </c>
      <c r="L57">
        <v>0.05</v>
      </c>
      <c r="M57">
        <v>100</v>
      </c>
      <c r="N57">
        <v>100</v>
      </c>
      <c r="O57">
        <v>18</v>
      </c>
      <c r="P57">
        <v>0</v>
      </c>
      <c r="Q57">
        <v>6.38</v>
      </c>
      <c r="R57">
        <v>0</v>
      </c>
      <c r="S57" t="s">
        <v>604</v>
      </c>
      <c r="T57" t="s">
        <v>33</v>
      </c>
      <c r="U57">
        <v>18</v>
      </c>
      <c r="V57">
        <v>0</v>
      </c>
      <c r="W57" s="3">
        <f>VLOOKUP(_014_YearSum_PerBusinessReport_12_20_23[[#This Row],[(Child) ASIN]],'002_SaleLastYear'!E:K,7,0)</f>
        <v>24.99</v>
      </c>
      <c r="X57">
        <f>SUM(_014_YearSum_PerBusinessReport_12_20_23[[#This Row],[Total Order Items]:[Total Order Items - B2B]])</f>
        <v>18</v>
      </c>
      <c r="Y57" s="3">
        <f t="shared" si="0"/>
        <v>449.82</v>
      </c>
    </row>
    <row r="58" spans="1:25" x14ac:dyDescent="0.25">
      <c r="A58" t="s">
        <v>133</v>
      </c>
      <c r="B58" t="s">
        <v>80</v>
      </c>
      <c r="C58" t="s">
        <v>81</v>
      </c>
      <c r="D58" t="s">
        <v>82</v>
      </c>
      <c r="E58">
        <v>482</v>
      </c>
      <c r="F58">
        <v>3</v>
      </c>
      <c r="G58">
        <v>0.19</v>
      </c>
      <c r="H58">
        <v>0.09</v>
      </c>
      <c r="I58">
        <v>572</v>
      </c>
      <c r="J58">
        <v>3</v>
      </c>
      <c r="K58">
        <v>0.18</v>
      </c>
      <c r="L58">
        <v>7.0000000000000007E-2</v>
      </c>
      <c r="M58">
        <v>99.28</v>
      </c>
      <c r="N58">
        <v>66.67</v>
      </c>
      <c r="O58">
        <v>15</v>
      </c>
      <c r="P58">
        <v>0</v>
      </c>
      <c r="Q58">
        <v>3.11</v>
      </c>
      <c r="R58">
        <v>0</v>
      </c>
      <c r="S58" t="s">
        <v>882</v>
      </c>
      <c r="T58" t="s">
        <v>33</v>
      </c>
      <c r="U58">
        <v>15</v>
      </c>
      <c r="V58">
        <v>0</v>
      </c>
      <c r="W58" s="3">
        <f>VLOOKUP(_014_YearSum_PerBusinessReport_12_20_23[[#This Row],[(Child) ASIN]],'002_SaleLastYear'!E:K,7,0)</f>
        <v>22.99</v>
      </c>
      <c r="X58">
        <f>SUM(_014_YearSum_PerBusinessReport_12_20_23[[#This Row],[Total Order Items]:[Total Order Items - B2B]])</f>
        <v>15</v>
      </c>
      <c r="Y58" s="3">
        <f t="shared" si="0"/>
        <v>344.84999999999997</v>
      </c>
    </row>
    <row r="59" spans="1:25" x14ac:dyDescent="0.25">
      <c r="A59" t="s">
        <v>72</v>
      </c>
      <c r="B59" t="s">
        <v>72</v>
      </c>
      <c r="C59" t="s">
        <v>73</v>
      </c>
      <c r="D59" t="s">
        <v>74</v>
      </c>
      <c r="E59">
        <v>160</v>
      </c>
      <c r="F59">
        <v>1</v>
      </c>
      <c r="G59">
        <v>0.06</v>
      </c>
      <c r="H59">
        <v>0.03</v>
      </c>
      <c r="I59">
        <v>210</v>
      </c>
      <c r="J59">
        <v>2</v>
      </c>
      <c r="K59">
        <v>7.0000000000000007E-2</v>
      </c>
      <c r="L59">
        <v>0.05</v>
      </c>
      <c r="M59">
        <v>100</v>
      </c>
      <c r="N59">
        <v>100</v>
      </c>
      <c r="O59">
        <v>12</v>
      </c>
      <c r="P59">
        <v>0</v>
      </c>
      <c r="Q59">
        <v>7.5</v>
      </c>
      <c r="R59">
        <v>0</v>
      </c>
      <c r="S59" t="s">
        <v>883</v>
      </c>
      <c r="T59" t="s">
        <v>33</v>
      </c>
      <c r="U59">
        <v>12</v>
      </c>
      <c r="V59">
        <v>0</v>
      </c>
      <c r="W59" s="3">
        <f>VLOOKUP(_014_YearSum_PerBusinessReport_12_20_23[[#This Row],[(Child) ASIN]],'002_SaleLastYear'!E:K,7,0)</f>
        <v>24.99</v>
      </c>
      <c r="X59">
        <f>SUM(_014_YearSum_PerBusinessReport_12_20_23[[#This Row],[Total Order Items]:[Total Order Items - B2B]])</f>
        <v>12</v>
      </c>
      <c r="Y59" s="3">
        <f t="shared" si="0"/>
        <v>299.88</v>
      </c>
    </row>
    <row r="60" spans="1:25" x14ac:dyDescent="0.25">
      <c r="A60" t="s">
        <v>50</v>
      </c>
      <c r="B60" t="s">
        <v>50</v>
      </c>
      <c r="C60" t="s">
        <v>51</v>
      </c>
      <c r="D60" t="s">
        <v>52</v>
      </c>
      <c r="E60">
        <v>23</v>
      </c>
      <c r="F60">
        <v>2</v>
      </c>
      <c r="G60">
        <v>0.01</v>
      </c>
      <c r="H60">
        <v>0.06</v>
      </c>
      <c r="I60">
        <v>28</v>
      </c>
      <c r="J60">
        <v>2</v>
      </c>
      <c r="K60">
        <v>0.01</v>
      </c>
      <c r="L60">
        <v>0.05</v>
      </c>
      <c r="M60">
        <v>100</v>
      </c>
      <c r="N60">
        <v>100</v>
      </c>
      <c r="O60">
        <v>22</v>
      </c>
      <c r="P60">
        <v>0</v>
      </c>
      <c r="Q60">
        <v>95.65</v>
      </c>
      <c r="R60">
        <v>0</v>
      </c>
      <c r="S60" t="s">
        <v>396</v>
      </c>
      <c r="T60" t="s">
        <v>33</v>
      </c>
      <c r="U60">
        <v>5</v>
      </c>
      <c r="V60">
        <v>0</v>
      </c>
      <c r="W60" s="3">
        <f>VLOOKUP(_014_YearSum_PerBusinessReport_12_20_23[[#This Row],[(Child) ASIN]],'002_SaleLastYear'!E:K,7,0)</f>
        <v>18.989999999999998</v>
      </c>
      <c r="X60">
        <f>SUM(_014_YearSum_PerBusinessReport_12_20_23[[#This Row],[Total Order Items]:[Total Order Items - B2B]])</f>
        <v>5</v>
      </c>
      <c r="Y60" s="3">
        <f t="shared" si="0"/>
        <v>94.949999999999989</v>
      </c>
    </row>
    <row r="61" spans="1:25" x14ac:dyDescent="0.25">
      <c r="A61" t="s">
        <v>34</v>
      </c>
      <c r="B61" t="s">
        <v>301</v>
      </c>
      <c r="C61" t="s">
        <v>302</v>
      </c>
      <c r="D61" t="s">
        <v>303</v>
      </c>
      <c r="E61">
        <v>506</v>
      </c>
      <c r="F61">
        <v>4</v>
      </c>
      <c r="G61">
        <v>0.2</v>
      </c>
      <c r="H61">
        <v>0.12</v>
      </c>
      <c r="I61">
        <v>557</v>
      </c>
      <c r="J61">
        <v>4</v>
      </c>
      <c r="K61">
        <v>0.17</v>
      </c>
      <c r="L61">
        <v>0.09</v>
      </c>
      <c r="M61">
        <v>100</v>
      </c>
      <c r="N61">
        <v>100</v>
      </c>
      <c r="O61">
        <v>5</v>
      </c>
      <c r="P61">
        <v>0</v>
      </c>
      <c r="Q61">
        <v>0.99</v>
      </c>
      <c r="R61">
        <v>0</v>
      </c>
      <c r="S61" t="s">
        <v>376</v>
      </c>
      <c r="T61" t="s">
        <v>33</v>
      </c>
      <c r="U61">
        <v>5</v>
      </c>
      <c r="V61">
        <v>0</v>
      </c>
      <c r="W61" s="3">
        <f>VLOOKUP(_014_YearSum_PerBusinessReport_12_20_23[[#This Row],[(Child) ASIN]],'002_SaleLastYear'!E:K,7,0)</f>
        <v>19.989999999999998</v>
      </c>
      <c r="X61">
        <f>SUM(_014_YearSum_PerBusinessReport_12_20_23[[#This Row],[Total Order Items]:[Total Order Items - B2B]])</f>
        <v>5</v>
      </c>
      <c r="Y61" s="3">
        <f t="shared" si="0"/>
        <v>99.949999999999989</v>
      </c>
    </row>
    <row r="62" spans="1:25" x14ac:dyDescent="0.25">
      <c r="A62" t="s">
        <v>589</v>
      </c>
      <c r="B62" t="s">
        <v>80</v>
      </c>
      <c r="C62" t="s">
        <v>81</v>
      </c>
      <c r="D62" t="s">
        <v>82</v>
      </c>
      <c r="E62">
        <v>111</v>
      </c>
      <c r="F62">
        <v>0</v>
      </c>
      <c r="G62">
        <v>0.04</v>
      </c>
      <c r="H62">
        <v>0</v>
      </c>
      <c r="I62">
        <v>139</v>
      </c>
      <c r="J62">
        <v>0</v>
      </c>
      <c r="K62">
        <v>0.04</v>
      </c>
      <c r="L62">
        <v>0</v>
      </c>
      <c r="M62">
        <v>99.28</v>
      </c>
      <c r="N62">
        <v>0</v>
      </c>
      <c r="O62">
        <v>4</v>
      </c>
      <c r="P62">
        <v>0</v>
      </c>
      <c r="Q62">
        <v>3.6</v>
      </c>
      <c r="R62">
        <v>0</v>
      </c>
      <c r="S62" t="s">
        <v>590</v>
      </c>
      <c r="T62" t="s">
        <v>33</v>
      </c>
      <c r="U62">
        <v>4</v>
      </c>
      <c r="V62">
        <v>0</v>
      </c>
      <c r="W62" s="3">
        <f>VLOOKUP(_014_YearSum_PerBusinessReport_12_20_23[[#This Row],[(Child) ASIN]],'002_SaleLastYear'!E:K,7,0)</f>
        <v>22.99</v>
      </c>
      <c r="X62">
        <f>SUM(_014_YearSum_PerBusinessReport_12_20_23[[#This Row],[Total Order Items]:[Total Order Items - B2B]])</f>
        <v>4</v>
      </c>
      <c r="Y62" s="3">
        <f t="shared" si="0"/>
        <v>91.96</v>
      </c>
    </row>
    <row r="63" spans="1:25" x14ac:dyDescent="0.25">
      <c r="A63" t="s">
        <v>417</v>
      </c>
      <c r="B63" t="s">
        <v>72</v>
      </c>
      <c r="C63" t="s">
        <v>73</v>
      </c>
      <c r="D63" t="s">
        <v>74</v>
      </c>
      <c r="E63">
        <v>76</v>
      </c>
      <c r="F63">
        <v>0</v>
      </c>
      <c r="G63">
        <v>0.03</v>
      </c>
      <c r="H63">
        <v>0</v>
      </c>
      <c r="I63">
        <v>105</v>
      </c>
      <c r="J63">
        <v>0</v>
      </c>
      <c r="K63">
        <v>0.03</v>
      </c>
      <c r="L63">
        <v>0</v>
      </c>
      <c r="M63">
        <v>96.19</v>
      </c>
      <c r="N63">
        <v>0</v>
      </c>
      <c r="O63">
        <v>3</v>
      </c>
      <c r="P63">
        <v>0</v>
      </c>
      <c r="Q63">
        <v>3.95</v>
      </c>
      <c r="R63">
        <v>0</v>
      </c>
      <c r="S63" t="s">
        <v>341</v>
      </c>
      <c r="T63" t="s">
        <v>33</v>
      </c>
      <c r="U63">
        <v>3</v>
      </c>
      <c r="V63">
        <v>0</v>
      </c>
      <c r="W63" s="3">
        <f>VLOOKUP(_014_YearSum_PerBusinessReport_12_20_23[[#This Row],[(Child) ASIN]],'002_SaleLastYear'!E:K,7,0)</f>
        <v>24.99</v>
      </c>
      <c r="X63">
        <f>SUM(_014_YearSum_PerBusinessReport_12_20_23[[#This Row],[Total Order Items]:[Total Order Items - B2B]])</f>
        <v>3</v>
      </c>
      <c r="Y63" s="3">
        <f t="shared" si="0"/>
        <v>74.97</v>
      </c>
    </row>
    <row r="64" spans="1:25" x14ac:dyDescent="0.25">
      <c r="A64" t="s">
        <v>589</v>
      </c>
      <c r="B64" t="s">
        <v>72</v>
      </c>
      <c r="C64" t="s">
        <v>73</v>
      </c>
      <c r="D64" t="s">
        <v>74</v>
      </c>
      <c r="E64">
        <v>79</v>
      </c>
      <c r="F64">
        <v>0</v>
      </c>
      <c r="G64">
        <v>0.03</v>
      </c>
      <c r="H64">
        <v>0</v>
      </c>
      <c r="I64">
        <v>97</v>
      </c>
      <c r="J64">
        <v>0</v>
      </c>
      <c r="K64">
        <v>0.03</v>
      </c>
      <c r="L64">
        <v>0</v>
      </c>
      <c r="M64">
        <v>100</v>
      </c>
      <c r="N64">
        <v>0</v>
      </c>
      <c r="O64">
        <v>3</v>
      </c>
      <c r="P64">
        <v>0</v>
      </c>
      <c r="Q64">
        <v>3.8</v>
      </c>
      <c r="R64">
        <v>0</v>
      </c>
      <c r="S64" t="s">
        <v>592</v>
      </c>
      <c r="T64" t="s">
        <v>33</v>
      </c>
      <c r="U64">
        <v>3</v>
      </c>
      <c r="V64">
        <v>0</v>
      </c>
      <c r="W64" s="3">
        <f>VLOOKUP(_014_YearSum_PerBusinessReport_12_20_23[[#This Row],[(Child) ASIN]],'002_SaleLastYear'!E:K,7,0)</f>
        <v>24.99</v>
      </c>
      <c r="X64">
        <f>SUM(_014_YearSum_PerBusinessReport_12_20_23[[#This Row],[Total Order Items]:[Total Order Items - B2B]])</f>
        <v>3</v>
      </c>
      <c r="Y64" s="3">
        <f t="shared" si="0"/>
        <v>74.97</v>
      </c>
    </row>
    <row r="65" spans="1:25" x14ac:dyDescent="0.25">
      <c r="A65" t="s">
        <v>417</v>
      </c>
      <c r="B65" t="s">
        <v>80</v>
      </c>
      <c r="C65" t="s">
        <v>81</v>
      </c>
      <c r="D65" t="s">
        <v>82</v>
      </c>
      <c r="E65">
        <v>47</v>
      </c>
      <c r="F65">
        <v>0</v>
      </c>
      <c r="G65">
        <v>0.02</v>
      </c>
      <c r="H65">
        <v>0</v>
      </c>
      <c r="I65">
        <v>58</v>
      </c>
      <c r="J65">
        <v>0</v>
      </c>
      <c r="K65">
        <v>0.02</v>
      </c>
      <c r="L65">
        <v>0</v>
      </c>
      <c r="M65">
        <v>93.1</v>
      </c>
      <c r="N65">
        <v>0</v>
      </c>
      <c r="O65">
        <v>2</v>
      </c>
      <c r="P65">
        <v>0</v>
      </c>
      <c r="Q65">
        <v>4.26</v>
      </c>
      <c r="R65">
        <v>0</v>
      </c>
      <c r="S65" t="s">
        <v>134</v>
      </c>
      <c r="T65" t="s">
        <v>33</v>
      </c>
      <c r="U65">
        <v>2</v>
      </c>
      <c r="V65">
        <v>0</v>
      </c>
      <c r="W65" s="3">
        <f>VLOOKUP(_014_YearSum_PerBusinessReport_12_20_23[[#This Row],[(Child) ASIN]],'002_SaleLastYear'!E:K,7,0)</f>
        <v>22.99</v>
      </c>
      <c r="X65">
        <f>SUM(_014_YearSum_PerBusinessReport_12_20_23[[#This Row],[Total Order Items]:[Total Order Items - B2B]])</f>
        <v>2</v>
      </c>
      <c r="Y65" s="3">
        <f t="shared" si="0"/>
        <v>45.98</v>
      </c>
    </row>
    <row r="66" spans="1:25" x14ac:dyDescent="0.25">
      <c r="A66" t="s">
        <v>397</v>
      </c>
      <c r="B66" t="s">
        <v>397</v>
      </c>
      <c r="C66" t="s">
        <v>398</v>
      </c>
      <c r="D66" t="s">
        <v>399</v>
      </c>
      <c r="E66">
        <v>6</v>
      </c>
      <c r="F66">
        <v>0</v>
      </c>
      <c r="G66">
        <v>0</v>
      </c>
      <c r="H66">
        <v>0</v>
      </c>
      <c r="I66">
        <v>8</v>
      </c>
      <c r="J66">
        <v>0</v>
      </c>
      <c r="K66">
        <v>0</v>
      </c>
      <c r="L66">
        <v>0</v>
      </c>
      <c r="M66">
        <v>100</v>
      </c>
      <c r="N66">
        <v>0</v>
      </c>
      <c r="O66">
        <v>1</v>
      </c>
      <c r="P66">
        <v>0</v>
      </c>
      <c r="Q66">
        <v>16.670000000000002</v>
      </c>
      <c r="R66">
        <v>0</v>
      </c>
      <c r="S66" t="s">
        <v>166</v>
      </c>
      <c r="T66" t="s">
        <v>33</v>
      </c>
      <c r="U66">
        <v>1</v>
      </c>
      <c r="V66">
        <v>0</v>
      </c>
      <c r="W66" s="3">
        <f>VLOOKUP(_014_YearSum_PerBusinessReport_12_20_23[[#This Row],[(Child) ASIN]],'002_SaleLastYear'!E:K,7,0)</f>
        <v>19.989999999999998</v>
      </c>
      <c r="X66">
        <f>SUM(_014_YearSum_PerBusinessReport_12_20_23[[#This Row],[Total Order Items]:[Total Order Items - B2B]])</f>
        <v>1</v>
      </c>
      <c r="Y66" s="3">
        <f t="shared" si="0"/>
        <v>19.989999999999998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41C7E-E3B3-4EC6-BD35-19202F31AE4D}">
  <dimension ref="A1:K33"/>
  <sheetViews>
    <sheetView workbookViewId="0">
      <selection activeCell="D2" sqref="D2"/>
    </sheetView>
  </sheetViews>
  <sheetFormatPr defaultRowHeight="15" x14ac:dyDescent="0.25"/>
  <cols>
    <col min="10" max="10" width="11.85546875" bestFit="1" customWidth="1"/>
    <col min="11" max="11" width="9.28515625" bestFit="1" customWidth="1"/>
  </cols>
  <sheetData>
    <row r="1" spans="1:11" x14ac:dyDescent="0.25">
      <c r="A1" t="s">
        <v>884</v>
      </c>
      <c r="B1" t="s">
        <v>885</v>
      </c>
      <c r="C1" t="s">
        <v>886</v>
      </c>
      <c r="D1" t="s">
        <v>887</v>
      </c>
      <c r="E1" t="s">
        <v>888</v>
      </c>
      <c r="F1" t="s">
        <v>889</v>
      </c>
      <c r="G1" t="s">
        <v>890</v>
      </c>
      <c r="H1" t="s">
        <v>891</v>
      </c>
      <c r="I1" t="s">
        <v>892</v>
      </c>
      <c r="J1" t="s">
        <v>893</v>
      </c>
      <c r="K1" t="s">
        <v>936</v>
      </c>
    </row>
    <row r="2" spans="1:11" x14ac:dyDescent="0.25">
      <c r="A2" t="s">
        <v>894</v>
      </c>
      <c r="B2" t="s">
        <v>59</v>
      </c>
      <c r="C2" t="s">
        <v>895</v>
      </c>
      <c r="D2" t="s">
        <v>60</v>
      </c>
      <c r="E2" t="s">
        <v>58</v>
      </c>
      <c r="F2" t="s">
        <v>896</v>
      </c>
      <c r="G2" t="s">
        <v>897</v>
      </c>
      <c r="H2" t="s">
        <v>898</v>
      </c>
      <c r="I2" t="s">
        <v>899</v>
      </c>
      <c r="J2" s="3">
        <v>2199</v>
      </c>
      <c r="K2" s="3">
        <f>J2/100</f>
        <v>21.99</v>
      </c>
    </row>
    <row r="3" spans="1:11" x14ac:dyDescent="0.25">
      <c r="A3" t="s">
        <v>894</v>
      </c>
      <c r="B3" t="s">
        <v>63</v>
      </c>
      <c r="C3" t="s">
        <v>900</v>
      </c>
      <c r="D3" t="s">
        <v>64</v>
      </c>
      <c r="E3" t="s">
        <v>62</v>
      </c>
      <c r="F3" t="s">
        <v>896</v>
      </c>
      <c r="G3" t="s">
        <v>897</v>
      </c>
      <c r="H3" t="s">
        <v>898</v>
      </c>
      <c r="I3" t="s">
        <v>899</v>
      </c>
      <c r="J3" s="3">
        <v>1399</v>
      </c>
      <c r="K3" s="3">
        <f t="shared" ref="K3:K33" si="0">J3/100</f>
        <v>13.99</v>
      </c>
    </row>
    <row r="4" spans="1:11" x14ac:dyDescent="0.25">
      <c r="A4" t="s">
        <v>894</v>
      </c>
      <c r="B4" t="s">
        <v>73</v>
      </c>
      <c r="C4" t="s">
        <v>901</v>
      </c>
      <c r="D4" t="s">
        <v>74</v>
      </c>
      <c r="E4" t="s">
        <v>72</v>
      </c>
      <c r="F4" t="s">
        <v>896</v>
      </c>
      <c r="G4" t="s">
        <v>897</v>
      </c>
      <c r="H4" t="s">
        <v>898</v>
      </c>
      <c r="I4" t="s">
        <v>899</v>
      </c>
      <c r="J4" s="3">
        <v>2499</v>
      </c>
      <c r="K4" s="3">
        <f t="shared" si="0"/>
        <v>24.99</v>
      </c>
    </row>
    <row r="5" spans="1:11" x14ac:dyDescent="0.25">
      <c r="A5" t="s">
        <v>894</v>
      </c>
      <c r="B5" t="s">
        <v>902</v>
      </c>
      <c r="C5" t="s">
        <v>903</v>
      </c>
      <c r="D5" t="s">
        <v>399</v>
      </c>
      <c r="E5" t="s">
        <v>397</v>
      </c>
      <c r="F5" t="s">
        <v>896</v>
      </c>
      <c r="G5" t="s">
        <v>897</v>
      </c>
      <c r="H5" t="s">
        <v>898</v>
      </c>
      <c r="I5" t="s">
        <v>899</v>
      </c>
      <c r="J5" s="3">
        <v>1999</v>
      </c>
      <c r="K5" s="3">
        <f t="shared" si="0"/>
        <v>19.989999999999998</v>
      </c>
    </row>
    <row r="6" spans="1:11" x14ac:dyDescent="0.25">
      <c r="A6" t="s">
        <v>894</v>
      </c>
      <c r="B6" t="s">
        <v>51</v>
      </c>
      <c r="C6" t="s">
        <v>904</v>
      </c>
      <c r="D6" t="s">
        <v>52</v>
      </c>
      <c r="E6" t="s">
        <v>50</v>
      </c>
      <c r="F6" t="s">
        <v>896</v>
      </c>
      <c r="G6" t="s">
        <v>897</v>
      </c>
      <c r="H6" t="s">
        <v>898</v>
      </c>
      <c r="I6" t="s">
        <v>899</v>
      </c>
      <c r="J6" s="3">
        <v>1899</v>
      </c>
      <c r="K6" s="3">
        <f t="shared" si="0"/>
        <v>18.989999999999998</v>
      </c>
    </row>
    <row r="7" spans="1:11" x14ac:dyDescent="0.25">
      <c r="A7" t="s">
        <v>894</v>
      </c>
      <c r="B7" t="s">
        <v>85</v>
      </c>
      <c r="C7" t="s">
        <v>905</v>
      </c>
      <c r="D7" t="s">
        <v>86</v>
      </c>
      <c r="E7" t="s">
        <v>84</v>
      </c>
      <c r="F7" t="s">
        <v>896</v>
      </c>
      <c r="G7" t="s">
        <v>897</v>
      </c>
      <c r="H7" t="s">
        <v>898</v>
      </c>
      <c r="I7" t="s">
        <v>899</v>
      </c>
      <c r="J7" s="3">
        <v>2299</v>
      </c>
      <c r="K7" s="3">
        <f t="shared" si="0"/>
        <v>22.99</v>
      </c>
    </row>
    <row r="8" spans="1:11" x14ac:dyDescent="0.25">
      <c r="A8" t="s">
        <v>894</v>
      </c>
      <c r="B8" t="s">
        <v>158</v>
      </c>
      <c r="C8" t="s">
        <v>906</v>
      </c>
      <c r="D8" t="s">
        <v>159</v>
      </c>
      <c r="E8" t="s">
        <v>157</v>
      </c>
      <c r="F8" t="s">
        <v>896</v>
      </c>
      <c r="G8" t="s">
        <v>897</v>
      </c>
      <c r="H8" t="s">
        <v>898</v>
      </c>
      <c r="I8" t="s">
        <v>899</v>
      </c>
      <c r="J8" s="3">
        <v>2299</v>
      </c>
      <c r="K8" s="3">
        <f t="shared" si="0"/>
        <v>22.99</v>
      </c>
    </row>
    <row r="9" spans="1:11" x14ac:dyDescent="0.25">
      <c r="A9" t="s">
        <v>894</v>
      </c>
      <c r="B9" t="s">
        <v>77</v>
      </c>
      <c r="C9" t="s">
        <v>907</v>
      </c>
      <c r="D9" t="s">
        <v>78</v>
      </c>
      <c r="E9" t="s">
        <v>76</v>
      </c>
      <c r="F9" t="s">
        <v>896</v>
      </c>
      <c r="G9" t="s">
        <v>897</v>
      </c>
      <c r="H9" t="s">
        <v>898</v>
      </c>
      <c r="I9" t="s">
        <v>899</v>
      </c>
      <c r="J9" s="3">
        <v>2099</v>
      </c>
      <c r="K9" s="3">
        <f t="shared" si="0"/>
        <v>20.99</v>
      </c>
    </row>
    <row r="10" spans="1:11" x14ac:dyDescent="0.25">
      <c r="A10" t="s">
        <v>894</v>
      </c>
      <c r="B10" t="s">
        <v>30</v>
      </c>
      <c r="C10" t="s">
        <v>908</v>
      </c>
      <c r="D10" t="s">
        <v>55</v>
      </c>
      <c r="E10" t="s">
        <v>54</v>
      </c>
      <c r="F10" t="s">
        <v>896</v>
      </c>
      <c r="G10" t="s">
        <v>897</v>
      </c>
      <c r="H10" t="s">
        <v>898</v>
      </c>
      <c r="I10" t="s">
        <v>899</v>
      </c>
      <c r="J10" s="3">
        <v>2299</v>
      </c>
      <c r="K10" s="3">
        <f t="shared" si="0"/>
        <v>22.99</v>
      </c>
    </row>
    <row r="11" spans="1:11" x14ac:dyDescent="0.25">
      <c r="A11" t="s">
        <v>894</v>
      </c>
      <c r="B11" t="s">
        <v>158</v>
      </c>
      <c r="C11" t="s">
        <v>909</v>
      </c>
      <c r="D11" t="s">
        <v>223</v>
      </c>
      <c r="E11" t="s">
        <v>222</v>
      </c>
      <c r="F11" t="s">
        <v>896</v>
      </c>
      <c r="G11" t="s">
        <v>897</v>
      </c>
      <c r="H11" t="s">
        <v>898</v>
      </c>
      <c r="I11" t="s">
        <v>899</v>
      </c>
      <c r="J11" s="3">
        <v>2099</v>
      </c>
      <c r="K11" s="3">
        <f t="shared" si="0"/>
        <v>20.99</v>
      </c>
    </row>
    <row r="12" spans="1:11" x14ac:dyDescent="0.25">
      <c r="A12" t="s">
        <v>894</v>
      </c>
      <c r="B12" t="s">
        <v>103</v>
      </c>
      <c r="C12" t="s">
        <v>910</v>
      </c>
      <c r="D12" t="s">
        <v>104</v>
      </c>
      <c r="E12" t="s">
        <v>102</v>
      </c>
      <c r="F12" t="s">
        <v>896</v>
      </c>
      <c r="G12" t="s">
        <v>897</v>
      </c>
      <c r="H12" t="s">
        <v>898</v>
      </c>
      <c r="I12" t="s">
        <v>899</v>
      </c>
      <c r="J12" s="3">
        <v>2099</v>
      </c>
      <c r="K12" s="3">
        <f t="shared" si="0"/>
        <v>20.99</v>
      </c>
    </row>
    <row r="13" spans="1:11" x14ac:dyDescent="0.25">
      <c r="A13" t="s">
        <v>894</v>
      </c>
      <c r="B13" t="s">
        <v>164</v>
      </c>
      <c r="C13" t="s">
        <v>911</v>
      </c>
      <c r="D13" t="s">
        <v>165</v>
      </c>
      <c r="E13" t="s">
        <v>163</v>
      </c>
      <c r="F13" t="s">
        <v>896</v>
      </c>
      <c r="G13" t="s">
        <v>897</v>
      </c>
      <c r="H13" t="s">
        <v>898</v>
      </c>
      <c r="I13" t="s">
        <v>899</v>
      </c>
      <c r="J13" s="3">
        <v>1999</v>
      </c>
      <c r="K13" s="3">
        <f t="shared" si="0"/>
        <v>19.989999999999998</v>
      </c>
    </row>
    <row r="14" spans="1:11" x14ac:dyDescent="0.25">
      <c r="A14" t="s">
        <v>894</v>
      </c>
      <c r="B14" t="s">
        <v>68</v>
      </c>
      <c r="C14" t="s">
        <v>912</v>
      </c>
      <c r="D14" t="s">
        <v>69</v>
      </c>
      <c r="E14" t="s">
        <v>67</v>
      </c>
      <c r="F14" t="s">
        <v>896</v>
      </c>
      <c r="G14" t="s">
        <v>897</v>
      </c>
      <c r="H14" t="s">
        <v>898</v>
      </c>
      <c r="I14" t="s">
        <v>899</v>
      </c>
      <c r="J14" s="3">
        <v>2299</v>
      </c>
      <c r="K14" s="3">
        <f t="shared" si="0"/>
        <v>22.99</v>
      </c>
    </row>
    <row r="15" spans="1:11" x14ac:dyDescent="0.25">
      <c r="A15" t="s">
        <v>894</v>
      </c>
      <c r="B15" t="s">
        <v>302</v>
      </c>
      <c r="C15" t="s">
        <v>913</v>
      </c>
      <c r="D15" t="s">
        <v>303</v>
      </c>
      <c r="E15" t="s">
        <v>301</v>
      </c>
      <c r="F15" t="s">
        <v>896</v>
      </c>
      <c r="G15" t="s">
        <v>897</v>
      </c>
      <c r="H15" t="s">
        <v>898</v>
      </c>
      <c r="I15" t="s">
        <v>899</v>
      </c>
      <c r="J15" s="3">
        <v>1999</v>
      </c>
      <c r="K15" s="3">
        <f t="shared" si="0"/>
        <v>19.989999999999998</v>
      </c>
    </row>
    <row r="16" spans="1:11" x14ac:dyDescent="0.25">
      <c r="A16" t="s">
        <v>894</v>
      </c>
      <c r="B16" t="s">
        <v>343</v>
      </c>
      <c r="C16" t="s">
        <v>914</v>
      </c>
      <c r="D16" t="s">
        <v>344</v>
      </c>
      <c r="E16" t="s">
        <v>342</v>
      </c>
      <c r="F16" t="s">
        <v>896</v>
      </c>
      <c r="G16" t="s">
        <v>897</v>
      </c>
      <c r="H16" t="s">
        <v>898</v>
      </c>
      <c r="I16" t="s">
        <v>899</v>
      </c>
      <c r="J16" s="3">
        <v>1999</v>
      </c>
      <c r="K16" s="3">
        <f t="shared" si="0"/>
        <v>19.989999999999998</v>
      </c>
    </row>
    <row r="17" spans="1:11" x14ac:dyDescent="0.25">
      <c r="A17" t="s">
        <v>894</v>
      </c>
      <c r="B17" t="s">
        <v>112</v>
      </c>
      <c r="C17" t="s">
        <v>915</v>
      </c>
      <c r="D17" t="s">
        <v>113</v>
      </c>
      <c r="E17" t="s">
        <v>111</v>
      </c>
      <c r="F17" t="s">
        <v>896</v>
      </c>
      <c r="G17" t="s">
        <v>897</v>
      </c>
      <c r="H17" t="s">
        <v>898</v>
      </c>
      <c r="I17" t="s">
        <v>899</v>
      </c>
      <c r="J17" s="3">
        <v>2199</v>
      </c>
      <c r="K17" s="3">
        <f t="shared" si="0"/>
        <v>21.99</v>
      </c>
    </row>
    <row r="18" spans="1:11" x14ac:dyDescent="0.25">
      <c r="A18" t="s">
        <v>894</v>
      </c>
      <c r="B18" t="s">
        <v>121</v>
      </c>
      <c r="C18" t="s">
        <v>916</v>
      </c>
      <c r="D18" t="s">
        <v>122</v>
      </c>
      <c r="E18" t="s">
        <v>120</v>
      </c>
      <c r="F18" t="s">
        <v>896</v>
      </c>
      <c r="G18" t="s">
        <v>897</v>
      </c>
      <c r="H18" t="s">
        <v>898</v>
      </c>
      <c r="I18" t="s">
        <v>899</v>
      </c>
      <c r="J18" s="3">
        <v>1899</v>
      </c>
      <c r="K18" s="3">
        <f t="shared" si="0"/>
        <v>18.989999999999998</v>
      </c>
    </row>
    <row r="19" spans="1:11" x14ac:dyDescent="0.25">
      <c r="A19" t="s">
        <v>894</v>
      </c>
      <c r="B19" t="s">
        <v>232</v>
      </c>
      <c r="C19" t="s">
        <v>917</v>
      </c>
      <c r="D19" t="s">
        <v>233</v>
      </c>
      <c r="E19" t="s">
        <v>231</v>
      </c>
      <c r="F19" t="s">
        <v>896</v>
      </c>
      <c r="G19" t="s">
        <v>897</v>
      </c>
      <c r="H19" t="s">
        <v>898</v>
      </c>
      <c r="I19" t="s">
        <v>899</v>
      </c>
      <c r="J19" s="3">
        <v>2099</v>
      </c>
      <c r="K19" s="3">
        <f t="shared" si="0"/>
        <v>20.99</v>
      </c>
    </row>
    <row r="20" spans="1:11" x14ac:dyDescent="0.25">
      <c r="A20" t="s">
        <v>894</v>
      </c>
      <c r="B20" t="s">
        <v>42</v>
      </c>
      <c r="C20" t="s">
        <v>918</v>
      </c>
      <c r="D20" t="s">
        <v>43</v>
      </c>
      <c r="E20" t="s">
        <v>41</v>
      </c>
      <c r="F20" t="s">
        <v>896</v>
      </c>
      <c r="G20" t="s">
        <v>897</v>
      </c>
      <c r="H20" t="s">
        <v>898</v>
      </c>
      <c r="I20" t="s">
        <v>899</v>
      </c>
      <c r="J20" s="3">
        <v>1899</v>
      </c>
      <c r="K20" s="3">
        <f t="shared" si="0"/>
        <v>18.989999999999998</v>
      </c>
    </row>
    <row r="21" spans="1:11" x14ac:dyDescent="0.25">
      <c r="A21" t="s">
        <v>894</v>
      </c>
      <c r="B21" t="s">
        <v>117</v>
      </c>
      <c r="C21" t="s">
        <v>919</v>
      </c>
      <c r="D21" t="s">
        <v>118</v>
      </c>
      <c r="E21" t="s">
        <v>116</v>
      </c>
      <c r="F21" t="s">
        <v>896</v>
      </c>
      <c r="G21" t="s">
        <v>897</v>
      </c>
      <c r="H21" t="s">
        <v>898</v>
      </c>
      <c r="I21" t="s">
        <v>899</v>
      </c>
      <c r="J21" s="3">
        <v>2099</v>
      </c>
      <c r="K21" s="3">
        <f t="shared" si="0"/>
        <v>20.99</v>
      </c>
    </row>
    <row r="22" spans="1:11" x14ac:dyDescent="0.25">
      <c r="A22" t="s">
        <v>894</v>
      </c>
      <c r="B22" t="s">
        <v>30</v>
      </c>
      <c r="C22" t="s">
        <v>920</v>
      </c>
      <c r="D22" t="s">
        <v>31</v>
      </c>
      <c r="E22" t="s">
        <v>29</v>
      </c>
      <c r="F22" t="s">
        <v>896</v>
      </c>
      <c r="G22" t="s">
        <v>897</v>
      </c>
      <c r="H22" t="s">
        <v>898</v>
      </c>
      <c r="I22" t="s">
        <v>899</v>
      </c>
      <c r="J22" s="3">
        <v>2499</v>
      </c>
      <c r="K22" s="3">
        <f t="shared" si="0"/>
        <v>24.99</v>
      </c>
    </row>
    <row r="23" spans="1:11" x14ac:dyDescent="0.25">
      <c r="A23" t="s">
        <v>894</v>
      </c>
      <c r="B23" t="s">
        <v>108</v>
      </c>
      <c r="C23" t="s">
        <v>921</v>
      </c>
      <c r="D23" t="s">
        <v>109</v>
      </c>
      <c r="E23" t="s">
        <v>107</v>
      </c>
      <c r="F23" t="s">
        <v>896</v>
      </c>
      <c r="G23" t="s">
        <v>897</v>
      </c>
      <c r="H23" t="s">
        <v>898</v>
      </c>
      <c r="I23" t="s">
        <v>899</v>
      </c>
      <c r="J23" s="3">
        <v>2099</v>
      </c>
      <c r="K23" s="3">
        <f t="shared" si="0"/>
        <v>20.99</v>
      </c>
    </row>
    <row r="24" spans="1:11" x14ac:dyDescent="0.25">
      <c r="A24" t="s">
        <v>894</v>
      </c>
      <c r="B24" t="s">
        <v>36</v>
      </c>
      <c r="C24" t="s">
        <v>922</v>
      </c>
      <c r="D24" t="s">
        <v>37</v>
      </c>
      <c r="E24" t="s">
        <v>35</v>
      </c>
      <c r="F24" t="s">
        <v>896</v>
      </c>
      <c r="G24" t="s">
        <v>897</v>
      </c>
      <c r="H24" t="s">
        <v>898</v>
      </c>
      <c r="I24" t="s">
        <v>899</v>
      </c>
      <c r="J24" s="3">
        <v>1899</v>
      </c>
      <c r="K24" s="3">
        <f t="shared" si="0"/>
        <v>18.989999999999998</v>
      </c>
    </row>
    <row r="25" spans="1:11" x14ac:dyDescent="0.25">
      <c r="A25" t="s">
        <v>894</v>
      </c>
      <c r="B25" t="s">
        <v>25</v>
      </c>
      <c r="C25" t="s">
        <v>923</v>
      </c>
      <c r="D25" t="s">
        <v>26</v>
      </c>
      <c r="E25" t="s">
        <v>24</v>
      </c>
      <c r="F25" t="s">
        <v>896</v>
      </c>
      <c r="G25" t="s">
        <v>897</v>
      </c>
      <c r="H25" t="s">
        <v>898</v>
      </c>
      <c r="I25" t="s">
        <v>899</v>
      </c>
      <c r="J25" s="3">
        <v>1699</v>
      </c>
      <c r="K25" s="3">
        <f t="shared" si="0"/>
        <v>16.989999999999998</v>
      </c>
    </row>
    <row r="26" spans="1:11" x14ac:dyDescent="0.25">
      <c r="A26" t="s">
        <v>894</v>
      </c>
      <c r="B26" t="s">
        <v>158</v>
      </c>
      <c r="C26" t="s">
        <v>924</v>
      </c>
      <c r="D26" t="s">
        <v>225</v>
      </c>
      <c r="E26" t="s">
        <v>224</v>
      </c>
      <c r="F26" t="s">
        <v>896</v>
      </c>
      <c r="G26" t="s">
        <v>897</v>
      </c>
      <c r="H26" t="s">
        <v>898</v>
      </c>
      <c r="I26" t="s">
        <v>899</v>
      </c>
      <c r="J26" s="3">
        <v>2299</v>
      </c>
      <c r="K26" s="3">
        <f t="shared" si="0"/>
        <v>22.99</v>
      </c>
    </row>
    <row r="27" spans="1:11" x14ac:dyDescent="0.25">
      <c r="A27" t="s">
        <v>894</v>
      </c>
      <c r="B27" t="s">
        <v>81</v>
      </c>
      <c r="C27" t="s">
        <v>925</v>
      </c>
      <c r="D27" t="s">
        <v>82</v>
      </c>
      <c r="E27" t="s">
        <v>80</v>
      </c>
      <c r="F27" t="s">
        <v>896</v>
      </c>
      <c r="G27" t="s">
        <v>897</v>
      </c>
      <c r="H27" t="s">
        <v>898</v>
      </c>
      <c r="I27" t="s">
        <v>899</v>
      </c>
      <c r="J27" s="3">
        <v>2299</v>
      </c>
      <c r="K27" s="3">
        <f t="shared" si="0"/>
        <v>22.99</v>
      </c>
    </row>
    <row r="28" spans="1:11" x14ac:dyDescent="0.25">
      <c r="A28" t="s">
        <v>894</v>
      </c>
      <c r="B28" t="s">
        <v>187</v>
      </c>
      <c r="C28" t="s">
        <v>926</v>
      </c>
      <c r="D28" t="s">
        <v>188</v>
      </c>
      <c r="E28" t="s">
        <v>186</v>
      </c>
      <c r="F28" t="s">
        <v>896</v>
      </c>
      <c r="G28" t="s">
        <v>897</v>
      </c>
      <c r="H28" t="s">
        <v>898</v>
      </c>
      <c r="I28" t="s">
        <v>899</v>
      </c>
      <c r="J28" s="3">
        <v>1999</v>
      </c>
      <c r="K28" s="3">
        <f t="shared" si="0"/>
        <v>19.989999999999998</v>
      </c>
    </row>
    <row r="29" spans="1:11" x14ac:dyDescent="0.25">
      <c r="A29" t="s">
        <v>894</v>
      </c>
      <c r="B29" t="s">
        <v>94</v>
      </c>
      <c r="C29" t="s">
        <v>927</v>
      </c>
      <c r="D29" t="s">
        <v>95</v>
      </c>
      <c r="E29" t="s">
        <v>93</v>
      </c>
      <c r="F29" t="s">
        <v>896</v>
      </c>
      <c r="G29" t="s">
        <v>897</v>
      </c>
      <c r="H29" t="s">
        <v>898</v>
      </c>
      <c r="I29" t="s">
        <v>899</v>
      </c>
      <c r="J29" s="3">
        <v>2099</v>
      </c>
      <c r="K29" s="3">
        <f t="shared" si="0"/>
        <v>20.99</v>
      </c>
    </row>
    <row r="30" spans="1:11" x14ac:dyDescent="0.25">
      <c r="A30" t="s">
        <v>894</v>
      </c>
      <c r="B30" t="s">
        <v>89</v>
      </c>
      <c r="C30" t="s">
        <v>928</v>
      </c>
      <c r="D30" t="s">
        <v>90</v>
      </c>
      <c r="E30" t="s">
        <v>88</v>
      </c>
      <c r="F30" t="s">
        <v>896</v>
      </c>
      <c r="G30" t="s">
        <v>897</v>
      </c>
      <c r="H30" t="s">
        <v>898</v>
      </c>
      <c r="I30" t="s">
        <v>899</v>
      </c>
      <c r="J30" s="3">
        <v>1899</v>
      </c>
      <c r="K30" s="3">
        <f t="shared" si="0"/>
        <v>18.989999999999998</v>
      </c>
    </row>
    <row r="31" spans="1:11" x14ac:dyDescent="0.25">
      <c r="A31" t="s">
        <v>894</v>
      </c>
      <c r="B31" t="s">
        <v>98</v>
      </c>
      <c r="C31" t="s">
        <v>929</v>
      </c>
      <c r="D31" t="s">
        <v>99</v>
      </c>
      <c r="E31" t="s">
        <v>97</v>
      </c>
      <c r="F31" t="s">
        <v>896</v>
      </c>
      <c r="G31" t="s">
        <v>897</v>
      </c>
      <c r="H31" t="s">
        <v>898</v>
      </c>
      <c r="I31" t="s">
        <v>899</v>
      </c>
      <c r="J31" s="3">
        <v>3099</v>
      </c>
      <c r="K31" s="3">
        <f t="shared" si="0"/>
        <v>30.99</v>
      </c>
    </row>
    <row r="32" spans="1:11" x14ac:dyDescent="0.25">
      <c r="A32" t="s">
        <v>894</v>
      </c>
      <c r="B32" t="s">
        <v>343</v>
      </c>
      <c r="C32" t="s">
        <v>930</v>
      </c>
      <c r="D32" t="s">
        <v>372</v>
      </c>
      <c r="E32" t="s">
        <v>371</v>
      </c>
      <c r="F32" t="s">
        <v>896</v>
      </c>
      <c r="G32" t="s">
        <v>897</v>
      </c>
      <c r="H32" t="s">
        <v>898</v>
      </c>
      <c r="I32" t="s">
        <v>899</v>
      </c>
      <c r="J32" s="3">
        <v>1999</v>
      </c>
      <c r="K32" s="3">
        <f t="shared" si="0"/>
        <v>19.989999999999998</v>
      </c>
    </row>
    <row r="33" spans="1:11" x14ac:dyDescent="0.25">
      <c r="A33" t="s">
        <v>894</v>
      </c>
      <c r="B33" t="s">
        <v>46</v>
      </c>
      <c r="C33" t="s">
        <v>931</v>
      </c>
      <c r="D33" t="s">
        <v>47</v>
      </c>
      <c r="E33" t="s">
        <v>45</v>
      </c>
      <c r="F33" t="s">
        <v>896</v>
      </c>
      <c r="G33" t="s">
        <v>897</v>
      </c>
      <c r="H33" t="s">
        <v>898</v>
      </c>
      <c r="I33" t="s">
        <v>899</v>
      </c>
      <c r="J33" s="3">
        <v>1499</v>
      </c>
      <c r="K33" s="3">
        <f t="shared" si="0"/>
        <v>14.99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69DA1-D59B-4AF8-8E44-62C26626E1D0}">
  <dimension ref="A1:AD1551"/>
  <sheetViews>
    <sheetView tabSelected="1" workbookViewId="0">
      <selection activeCell="E3" sqref="E3"/>
    </sheetView>
  </sheetViews>
  <sheetFormatPr defaultRowHeight="15" x14ac:dyDescent="0.25"/>
  <cols>
    <col min="1" max="1" width="12" bestFit="1" customWidth="1"/>
    <col min="4" max="5" width="10.28515625" bestFit="1" customWidth="1"/>
    <col min="7" max="7" width="25.42578125" bestFit="1" customWidth="1"/>
    <col min="8" max="8" width="19.5703125" customWidth="1"/>
    <col min="9" max="9" width="15.7109375" customWidth="1"/>
    <col min="11" max="11" width="14.28515625" customWidth="1"/>
    <col min="12" max="12" width="19.42578125" customWidth="1"/>
    <col min="13" max="13" width="22.7109375" customWidth="1"/>
    <col min="14" max="14" width="26.85546875" customWidth="1"/>
    <col min="15" max="15" width="35.7109375" customWidth="1"/>
    <col min="17" max="17" width="25.28515625" customWidth="1"/>
    <col min="18" max="18" width="31.85546875" customWidth="1"/>
    <col min="19" max="19" width="17.85546875" customWidth="1"/>
    <col min="20" max="20" width="37.28515625" customWidth="1"/>
    <col min="21" max="21" width="42.140625" customWidth="1"/>
    <col min="22" max="22" width="17.42578125" customWidth="1"/>
    <col min="23" max="23" width="21.7109375" customWidth="1"/>
    <col min="24" max="24" width="25" customWidth="1"/>
    <col min="25" max="25" width="26.28515625" customWidth="1"/>
    <col min="26" max="26" width="20.42578125" customWidth="1"/>
    <col min="30" max="30" width="14.5703125" customWidth="1"/>
  </cols>
  <sheetData>
    <row r="1" spans="1:30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</row>
    <row r="2" spans="1:30" x14ac:dyDescent="0.25">
      <c r="A2" t="s">
        <v>3508</v>
      </c>
      <c r="B2" t="s">
        <v>3494</v>
      </c>
      <c r="C2" t="s">
        <v>3493</v>
      </c>
      <c r="D2" t="s">
        <v>3404</v>
      </c>
      <c r="E2" t="s">
        <v>3405</v>
      </c>
      <c r="F2" t="s">
        <v>3403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O2" t="s">
        <v>8</v>
      </c>
      <c r="P2" t="s">
        <v>9</v>
      </c>
      <c r="Q2" t="s">
        <v>10</v>
      </c>
      <c r="R2" t="s">
        <v>11</v>
      </c>
      <c r="S2" t="s">
        <v>12</v>
      </c>
      <c r="T2" t="s">
        <v>13</v>
      </c>
      <c r="U2" t="s">
        <v>14</v>
      </c>
      <c r="V2" t="s">
        <v>15</v>
      </c>
      <c r="W2" t="s">
        <v>16</v>
      </c>
      <c r="X2" t="s">
        <v>17</v>
      </c>
      <c r="Y2" t="s">
        <v>18</v>
      </c>
      <c r="Z2" t="s">
        <v>19</v>
      </c>
      <c r="AA2" t="s">
        <v>20</v>
      </c>
      <c r="AB2" t="s">
        <v>21</v>
      </c>
      <c r="AC2" t="s">
        <v>22</v>
      </c>
    </row>
    <row r="3" spans="1:30" x14ac:dyDescent="0.25">
      <c r="B3">
        <f>YEAR(D3)</f>
        <v>2023</v>
      </c>
      <c r="C3">
        <f>MONTH(D3)</f>
        <v>12</v>
      </c>
      <c r="D3" s="19">
        <f>_xlfn.XLOOKUP(G3,[1]Sheet1!$K:$K,[1]Sheet1!$D:$D,0)</f>
        <v>45264</v>
      </c>
      <c r="E3" s="19">
        <f>_xlfn.XLOOKUP(G3,[1]Sheet1!$K:$K,[1]Sheet1!$E:$E,0)</f>
        <v>45270</v>
      </c>
      <c r="F3" t="str">
        <f>_xlfn.XLOOKUP(G3,[1]Sheet1!$K:$K,[1]Sheet1!$N:$N,0)</f>
        <v>2023-W49</v>
      </c>
      <c r="G3" t="s">
        <v>23</v>
      </c>
      <c r="H3" t="s">
        <v>24</v>
      </c>
      <c r="I3" t="s">
        <v>24</v>
      </c>
      <c r="J3" t="s">
        <v>25</v>
      </c>
      <c r="K3" t="s">
        <v>26</v>
      </c>
      <c r="L3" t="s">
        <v>962</v>
      </c>
      <c r="M3" t="s">
        <v>963</v>
      </c>
      <c r="N3" t="s">
        <v>964</v>
      </c>
      <c r="O3" t="s">
        <v>965</v>
      </c>
      <c r="P3" t="s">
        <v>966</v>
      </c>
      <c r="Q3" t="s">
        <v>967</v>
      </c>
      <c r="R3" t="s">
        <v>968</v>
      </c>
      <c r="S3" t="s">
        <v>969</v>
      </c>
      <c r="T3" t="s">
        <v>970</v>
      </c>
      <c r="U3" t="s">
        <v>970</v>
      </c>
      <c r="V3" t="s">
        <v>971</v>
      </c>
      <c r="W3" t="s">
        <v>972</v>
      </c>
      <c r="X3" t="s">
        <v>973</v>
      </c>
      <c r="Y3" t="s">
        <v>974</v>
      </c>
      <c r="Z3" t="s">
        <v>27</v>
      </c>
      <c r="AA3" t="s">
        <v>28</v>
      </c>
      <c r="AB3">
        <v>136</v>
      </c>
      <c r="AC3">
        <v>2</v>
      </c>
    </row>
    <row r="4" spans="1:30" x14ac:dyDescent="0.25">
      <c r="B4">
        <f t="shared" ref="B4:B67" si="0">YEAR(D4)</f>
        <v>2023</v>
      </c>
      <c r="C4">
        <f t="shared" ref="C4:C67" si="1">MONTH(D4)</f>
        <v>12</v>
      </c>
      <c r="D4" s="19">
        <f>_xlfn.XLOOKUP(G4,[1]Sheet1!$K:$K,[1]Sheet1!$D:$D,0)</f>
        <v>45264</v>
      </c>
      <c r="E4" s="19">
        <f>_xlfn.XLOOKUP(G4,[1]Sheet1!$K:$K,[1]Sheet1!$E:$E,0)</f>
        <v>45270</v>
      </c>
      <c r="F4" t="str">
        <f>_xlfn.XLOOKUP(G4,[1]Sheet1!$K:$K,[1]Sheet1!$N:$N,0)</f>
        <v>2023-W49</v>
      </c>
      <c r="G4" t="s">
        <v>23</v>
      </c>
      <c r="H4" t="s">
        <v>29</v>
      </c>
      <c r="I4" t="s">
        <v>29</v>
      </c>
      <c r="J4" t="s">
        <v>30</v>
      </c>
      <c r="K4" t="s">
        <v>31</v>
      </c>
      <c r="L4" t="s">
        <v>976</v>
      </c>
      <c r="M4" t="s">
        <v>977</v>
      </c>
      <c r="N4" t="s">
        <v>978</v>
      </c>
      <c r="O4" t="s">
        <v>979</v>
      </c>
      <c r="P4" t="s">
        <v>980</v>
      </c>
      <c r="Q4" t="s">
        <v>963</v>
      </c>
      <c r="R4" t="s">
        <v>981</v>
      </c>
      <c r="S4" t="s">
        <v>982</v>
      </c>
      <c r="T4" t="s">
        <v>970</v>
      </c>
      <c r="U4" t="s">
        <v>970</v>
      </c>
      <c r="V4" t="s">
        <v>983</v>
      </c>
      <c r="W4" t="s">
        <v>984</v>
      </c>
      <c r="X4" t="s">
        <v>985</v>
      </c>
      <c r="Y4" t="s">
        <v>986</v>
      </c>
      <c r="Z4" t="s">
        <v>32</v>
      </c>
      <c r="AA4" t="s">
        <v>33</v>
      </c>
      <c r="AB4">
        <v>111</v>
      </c>
      <c r="AC4">
        <v>0</v>
      </c>
    </row>
    <row r="5" spans="1:30" x14ac:dyDescent="0.25">
      <c r="B5">
        <f t="shared" si="0"/>
        <v>2023</v>
      </c>
      <c r="C5">
        <f t="shared" si="1"/>
        <v>12</v>
      </c>
      <c r="D5" s="19">
        <f>_xlfn.XLOOKUP(G5,[1]Sheet1!$K:$K,[1]Sheet1!$D:$D,0)</f>
        <v>45264</v>
      </c>
      <c r="E5" s="19">
        <f>_xlfn.XLOOKUP(G5,[1]Sheet1!$K:$K,[1]Sheet1!$E:$E,0)</f>
        <v>45270</v>
      </c>
      <c r="F5" t="str">
        <f>_xlfn.XLOOKUP(G5,[1]Sheet1!$K:$K,[1]Sheet1!$N:$N,0)</f>
        <v>2023-W49</v>
      </c>
      <c r="G5" t="s">
        <v>23</v>
      </c>
      <c r="H5" t="s">
        <v>34</v>
      </c>
      <c r="I5" t="s">
        <v>35</v>
      </c>
      <c r="J5" t="s">
        <v>36</v>
      </c>
      <c r="K5" t="s">
        <v>37</v>
      </c>
      <c r="L5" t="s">
        <v>987</v>
      </c>
      <c r="M5" t="s">
        <v>988</v>
      </c>
      <c r="N5" t="s">
        <v>989</v>
      </c>
      <c r="O5" t="s">
        <v>990</v>
      </c>
      <c r="P5" t="s">
        <v>991</v>
      </c>
      <c r="Q5" t="s">
        <v>992</v>
      </c>
      <c r="R5" t="s">
        <v>993</v>
      </c>
      <c r="S5" t="s">
        <v>994</v>
      </c>
      <c r="T5" t="s">
        <v>970</v>
      </c>
      <c r="U5" t="s">
        <v>970</v>
      </c>
      <c r="V5" t="s">
        <v>995</v>
      </c>
      <c r="W5" t="s">
        <v>996</v>
      </c>
      <c r="X5" t="s">
        <v>997</v>
      </c>
      <c r="Y5" t="s">
        <v>998</v>
      </c>
      <c r="Z5" t="s">
        <v>38</v>
      </c>
      <c r="AA5" t="s">
        <v>39</v>
      </c>
      <c r="AB5">
        <v>104</v>
      </c>
      <c r="AC5">
        <v>1</v>
      </c>
    </row>
    <row r="6" spans="1:30" x14ac:dyDescent="0.25">
      <c r="B6">
        <f t="shared" si="0"/>
        <v>2023</v>
      </c>
      <c r="C6">
        <f t="shared" si="1"/>
        <v>12</v>
      </c>
      <c r="D6" s="19">
        <f>_xlfn.XLOOKUP(G6,[1]Sheet1!$K:$K,[1]Sheet1!$D:$D,0)</f>
        <v>45264</v>
      </c>
      <c r="E6" s="19">
        <f>_xlfn.XLOOKUP(G6,[1]Sheet1!$K:$K,[1]Sheet1!$E:$E,0)</f>
        <v>45270</v>
      </c>
      <c r="F6" t="str">
        <f>_xlfn.XLOOKUP(G6,[1]Sheet1!$K:$K,[1]Sheet1!$N:$N,0)</f>
        <v>2023-W49</v>
      </c>
      <c r="G6" t="s">
        <v>23</v>
      </c>
      <c r="H6" t="s">
        <v>40</v>
      </c>
      <c r="I6" t="s">
        <v>41</v>
      </c>
      <c r="J6" t="s">
        <v>42</v>
      </c>
      <c r="K6" t="s">
        <v>43</v>
      </c>
      <c r="L6" t="s">
        <v>1000</v>
      </c>
      <c r="M6" t="s">
        <v>1001</v>
      </c>
      <c r="N6" t="s">
        <v>1002</v>
      </c>
      <c r="O6" t="s">
        <v>1003</v>
      </c>
      <c r="P6" t="s">
        <v>1004</v>
      </c>
      <c r="Q6" t="s">
        <v>1005</v>
      </c>
      <c r="R6" t="s">
        <v>1006</v>
      </c>
      <c r="S6" t="s">
        <v>1007</v>
      </c>
      <c r="T6" t="s">
        <v>970</v>
      </c>
      <c r="U6" t="s">
        <v>970</v>
      </c>
      <c r="V6" t="s">
        <v>1008</v>
      </c>
      <c r="W6" t="s">
        <v>984</v>
      </c>
      <c r="X6" t="s">
        <v>1009</v>
      </c>
      <c r="Y6" t="s">
        <v>986</v>
      </c>
      <c r="Z6" t="s">
        <v>44</v>
      </c>
      <c r="AA6" t="s">
        <v>33</v>
      </c>
      <c r="AB6">
        <v>77</v>
      </c>
      <c r="AC6">
        <v>0</v>
      </c>
    </row>
    <row r="7" spans="1:30" x14ac:dyDescent="0.25">
      <c r="B7">
        <f t="shared" si="0"/>
        <v>2023</v>
      </c>
      <c r="C7">
        <f t="shared" si="1"/>
        <v>12</v>
      </c>
      <c r="D7" s="19">
        <f>_xlfn.XLOOKUP(G7,[1]Sheet1!$K:$K,[1]Sheet1!$D:$D,0)</f>
        <v>45264</v>
      </c>
      <c r="E7" s="19">
        <f>_xlfn.XLOOKUP(G7,[1]Sheet1!$K:$K,[1]Sheet1!$E:$E,0)</f>
        <v>45270</v>
      </c>
      <c r="F7" t="str">
        <f>_xlfn.XLOOKUP(G7,[1]Sheet1!$K:$K,[1]Sheet1!$N:$N,0)</f>
        <v>2023-W49</v>
      </c>
      <c r="G7" t="s">
        <v>23</v>
      </c>
      <c r="H7" t="s">
        <v>34</v>
      </c>
      <c r="I7" t="s">
        <v>45</v>
      </c>
      <c r="J7" t="s">
        <v>46</v>
      </c>
      <c r="K7" t="s">
        <v>47</v>
      </c>
      <c r="L7" t="s">
        <v>1011</v>
      </c>
      <c r="M7" t="s">
        <v>1012</v>
      </c>
      <c r="N7" t="s">
        <v>1013</v>
      </c>
      <c r="O7" t="s">
        <v>1014</v>
      </c>
      <c r="P7" t="s">
        <v>1015</v>
      </c>
      <c r="Q7" t="s">
        <v>1001</v>
      </c>
      <c r="R7" t="s">
        <v>1016</v>
      </c>
      <c r="S7" t="s">
        <v>993</v>
      </c>
      <c r="T7" t="s">
        <v>1017</v>
      </c>
      <c r="U7" t="s">
        <v>970</v>
      </c>
      <c r="V7" t="s">
        <v>1018</v>
      </c>
      <c r="W7" t="s">
        <v>972</v>
      </c>
      <c r="X7" t="s">
        <v>1019</v>
      </c>
      <c r="Y7" t="s">
        <v>1020</v>
      </c>
      <c r="Z7" t="s">
        <v>48</v>
      </c>
      <c r="AA7" t="s">
        <v>49</v>
      </c>
      <c r="AB7">
        <v>77</v>
      </c>
      <c r="AC7">
        <v>2</v>
      </c>
    </row>
    <row r="8" spans="1:30" x14ac:dyDescent="0.25">
      <c r="B8">
        <f t="shared" si="0"/>
        <v>2023</v>
      </c>
      <c r="C8">
        <f t="shared" si="1"/>
        <v>12</v>
      </c>
      <c r="D8" s="19">
        <f>_xlfn.XLOOKUP(G8,[1]Sheet1!$K:$K,[1]Sheet1!$D:$D,0)</f>
        <v>45264</v>
      </c>
      <c r="E8" s="19">
        <f>_xlfn.XLOOKUP(G8,[1]Sheet1!$K:$K,[1]Sheet1!$E:$E,0)</f>
        <v>45270</v>
      </c>
      <c r="F8" t="str">
        <f>_xlfn.XLOOKUP(G8,[1]Sheet1!$K:$K,[1]Sheet1!$N:$N,0)</f>
        <v>2023-W49</v>
      </c>
      <c r="G8" t="s">
        <v>23</v>
      </c>
      <c r="H8" t="s">
        <v>34</v>
      </c>
      <c r="I8" t="s">
        <v>50</v>
      </c>
      <c r="J8" t="s">
        <v>51</v>
      </c>
      <c r="K8" t="s">
        <v>52</v>
      </c>
      <c r="L8" t="s">
        <v>1021</v>
      </c>
      <c r="M8" t="s">
        <v>1022</v>
      </c>
      <c r="N8" t="s">
        <v>1023</v>
      </c>
      <c r="O8" t="s">
        <v>1024</v>
      </c>
      <c r="P8" t="s">
        <v>1025</v>
      </c>
      <c r="Q8" t="s">
        <v>1012</v>
      </c>
      <c r="R8" t="s">
        <v>1026</v>
      </c>
      <c r="S8" t="s">
        <v>1027</v>
      </c>
      <c r="T8" t="s">
        <v>970</v>
      </c>
      <c r="U8" t="s">
        <v>970</v>
      </c>
      <c r="V8" t="s">
        <v>1028</v>
      </c>
      <c r="W8" t="s">
        <v>984</v>
      </c>
      <c r="X8" t="s">
        <v>1029</v>
      </c>
      <c r="Y8" t="s">
        <v>986</v>
      </c>
      <c r="Z8" t="s">
        <v>53</v>
      </c>
      <c r="AA8" t="s">
        <v>33</v>
      </c>
      <c r="AB8">
        <v>72</v>
      </c>
      <c r="AC8">
        <v>0</v>
      </c>
    </row>
    <row r="9" spans="1:30" x14ac:dyDescent="0.25">
      <c r="B9">
        <f t="shared" si="0"/>
        <v>2023</v>
      </c>
      <c r="C9">
        <f t="shared" si="1"/>
        <v>12</v>
      </c>
      <c r="D9" s="19">
        <f>_xlfn.XLOOKUP(G9,[1]Sheet1!$K:$K,[1]Sheet1!$D:$D,0)</f>
        <v>45264</v>
      </c>
      <c r="E9" s="19">
        <f>_xlfn.XLOOKUP(G9,[1]Sheet1!$K:$K,[1]Sheet1!$E:$E,0)</f>
        <v>45270</v>
      </c>
      <c r="F9" t="str">
        <f>_xlfn.XLOOKUP(G9,[1]Sheet1!$K:$K,[1]Sheet1!$N:$N,0)</f>
        <v>2023-W49</v>
      </c>
      <c r="G9" t="s">
        <v>23</v>
      </c>
      <c r="H9" t="s">
        <v>54</v>
      </c>
      <c r="I9" t="s">
        <v>54</v>
      </c>
      <c r="J9" t="s">
        <v>30</v>
      </c>
      <c r="K9" t="s">
        <v>55</v>
      </c>
      <c r="L9" t="s">
        <v>1031</v>
      </c>
      <c r="M9" t="s">
        <v>1032</v>
      </c>
      <c r="N9" t="s">
        <v>1033</v>
      </c>
      <c r="O9" t="s">
        <v>1034</v>
      </c>
      <c r="P9" t="s">
        <v>1035</v>
      </c>
      <c r="Q9" t="s">
        <v>1032</v>
      </c>
      <c r="R9" t="s">
        <v>1036</v>
      </c>
      <c r="S9" t="s">
        <v>1037</v>
      </c>
      <c r="T9" t="s">
        <v>970</v>
      </c>
      <c r="U9" t="s">
        <v>970</v>
      </c>
      <c r="V9" t="s">
        <v>1038</v>
      </c>
      <c r="W9" t="s">
        <v>996</v>
      </c>
      <c r="X9" t="s">
        <v>1039</v>
      </c>
      <c r="Y9" t="s">
        <v>1040</v>
      </c>
      <c r="Z9" t="s">
        <v>56</v>
      </c>
      <c r="AA9" t="s">
        <v>57</v>
      </c>
      <c r="AB9">
        <v>69</v>
      </c>
      <c r="AC9">
        <v>1</v>
      </c>
    </row>
    <row r="10" spans="1:30" x14ac:dyDescent="0.25">
      <c r="B10">
        <f t="shared" si="0"/>
        <v>2023</v>
      </c>
      <c r="C10">
        <f t="shared" si="1"/>
        <v>12</v>
      </c>
      <c r="D10" s="19">
        <f>_xlfn.XLOOKUP(G10,[1]Sheet1!$K:$K,[1]Sheet1!$D:$D,0)</f>
        <v>45264</v>
      </c>
      <c r="E10" s="19">
        <f>_xlfn.XLOOKUP(G10,[1]Sheet1!$K:$K,[1]Sheet1!$E:$E,0)</f>
        <v>45270</v>
      </c>
      <c r="F10" t="str">
        <f>_xlfn.XLOOKUP(G10,[1]Sheet1!$K:$K,[1]Sheet1!$N:$N,0)</f>
        <v>2023-W49</v>
      </c>
      <c r="G10" t="s">
        <v>23</v>
      </c>
      <c r="H10" t="s">
        <v>40</v>
      </c>
      <c r="I10" t="s">
        <v>58</v>
      </c>
      <c r="J10" t="s">
        <v>59</v>
      </c>
      <c r="K10" t="s">
        <v>60</v>
      </c>
      <c r="L10" t="s">
        <v>1041</v>
      </c>
      <c r="M10" t="s">
        <v>1042</v>
      </c>
      <c r="N10" t="s">
        <v>1043</v>
      </c>
      <c r="O10" t="s">
        <v>1044</v>
      </c>
      <c r="P10" t="s">
        <v>1045</v>
      </c>
      <c r="Q10" t="s">
        <v>1001</v>
      </c>
      <c r="R10" t="s">
        <v>1046</v>
      </c>
      <c r="S10" t="s">
        <v>993</v>
      </c>
      <c r="T10" t="s">
        <v>970</v>
      </c>
      <c r="U10" t="s">
        <v>970</v>
      </c>
      <c r="V10" t="s">
        <v>1047</v>
      </c>
      <c r="W10" t="s">
        <v>984</v>
      </c>
      <c r="X10" t="s">
        <v>1048</v>
      </c>
      <c r="Y10" t="s">
        <v>986</v>
      </c>
      <c r="Z10" t="s">
        <v>61</v>
      </c>
      <c r="AA10" t="s">
        <v>33</v>
      </c>
      <c r="AB10">
        <v>66</v>
      </c>
      <c r="AC10">
        <v>0</v>
      </c>
    </row>
    <row r="11" spans="1:30" x14ac:dyDescent="0.25">
      <c r="B11">
        <f t="shared" si="0"/>
        <v>2023</v>
      </c>
      <c r="C11">
        <f t="shared" si="1"/>
        <v>12</v>
      </c>
      <c r="D11" s="19">
        <f>_xlfn.XLOOKUP(G11,[1]Sheet1!$K:$K,[1]Sheet1!$D:$D,0)</f>
        <v>45264</v>
      </c>
      <c r="E11" s="19">
        <f>_xlfn.XLOOKUP(G11,[1]Sheet1!$K:$K,[1]Sheet1!$E:$E,0)</f>
        <v>45270</v>
      </c>
      <c r="F11" t="str">
        <f>_xlfn.XLOOKUP(G11,[1]Sheet1!$K:$K,[1]Sheet1!$N:$N,0)</f>
        <v>2023-W49</v>
      </c>
      <c r="G11" t="s">
        <v>23</v>
      </c>
      <c r="H11" t="s">
        <v>34</v>
      </c>
      <c r="I11" t="s">
        <v>62</v>
      </c>
      <c r="J11" t="s">
        <v>63</v>
      </c>
      <c r="K11" t="s">
        <v>64</v>
      </c>
      <c r="L11" t="s">
        <v>1050</v>
      </c>
      <c r="M11" t="s">
        <v>963</v>
      </c>
      <c r="N11" t="s">
        <v>1051</v>
      </c>
      <c r="O11" t="s">
        <v>965</v>
      </c>
      <c r="P11" t="s">
        <v>1052</v>
      </c>
      <c r="Q11" t="s">
        <v>1032</v>
      </c>
      <c r="R11" t="s">
        <v>1053</v>
      </c>
      <c r="S11" t="s">
        <v>1037</v>
      </c>
      <c r="T11" t="s">
        <v>970</v>
      </c>
      <c r="U11" t="s">
        <v>970</v>
      </c>
      <c r="V11" t="s">
        <v>1054</v>
      </c>
      <c r="W11" t="s">
        <v>972</v>
      </c>
      <c r="X11" t="s">
        <v>1055</v>
      </c>
      <c r="Y11" t="s">
        <v>974</v>
      </c>
      <c r="Z11" t="s">
        <v>65</v>
      </c>
      <c r="AA11" t="s">
        <v>49</v>
      </c>
      <c r="AB11">
        <v>60</v>
      </c>
      <c r="AC11">
        <v>2</v>
      </c>
    </row>
    <row r="12" spans="1:30" x14ac:dyDescent="0.25">
      <c r="B12">
        <f t="shared" si="0"/>
        <v>2023</v>
      </c>
      <c r="C12">
        <f t="shared" si="1"/>
        <v>12</v>
      </c>
      <c r="D12" s="19">
        <f>_xlfn.XLOOKUP(G12,[1]Sheet1!$K:$K,[1]Sheet1!$D:$D,0)</f>
        <v>45264</v>
      </c>
      <c r="E12" s="19">
        <f>_xlfn.XLOOKUP(G12,[1]Sheet1!$K:$K,[1]Sheet1!$E:$E,0)</f>
        <v>45270</v>
      </c>
      <c r="F12" t="str">
        <f>_xlfn.XLOOKUP(G12,[1]Sheet1!$K:$K,[1]Sheet1!$N:$N,0)</f>
        <v>2023-W49</v>
      </c>
      <c r="G12" t="s">
        <v>23</v>
      </c>
      <c r="H12" t="s">
        <v>66</v>
      </c>
      <c r="I12" t="s">
        <v>67</v>
      </c>
      <c r="J12" t="s">
        <v>68</v>
      </c>
      <c r="K12" t="s">
        <v>69</v>
      </c>
      <c r="L12" t="s">
        <v>1057</v>
      </c>
      <c r="M12" t="s">
        <v>967</v>
      </c>
      <c r="N12" t="s">
        <v>1058</v>
      </c>
      <c r="O12" t="s">
        <v>1059</v>
      </c>
      <c r="P12" t="s">
        <v>1060</v>
      </c>
      <c r="Q12" t="s">
        <v>967</v>
      </c>
      <c r="R12" t="s">
        <v>1061</v>
      </c>
      <c r="S12" t="s">
        <v>969</v>
      </c>
      <c r="T12" t="s">
        <v>970</v>
      </c>
      <c r="U12" t="s">
        <v>970</v>
      </c>
      <c r="V12" t="s">
        <v>1062</v>
      </c>
      <c r="W12" t="s">
        <v>984</v>
      </c>
      <c r="X12" t="s">
        <v>1063</v>
      </c>
      <c r="Y12" t="s">
        <v>986</v>
      </c>
      <c r="Z12" t="s">
        <v>70</v>
      </c>
      <c r="AA12" t="s">
        <v>33</v>
      </c>
      <c r="AB12">
        <v>59</v>
      </c>
      <c r="AC12">
        <v>0</v>
      </c>
    </row>
    <row r="13" spans="1:30" x14ac:dyDescent="0.25">
      <c r="B13">
        <f t="shared" si="0"/>
        <v>2023</v>
      </c>
      <c r="C13">
        <f t="shared" si="1"/>
        <v>12</v>
      </c>
      <c r="D13" s="19">
        <f>_xlfn.XLOOKUP(G13,[1]Sheet1!$K:$K,[1]Sheet1!$D:$D,0)</f>
        <v>45264</v>
      </c>
      <c r="E13" s="19">
        <f>_xlfn.XLOOKUP(G13,[1]Sheet1!$K:$K,[1]Sheet1!$E:$E,0)</f>
        <v>45270</v>
      </c>
      <c r="F13" t="str">
        <f>_xlfn.XLOOKUP(G13,[1]Sheet1!$K:$K,[1]Sheet1!$N:$N,0)</f>
        <v>2023-W49</v>
      </c>
      <c r="G13" t="s">
        <v>23</v>
      </c>
      <c r="H13" t="s">
        <v>71</v>
      </c>
      <c r="I13" t="s">
        <v>72</v>
      </c>
      <c r="J13" t="s">
        <v>73</v>
      </c>
      <c r="K13" t="s">
        <v>74</v>
      </c>
      <c r="L13" t="s">
        <v>1065</v>
      </c>
      <c r="M13" t="s">
        <v>967</v>
      </c>
      <c r="N13" t="s">
        <v>1066</v>
      </c>
      <c r="O13" t="s">
        <v>1059</v>
      </c>
      <c r="P13" t="s">
        <v>1067</v>
      </c>
      <c r="Q13" t="s">
        <v>1042</v>
      </c>
      <c r="R13" t="s">
        <v>1068</v>
      </c>
      <c r="S13" t="s">
        <v>1069</v>
      </c>
      <c r="T13" t="s">
        <v>970</v>
      </c>
      <c r="U13" t="s">
        <v>970</v>
      </c>
      <c r="V13" t="s">
        <v>1070</v>
      </c>
      <c r="W13" t="s">
        <v>984</v>
      </c>
      <c r="X13" t="s">
        <v>1071</v>
      </c>
      <c r="Y13" t="s">
        <v>986</v>
      </c>
      <c r="Z13" t="s">
        <v>75</v>
      </c>
      <c r="AA13" t="s">
        <v>33</v>
      </c>
      <c r="AB13">
        <v>58</v>
      </c>
      <c r="AC13">
        <v>0</v>
      </c>
    </row>
    <row r="14" spans="1:30" x14ac:dyDescent="0.25">
      <c r="B14">
        <f t="shared" si="0"/>
        <v>2023</v>
      </c>
      <c r="C14">
        <f t="shared" si="1"/>
        <v>12</v>
      </c>
      <c r="D14" s="19">
        <f>_xlfn.XLOOKUP(G14,[1]Sheet1!$K:$K,[1]Sheet1!$D:$D,0)</f>
        <v>45264</v>
      </c>
      <c r="E14" s="19">
        <f>_xlfn.XLOOKUP(G14,[1]Sheet1!$K:$K,[1]Sheet1!$E:$E,0)</f>
        <v>45270</v>
      </c>
      <c r="F14" t="str">
        <f>_xlfn.XLOOKUP(G14,[1]Sheet1!$K:$K,[1]Sheet1!$N:$N,0)</f>
        <v>2023-W49</v>
      </c>
      <c r="G14" t="s">
        <v>23</v>
      </c>
      <c r="H14" t="s">
        <v>76</v>
      </c>
      <c r="I14" t="s">
        <v>76</v>
      </c>
      <c r="J14" t="s">
        <v>77</v>
      </c>
      <c r="K14" t="s">
        <v>78</v>
      </c>
      <c r="L14" t="s">
        <v>1072</v>
      </c>
      <c r="M14" t="s">
        <v>1022</v>
      </c>
      <c r="N14" t="s">
        <v>1073</v>
      </c>
      <c r="O14" t="s">
        <v>1024</v>
      </c>
      <c r="P14" t="s">
        <v>1074</v>
      </c>
      <c r="Q14" t="s">
        <v>1022</v>
      </c>
      <c r="R14" t="s">
        <v>1075</v>
      </c>
      <c r="S14" t="s">
        <v>1076</v>
      </c>
      <c r="T14" t="s">
        <v>970</v>
      </c>
      <c r="U14" t="s">
        <v>970</v>
      </c>
      <c r="V14" t="s">
        <v>1070</v>
      </c>
      <c r="W14" t="s">
        <v>996</v>
      </c>
      <c r="X14" t="s">
        <v>1077</v>
      </c>
      <c r="Y14" t="s">
        <v>1078</v>
      </c>
      <c r="Z14" t="s">
        <v>79</v>
      </c>
      <c r="AA14" t="s">
        <v>57</v>
      </c>
      <c r="AB14">
        <v>57</v>
      </c>
      <c r="AC14">
        <v>1</v>
      </c>
    </row>
    <row r="15" spans="1:30" x14ac:dyDescent="0.25">
      <c r="B15">
        <f t="shared" si="0"/>
        <v>2023</v>
      </c>
      <c r="C15">
        <f t="shared" si="1"/>
        <v>12</v>
      </c>
      <c r="D15" s="19">
        <f>_xlfn.XLOOKUP(G15,[1]Sheet1!$K:$K,[1]Sheet1!$D:$D,0)</f>
        <v>45264</v>
      </c>
      <c r="E15" s="19">
        <f>_xlfn.XLOOKUP(G15,[1]Sheet1!$K:$K,[1]Sheet1!$E:$E,0)</f>
        <v>45270</v>
      </c>
      <c r="F15" t="str">
        <f>_xlfn.XLOOKUP(G15,[1]Sheet1!$K:$K,[1]Sheet1!$N:$N,0)</f>
        <v>2023-W49</v>
      </c>
      <c r="G15" t="s">
        <v>23</v>
      </c>
      <c r="H15" t="s">
        <v>71</v>
      </c>
      <c r="I15" t="s">
        <v>80</v>
      </c>
      <c r="J15" t="s">
        <v>81</v>
      </c>
      <c r="K15" t="s">
        <v>82</v>
      </c>
      <c r="L15" t="s">
        <v>1080</v>
      </c>
      <c r="M15" t="s">
        <v>1081</v>
      </c>
      <c r="N15" t="s">
        <v>1082</v>
      </c>
      <c r="O15" t="s">
        <v>1083</v>
      </c>
      <c r="P15" t="s">
        <v>1084</v>
      </c>
      <c r="Q15" t="s">
        <v>1081</v>
      </c>
      <c r="R15" t="s">
        <v>1085</v>
      </c>
      <c r="S15" t="s">
        <v>1086</v>
      </c>
      <c r="T15" t="s">
        <v>970</v>
      </c>
      <c r="U15" t="s">
        <v>970</v>
      </c>
      <c r="V15" t="s">
        <v>1087</v>
      </c>
      <c r="W15" t="s">
        <v>984</v>
      </c>
      <c r="X15" t="s">
        <v>1088</v>
      </c>
      <c r="Y15" t="s">
        <v>986</v>
      </c>
      <c r="Z15" t="s">
        <v>83</v>
      </c>
      <c r="AA15" t="s">
        <v>33</v>
      </c>
      <c r="AB15">
        <v>48</v>
      </c>
      <c r="AC15">
        <v>0</v>
      </c>
    </row>
    <row r="16" spans="1:30" x14ac:dyDescent="0.25">
      <c r="B16">
        <f t="shared" si="0"/>
        <v>2023</v>
      </c>
      <c r="C16">
        <f t="shared" si="1"/>
        <v>12</v>
      </c>
      <c r="D16" s="19">
        <f>_xlfn.XLOOKUP(G16,[1]Sheet1!$K:$K,[1]Sheet1!$D:$D,0)</f>
        <v>45264</v>
      </c>
      <c r="E16" s="19">
        <f>_xlfn.XLOOKUP(G16,[1]Sheet1!$K:$K,[1]Sheet1!$E:$E,0)</f>
        <v>45270</v>
      </c>
      <c r="F16" t="str">
        <f>_xlfn.XLOOKUP(G16,[1]Sheet1!$K:$K,[1]Sheet1!$N:$N,0)</f>
        <v>2023-W49</v>
      </c>
      <c r="G16" t="s">
        <v>23</v>
      </c>
      <c r="H16" t="s">
        <v>66</v>
      </c>
      <c r="I16" t="s">
        <v>84</v>
      </c>
      <c r="J16" t="s">
        <v>85</v>
      </c>
      <c r="K16" t="s">
        <v>86</v>
      </c>
      <c r="L16" t="s">
        <v>1090</v>
      </c>
      <c r="M16" t="s">
        <v>967</v>
      </c>
      <c r="N16" t="s">
        <v>1091</v>
      </c>
      <c r="O16" t="s">
        <v>1059</v>
      </c>
      <c r="P16" t="s">
        <v>1092</v>
      </c>
      <c r="Q16" t="s">
        <v>1022</v>
      </c>
      <c r="R16" t="s">
        <v>1093</v>
      </c>
      <c r="S16" t="s">
        <v>1076</v>
      </c>
      <c r="T16" t="s">
        <v>1094</v>
      </c>
      <c r="U16" t="s">
        <v>970</v>
      </c>
      <c r="V16" t="s">
        <v>1095</v>
      </c>
      <c r="W16" t="s">
        <v>984</v>
      </c>
      <c r="X16" t="s">
        <v>1096</v>
      </c>
      <c r="Y16" t="s">
        <v>986</v>
      </c>
      <c r="Z16" t="s">
        <v>87</v>
      </c>
      <c r="AA16" t="s">
        <v>33</v>
      </c>
      <c r="AB16">
        <v>47</v>
      </c>
      <c r="AC16">
        <v>0</v>
      </c>
    </row>
    <row r="17" spans="2:29" x14ac:dyDescent="0.25">
      <c r="B17">
        <f t="shared" si="0"/>
        <v>2023</v>
      </c>
      <c r="C17">
        <f t="shared" si="1"/>
        <v>12</v>
      </c>
      <c r="D17" s="19">
        <f>_xlfn.XLOOKUP(G17,[1]Sheet1!$K:$K,[1]Sheet1!$D:$D,0)</f>
        <v>45264</v>
      </c>
      <c r="E17" s="19">
        <f>_xlfn.XLOOKUP(G17,[1]Sheet1!$K:$K,[1]Sheet1!$E:$E,0)</f>
        <v>45270</v>
      </c>
      <c r="F17" t="str">
        <f>_xlfn.XLOOKUP(G17,[1]Sheet1!$K:$K,[1]Sheet1!$N:$N,0)</f>
        <v>2023-W49</v>
      </c>
      <c r="G17" t="s">
        <v>23</v>
      </c>
      <c r="H17" t="s">
        <v>40</v>
      </c>
      <c r="I17" t="s">
        <v>88</v>
      </c>
      <c r="J17" t="s">
        <v>89</v>
      </c>
      <c r="K17" t="s">
        <v>90</v>
      </c>
      <c r="L17" t="s">
        <v>1031</v>
      </c>
      <c r="M17" t="s">
        <v>1081</v>
      </c>
      <c r="N17" t="s">
        <v>1033</v>
      </c>
      <c r="O17" t="s">
        <v>1083</v>
      </c>
      <c r="P17" t="s">
        <v>1098</v>
      </c>
      <c r="Q17" t="s">
        <v>1032</v>
      </c>
      <c r="R17" t="s">
        <v>1099</v>
      </c>
      <c r="S17" t="s">
        <v>1037</v>
      </c>
      <c r="T17" t="s">
        <v>970</v>
      </c>
      <c r="U17" t="s">
        <v>970</v>
      </c>
      <c r="V17" t="s">
        <v>1079</v>
      </c>
      <c r="W17" t="s">
        <v>984</v>
      </c>
      <c r="X17" t="s">
        <v>1100</v>
      </c>
      <c r="Y17" t="s">
        <v>986</v>
      </c>
      <c r="Z17" t="s">
        <v>91</v>
      </c>
      <c r="AA17" t="s">
        <v>33</v>
      </c>
      <c r="AB17">
        <v>46</v>
      </c>
      <c r="AC17">
        <v>0</v>
      </c>
    </row>
    <row r="18" spans="2:29" x14ac:dyDescent="0.25">
      <c r="B18">
        <f t="shared" si="0"/>
        <v>2023</v>
      </c>
      <c r="C18">
        <f t="shared" si="1"/>
        <v>12</v>
      </c>
      <c r="D18" s="19">
        <f>_xlfn.XLOOKUP(G18,[1]Sheet1!$K:$K,[1]Sheet1!$D:$D,0)</f>
        <v>45264</v>
      </c>
      <c r="E18" s="19">
        <f>_xlfn.XLOOKUP(G18,[1]Sheet1!$K:$K,[1]Sheet1!$E:$E,0)</f>
        <v>45270</v>
      </c>
      <c r="F18" t="str">
        <f>_xlfn.XLOOKUP(G18,[1]Sheet1!$K:$K,[1]Sheet1!$N:$N,0)</f>
        <v>2023-W49</v>
      </c>
      <c r="G18" t="s">
        <v>23</v>
      </c>
      <c r="H18" t="s">
        <v>92</v>
      </c>
      <c r="I18" t="s">
        <v>93</v>
      </c>
      <c r="J18" t="s">
        <v>94</v>
      </c>
      <c r="K18" t="s">
        <v>95</v>
      </c>
      <c r="L18" t="s">
        <v>1102</v>
      </c>
      <c r="M18" t="s">
        <v>963</v>
      </c>
      <c r="N18" t="s">
        <v>1103</v>
      </c>
      <c r="O18" t="s">
        <v>965</v>
      </c>
      <c r="P18" t="s">
        <v>1104</v>
      </c>
      <c r="Q18" t="s">
        <v>967</v>
      </c>
      <c r="R18" t="s">
        <v>1105</v>
      </c>
      <c r="S18" t="s">
        <v>969</v>
      </c>
      <c r="T18" t="s">
        <v>970</v>
      </c>
      <c r="U18" t="s">
        <v>970</v>
      </c>
      <c r="V18" t="s">
        <v>1106</v>
      </c>
      <c r="W18" t="s">
        <v>984</v>
      </c>
      <c r="X18" t="s">
        <v>1107</v>
      </c>
      <c r="Y18" t="s">
        <v>986</v>
      </c>
      <c r="Z18" t="s">
        <v>96</v>
      </c>
      <c r="AA18" t="s">
        <v>33</v>
      </c>
      <c r="AB18">
        <v>29</v>
      </c>
      <c r="AC18">
        <v>0</v>
      </c>
    </row>
    <row r="19" spans="2:29" x14ac:dyDescent="0.25">
      <c r="B19">
        <f t="shared" si="0"/>
        <v>2023</v>
      </c>
      <c r="C19">
        <f t="shared" si="1"/>
        <v>12</v>
      </c>
      <c r="D19" s="19">
        <f>_xlfn.XLOOKUP(G19,[1]Sheet1!$K:$K,[1]Sheet1!$D:$D,0)</f>
        <v>45264</v>
      </c>
      <c r="E19" s="19">
        <f>_xlfn.XLOOKUP(G19,[1]Sheet1!$K:$K,[1]Sheet1!$E:$E,0)</f>
        <v>45270</v>
      </c>
      <c r="F19" t="str">
        <f>_xlfn.XLOOKUP(G19,[1]Sheet1!$K:$K,[1]Sheet1!$N:$N,0)</f>
        <v>2023-W49</v>
      </c>
      <c r="G19" t="s">
        <v>23</v>
      </c>
      <c r="H19" t="s">
        <v>92</v>
      </c>
      <c r="I19" t="s">
        <v>97</v>
      </c>
      <c r="J19" t="s">
        <v>98</v>
      </c>
      <c r="K19" t="s">
        <v>99</v>
      </c>
      <c r="L19" t="s">
        <v>1109</v>
      </c>
      <c r="M19" t="s">
        <v>1110</v>
      </c>
      <c r="N19" t="s">
        <v>1111</v>
      </c>
      <c r="O19" t="s">
        <v>1112</v>
      </c>
      <c r="P19" t="s">
        <v>1113</v>
      </c>
      <c r="Q19" t="s">
        <v>1001</v>
      </c>
      <c r="R19" t="s">
        <v>1114</v>
      </c>
      <c r="S19" t="s">
        <v>993</v>
      </c>
      <c r="T19" t="s">
        <v>1115</v>
      </c>
      <c r="U19" t="s">
        <v>970</v>
      </c>
      <c r="V19" t="s">
        <v>1116</v>
      </c>
      <c r="W19" t="s">
        <v>1012</v>
      </c>
      <c r="X19" t="s">
        <v>1117</v>
      </c>
      <c r="Y19" t="s">
        <v>1118</v>
      </c>
      <c r="Z19" t="s">
        <v>100</v>
      </c>
      <c r="AA19" t="s">
        <v>101</v>
      </c>
      <c r="AB19">
        <v>23</v>
      </c>
      <c r="AC19">
        <v>2</v>
      </c>
    </row>
    <row r="20" spans="2:29" x14ac:dyDescent="0.25">
      <c r="B20">
        <f t="shared" si="0"/>
        <v>2023</v>
      </c>
      <c r="C20">
        <f t="shared" si="1"/>
        <v>12</v>
      </c>
      <c r="D20" s="19">
        <f>_xlfn.XLOOKUP(G20,[1]Sheet1!$K:$K,[1]Sheet1!$D:$D,0)</f>
        <v>45264</v>
      </c>
      <c r="E20" s="19">
        <f>_xlfn.XLOOKUP(G20,[1]Sheet1!$K:$K,[1]Sheet1!$E:$E,0)</f>
        <v>45270</v>
      </c>
      <c r="F20" t="str">
        <f>_xlfn.XLOOKUP(G20,[1]Sheet1!$K:$K,[1]Sheet1!$N:$N,0)</f>
        <v>2023-W49</v>
      </c>
      <c r="G20" t="s">
        <v>23</v>
      </c>
      <c r="H20" t="s">
        <v>92</v>
      </c>
      <c r="I20" t="s">
        <v>102</v>
      </c>
      <c r="J20" t="s">
        <v>103</v>
      </c>
      <c r="K20" t="s">
        <v>104</v>
      </c>
      <c r="L20" t="s">
        <v>1120</v>
      </c>
      <c r="M20" t="s">
        <v>963</v>
      </c>
      <c r="N20" t="s">
        <v>1121</v>
      </c>
      <c r="O20" t="s">
        <v>965</v>
      </c>
      <c r="P20" t="s">
        <v>1122</v>
      </c>
      <c r="Q20" t="s">
        <v>1032</v>
      </c>
      <c r="R20" t="s">
        <v>1123</v>
      </c>
      <c r="S20" t="s">
        <v>1037</v>
      </c>
      <c r="T20" t="s">
        <v>970</v>
      </c>
      <c r="U20" t="s">
        <v>970</v>
      </c>
      <c r="V20" t="s">
        <v>1124</v>
      </c>
      <c r="W20" t="s">
        <v>1125</v>
      </c>
      <c r="X20" t="s">
        <v>1126</v>
      </c>
      <c r="Y20" t="s">
        <v>1127</v>
      </c>
      <c r="Z20" t="s">
        <v>105</v>
      </c>
      <c r="AA20" t="s">
        <v>106</v>
      </c>
      <c r="AB20">
        <v>23</v>
      </c>
      <c r="AC20">
        <v>1</v>
      </c>
    </row>
    <row r="21" spans="2:29" x14ac:dyDescent="0.25">
      <c r="B21">
        <f t="shared" si="0"/>
        <v>2023</v>
      </c>
      <c r="C21">
        <f t="shared" si="1"/>
        <v>12</v>
      </c>
      <c r="D21" s="19">
        <f>_xlfn.XLOOKUP(G21,[1]Sheet1!$K:$K,[1]Sheet1!$D:$D,0)</f>
        <v>45264</v>
      </c>
      <c r="E21" s="19">
        <f>_xlfn.XLOOKUP(G21,[1]Sheet1!$K:$K,[1]Sheet1!$E:$E,0)</f>
        <v>45270</v>
      </c>
      <c r="F21" t="str">
        <f>_xlfn.XLOOKUP(G21,[1]Sheet1!$K:$K,[1]Sheet1!$N:$N,0)</f>
        <v>2023-W49</v>
      </c>
      <c r="G21" t="s">
        <v>23</v>
      </c>
      <c r="H21" t="s">
        <v>34</v>
      </c>
      <c r="I21" t="s">
        <v>107</v>
      </c>
      <c r="J21" t="s">
        <v>108</v>
      </c>
      <c r="K21" t="s">
        <v>109</v>
      </c>
      <c r="L21" t="s">
        <v>1128</v>
      </c>
      <c r="M21" t="s">
        <v>967</v>
      </c>
      <c r="N21" t="s">
        <v>1129</v>
      </c>
      <c r="O21" t="s">
        <v>1059</v>
      </c>
      <c r="P21" t="s">
        <v>1130</v>
      </c>
      <c r="Q21" t="s">
        <v>967</v>
      </c>
      <c r="R21" t="s">
        <v>1131</v>
      </c>
      <c r="S21" t="s">
        <v>969</v>
      </c>
      <c r="T21" t="s">
        <v>970</v>
      </c>
      <c r="U21" t="s">
        <v>970</v>
      </c>
      <c r="V21" t="s">
        <v>1132</v>
      </c>
      <c r="W21" t="s">
        <v>984</v>
      </c>
      <c r="X21" t="s">
        <v>1133</v>
      </c>
      <c r="Y21" t="s">
        <v>986</v>
      </c>
      <c r="Z21" t="s">
        <v>110</v>
      </c>
      <c r="AA21" t="s">
        <v>33</v>
      </c>
      <c r="AB21">
        <v>17</v>
      </c>
      <c r="AC21">
        <v>0</v>
      </c>
    </row>
    <row r="22" spans="2:29" x14ac:dyDescent="0.25">
      <c r="B22">
        <f t="shared" si="0"/>
        <v>2023</v>
      </c>
      <c r="C22">
        <f t="shared" si="1"/>
        <v>12</v>
      </c>
      <c r="D22" s="19">
        <f>_xlfn.XLOOKUP(G22,[1]Sheet1!$K:$K,[1]Sheet1!$D:$D,0)</f>
        <v>45264</v>
      </c>
      <c r="E22" s="19">
        <f>_xlfn.XLOOKUP(G22,[1]Sheet1!$K:$K,[1]Sheet1!$E:$E,0)</f>
        <v>45270</v>
      </c>
      <c r="F22" t="str">
        <f>_xlfn.XLOOKUP(G22,[1]Sheet1!$K:$K,[1]Sheet1!$N:$N,0)</f>
        <v>2023-W49</v>
      </c>
      <c r="G22" t="s">
        <v>23</v>
      </c>
      <c r="H22" t="s">
        <v>92</v>
      </c>
      <c r="I22" t="s">
        <v>111</v>
      </c>
      <c r="J22" t="s">
        <v>112</v>
      </c>
      <c r="K22" t="s">
        <v>113</v>
      </c>
      <c r="L22" t="s">
        <v>1134</v>
      </c>
      <c r="M22" t="s">
        <v>977</v>
      </c>
      <c r="N22" t="s">
        <v>1135</v>
      </c>
      <c r="O22" t="s">
        <v>979</v>
      </c>
      <c r="P22" t="s">
        <v>1136</v>
      </c>
      <c r="Q22" t="s">
        <v>977</v>
      </c>
      <c r="R22" t="s">
        <v>1137</v>
      </c>
      <c r="S22" t="s">
        <v>1138</v>
      </c>
      <c r="T22" t="s">
        <v>970</v>
      </c>
      <c r="U22" t="s">
        <v>970</v>
      </c>
      <c r="V22" t="s">
        <v>1001</v>
      </c>
      <c r="W22" t="s">
        <v>984</v>
      </c>
      <c r="X22" t="s">
        <v>1139</v>
      </c>
      <c r="Y22" t="s">
        <v>986</v>
      </c>
      <c r="Z22" t="s">
        <v>114</v>
      </c>
      <c r="AA22" t="s">
        <v>33</v>
      </c>
      <c r="AB22">
        <v>12</v>
      </c>
      <c r="AC22">
        <v>0</v>
      </c>
    </row>
    <row r="23" spans="2:29" x14ac:dyDescent="0.25">
      <c r="B23">
        <f t="shared" si="0"/>
        <v>2023</v>
      </c>
      <c r="C23">
        <f t="shared" si="1"/>
        <v>12</v>
      </c>
      <c r="D23" s="19">
        <f>_xlfn.XLOOKUP(G23,[1]Sheet1!$K:$K,[1]Sheet1!$D:$D,0)</f>
        <v>45264</v>
      </c>
      <c r="E23" s="19">
        <f>_xlfn.XLOOKUP(G23,[1]Sheet1!$K:$K,[1]Sheet1!$E:$E,0)</f>
        <v>45270</v>
      </c>
      <c r="F23" t="str">
        <f>_xlfn.XLOOKUP(G23,[1]Sheet1!$K:$K,[1]Sheet1!$N:$N,0)</f>
        <v>2023-W49</v>
      </c>
      <c r="G23" t="s">
        <v>23</v>
      </c>
      <c r="H23" t="s">
        <v>115</v>
      </c>
      <c r="I23" t="s">
        <v>116</v>
      </c>
      <c r="J23" t="s">
        <v>117</v>
      </c>
      <c r="K23" t="s">
        <v>118</v>
      </c>
      <c r="L23" t="s">
        <v>1140</v>
      </c>
      <c r="M23" t="s">
        <v>996</v>
      </c>
      <c r="N23" t="s">
        <v>1141</v>
      </c>
      <c r="O23" t="s">
        <v>1142</v>
      </c>
      <c r="P23" t="s">
        <v>1143</v>
      </c>
      <c r="Q23" t="s">
        <v>996</v>
      </c>
      <c r="R23" t="s">
        <v>1144</v>
      </c>
      <c r="S23" t="s">
        <v>1145</v>
      </c>
      <c r="T23" t="s">
        <v>1146</v>
      </c>
      <c r="U23" t="s">
        <v>970</v>
      </c>
      <c r="V23" t="s">
        <v>1110</v>
      </c>
      <c r="W23" t="s">
        <v>984</v>
      </c>
      <c r="X23" t="s">
        <v>1147</v>
      </c>
      <c r="Y23" t="s">
        <v>986</v>
      </c>
      <c r="Z23" t="s">
        <v>119</v>
      </c>
      <c r="AA23" t="s">
        <v>33</v>
      </c>
      <c r="AB23">
        <v>9</v>
      </c>
      <c r="AC23">
        <v>0</v>
      </c>
    </row>
    <row r="24" spans="2:29" x14ac:dyDescent="0.25">
      <c r="B24">
        <f t="shared" si="0"/>
        <v>2023</v>
      </c>
      <c r="C24">
        <f t="shared" si="1"/>
        <v>12</v>
      </c>
      <c r="D24" s="19">
        <f>_xlfn.XLOOKUP(G24,[1]Sheet1!$K:$K,[1]Sheet1!$D:$D,0)</f>
        <v>45264</v>
      </c>
      <c r="E24" s="19">
        <f>_xlfn.XLOOKUP(G24,[1]Sheet1!$K:$K,[1]Sheet1!$E:$E,0)</f>
        <v>45270</v>
      </c>
      <c r="F24" t="str">
        <f>_xlfn.XLOOKUP(G24,[1]Sheet1!$K:$K,[1]Sheet1!$N:$N,0)</f>
        <v>2023-W49</v>
      </c>
      <c r="G24" t="s">
        <v>23</v>
      </c>
      <c r="H24" t="s">
        <v>120</v>
      </c>
      <c r="I24" t="s">
        <v>120</v>
      </c>
      <c r="J24" t="s">
        <v>121</v>
      </c>
      <c r="K24" t="s">
        <v>122</v>
      </c>
      <c r="L24" t="s">
        <v>1056</v>
      </c>
      <c r="M24" t="s">
        <v>972</v>
      </c>
      <c r="N24" t="s">
        <v>1148</v>
      </c>
      <c r="O24" t="s">
        <v>1149</v>
      </c>
      <c r="P24" t="s">
        <v>1150</v>
      </c>
      <c r="Q24" t="s">
        <v>977</v>
      </c>
      <c r="R24" t="s">
        <v>1151</v>
      </c>
      <c r="S24" t="s">
        <v>1138</v>
      </c>
      <c r="T24" t="s">
        <v>970</v>
      </c>
      <c r="U24" t="s">
        <v>970</v>
      </c>
      <c r="V24" t="s">
        <v>1032</v>
      </c>
      <c r="W24" t="s">
        <v>984</v>
      </c>
      <c r="X24" t="s">
        <v>1152</v>
      </c>
      <c r="Y24" t="s">
        <v>986</v>
      </c>
      <c r="Z24" t="s">
        <v>123</v>
      </c>
      <c r="AA24" t="s">
        <v>33</v>
      </c>
      <c r="AB24">
        <v>6</v>
      </c>
      <c r="AC24">
        <v>0</v>
      </c>
    </row>
    <row r="25" spans="2:29" x14ac:dyDescent="0.25">
      <c r="B25">
        <f t="shared" si="0"/>
        <v>2023</v>
      </c>
      <c r="C25">
        <f t="shared" si="1"/>
        <v>10</v>
      </c>
      <c r="D25" s="19">
        <f>_xlfn.XLOOKUP(G25,[1]Sheet1!$K:$K,[1]Sheet1!$D:$D,0)</f>
        <v>45201</v>
      </c>
      <c r="E25" s="19">
        <f>_xlfn.XLOOKUP(G25,[1]Sheet1!$K:$K,[1]Sheet1!$E:$E,0)</f>
        <v>45207</v>
      </c>
      <c r="F25" t="str">
        <f>_xlfn.XLOOKUP(G25,[1]Sheet1!$K:$K,[1]Sheet1!$N:$N,0)</f>
        <v>2023-W40</v>
      </c>
      <c r="G25" t="s">
        <v>124</v>
      </c>
      <c r="H25" t="s">
        <v>40</v>
      </c>
      <c r="I25" t="s">
        <v>58</v>
      </c>
      <c r="J25" t="s">
        <v>59</v>
      </c>
      <c r="K25" t="s">
        <v>60</v>
      </c>
      <c r="L25" t="s">
        <v>1153</v>
      </c>
      <c r="M25" t="s">
        <v>977</v>
      </c>
      <c r="N25" t="s">
        <v>1154</v>
      </c>
      <c r="O25" t="s">
        <v>1155</v>
      </c>
      <c r="P25" t="s">
        <v>962</v>
      </c>
      <c r="Q25" t="s">
        <v>977</v>
      </c>
      <c r="R25" t="s">
        <v>1156</v>
      </c>
      <c r="S25" t="s">
        <v>1157</v>
      </c>
      <c r="T25" t="s">
        <v>970</v>
      </c>
      <c r="U25" t="s">
        <v>970</v>
      </c>
      <c r="V25" t="s">
        <v>1106</v>
      </c>
      <c r="W25" t="s">
        <v>984</v>
      </c>
      <c r="X25" t="s">
        <v>1158</v>
      </c>
      <c r="Y25" t="s">
        <v>986</v>
      </c>
      <c r="Z25" t="s">
        <v>125</v>
      </c>
      <c r="AA25" t="s">
        <v>33</v>
      </c>
      <c r="AB25">
        <v>32</v>
      </c>
      <c r="AC25">
        <v>0</v>
      </c>
    </row>
    <row r="26" spans="2:29" x14ac:dyDescent="0.25">
      <c r="B26">
        <f t="shared" si="0"/>
        <v>2023</v>
      </c>
      <c r="C26">
        <f t="shared" si="1"/>
        <v>10</v>
      </c>
      <c r="D26" s="19">
        <f>_xlfn.XLOOKUP(G26,[1]Sheet1!$K:$K,[1]Sheet1!$D:$D,0)</f>
        <v>45201</v>
      </c>
      <c r="E26" s="19">
        <f>_xlfn.XLOOKUP(G26,[1]Sheet1!$K:$K,[1]Sheet1!$E:$E,0)</f>
        <v>45207</v>
      </c>
      <c r="F26" t="str">
        <f>_xlfn.XLOOKUP(G26,[1]Sheet1!$K:$K,[1]Sheet1!$N:$N,0)</f>
        <v>2023-W40</v>
      </c>
      <c r="G26" t="s">
        <v>124</v>
      </c>
      <c r="H26" t="s">
        <v>76</v>
      </c>
      <c r="I26" t="s">
        <v>76</v>
      </c>
      <c r="J26" t="s">
        <v>77</v>
      </c>
      <c r="K26" t="s">
        <v>78</v>
      </c>
      <c r="L26" t="s">
        <v>1159</v>
      </c>
      <c r="M26" t="s">
        <v>963</v>
      </c>
      <c r="N26" t="s">
        <v>1160</v>
      </c>
      <c r="O26" t="s">
        <v>1161</v>
      </c>
      <c r="P26" t="s">
        <v>1162</v>
      </c>
      <c r="Q26" t="s">
        <v>1032</v>
      </c>
      <c r="R26" t="s">
        <v>1163</v>
      </c>
      <c r="S26" t="s">
        <v>1164</v>
      </c>
      <c r="T26" t="s">
        <v>970</v>
      </c>
      <c r="U26" t="s">
        <v>970</v>
      </c>
      <c r="V26" t="s">
        <v>1001</v>
      </c>
      <c r="W26" t="s">
        <v>984</v>
      </c>
      <c r="X26" t="s">
        <v>1165</v>
      </c>
      <c r="Y26" t="s">
        <v>986</v>
      </c>
      <c r="Z26" t="s">
        <v>126</v>
      </c>
      <c r="AA26" t="s">
        <v>33</v>
      </c>
      <c r="AB26">
        <v>13</v>
      </c>
      <c r="AC26">
        <v>0</v>
      </c>
    </row>
    <row r="27" spans="2:29" x14ac:dyDescent="0.25">
      <c r="B27">
        <f t="shared" si="0"/>
        <v>2023</v>
      </c>
      <c r="C27">
        <f t="shared" si="1"/>
        <v>10</v>
      </c>
      <c r="D27" s="19">
        <f>_xlfn.XLOOKUP(G27,[1]Sheet1!$K:$K,[1]Sheet1!$D:$D,0)</f>
        <v>45201</v>
      </c>
      <c r="E27" s="19">
        <f>_xlfn.XLOOKUP(G27,[1]Sheet1!$K:$K,[1]Sheet1!$E:$E,0)</f>
        <v>45207</v>
      </c>
      <c r="F27" t="str">
        <f>_xlfn.XLOOKUP(G27,[1]Sheet1!$K:$K,[1]Sheet1!$N:$N,0)</f>
        <v>2023-W40</v>
      </c>
      <c r="G27" t="s">
        <v>124</v>
      </c>
      <c r="H27" t="s">
        <v>24</v>
      </c>
      <c r="I27" t="s">
        <v>24</v>
      </c>
      <c r="J27" t="s">
        <v>25</v>
      </c>
      <c r="K27" t="s">
        <v>26</v>
      </c>
      <c r="L27" t="s">
        <v>1166</v>
      </c>
      <c r="M27" t="s">
        <v>984</v>
      </c>
      <c r="N27" t="s">
        <v>1167</v>
      </c>
      <c r="O27" t="s">
        <v>986</v>
      </c>
      <c r="P27" t="s">
        <v>1049</v>
      </c>
      <c r="Q27" t="s">
        <v>984</v>
      </c>
      <c r="R27" t="s">
        <v>1168</v>
      </c>
      <c r="S27" t="s">
        <v>986</v>
      </c>
      <c r="T27" t="s">
        <v>970</v>
      </c>
      <c r="U27" t="s">
        <v>986</v>
      </c>
      <c r="V27" t="s">
        <v>988</v>
      </c>
      <c r="W27" t="s">
        <v>984</v>
      </c>
      <c r="X27" t="s">
        <v>1169</v>
      </c>
      <c r="Y27" t="s">
        <v>986</v>
      </c>
      <c r="Z27" t="s">
        <v>106</v>
      </c>
      <c r="AA27" t="s">
        <v>33</v>
      </c>
      <c r="AB27">
        <v>12</v>
      </c>
      <c r="AC27">
        <v>0</v>
      </c>
    </row>
    <row r="28" spans="2:29" x14ac:dyDescent="0.25">
      <c r="B28">
        <f t="shared" si="0"/>
        <v>2023</v>
      </c>
      <c r="C28">
        <f t="shared" si="1"/>
        <v>10</v>
      </c>
      <c r="D28" s="19">
        <f>_xlfn.XLOOKUP(G28,[1]Sheet1!$K:$K,[1]Sheet1!$D:$D,0)</f>
        <v>45201</v>
      </c>
      <c r="E28" s="19">
        <f>_xlfn.XLOOKUP(G28,[1]Sheet1!$K:$K,[1]Sheet1!$E:$E,0)</f>
        <v>45207</v>
      </c>
      <c r="F28" t="str">
        <f>_xlfn.XLOOKUP(G28,[1]Sheet1!$K:$K,[1]Sheet1!$N:$N,0)</f>
        <v>2023-W40</v>
      </c>
      <c r="G28" t="s">
        <v>124</v>
      </c>
      <c r="H28" t="s">
        <v>92</v>
      </c>
      <c r="I28" t="s">
        <v>97</v>
      </c>
      <c r="J28" t="s">
        <v>98</v>
      </c>
      <c r="K28" t="s">
        <v>99</v>
      </c>
      <c r="L28" t="s">
        <v>1170</v>
      </c>
      <c r="M28" t="s">
        <v>996</v>
      </c>
      <c r="N28" t="s">
        <v>1171</v>
      </c>
      <c r="O28" t="s">
        <v>998</v>
      </c>
      <c r="P28" t="s">
        <v>1172</v>
      </c>
      <c r="Q28" t="s">
        <v>972</v>
      </c>
      <c r="R28" t="s">
        <v>1173</v>
      </c>
      <c r="S28" t="s">
        <v>1078</v>
      </c>
      <c r="T28" t="s">
        <v>970</v>
      </c>
      <c r="U28" t="s">
        <v>970</v>
      </c>
      <c r="V28" t="s">
        <v>1110</v>
      </c>
      <c r="W28" t="s">
        <v>984</v>
      </c>
      <c r="X28" t="s">
        <v>1174</v>
      </c>
      <c r="Y28" t="s">
        <v>986</v>
      </c>
      <c r="Z28" t="s">
        <v>127</v>
      </c>
      <c r="AA28" t="s">
        <v>33</v>
      </c>
      <c r="AB28">
        <v>8</v>
      </c>
      <c r="AC28">
        <v>0</v>
      </c>
    </row>
    <row r="29" spans="2:29" x14ac:dyDescent="0.25">
      <c r="B29">
        <f t="shared" si="0"/>
        <v>2023</v>
      </c>
      <c r="C29">
        <f t="shared" si="1"/>
        <v>10</v>
      </c>
      <c r="D29" s="19">
        <f>_xlfn.XLOOKUP(G29,[1]Sheet1!$K:$K,[1]Sheet1!$D:$D,0)</f>
        <v>45201</v>
      </c>
      <c r="E29" s="19">
        <f>_xlfn.XLOOKUP(G29,[1]Sheet1!$K:$K,[1]Sheet1!$E:$E,0)</f>
        <v>45207</v>
      </c>
      <c r="F29" t="str">
        <f>_xlfn.XLOOKUP(G29,[1]Sheet1!$K:$K,[1]Sheet1!$N:$N,0)</f>
        <v>2023-W40</v>
      </c>
      <c r="G29" t="s">
        <v>124</v>
      </c>
      <c r="H29" t="s">
        <v>92</v>
      </c>
      <c r="I29" t="s">
        <v>102</v>
      </c>
      <c r="J29" t="s">
        <v>103</v>
      </c>
      <c r="K29" t="s">
        <v>104</v>
      </c>
      <c r="L29" t="s">
        <v>1175</v>
      </c>
      <c r="M29" t="s">
        <v>984</v>
      </c>
      <c r="N29" t="s">
        <v>1176</v>
      </c>
      <c r="O29" t="s">
        <v>986</v>
      </c>
      <c r="P29" t="s">
        <v>1177</v>
      </c>
      <c r="Q29" t="s">
        <v>984</v>
      </c>
      <c r="R29" t="s">
        <v>1178</v>
      </c>
      <c r="S29" t="s">
        <v>986</v>
      </c>
      <c r="T29" t="s">
        <v>970</v>
      </c>
      <c r="U29" t="s">
        <v>986</v>
      </c>
      <c r="V29" t="s">
        <v>1022</v>
      </c>
      <c r="W29" t="s">
        <v>984</v>
      </c>
      <c r="X29" t="s">
        <v>1179</v>
      </c>
      <c r="Y29" t="s">
        <v>986</v>
      </c>
      <c r="Z29" t="s">
        <v>128</v>
      </c>
      <c r="AA29" t="s">
        <v>33</v>
      </c>
      <c r="AB29">
        <v>8</v>
      </c>
      <c r="AC29">
        <v>0</v>
      </c>
    </row>
    <row r="30" spans="2:29" x14ac:dyDescent="0.25">
      <c r="B30">
        <f t="shared" si="0"/>
        <v>2023</v>
      </c>
      <c r="C30">
        <f t="shared" si="1"/>
        <v>10</v>
      </c>
      <c r="D30" s="19">
        <f>_xlfn.XLOOKUP(G30,[1]Sheet1!$K:$K,[1]Sheet1!$D:$D,0)</f>
        <v>45201</v>
      </c>
      <c r="E30" s="19">
        <f>_xlfn.XLOOKUP(G30,[1]Sheet1!$K:$K,[1]Sheet1!$E:$E,0)</f>
        <v>45207</v>
      </c>
      <c r="F30" t="str">
        <f>_xlfn.XLOOKUP(G30,[1]Sheet1!$K:$K,[1]Sheet1!$N:$N,0)</f>
        <v>2023-W40</v>
      </c>
      <c r="G30" t="s">
        <v>124</v>
      </c>
      <c r="H30" t="s">
        <v>29</v>
      </c>
      <c r="I30" t="s">
        <v>29</v>
      </c>
      <c r="J30" t="s">
        <v>30</v>
      </c>
      <c r="K30" t="s">
        <v>31</v>
      </c>
      <c r="L30" t="s">
        <v>1180</v>
      </c>
      <c r="M30" t="s">
        <v>984</v>
      </c>
      <c r="N30" t="s">
        <v>1181</v>
      </c>
      <c r="O30" t="s">
        <v>986</v>
      </c>
      <c r="P30" t="s">
        <v>995</v>
      </c>
      <c r="Q30" t="s">
        <v>984</v>
      </c>
      <c r="R30" t="s">
        <v>1182</v>
      </c>
      <c r="S30" t="s">
        <v>986</v>
      </c>
      <c r="T30" t="s">
        <v>970</v>
      </c>
      <c r="U30" t="s">
        <v>986</v>
      </c>
      <c r="V30" t="s">
        <v>967</v>
      </c>
      <c r="W30" t="s">
        <v>984</v>
      </c>
      <c r="X30" t="s">
        <v>1183</v>
      </c>
      <c r="Y30" t="s">
        <v>986</v>
      </c>
      <c r="Z30" t="s">
        <v>129</v>
      </c>
      <c r="AA30" t="s">
        <v>33</v>
      </c>
      <c r="AB30">
        <v>7</v>
      </c>
      <c r="AC30">
        <v>0</v>
      </c>
    </row>
    <row r="31" spans="2:29" x14ac:dyDescent="0.25">
      <c r="B31">
        <f t="shared" si="0"/>
        <v>2023</v>
      </c>
      <c r="C31">
        <f t="shared" si="1"/>
        <v>10</v>
      </c>
      <c r="D31" s="19">
        <f>_xlfn.XLOOKUP(G31,[1]Sheet1!$K:$K,[1]Sheet1!$D:$D,0)</f>
        <v>45201</v>
      </c>
      <c r="E31" s="19">
        <f>_xlfn.XLOOKUP(G31,[1]Sheet1!$K:$K,[1]Sheet1!$E:$E,0)</f>
        <v>45207</v>
      </c>
      <c r="F31" t="str">
        <f>_xlfn.XLOOKUP(G31,[1]Sheet1!$K:$K,[1]Sheet1!$N:$N,0)</f>
        <v>2023-W40</v>
      </c>
      <c r="G31" t="s">
        <v>124</v>
      </c>
      <c r="H31" t="s">
        <v>34</v>
      </c>
      <c r="I31" t="s">
        <v>50</v>
      </c>
      <c r="J31" t="s">
        <v>51</v>
      </c>
      <c r="K31" t="s">
        <v>52</v>
      </c>
      <c r="L31" t="s">
        <v>1184</v>
      </c>
      <c r="M31" t="s">
        <v>996</v>
      </c>
      <c r="N31" t="s">
        <v>1185</v>
      </c>
      <c r="O31" t="s">
        <v>998</v>
      </c>
      <c r="P31" t="s">
        <v>1087</v>
      </c>
      <c r="Q31" t="s">
        <v>996</v>
      </c>
      <c r="R31" t="s">
        <v>1138</v>
      </c>
      <c r="S31" t="s">
        <v>1112</v>
      </c>
      <c r="T31" t="s">
        <v>970</v>
      </c>
      <c r="U31" t="s">
        <v>970</v>
      </c>
      <c r="V31" t="s">
        <v>963</v>
      </c>
      <c r="W31" t="s">
        <v>984</v>
      </c>
      <c r="X31" t="s">
        <v>1186</v>
      </c>
      <c r="Y31" t="s">
        <v>986</v>
      </c>
      <c r="Z31" t="s">
        <v>130</v>
      </c>
      <c r="AA31" t="s">
        <v>33</v>
      </c>
      <c r="AB31">
        <v>5</v>
      </c>
      <c r="AC31">
        <v>0</v>
      </c>
    </row>
    <row r="32" spans="2:29" x14ac:dyDescent="0.25">
      <c r="B32">
        <f t="shared" si="0"/>
        <v>2023</v>
      </c>
      <c r="C32">
        <f t="shared" si="1"/>
        <v>10</v>
      </c>
      <c r="D32" s="19">
        <f>_xlfn.XLOOKUP(G32,[1]Sheet1!$K:$K,[1]Sheet1!$D:$D,0)</f>
        <v>45201</v>
      </c>
      <c r="E32" s="19">
        <f>_xlfn.XLOOKUP(G32,[1]Sheet1!$K:$K,[1]Sheet1!$E:$E,0)</f>
        <v>45207</v>
      </c>
      <c r="F32" t="str">
        <f>_xlfn.XLOOKUP(G32,[1]Sheet1!$K:$K,[1]Sheet1!$N:$N,0)</f>
        <v>2023-W40</v>
      </c>
      <c r="G32" t="s">
        <v>124</v>
      </c>
      <c r="H32" t="s">
        <v>115</v>
      </c>
      <c r="I32" t="s">
        <v>116</v>
      </c>
      <c r="J32" t="s">
        <v>117</v>
      </c>
      <c r="K32" t="s">
        <v>118</v>
      </c>
      <c r="L32" t="s">
        <v>1187</v>
      </c>
      <c r="M32" t="s">
        <v>984</v>
      </c>
      <c r="N32" t="s">
        <v>1188</v>
      </c>
      <c r="O32" t="s">
        <v>986</v>
      </c>
      <c r="P32" t="s">
        <v>1189</v>
      </c>
      <c r="Q32" t="s">
        <v>984</v>
      </c>
      <c r="R32" t="s">
        <v>1190</v>
      </c>
      <c r="S32" t="s">
        <v>986</v>
      </c>
      <c r="T32" t="s">
        <v>970</v>
      </c>
      <c r="U32" t="s">
        <v>986</v>
      </c>
      <c r="V32" t="s">
        <v>963</v>
      </c>
      <c r="W32" t="s">
        <v>984</v>
      </c>
      <c r="X32" t="s">
        <v>1191</v>
      </c>
      <c r="Y32" t="s">
        <v>986</v>
      </c>
      <c r="Z32" t="s">
        <v>131</v>
      </c>
      <c r="AA32" t="s">
        <v>33</v>
      </c>
      <c r="AB32">
        <v>5</v>
      </c>
      <c r="AC32">
        <v>0</v>
      </c>
    </row>
    <row r="33" spans="2:29" x14ac:dyDescent="0.25">
      <c r="B33">
        <f t="shared" si="0"/>
        <v>2023</v>
      </c>
      <c r="C33">
        <f t="shared" si="1"/>
        <v>10</v>
      </c>
      <c r="D33" s="19">
        <f>_xlfn.XLOOKUP(G33,[1]Sheet1!$K:$K,[1]Sheet1!$D:$D,0)</f>
        <v>45201</v>
      </c>
      <c r="E33" s="19">
        <f>_xlfn.XLOOKUP(G33,[1]Sheet1!$K:$K,[1]Sheet1!$E:$E,0)</f>
        <v>45207</v>
      </c>
      <c r="F33" t="str">
        <f>_xlfn.XLOOKUP(G33,[1]Sheet1!$K:$K,[1]Sheet1!$N:$N,0)</f>
        <v>2023-W40</v>
      </c>
      <c r="G33" t="s">
        <v>124</v>
      </c>
      <c r="H33" t="s">
        <v>92</v>
      </c>
      <c r="I33" t="s">
        <v>93</v>
      </c>
      <c r="J33" t="s">
        <v>94</v>
      </c>
      <c r="K33" t="s">
        <v>95</v>
      </c>
      <c r="L33" t="s">
        <v>1192</v>
      </c>
      <c r="M33" t="s">
        <v>984</v>
      </c>
      <c r="N33" t="s">
        <v>1193</v>
      </c>
      <c r="O33" t="s">
        <v>986</v>
      </c>
      <c r="P33" t="s">
        <v>1194</v>
      </c>
      <c r="Q33" t="s">
        <v>984</v>
      </c>
      <c r="R33" t="s">
        <v>1195</v>
      </c>
      <c r="S33" t="s">
        <v>986</v>
      </c>
      <c r="T33" t="s">
        <v>970</v>
      </c>
      <c r="U33" t="s">
        <v>986</v>
      </c>
      <c r="V33" t="s">
        <v>1032</v>
      </c>
      <c r="W33" t="s">
        <v>984</v>
      </c>
      <c r="X33" t="s">
        <v>1196</v>
      </c>
      <c r="Y33" t="s">
        <v>986</v>
      </c>
      <c r="Z33" t="s">
        <v>128</v>
      </c>
      <c r="AA33" t="s">
        <v>33</v>
      </c>
      <c r="AB33">
        <v>5</v>
      </c>
      <c r="AC33">
        <v>0</v>
      </c>
    </row>
    <row r="34" spans="2:29" x14ac:dyDescent="0.25">
      <c r="B34">
        <f t="shared" si="0"/>
        <v>2023</v>
      </c>
      <c r="C34">
        <f t="shared" si="1"/>
        <v>10</v>
      </c>
      <c r="D34" s="19">
        <f>_xlfn.XLOOKUP(G34,[1]Sheet1!$K:$K,[1]Sheet1!$D:$D,0)</f>
        <v>45201</v>
      </c>
      <c r="E34" s="19">
        <f>_xlfn.XLOOKUP(G34,[1]Sheet1!$K:$K,[1]Sheet1!$E:$E,0)</f>
        <v>45207</v>
      </c>
      <c r="F34" t="str">
        <f>_xlfn.XLOOKUP(G34,[1]Sheet1!$K:$K,[1]Sheet1!$N:$N,0)</f>
        <v>2023-W40</v>
      </c>
      <c r="G34" t="s">
        <v>124</v>
      </c>
      <c r="H34" t="s">
        <v>120</v>
      </c>
      <c r="I34" t="s">
        <v>120</v>
      </c>
      <c r="J34" t="s">
        <v>121</v>
      </c>
      <c r="K34" t="s">
        <v>122</v>
      </c>
      <c r="L34" t="s">
        <v>1189</v>
      </c>
      <c r="M34" t="s">
        <v>984</v>
      </c>
      <c r="N34" t="s">
        <v>1197</v>
      </c>
      <c r="O34" t="s">
        <v>986</v>
      </c>
      <c r="P34" t="s">
        <v>1101</v>
      </c>
      <c r="Q34" t="s">
        <v>984</v>
      </c>
      <c r="R34" t="s">
        <v>1083</v>
      </c>
      <c r="S34" t="s">
        <v>986</v>
      </c>
      <c r="T34" t="s">
        <v>1198</v>
      </c>
      <c r="U34" t="s">
        <v>986</v>
      </c>
      <c r="V34" t="s">
        <v>977</v>
      </c>
      <c r="W34" t="s">
        <v>984</v>
      </c>
      <c r="X34" t="s">
        <v>1199</v>
      </c>
      <c r="Y34" t="s">
        <v>986</v>
      </c>
      <c r="Z34" t="s">
        <v>132</v>
      </c>
      <c r="AA34" t="s">
        <v>33</v>
      </c>
      <c r="AB34">
        <v>4</v>
      </c>
      <c r="AC34">
        <v>0</v>
      </c>
    </row>
    <row r="35" spans="2:29" x14ac:dyDescent="0.25">
      <c r="B35">
        <f t="shared" si="0"/>
        <v>2023</v>
      </c>
      <c r="C35">
        <f t="shared" si="1"/>
        <v>10</v>
      </c>
      <c r="D35" s="19">
        <f>_xlfn.XLOOKUP(G35,[1]Sheet1!$K:$K,[1]Sheet1!$D:$D,0)</f>
        <v>45201</v>
      </c>
      <c r="E35" s="19">
        <f>_xlfn.XLOOKUP(G35,[1]Sheet1!$K:$K,[1]Sheet1!$E:$E,0)</f>
        <v>45207</v>
      </c>
      <c r="F35" t="str">
        <f>_xlfn.XLOOKUP(G35,[1]Sheet1!$K:$K,[1]Sheet1!$N:$N,0)</f>
        <v>2023-W40</v>
      </c>
      <c r="G35" t="s">
        <v>124</v>
      </c>
      <c r="H35" t="s">
        <v>133</v>
      </c>
      <c r="I35" t="s">
        <v>80</v>
      </c>
      <c r="J35" t="s">
        <v>81</v>
      </c>
      <c r="K35" t="s">
        <v>82</v>
      </c>
      <c r="L35" t="s">
        <v>1200</v>
      </c>
      <c r="M35" t="s">
        <v>984</v>
      </c>
      <c r="N35" t="s">
        <v>1114</v>
      </c>
      <c r="O35" t="s">
        <v>986</v>
      </c>
      <c r="P35" t="s">
        <v>1087</v>
      </c>
      <c r="Q35" t="s">
        <v>984</v>
      </c>
      <c r="R35" t="s">
        <v>1138</v>
      </c>
      <c r="S35" t="s">
        <v>986</v>
      </c>
      <c r="T35" t="s">
        <v>970</v>
      </c>
      <c r="U35" t="s">
        <v>986</v>
      </c>
      <c r="V35" t="s">
        <v>1081</v>
      </c>
      <c r="W35" t="s">
        <v>984</v>
      </c>
      <c r="X35" t="s">
        <v>1201</v>
      </c>
      <c r="Y35" t="s">
        <v>986</v>
      </c>
      <c r="Z35" t="s">
        <v>134</v>
      </c>
      <c r="AA35" t="s">
        <v>33</v>
      </c>
      <c r="AB35">
        <v>3</v>
      </c>
      <c r="AC35">
        <v>0</v>
      </c>
    </row>
    <row r="36" spans="2:29" x14ac:dyDescent="0.25">
      <c r="B36">
        <f t="shared" si="0"/>
        <v>2023</v>
      </c>
      <c r="C36">
        <f t="shared" si="1"/>
        <v>10</v>
      </c>
      <c r="D36" s="19">
        <f>_xlfn.XLOOKUP(G36,[1]Sheet1!$K:$K,[1]Sheet1!$D:$D,0)</f>
        <v>45201</v>
      </c>
      <c r="E36" s="19">
        <f>_xlfn.XLOOKUP(G36,[1]Sheet1!$K:$K,[1]Sheet1!$E:$E,0)</f>
        <v>45207</v>
      </c>
      <c r="F36" t="str">
        <f>_xlfn.XLOOKUP(G36,[1]Sheet1!$K:$K,[1]Sheet1!$N:$N,0)</f>
        <v>2023-W40</v>
      </c>
      <c r="G36" t="s">
        <v>124</v>
      </c>
      <c r="H36" t="s">
        <v>40</v>
      </c>
      <c r="I36" t="s">
        <v>88</v>
      </c>
      <c r="J36" t="s">
        <v>89</v>
      </c>
      <c r="K36" t="s">
        <v>90</v>
      </c>
      <c r="L36" t="s">
        <v>1079</v>
      </c>
      <c r="M36" t="s">
        <v>984</v>
      </c>
      <c r="N36" t="s">
        <v>1202</v>
      </c>
      <c r="O36" t="s">
        <v>986</v>
      </c>
      <c r="P36" t="s">
        <v>1062</v>
      </c>
      <c r="Q36" t="s">
        <v>984</v>
      </c>
      <c r="R36" t="s">
        <v>1135</v>
      </c>
      <c r="S36" t="s">
        <v>986</v>
      </c>
      <c r="T36" t="s">
        <v>970</v>
      </c>
      <c r="U36" t="s">
        <v>986</v>
      </c>
      <c r="V36" t="s">
        <v>972</v>
      </c>
      <c r="W36" t="s">
        <v>984</v>
      </c>
      <c r="X36" t="s">
        <v>1203</v>
      </c>
      <c r="Y36" t="s">
        <v>986</v>
      </c>
      <c r="Z36" t="s">
        <v>135</v>
      </c>
      <c r="AA36" t="s">
        <v>33</v>
      </c>
      <c r="AB36">
        <v>2</v>
      </c>
      <c r="AC36">
        <v>0</v>
      </c>
    </row>
    <row r="37" spans="2:29" x14ac:dyDescent="0.25">
      <c r="B37">
        <f t="shared" si="0"/>
        <v>2023</v>
      </c>
      <c r="C37">
        <f t="shared" si="1"/>
        <v>10</v>
      </c>
      <c r="D37" s="19">
        <f>_xlfn.XLOOKUP(G37,[1]Sheet1!$K:$K,[1]Sheet1!$D:$D,0)</f>
        <v>45201</v>
      </c>
      <c r="E37" s="19">
        <f>_xlfn.XLOOKUP(G37,[1]Sheet1!$K:$K,[1]Sheet1!$E:$E,0)</f>
        <v>45207</v>
      </c>
      <c r="F37" t="str">
        <f>_xlfn.XLOOKUP(G37,[1]Sheet1!$K:$K,[1]Sheet1!$N:$N,0)</f>
        <v>2023-W40</v>
      </c>
      <c r="G37" t="s">
        <v>124</v>
      </c>
      <c r="H37" t="s">
        <v>34</v>
      </c>
      <c r="I37" t="s">
        <v>45</v>
      </c>
      <c r="J37" t="s">
        <v>46</v>
      </c>
      <c r="K37" t="s">
        <v>47</v>
      </c>
      <c r="L37" t="s">
        <v>1204</v>
      </c>
      <c r="M37" t="s">
        <v>996</v>
      </c>
      <c r="N37" t="s">
        <v>1205</v>
      </c>
      <c r="O37" t="s">
        <v>998</v>
      </c>
      <c r="P37" t="s">
        <v>1206</v>
      </c>
      <c r="Q37" t="s">
        <v>996</v>
      </c>
      <c r="R37" t="s">
        <v>1207</v>
      </c>
      <c r="S37" t="s">
        <v>1112</v>
      </c>
      <c r="T37" t="s">
        <v>970</v>
      </c>
      <c r="U37" t="s">
        <v>970</v>
      </c>
      <c r="V37" t="s">
        <v>972</v>
      </c>
      <c r="W37" t="s">
        <v>984</v>
      </c>
      <c r="X37" t="s">
        <v>1208</v>
      </c>
      <c r="Y37" t="s">
        <v>986</v>
      </c>
      <c r="Z37" t="s">
        <v>135</v>
      </c>
      <c r="AA37" t="s">
        <v>33</v>
      </c>
      <c r="AB37">
        <v>2</v>
      </c>
      <c r="AC37">
        <v>0</v>
      </c>
    </row>
    <row r="38" spans="2:29" x14ac:dyDescent="0.25">
      <c r="B38">
        <f t="shared" si="0"/>
        <v>2023</v>
      </c>
      <c r="C38">
        <f t="shared" si="1"/>
        <v>10</v>
      </c>
      <c r="D38" s="19">
        <f>_xlfn.XLOOKUP(G38,[1]Sheet1!$K:$K,[1]Sheet1!$D:$D,0)</f>
        <v>45201</v>
      </c>
      <c r="E38" s="19">
        <f>_xlfn.XLOOKUP(G38,[1]Sheet1!$K:$K,[1]Sheet1!$E:$E,0)</f>
        <v>45207</v>
      </c>
      <c r="F38" t="str">
        <f>_xlfn.XLOOKUP(G38,[1]Sheet1!$K:$K,[1]Sheet1!$N:$N,0)</f>
        <v>2023-W40</v>
      </c>
      <c r="G38" t="s">
        <v>124</v>
      </c>
      <c r="H38" t="s">
        <v>54</v>
      </c>
      <c r="I38" t="s">
        <v>54</v>
      </c>
      <c r="J38" t="s">
        <v>30</v>
      </c>
      <c r="K38" t="s">
        <v>55</v>
      </c>
      <c r="L38" t="s">
        <v>1124</v>
      </c>
      <c r="M38" t="s">
        <v>984</v>
      </c>
      <c r="N38" t="s">
        <v>1209</v>
      </c>
      <c r="O38" t="s">
        <v>986</v>
      </c>
      <c r="P38" t="s">
        <v>1166</v>
      </c>
      <c r="Q38" t="s">
        <v>984</v>
      </c>
      <c r="R38" t="s">
        <v>1210</v>
      </c>
      <c r="S38" t="s">
        <v>986</v>
      </c>
      <c r="T38" t="s">
        <v>1211</v>
      </c>
      <c r="U38" t="s">
        <v>986</v>
      </c>
      <c r="V38" t="s">
        <v>972</v>
      </c>
      <c r="W38" t="s">
        <v>984</v>
      </c>
      <c r="X38" t="s">
        <v>1212</v>
      </c>
      <c r="Y38" t="s">
        <v>986</v>
      </c>
      <c r="Z38" t="s">
        <v>136</v>
      </c>
      <c r="AA38" t="s">
        <v>33</v>
      </c>
      <c r="AB38">
        <v>2</v>
      </c>
      <c r="AC38">
        <v>0</v>
      </c>
    </row>
    <row r="39" spans="2:29" x14ac:dyDescent="0.25">
      <c r="B39">
        <f t="shared" si="0"/>
        <v>2023</v>
      </c>
      <c r="C39">
        <f t="shared" si="1"/>
        <v>10</v>
      </c>
      <c r="D39" s="19">
        <f>_xlfn.XLOOKUP(G39,[1]Sheet1!$K:$K,[1]Sheet1!$D:$D,0)</f>
        <v>45201</v>
      </c>
      <c r="E39" s="19">
        <f>_xlfn.XLOOKUP(G39,[1]Sheet1!$K:$K,[1]Sheet1!$E:$E,0)</f>
        <v>45207</v>
      </c>
      <c r="F39" t="str">
        <f>_xlfn.XLOOKUP(G39,[1]Sheet1!$K:$K,[1]Sheet1!$N:$N,0)</f>
        <v>2023-W40</v>
      </c>
      <c r="G39" t="s">
        <v>124</v>
      </c>
      <c r="H39" t="s">
        <v>92</v>
      </c>
      <c r="I39" t="s">
        <v>111</v>
      </c>
      <c r="J39" t="s">
        <v>112</v>
      </c>
      <c r="K39" t="s">
        <v>113</v>
      </c>
      <c r="L39" t="s">
        <v>1213</v>
      </c>
      <c r="M39" t="s">
        <v>984</v>
      </c>
      <c r="N39" t="s">
        <v>1061</v>
      </c>
      <c r="O39" t="s">
        <v>986</v>
      </c>
      <c r="P39" t="s">
        <v>1214</v>
      </c>
      <c r="Q39" t="s">
        <v>984</v>
      </c>
      <c r="R39" t="s">
        <v>1215</v>
      </c>
      <c r="S39" t="s">
        <v>986</v>
      </c>
      <c r="T39" t="s">
        <v>970</v>
      </c>
      <c r="U39" t="s">
        <v>986</v>
      </c>
      <c r="V39" t="s">
        <v>1081</v>
      </c>
      <c r="W39" t="s">
        <v>984</v>
      </c>
      <c r="X39" t="s">
        <v>1216</v>
      </c>
      <c r="Y39" t="s">
        <v>986</v>
      </c>
      <c r="Z39" t="s">
        <v>137</v>
      </c>
      <c r="AA39" t="s">
        <v>33</v>
      </c>
      <c r="AB39">
        <v>2</v>
      </c>
      <c r="AC39">
        <v>0</v>
      </c>
    </row>
    <row r="40" spans="2:29" x14ac:dyDescent="0.25">
      <c r="B40">
        <f t="shared" si="0"/>
        <v>2023</v>
      </c>
      <c r="C40">
        <f t="shared" si="1"/>
        <v>10</v>
      </c>
      <c r="D40" s="19">
        <f>_xlfn.XLOOKUP(G40,[1]Sheet1!$K:$K,[1]Sheet1!$D:$D,0)</f>
        <v>45201</v>
      </c>
      <c r="E40" s="19">
        <f>_xlfn.XLOOKUP(G40,[1]Sheet1!$K:$K,[1]Sheet1!$E:$E,0)</f>
        <v>45207</v>
      </c>
      <c r="F40" t="str">
        <f>_xlfn.XLOOKUP(G40,[1]Sheet1!$K:$K,[1]Sheet1!$N:$N,0)</f>
        <v>2023-W40</v>
      </c>
      <c r="G40" t="s">
        <v>124</v>
      </c>
      <c r="H40" t="s">
        <v>66</v>
      </c>
      <c r="I40" t="s">
        <v>67</v>
      </c>
      <c r="J40" t="s">
        <v>68</v>
      </c>
      <c r="K40" t="s">
        <v>69</v>
      </c>
      <c r="L40" t="s">
        <v>1070</v>
      </c>
      <c r="M40" t="s">
        <v>984</v>
      </c>
      <c r="N40" t="s">
        <v>1217</v>
      </c>
      <c r="O40" t="s">
        <v>986</v>
      </c>
      <c r="P40" t="s">
        <v>1049</v>
      </c>
      <c r="Q40" t="s">
        <v>984</v>
      </c>
      <c r="R40" t="s">
        <v>1168</v>
      </c>
      <c r="S40" t="s">
        <v>986</v>
      </c>
      <c r="T40" t="s">
        <v>970</v>
      </c>
      <c r="U40" t="s">
        <v>986</v>
      </c>
      <c r="V40" t="s">
        <v>972</v>
      </c>
      <c r="W40" t="s">
        <v>984</v>
      </c>
      <c r="X40" t="s">
        <v>1218</v>
      </c>
      <c r="Y40" t="s">
        <v>986</v>
      </c>
      <c r="Z40" t="s">
        <v>138</v>
      </c>
      <c r="AA40" t="s">
        <v>33</v>
      </c>
      <c r="AB40">
        <v>2</v>
      </c>
      <c r="AC40">
        <v>0</v>
      </c>
    </row>
    <row r="41" spans="2:29" x14ac:dyDescent="0.25">
      <c r="B41">
        <f t="shared" si="0"/>
        <v>2023</v>
      </c>
      <c r="C41">
        <f t="shared" si="1"/>
        <v>10</v>
      </c>
      <c r="D41" s="19">
        <f>_xlfn.XLOOKUP(G41,[1]Sheet1!$K:$K,[1]Sheet1!$D:$D,0)</f>
        <v>45201</v>
      </c>
      <c r="E41" s="19">
        <f>_xlfn.XLOOKUP(G41,[1]Sheet1!$K:$K,[1]Sheet1!$E:$E,0)</f>
        <v>45207</v>
      </c>
      <c r="F41" t="str">
        <f>_xlfn.XLOOKUP(G41,[1]Sheet1!$K:$K,[1]Sheet1!$N:$N,0)</f>
        <v>2023-W40</v>
      </c>
      <c r="G41" t="s">
        <v>124</v>
      </c>
      <c r="H41" t="s">
        <v>34</v>
      </c>
      <c r="I41" t="s">
        <v>62</v>
      </c>
      <c r="J41" t="s">
        <v>63</v>
      </c>
      <c r="K41" t="s">
        <v>64</v>
      </c>
      <c r="L41" t="s">
        <v>1219</v>
      </c>
      <c r="M41" t="s">
        <v>996</v>
      </c>
      <c r="N41" t="s">
        <v>1220</v>
      </c>
      <c r="O41" t="s">
        <v>998</v>
      </c>
      <c r="P41" t="s">
        <v>1221</v>
      </c>
      <c r="Q41" t="s">
        <v>996</v>
      </c>
      <c r="R41" t="s">
        <v>1222</v>
      </c>
      <c r="S41" t="s">
        <v>1112</v>
      </c>
      <c r="T41" t="s">
        <v>970</v>
      </c>
      <c r="U41" t="s">
        <v>970</v>
      </c>
      <c r="V41" t="s">
        <v>996</v>
      </c>
      <c r="W41" t="s">
        <v>984</v>
      </c>
      <c r="X41" t="s">
        <v>1223</v>
      </c>
      <c r="Y41" t="s">
        <v>986</v>
      </c>
      <c r="Z41" t="s">
        <v>139</v>
      </c>
      <c r="AA41" t="s">
        <v>33</v>
      </c>
      <c r="AB41">
        <v>1</v>
      </c>
      <c r="AC41">
        <v>0</v>
      </c>
    </row>
    <row r="42" spans="2:29" x14ac:dyDescent="0.25">
      <c r="B42">
        <f t="shared" si="0"/>
        <v>2023</v>
      </c>
      <c r="C42">
        <f t="shared" si="1"/>
        <v>10</v>
      </c>
      <c r="D42" s="19">
        <f>_xlfn.XLOOKUP(G42,[1]Sheet1!$K:$K,[1]Sheet1!$D:$D,0)</f>
        <v>45201</v>
      </c>
      <c r="E42" s="19">
        <f>_xlfn.XLOOKUP(G42,[1]Sheet1!$K:$K,[1]Sheet1!$E:$E,0)</f>
        <v>45207</v>
      </c>
      <c r="F42" t="str">
        <f>_xlfn.XLOOKUP(G42,[1]Sheet1!$K:$K,[1]Sheet1!$N:$N,0)</f>
        <v>2023-W40</v>
      </c>
      <c r="G42" t="s">
        <v>124</v>
      </c>
      <c r="H42" t="s">
        <v>40</v>
      </c>
      <c r="I42" t="s">
        <v>41</v>
      </c>
      <c r="J42" t="s">
        <v>42</v>
      </c>
      <c r="K42" t="s">
        <v>43</v>
      </c>
      <c r="L42" t="s">
        <v>1089</v>
      </c>
      <c r="M42" t="s">
        <v>984</v>
      </c>
      <c r="N42" t="s">
        <v>982</v>
      </c>
      <c r="O42" t="s">
        <v>986</v>
      </c>
      <c r="P42" t="s">
        <v>1089</v>
      </c>
      <c r="Q42" t="s">
        <v>984</v>
      </c>
      <c r="R42" t="s">
        <v>1224</v>
      </c>
      <c r="S42" t="s">
        <v>986</v>
      </c>
      <c r="T42" t="s">
        <v>970</v>
      </c>
      <c r="U42" t="s">
        <v>986</v>
      </c>
      <c r="V42" t="s">
        <v>996</v>
      </c>
      <c r="W42" t="s">
        <v>984</v>
      </c>
      <c r="X42" t="s">
        <v>1083</v>
      </c>
      <c r="Y42" t="s">
        <v>986</v>
      </c>
      <c r="Z42" t="s">
        <v>139</v>
      </c>
      <c r="AA42" t="s">
        <v>33</v>
      </c>
      <c r="AB42">
        <v>1</v>
      </c>
      <c r="AC42">
        <v>0</v>
      </c>
    </row>
    <row r="43" spans="2:29" x14ac:dyDescent="0.25">
      <c r="B43">
        <f t="shared" si="0"/>
        <v>2023</v>
      </c>
      <c r="C43">
        <f t="shared" si="1"/>
        <v>10</v>
      </c>
      <c r="D43" s="19">
        <f>_xlfn.XLOOKUP(G43,[1]Sheet1!$K:$K,[1]Sheet1!$D:$D,0)</f>
        <v>45201</v>
      </c>
      <c r="E43" s="19">
        <f>_xlfn.XLOOKUP(G43,[1]Sheet1!$K:$K,[1]Sheet1!$E:$E,0)</f>
        <v>45207</v>
      </c>
      <c r="F43" t="str">
        <f>_xlfn.XLOOKUP(G43,[1]Sheet1!$K:$K,[1]Sheet1!$N:$N,0)</f>
        <v>2023-W40</v>
      </c>
      <c r="G43" t="s">
        <v>124</v>
      </c>
      <c r="H43" t="s">
        <v>34</v>
      </c>
      <c r="I43" t="s">
        <v>35</v>
      </c>
      <c r="J43" t="s">
        <v>36</v>
      </c>
      <c r="K43" t="s">
        <v>37</v>
      </c>
      <c r="L43" t="s">
        <v>1200</v>
      </c>
      <c r="M43" t="s">
        <v>996</v>
      </c>
      <c r="N43" t="s">
        <v>1114</v>
      </c>
      <c r="O43" t="s">
        <v>998</v>
      </c>
      <c r="P43" t="s">
        <v>1095</v>
      </c>
      <c r="Q43" t="s">
        <v>996</v>
      </c>
      <c r="R43" t="s">
        <v>1225</v>
      </c>
      <c r="S43" t="s">
        <v>1112</v>
      </c>
      <c r="T43" t="s">
        <v>970</v>
      </c>
      <c r="U43" t="s">
        <v>970</v>
      </c>
      <c r="V43" t="s">
        <v>996</v>
      </c>
      <c r="W43" t="s">
        <v>984</v>
      </c>
      <c r="X43" t="s">
        <v>1226</v>
      </c>
      <c r="Y43" t="s">
        <v>986</v>
      </c>
      <c r="Z43" t="s">
        <v>139</v>
      </c>
      <c r="AA43" t="s">
        <v>33</v>
      </c>
      <c r="AB43">
        <v>1</v>
      </c>
      <c r="AC43">
        <v>0</v>
      </c>
    </row>
    <row r="44" spans="2:29" x14ac:dyDescent="0.25">
      <c r="B44">
        <f t="shared" si="0"/>
        <v>2023</v>
      </c>
      <c r="C44">
        <f t="shared" si="1"/>
        <v>9</v>
      </c>
      <c r="D44" s="19">
        <f>_xlfn.XLOOKUP(G44,[1]Sheet1!$K:$K,[1]Sheet1!$D:$D,0)</f>
        <v>45194</v>
      </c>
      <c r="E44" s="19">
        <f>_xlfn.XLOOKUP(G44,[1]Sheet1!$K:$K,[1]Sheet1!$E:$E,0)</f>
        <v>45200</v>
      </c>
      <c r="F44" t="str">
        <f>_xlfn.XLOOKUP(G44,[1]Sheet1!$K:$K,[1]Sheet1!$N:$N,0)</f>
        <v>2023-W39</v>
      </c>
      <c r="G44" t="s">
        <v>140</v>
      </c>
      <c r="H44" t="s">
        <v>40</v>
      </c>
      <c r="I44" t="s">
        <v>58</v>
      </c>
      <c r="J44" t="s">
        <v>59</v>
      </c>
      <c r="K44" t="s">
        <v>60</v>
      </c>
      <c r="L44" t="s">
        <v>1227</v>
      </c>
      <c r="M44" t="s">
        <v>972</v>
      </c>
      <c r="N44" t="s">
        <v>1228</v>
      </c>
      <c r="O44" t="s">
        <v>1229</v>
      </c>
      <c r="P44" t="s">
        <v>1230</v>
      </c>
      <c r="Q44" t="s">
        <v>972</v>
      </c>
      <c r="R44" t="s">
        <v>1231</v>
      </c>
      <c r="S44" t="s">
        <v>1232</v>
      </c>
      <c r="T44" t="s">
        <v>970</v>
      </c>
      <c r="U44" t="s">
        <v>970</v>
      </c>
      <c r="V44" t="s">
        <v>1221</v>
      </c>
      <c r="W44" t="s">
        <v>984</v>
      </c>
      <c r="X44" t="s">
        <v>1233</v>
      </c>
      <c r="Y44" t="s">
        <v>986</v>
      </c>
      <c r="Z44" t="s">
        <v>141</v>
      </c>
      <c r="AA44" t="s">
        <v>33</v>
      </c>
      <c r="AB44">
        <v>21</v>
      </c>
      <c r="AC44">
        <v>0</v>
      </c>
    </row>
    <row r="45" spans="2:29" x14ac:dyDescent="0.25">
      <c r="B45">
        <f t="shared" si="0"/>
        <v>2023</v>
      </c>
      <c r="C45">
        <f t="shared" si="1"/>
        <v>9</v>
      </c>
      <c r="D45" s="19">
        <f>_xlfn.XLOOKUP(G45,[1]Sheet1!$K:$K,[1]Sheet1!$D:$D,0)</f>
        <v>45194</v>
      </c>
      <c r="E45" s="19">
        <f>_xlfn.XLOOKUP(G45,[1]Sheet1!$K:$K,[1]Sheet1!$E:$E,0)</f>
        <v>45200</v>
      </c>
      <c r="F45" t="str">
        <f>_xlfn.XLOOKUP(G45,[1]Sheet1!$K:$K,[1]Sheet1!$N:$N,0)</f>
        <v>2023-W39</v>
      </c>
      <c r="G45" t="s">
        <v>140</v>
      </c>
      <c r="H45" t="s">
        <v>92</v>
      </c>
      <c r="I45" t="s">
        <v>102</v>
      </c>
      <c r="J45" t="s">
        <v>103</v>
      </c>
      <c r="K45" t="s">
        <v>104</v>
      </c>
      <c r="L45" t="s">
        <v>1234</v>
      </c>
      <c r="M45" t="s">
        <v>1081</v>
      </c>
      <c r="N45" t="s">
        <v>1235</v>
      </c>
      <c r="O45" t="s">
        <v>1236</v>
      </c>
      <c r="P45" t="s">
        <v>1237</v>
      </c>
      <c r="Q45" t="s">
        <v>977</v>
      </c>
      <c r="R45" t="s">
        <v>1238</v>
      </c>
      <c r="S45" t="s">
        <v>1239</v>
      </c>
      <c r="T45" t="s">
        <v>1017</v>
      </c>
      <c r="U45" t="s">
        <v>970</v>
      </c>
      <c r="V45" t="s">
        <v>988</v>
      </c>
      <c r="W45" t="s">
        <v>984</v>
      </c>
      <c r="X45" t="s">
        <v>1240</v>
      </c>
      <c r="Y45" t="s">
        <v>986</v>
      </c>
      <c r="Z45" t="s">
        <v>142</v>
      </c>
      <c r="AA45" t="s">
        <v>33</v>
      </c>
      <c r="AB45">
        <v>14</v>
      </c>
      <c r="AC45">
        <v>0</v>
      </c>
    </row>
    <row r="46" spans="2:29" x14ac:dyDescent="0.25">
      <c r="B46">
        <f t="shared" si="0"/>
        <v>2023</v>
      </c>
      <c r="C46">
        <f t="shared" si="1"/>
        <v>9</v>
      </c>
      <c r="D46" s="19">
        <f>_xlfn.XLOOKUP(G46,[1]Sheet1!$K:$K,[1]Sheet1!$D:$D,0)</f>
        <v>45194</v>
      </c>
      <c r="E46" s="19">
        <f>_xlfn.XLOOKUP(G46,[1]Sheet1!$K:$K,[1]Sheet1!$E:$E,0)</f>
        <v>45200</v>
      </c>
      <c r="F46" t="str">
        <f>_xlfn.XLOOKUP(G46,[1]Sheet1!$K:$K,[1]Sheet1!$N:$N,0)</f>
        <v>2023-W39</v>
      </c>
      <c r="G46" t="s">
        <v>140</v>
      </c>
      <c r="H46" t="s">
        <v>76</v>
      </c>
      <c r="I46" t="s">
        <v>76</v>
      </c>
      <c r="J46" t="s">
        <v>77</v>
      </c>
      <c r="K46" t="s">
        <v>78</v>
      </c>
      <c r="L46" t="s">
        <v>1241</v>
      </c>
      <c r="M46" t="s">
        <v>1081</v>
      </c>
      <c r="N46" t="s">
        <v>1242</v>
      </c>
      <c r="O46" t="s">
        <v>1236</v>
      </c>
      <c r="P46" t="s">
        <v>1243</v>
      </c>
      <c r="Q46" t="s">
        <v>977</v>
      </c>
      <c r="R46" t="s">
        <v>1244</v>
      </c>
      <c r="S46" t="s">
        <v>1239</v>
      </c>
      <c r="T46" t="s">
        <v>970</v>
      </c>
      <c r="U46" t="s">
        <v>970</v>
      </c>
      <c r="V46" t="s">
        <v>1110</v>
      </c>
      <c r="W46" t="s">
        <v>984</v>
      </c>
      <c r="X46" t="s">
        <v>1245</v>
      </c>
      <c r="Y46" t="s">
        <v>986</v>
      </c>
      <c r="Z46" t="s">
        <v>127</v>
      </c>
      <c r="AA46" t="s">
        <v>33</v>
      </c>
      <c r="AB46">
        <v>9</v>
      </c>
      <c r="AC46">
        <v>0</v>
      </c>
    </row>
    <row r="47" spans="2:29" x14ac:dyDescent="0.25">
      <c r="B47">
        <f t="shared" si="0"/>
        <v>2023</v>
      </c>
      <c r="C47">
        <f t="shared" si="1"/>
        <v>9</v>
      </c>
      <c r="D47" s="19">
        <f>_xlfn.XLOOKUP(G47,[1]Sheet1!$K:$K,[1]Sheet1!$D:$D,0)</f>
        <v>45194</v>
      </c>
      <c r="E47" s="19">
        <f>_xlfn.XLOOKUP(G47,[1]Sheet1!$K:$K,[1]Sheet1!$E:$E,0)</f>
        <v>45200</v>
      </c>
      <c r="F47" t="str">
        <f>_xlfn.XLOOKUP(G47,[1]Sheet1!$K:$K,[1]Sheet1!$N:$N,0)</f>
        <v>2023-W39</v>
      </c>
      <c r="G47" t="s">
        <v>140</v>
      </c>
      <c r="H47" t="s">
        <v>29</v>
      </c>
      <c r="I47" t="s">
        <v>29</v>
      </c>
      <c r="J47" t="s">
        <v>30</v>
      </c>
      <c r="K47" t="s">
        <v>31</v>
      </c>
      <c r="L47" t="s">
        <v>1213</v>
      </c>
      <c r="M47" t="s">
        <v>996</v>
      </c>
      <c r="N47" t="s">
        <v>1246</v>
      </c>
      <c r="O47" t="s">
        <v>1247</v>
      </c>
      <c r="P47" t="s">
        <v>1248</v>
      </c>
      <c r="Q47" t="s">
        <v>996</v>
      </c>
      <c r="R47" t="s">
        <v>1245</v>
      </c>
      <c r="S47" t="s">
        <v>1249</v>
      </c>
      <c r="T47" t="s">
        <v>1250</v>
      </c>
      <c r="U47" t="s">
        <v>970</v>
      </c>
      <c r="V47" t="s">
        <v>1022</v>
      </c>
      <c r="W47" t="s">
        <v>984</v>
      </c>
      <c r="X47" t="s">
        <v>1251</v>
      </c>
      <c r="Y47" t="s">
        <v>986</v>
      </c>
      <c r="Z47" t="s">
        <v>143</v>
      </c>
      <c r="AA47" t="s">
        <v>33</v>
      </c>
      <c r="AB47">
        <v>8</v>
      </c>
      <c r="AC47">
        <v>0</v>
      </c>
    </row>
    <row r="48" spans="2:29" x14ac:dyDescent="0.25">
      <c r="B48">
        <f t="shared" si="0"/>
        <v>2023</v>
      </c>
      <c r="C48">
        <f t="shared" si="1"/>
        <v>9</v>
      </c>
      <c r="D48" s="19">
        <f>_xlfn.XLOOKUP(G48,[1]Sheet1!$K:$K,[1]Sheet1!$D:$D,0)</f>
        <v>45194</v>
      </c>
      <c r="E48" s="19">
        <f>_xlfn.XLOOKUP(G48,[1]Sheet1!$K:$K,[1]Sheet1!$E:$E,0)</f>
        <v>45200</v>
      </c>
      <c r="F48" t="str">
        <f>_xlfn.XLOOKUP(G48,[1]Sheet1!$K:$K,[1]Sheet1!$N:$N,0)</f>
        <v>2023-W39</v>
      </c>
      <c r="G48" t="s">
        <v>140</v>
      </c>
      <c r="H48" t="s">
        <v>24</v>
      </c>
      <c r="I48" t="s">
        <v>24</v>
      </c>
      <c r="J48" t="s">
        <v>25</v>
      </c>
      <c r="K48" t="s">
        <v>26</v>
      </c>
      <c r="L48" t="s">
        <v>1166</v>
      </c>
      <c r="M48" t="s">
        <v>984</v>
      </c>
      <c r="N48" t="s">
        <v>1252</v>
      </c>
      <c r="O48" t="s">
        <v>986</v>
      </c>
      <c r="P48" t="s">
        <v>1253</v>
      </c>
      <c r="Q48" t="s">
        <v>984</v>
      </c>
      <c r="R48" t="s">
        <v>1254</v>
      </c>
      <c r="S48" t="s">
        <v>986</v>
      </c>
      <c r="T48" t="s">
        <v>970</v>
      </c>
      <c r="U48" t="s">
        <v>986</v>
      </c>
      <c r="V48" t="s">
        <v>1032</v>
      </c>
      <c r="W48" t="s">
        <v>984</v>
      </c>
      <c r="X48" t="s">
        <v>1232</v>
      </c>
      <c r="Y48" t="s">
        <v>986</v>
      </c>
      <c r="Z48" t="s">
        <v>144</v>
      </c>
      <c r="AA48" t="s">
        <v>33</v>
      </c>
      <c r="AB48">
        <v>6</v>
      </c>
      <c r="AC48">
        <v>0</v>
      </c>
    </row>
    <row r="49" spans="2:29" x14ac:dyDescent="0.25">
      <c r="B49">
        <f t="shared" si="0"/>
        <v>2023</v>
      </c>
      <c r="C49">
        <f t="shared" si="1"/>
        <v>9</v>
      </c>
      <c r="D49" s="19">
        <f>_xlfn.XLOOKUP(G49,[1]Sheet1!$K:$K,[1]Sheet1!$D:$D,0)</f>
        <v>45194</v>
      </c>
      <c r="E49" s="19">
        <f>_xlfn.XLOOKUP(G49,[1]Sheet1!$K:$K,[1]Sheet1!$E:$E,0)</f>
        <v>45200</v>
      </c>
      <c r="F49" t="str">
        <f>_xlfn.XLOOKUP(G49,[1]Sheet1!$K:$K,[1]Sheet1!$N:$N,0)</f>
        <v>2023-W39</v>
      </c>
      <c r="G49" t="s">
        <v>140</v>
      </c>
      <c r="H49" t="s">
        <v>34</v>
      </c>
      <c r="I49" t="s">
        <v>50</v>
      </c>
      <c r="J49" t="s">
        <v>51</v>
      </c>
      <c r="K49" t="s">
        <v>52</v>
      </c>
      <c r="L49" t="s">
        <v>1255</v>
      </c>
      <c r="M49" t="s">
        <v>996</v>
      </c>
      <c r="N49" t="s">
        <v>1256</v>
      </c>
      <c r="O49" t="s">
        <v>1247</v>
      </c>
      <c r="P49" t="s">
        <v>1257</v>
      </c>
      <c r="Q49" t="s">
        <v>972</v>
      </c>
      <c r="R49" t="s">
        <v>1258</v>
      </c>
      <c r="S49" t="s">
        <v>1232</v>
      </c>
      <c r="T49" t="s">
        <v>970</v>
      </c>
      <c r="U49" t="s">
        <v>970</v>
      </c>
      <c r="V49" t="s">
        <v>963</v>
      </c>
      <c r="W49" t="s">
        <v>984</v>
      </c>
      <c r="X49" t="s">
        <v>1259</v>
      </c>
      <c r="Y49" t="s">
        <v>986</v>
      </c>
      <c r="Z49" t="s">
        <v>130</v>
      </c>
      <c r="AA49" t="s">
        <v>33</v>
      </c>
      <c r="AB49">
        <v>5</v>
      </c>
      <c r="AC49">
        <v>0</v>
      </c>
    </row>
    <row r="50" spans="2:29" x14ac:dyDescent="0.25">
      <c r="B50">
        <f t="shared" si="0"/>
        <v>2023</v>
      </c>
      <c r="C50">
        <f t="shared" si="1"/>
        <v>9</v>
      </c>
      <c r="D50" s="19">
        <f>_xlfn.XLOOKUP(G50,[1]Sheet1!$K:$K,[1]Sheet1!$D:$D,0)</f>
        <v>45194</v>
      </c>
      <c r="E50" s="19">
        <f>_xlfn.XLOOKUP(G50,[1]Sheet1!$K:$K,[1]Sheet1!$E:$E,0)</f>
        <v>45200</v>
      </c>
      <c r="F50" t="str">
        <f>_xlfn.XLOOKUP(G50,[1]Sheet1!$K:$K,[1]Sheet1!$N:$N,0)</f>
        <v>2023-W39</v>
      </c>
      <c r="G50" t="s">
        <v>140</v>
      </c>
      <c r="H50" t="s">
        <v>92</v>
      </c>
      <c r="I50" t="s">
        <v>97</v>
      </c>
      <c r="J50" t="s">
        <v>98</v>
      </c>
      <c r="K50" t="s">
        <v>99</v>
      </c>
      <c r="L50" t="s">
        <v>1260</v>
      </c>
      <c r="M50" t="s">
        <v>972</v>
      </c>
      <c r="N50" t="s">
        <v>1261</v>
      </c>
      <c r="O50" t="s">
        <v>1229</v>
      </c>
      <c r="P50" t="s">
        <v>1241</v>
      </c>
      <c r="Q50" t="s">
        <v>1081</v>
      </c>
      <c r="R50" t="s">
        <v>1262</v>
      </c>
      <c r="S50" t="s">
        <v>1263</v>
      </c>
      <c r="T50" t="s">
        <v>970</v>
      </c>
      <c r="U50" t="s">
        <v>970</v>
      </c>
      <c r="V50" t="s">
        <v>963</v>
      </c>
      <c r="W50" t="s">
        <v>984</v>
      </c>
      <c r="X50" t="s">
        <v>1264</v>
      </c>
      <c r="Y50" t="s">
        <v>986</v>
      </c>
      <c r="Z50" t="s">
        <v>129</v>
      </c>
      <c r="AA50" t="s">
        <v>33</v>
      </c>
      <c r="AB50">
        <v>5</v>
      </c>
      <c r="AC50">
        <v>0</v>
      </c>
    </row>
    <row r="51" spans="2:29" x14ac:dyDescent="0.25">
      <c r="B51">
        <f t="shared" si="0"/>
        <v>2023</v>
      </c>
      <c r="C51">
        <f t="shared" si="1"/>
        <v>9</v>
      </c>
      <c r="D51" s="19">
        <f>_xlfn.XLOOKUP(G51,[1]Sheet1!$K:$K,[1]Sheet1!$D:$D,0)</f>
        <v>45194</v>
      </c>
      <c r="E51" s="19">
        <f>_xlfn.XLOOKUP(G51,[1]Sheet1!$K:$K,[1]Sheet1!$E:$E,0)</f>
        <v>45200</v>
      </c>
      <c r="F51" t="str">
        <f>_xlfn.XLOOKUP(G51,[1]Sheet1!$K:$K,[1]Sheet1!$N:$N,0)</f>
        <v>2023-W39</v>
      </c>
      <c r="G51" t="s">
        <v>140</v>
      </c>
      <c r="H51" t="s">
        <v>120</v>
      </c>
      <c r="I51" t="s">
        <v>120</v>
      </c>
      <c r="J51" t="s">
        <v>121</v>
      </c>
      <c r="K51" t="s">
        <v>122</v>
      </c>
      <c r="L51" t="s">
        <v>1108</v>
      </c>
      <c r="M51" t="s">
        <v>984</v>
      </c>
      <c r="N51" t="s">
        <v>1265</v>
      </c>
      <c r="O51" t="s">
        <v>986</v>
      </c>
      <c r="P51" t="s">
        <v>1266</v>
      </c>
      <c r="Q51" t="s">
        <v>984</v>
      </c>
      <c r="R51" t="s">
        <v>1267</v>
      </c>
      <c r="S51" t="s">
        <v>986</v>
      </c>
      <c r="T51" t="s">
        <v>970</v>
      </c>
      <c r="U51" t="s">
        <v>986</v>
      </c>
      <c r="V51" t="s">
        <v>977</v>
      </c>
      <c r="W51" t="s">
        <v>984</v>
      </c>
      <c r="X51" t="s">
        <v>1268</v>
      </c>
      <c r="Y51" t="s">
        <v>986</v>
      </c>
      <c r="Z51" t="s">
        <v>132</v>
      </c>
      <c r="AA51" t="s">
        <v>33</v>
      </c>
      <c r="AB51">
        <v>4</v>
      </c>
      <c r="AC51">
        <v>0</v>
      </c>
    </row>
    <row r="52" spans="2:29" x14ac:dyDescent="0.25">
      <c r="B52">
        <f t="shared" si="0"/>
        <v>2023</v>
      </c>
      <c r="C52">
        <f t="shared" si="1"/>
        <v>9</v>
      </c>
      <c r="D52" s="19">
        <f>_xlfn.XLOOKUP(G52,[1]Sheet1!$K:$K,[1]Sheet1!$D:$D,0)</f>
        <v>45194</v>
      </c>
      <c r="E52" s="19">
        <f>_xlfn.XLOOKUP(G52,[1]Sheet1!$K:$K,[1]Sheet1!$E:$E,0)</f>
        <v>45200</v>
      </c>
      <c r="F52" t="str">
        <f>_xlfn.XLOOKUP(G52,[1]Sheet1!$K:$K,[1]Sheet1!$N:$N,0)</f>
        <v>2023-W39</v>
      </c>
      <c r="G52" t="s">
        <v>140</v>
      </c>
      <c r="H52" t="s">
        <v>92</v>
      </c>
      <c r="I52" t="s">
        <v>93</v>
      </c>
      <c r="J52" t="s">
        <v>94</v>
      </c>
      <c r="K52" t="s">
        <v>95</v>
      </c>
      <c r="L52" t="s">
        <v>1269</v>
      </c>
      <c r="M52" t="s">
        <v>984</v>
      </c>
      <c r="N52" t="s">
        <v>1270</v>
      </c>
      <c r="O52" t="s">
        <v>986</v>
      </c>
      <c r="P52" t="s">
        <v>1271</v>
      </c>
      <c r="Q52" t="s">
        <v>984</v>
      </c>
      <c r="R52" t="s">
        <v>1272</v>
      </c>
      <c r="S52" t="s">
        <v>986</v>
      </c>
      <c r="T52" t="s">
        <v>970</v>
      </c>
      <c r="U52" t="s">
        <v>986</v>
      </c>
      <c r="V52" t="s">
        <v>1081</v>
      </c>
      <c r="W52" t="s">
        <v>984</v>
      </c>
      <c r="X52" t="s">
        <v>1218</v>
      </c>
      <c r="Y52" t="s">
        <v>986</v>
      </c>
      <c r="Z52" t="s">
        <v>137</v>
      </c>
      <c r="AA52" t="s">
        <v>33</v>
      </c>
      <c r="AB52">
        <v>3</v>
      </c>
      <c r="AC52">
        <v>0</v>
      </c>
    </row>
    <row r="53" spans="2:29" x14ac:dyDescent="0.25">
      <c r="B53">
        <f t="shared" si="0"/>
        <v>2023</v>
      </c>
      <c r="C53">
        <f t="shared" si="1"/>
        <v>9</v>
      </c>
      <c r="D53" s="19">
        <f>_xlfn.XLOOKUP(G53,[1]Sheet1!$K:$K,[1]Sheet1!$D:$D,0)</f>
        <v>45194</v>
      </c>
      <c r="E53" s="19">
        <f>_xlfn.XLOOKUP(G53,[1]Sheet1!$K:$K,[1]Sheet1!$E:$E,0)</f>
        <v>45200</v>
      </c>
      <c r="F53" t="str">
        <f>_xlfn.XLOOKUP(G53,[1]Sheet1!$K:$K,[1]Sheet1!$N:$N,0)</f>
        <v>2023-W39</v>
      </c>
      <c r="G53" t="s">
        <v>140</v>
      </c>
      <c r="H53" t="s">
        <v>115</v>
      </c>
      <c r="I53" t="s">
        <v>116</v>
      </c>
      <c r="J53" t="s">
        <v>117</v>
      </c>
      <c r="K53" t="s">
        <v>118</v>
      </c>
      <c r="L53" t="s">
        <v>1106</v>
      </c>
      <c r="M53" t="s">
        <v>984</v>
      </c>
      <c r="N53" t="s">
        <v>1273</v>
      </c>
      <c r="O53" t="s">
        <v>986</v>
      </c>
      <c r="P53" t="s">
        <v>1266</v>
      </c>
      <c r="Q53" t="s">
        <v>984</v>
      </c>
      <c r="R53" t="s">
        <v>1267</v>
      </c>
      <c r="S53" t="s">
        <v>986</v>
      </c>
      <c r="T53" t="s">
        <v>970</v>
      </c>
      <c r="U53" t="s">
        <v>986</v>
      </c>
      <c r="V53" t="s">
        <v>972</v>
      </c>
      <c r="W53" t="s">
        <v>984</v>
      </c>
      <c r="X53" t="s">
        <v>1112</v>
      </c>
      <c r="Y53" t="s">
        <v>986</v>
      </c>
      <c r="Z53" t="s">
        <v>145</v>
      </c>
      <c r="AA53" t="s">
        <v>33</v>
      </c>
      <c r="AB53">
        <v>2</v>
      </c>
      <c r="AC53">
        <v>0</v>
      </c>
    </row>
    <row r="54" spans="2:29" x14ac:dyDescent="0.25">
      <c r="B54">
        <f t="shared" si="0"/>
        <v>2023</v>
      </c>
      <c r="C54">
        <f t="shared" si="1"/>
        <v>9</v>
      </c>
      <c r="D54" s="19">
        <f>_xlfn.XLOOKUP(G54,[1]Sheet1!$K:$K,[1]Sheet1!$D:$D,0)</f>
        <v>45194</v>
      </c>
      <c r="E54" s="19">
        <f>_xlfn.XLOOKUP(G54,[1]Sheet1!$K:$K,[1]Sheet1!$E:$E,0)</f>
        <v>45200</v>
      </c>
      <c r="F54" t="str">
        <f>_xlfn.XLOOKUP(G54,[1]Sheet1!$K:$K,[1]Sheet1!$N:$N,0)</f>
        <v>2023-W39</v>
      </c>
      <c r="G54" t="s">
        <v>140</v>
      </c>
      <c r="H54" t="s">
        <v>34</v>
      </c>
      <c r="I54" t="s">
        <v>35</v>
      </c>
      <c r="J54" t="s">
        <v>36</v>
      </c>
      <c r="K54" t="s">
        <v>37</v>
      </c>
      <c r="L54" t="s">
        <v>1253</v>
      </c>
      <c r="M54" t="s">
        <v>984</v>
      </c>
      <c r="N54" t="s">
        <v>1274</v>
      </c>
      <c r="O54" t="s">
        <v>986</v>
      </c>
      <c r="P54" t="s">
        <v>1275</v>
      </c>
      <c r="Q54" t="s">
        <v>984</v>
      </c>
      <c r="R54" t="s">
        <v>1276</v>
      </c>
      <c r="S54" t="s">
        <v>986</v>
      </c>
      <c r="T54" t="s">
        <v>970</v>
      </c>
      <c r="U54" t="s">
        <v>986</v>
      </c>
      <c r="V54" t="s">
        <v>972</v>
      </c>
      <c r="W54" t="s">
        <v>984</v>
      </c>
      <c r="X54" t="s">
        <v>1277</v>
      </c>
      <c r="Y54" t="s">
        <v>986</v>
      </c>
      <c r="Z54" t="s">
        <v>135</v>
      </c>
      <c r="AA54" t="s">
        <v>33</v>
      </c>
      <c r="AB54">
        <v>2</v>
      </c>
      <c r="AC54">
        <v>0</v>
      </c>
    </row>
    <row r="55" spans="2:29" x14ac:dyDescent="0.25">
      <c r="B55">
        <f t="shared" si="0"/>
        <v>2023</v>
      </c>
      <c r="C55">
        <f t="shared" si="1"/>
        <v>9</v>
      </c>
      <c r="D55" s="19">
        <f>_xlfn.XLOOKUP(G55,[1]Sheet1!$K:$K,[1]Sheet1!$D:$D,0)</f>
        <v>45194</v>
      </c>
      <c r="E55" s="19">
        <f>_xlfn.XLOOKUP(G55,[1]Sheet1!$K:$K,[1]Sheet1!$E:$E,0)</f>
        <v>45200</v>
      </c>
      <c r="F55" t="str">
        <f>_xlfn.XLOOKUP(G55,[1]Sheet1!$K:$K,[1]Sheet1!$N:$N,0)</f>
        <v>2023-W39</v>
      </c>
      <c r="G55" t="s">
        <v>140</v>
      </c>
      <c r="H55" t="s">
        <v>66</v>
      </c>
      <c r="I55" t="s">
        <v>67</v>
      </c>
      <c r="J55" t="s">
        <v>68</v>
      </c>
      <c r="K55" t="s">
        <v>69</v>
      </c>
      <c r="L55" t="s">
        <v>1255</v>
      </c>
      <c r="M55" t="s">
        <v>996</v>
      </c>
      <c r="N55" t="s">
        <v>1256</v>
      </c>
      <c r="O55" t="s">
        <v>1247</v>
      </c>
      <c r="P55" t="s">
        <v>1095</v>
      </c>
      <c r="Q55" t="s">
        <v>996</v>
      </c>
      <c r="R55" t="s">
        <v>1278</v>
      </c>
      <c r="S55" t="s">
        <v>1249</v>
      </c>
      <c r="T55" t="s">
        <v>970</v>
      </c>
      <c r="U55" t="s">
        <v>970</v>
      </c>
      <c r="V55" t="s">
        <v>972</v>
      </c>
      <c r="W55" t="s">
        <v>984</v>
      </c>
      <c r="X55" t="s">
        <v>1279</v>
      </c>
      <c r="Y55" t="s">
        <v>986</v>
      </c>
      <c r="Z55" t="s">
        <v>138</v>
      </c>
      <c r="AA55" t="s">
        <v>33</v>
      </c>
      <c r="AB55">
        <v>2</v>
      </c>
      <c r="AC55">
        <v>0</v>
      </c>
    </row>
    <row r="56" spans="2:29" x14ac:dyDescent="0.25">
      <c r="B56">
        <f t="shared" si="0"/>
        <v>2023</v>
      </c>
      <c r="C56">
        <f t="shared" si="1"/>
        <v>9</v>
      </c>
      <c r="D56" s="19">
        <f>_xlfn.XLOOKUP(G56,[1]Sheet1!$K:$K,[1]Sheet1!$D:$D,0)</f>
        <v>45194</v>
      </c>
      <c r="E56" s="19">
        <f>_xlfn.XLOOKUP(G56,[1]Sheet1!$K:$K,[1]Sheet1!$E:$E,0)</f>
        <v>45200</v>
      </c>
      <c r="F56" t="str">
        <f>_xlfn.XLOOKUP(G56,[1]Sheet1!$K:$K,[1]Sheet1!$N:$N,0)</f>
        <v>2023-W39</v>
      </c>
      <c r="G56" t="s">
        <v>140</v>
      </c>
      <c r="H56" t="s">
        <v>40</v>
      </c>
      <c r="I56" t="s">
        <v>88</v>
      </c>
      <c r="J56" t="s">
        <v>89</v>
      </c>
      <c r="K56" t="s">
        <v>90</v>
      </c>
      <c r="L56" t="s">
        <v>1089</v>
      </c>
      <c r="M56" t="s">
        <v>984</v>
      </c>
      <c r="N56" t="s">
        <v>1051</v>
      </c>
      <c r="O56" t="s">
        <v>986</v>
      </c>
      <c r="P56" t="s">
        <v>1257</v>
      </c>
      <c r="Q56" t="s">
        <v>984</v>
      </c>
      <c r="R56" t="s">
        <v>1258</v>
      </c>
      <c r="S56" t="s">
        <v>986</v>
      </c>
      <c r="T56" t="s">
        <v>970</v>
      </c>
      <c r="U56" t="s">
        <v>986</v>
      </c>
      <c r="V56" t="s">
        <v>996</v>
      </c>
      <c r="W56" t="s">
        <v>984</v>
      </c>
      <c r="X56" t="s">
        <v>1083</v>
      </c>
      <c r="Y56" t="s">
        <v>986</v>
      </c>
      <c r="Z56" t="s">
        <v>139</v>
      </c>
      <c r="AA56" t="s">
        <v>33</v>
      </c>
      <c r="AB56">
        <v>1</v>
      </c>
      <c r="AC56">
        <v>0</v>
      </c>
    </row>
    <row r="57" spans="2:29" x14ac:dyDescent="0.25">
      <c r="B57">
        <f t="shared" si="0"/>
        <v>2023</v>
      </c>
      <c r="C57">
        <f t="shared" si="1"/>
        <v>9</v>
      </c>
      <c r="D57" s="19">
        <f>_xlfn.XLOOKUP(G57,[1]Sheet1!$K:$K,[1]Sheet1!$D:$D,0)</f>
        <v>45194</v>
      </c>
      <c r="E57" s="19">
        <f>_xlfn.XLOOKUP(G57,[1]Sheet1!$K:$K,[1]Sheet1!$E:$E,0)</f>
        <v>45200</v>
      </c>
      <c r="F57" t="str">
        <f>_xlfn.XLOOKUP(G57,[1]Sheet1!$K:$K,[1]Sheet1!$N:$N,0)</f>
        <v>2023-W39</v>
      </c>
      <c r="G57" t="s">
        <v>140</v>
      </c>
      <c r="H57" t="s">
        <v>40</v>
      </c>
      <c r="I57" t="s">
        <v>41</v>
      </c>
      <c r="J57" t="s">
        <v>42</v>
      </c>
      <c r="K57" t="s">
        <v>43</v>
      </c>
      <c r="L57" t="s">
        <v>1101</v>
      </c>
      <c r="M57" t="s">
        <v>984</v>
      </c>
      <c r="N57" t="s">
        <v>1037</v>
      </c>
      <c r="O57" t="s">
        <v>986</v>
      </c>
      <c r="P57" t="s">
        <v>1095</v>
      </c>
      <c r="Q57" t="s">
        <v>984</v>
      </c>
      <c r="R57" t="s">
        <v>1278</v>
      </c>
      <c r="S57" t="s">
        <v>986</v>
      </c>
      <c r="T57" t="s">
        <v>970</v>
      </c>
      <c r="U57" t="s">
        <v>986</v>
      </c>
      <c r="V57" t="s">
        <v>996</v>
      </c>
      <c r="W57" t="s">
        <v>984</v>
      </c>
      <c r="X57" t="s">
        <v>1224</v>
      </c>
      <c r="Y57" t="s">
        <v>986</v>
      </c>
      <c r="Z57" t="s">
        <v>139</v>
      </c>
      <c r="AA57" t="s">
        <v>33</v>
      </c>
      <c r="AB57">
        <v>1</v>
      </c>
      <c r="AC57">
        <v>0</v>
      </c>
    </row>
    <row r="58" spans="2:29" x14ac:dyDescent="0.25">
      <c r="B58">
        <f t="shared" si="0"/>
        <v>2023</v>
      </c>
      <c r="C58">
        <f t="shared" si="1"/>
        <v>9</v>
      </c>
      <c r="D58" s="19">
        <f>_xlfn.XLOOKUP(G58,[1]Sheet1!$K:$K,[1]Sheet1!$D:$D,0)</f>
        <v>45194</v>
      </c>
      <c r="E58" s="19">
        <f>_xlfn.XLOOKUP(G58,[1]Sheet1!$K:$K,[1]Sheet1!$E:$E,0)</f>
        <v>45200</v>
      </c>
      <c r="F58" t="str">
        <f>_xlfn.XLOOKUP(G58,[1]Sheet1!$K:$K,[1]Sheet1!$N:$N,0)</f>
        <v>2023-W39</v>
      </c>
      <c r="G58" t="s">
        <v>140</v>
      </c>
      <c r="H58" t="s">
        <v>66</v>
      </c>
      <c r="I58" t="s">
        <v>84</v>
      </c>
      <c r="J58" t="s">
        <v>85</v>
      </c>
      <c r="K58" t="s">
        <v>86</v>
      </c>
      <c r="L58" t="s">
        <v>1189</v>
      </c>
      <c r="M58" t="s">
        <v>984</v>
      </c>
      <c r="N58" t="s">
        <v>1280</v>
      </c>
      <c r="O58" t="s">
        <v>986</v>
      </c>
      <c r="P58" t="s">
        <v>1281</v>
      </c>
      <c r="Q58" t="s">
        <v>984</v>
      </c>
      <c r="R58" t="s">
        <v>1282</v>
      </c>
      <c r="S58" t="s">
        <v>986</v>
      </c>
      <c r="T58" t="s">
        <v>970</v>
      </c>
      <c r="U58" t="s">
        <v>986</v>
      </c>
      <c r="V58" t="s">
        <v>996</v>
      </c>
      <c r="W58" t="s">
        <v>984</v>
      </c>
      <c r="X58" t="s">
        <v>1283</v>
      </c>
      <c r="Y58" t="s">
        <v>986</v>
      </c>
      <c r="Z58" t="s">
        <v>146</v>
      </c>
      <c r="AA58" t="s">
        <v>33</v>
      </c>
      <c r="AB58">
        <v>1</v>
      </c>
      <c r="AC58">
        <v>0</v>
      </c>
    </row>
    <row r="59" spans="2:29" x14ac:dyDescent="0.25">
      <c r="B59">
        <f t="shared" si="0"/>
        <v>2023</v>
      </c>
      <c r="C59">
        <f t="shared" si="1"/>
        <v>9</v>
      </c>
      <c r="D59" s="19">
        <f>_xlfn.XLOOKUP(G59,[1]Sheet1!$K:$K,[1]Sheet1!$D:$D,0)</f>
        <v>45194</v>
      </c>
      <c r="E59" s="19">
        <f>_xlfn.XLOOKUP(G59,[1]Sheet1!$K:$K,[1]Sheet1!$E:$E,0)</f>
        <v>45200</v>
      </c>
      <c r="F59" t="str">
        <f>_xlfn.XLOOKUP(G59,[1]Sheet1!$K:$K,[1]Sheet1!$N:$N,0)</f>
        <v>2023-W39</v>
      </c>
      <c r="G59" t="s">
        <v>140</v>
      </c>
      <c r="H59" t="s">
        <v>92</v>
      </c>
      <c r="I59" t="s">
        <v>111</v>
      </c>
      <c r="J59" t="s">
        <v>112</v>
      </c>
      <c r="K59" t="s">
        <v>113</v>
      </c>
      <c r="L59" t="s">
        <v>1284</v>
      </c>
      <c r="M59" t="s">
        <v>984</v>
      </c>
      <c r="N59" t="s">
        <v>1182</v>
      </c>
      <c r="O59" t="s">
        <v>986</v>
      </c>
      <c r="P59" t="s">
        <v>1285</v>
      </c>
      <c r="Q59" t="s">
        <v>984</v>
      </c>
      <c r="R59" t="s">
        <v>1286</v>
      </c>
      <c r="S59" t="s">
        <v>986</v>
      </c>
      <c r="T59" t="s">
        <v>970</v>
      </c>
      <c r="U59" t="s">
        <v>986</v>
      </c>
      <c r="V59" t="s">
        <v>996</v>
      </c>
      <c r="W59" t="s">
        <v>984</v>
      </c>
      <c r="X59" t="s">
        <v>1287</v>
      </c>
      <c r="Y59" t="s">
        <v>986</v>
      </c>
      <c r="Z59" t="s">
        <v>146</v>
      </c>
      <c r="AA59" t="s">
        <v>33</v>
      </c>
      <c r="AB59">
        <v>1</v>
      </c>
      <c r="AC59">
        <v>0</v>
      </c>
    </row>
    <row r="60" spans="2:29" x14ac:dyDescent="0.25">
      <c r="B60">
        <f t="shared" si="0"/>
        <v>2023</v>
      </c>
      <c r="C60">
        <f t="shared" si="1"/>
        <v>9</v>
      </c>
      <c r="D60" s="19">
        <f>_xlfn.XLOOKUP(G60,[1]Sheet1!$K:$K,[1]Sheet1!$D:$D,0)</f>
        <v>45194</v>
      </c>
      <c r="E60" s="19">
        <f>_xlfn.XLOOKUP(G60,[1]Sheet1!$K:$K,[1]Sheet1!$E:$E,0)</f>
        <v>45200</v>
      </c>
      <c r="F60" t="str">
        <f>_xlfn.XLOOKUP(G60,[1]Sheet1!$K:$K,[1]Sheet1!$N:$N,0)</f>
        <v>2023-W39</v>
      </c>
      <c r="G60" t="s">
        <v>140</v>
      </c>
      <c r="H60" t="s">
        <v>133</v>
      </c>
      <c r="I60" t="s">
        <v>80</v>
      </c>
      <c r="J60" t="s">
        <v>81</v>
      </c>
      <c r="K60" t="s">
        <v>82</v>
      </c>
      <c r="L60" t="s">
        <v>1221</v>
      </c>
      <c r="M60" t="s">
        <v>984</v>
      </c>
      <c r="N60" t="s">
        <v>1288</v>
      </c>
      <c r="O60" t="s">
        <v>986</v>
      </c>
      <c r="P60" t="s">
        <v>1289</v>
      </c>
      <c r="Q60" t="s">
        <v>984</v>
      </c>
      <c r="R60" t="s">
        <v>1290</v>
      </c>
      <c r="S60" t="s">
        <v>986</v>
      </c>
      <c r="T60" t="s">
        <v>970</v>
      </c>
      <c r="U60" t="s">
        <v>986</v>
      </c>
      <c r="V60" t="s">
        <v>996</v>
      </c>
      <c r="W60" t="s">
        <v>984</v>
      </c>
      <c r="X60" t="s">
        <v>1279</v>
      </c>
      <c r="Y60" t="s">
        <v>986</v>
      </c>
      <c r="Z60" t="s">
        <v>147</v>
      </c>
      <c r="AA60" t="s">
        <v>33</v>
      </c>
      <c r="AB60">
        <v>1</v>
      </c>
      <c r="AC60">
        <v>0</v>
      </c>
    </row>
    <row r="61" spans="2:29" x14ac:dyDescent="0.25">
      <c r="B61">
        <f t="shared" si="0"/>
        <v>2023</v>
      </c>
      <c r="C61">
        <f t="shared" si="1"/>
        <v>9</v>
      </c>
      <c r="D61" s="19">
        <f>_xlfn.XLOOKUP(G61,[1]Sheet1!$K:$K,[1]Sheet1!$D:$D,0)</f>
        <v>45187</v>
      </c>
      <c r="E61" s="19">
        <f>_xlfn.XLOOKUP(G61,[1]Sheet1!$K:$K,[1]Sheet1!$E:$E,0)</f>
        <v>45193</v>
      </c>
      <c r="F61" t="str">
        <f>_xlfn.XLOOKUP(G61,[1]Sheet1!$K:$K,[1]Sheet1!$N:$N,0)</f>
        <v>2023-W38</v>
      </c>
      <c r="G61" t="s">
        <v>148</v>
      </c>
      <c r="H61" t="s">
        <v>40</v>
      </c>
      <c r="I61" t="s">
        <v>58</v>
      </c>
      <c r="J61" t="s">
        <v>59</v>
      </c>
      <c r="K61" t="s">
        <v>60</v>
      </c>
      <c r="L61" t="s">
        <v>1291</v>
      </c>
      <c r="M61" t="s">
        <v>996</v>
      </c>
      <c r="N61" t="s">
        <v>1292</v>
      </c>
      <c r="O61" t="s">
        <v>1277</v>
      </c>
      <c r="P61" t="s">
        <v>1293</v>
      </c>
      <c r="Q61" t="s">
        <v>996</v>
      </c>
      <c r="R61" t="s">
        <v>1294</v>
      </c>
      <c r="S61" t="s">
        <v>1295</v>
      </c>
      <c r="T61" t="s">
        <v>970</v>
      </c>
      <c r="U61" t="s">
        <v>970</v>
      </c>
      <c r="V61" t="s">
        <v>1296</v>
      </c>
      <c r="W61" t="s">
        <v>984</v>
      </c>
      <c r="X61" t="s">
        <v>1297</v>
      </c>
      <c r="Y61" t="s">
        <v>986</v>
      </c>
      <c r="Z61" t="s">
        <v>149</v>
      </c>
      <c r="AA61" t="s">
        <v>33</v>
      </c>
      <c r="AB61">
        <v>25</v>
      </c>
      <c r="AC61">
        <v>0</v>
      </c>
    </row>
    <row r="62" spans="2:29" x14ac:dyDescent="0.25">
      <c r="B62">
        <f t="shared" si="0"/>
        <v>2023</v>
      </c>
      <c r="C62">
        <f t="shared" si="1"/>
        <v>9</v>
      </c>
      <c r="D62" s="19">
        <f>_xlfn.XLOOKUP(G62,[1]Sheet1!$K:$K,[1]Sheet1!$D:$D,0)</f>
        <v>45187</v>
      </c>
      <c r="E62" s="19">
        <f>_xlfn.XLOOKUP(G62,[1]Sheet1!$K:$K,[1]Sheet1!$E:$E,0)</f>
        <v>45193</v>
      </c>
      <c r="F62" t="str">
        <f>_xlfn.XLOOKUP(G62,[1]Sheet1!$K:$K,[1]Sheet1!$N:$N,0)</f>
        <v>2023-W38</v>
      </c>
      <c r="G62" t="s">
        <v>148</v>
      </c>
      <c r="H62" t="s">
        <v>29</v>
      </c>
      <c r="I62" t="s">
        <v>29</v>
      </c>
      <c r="J62" t="s">
        <v>30</v>
      </c>
      <c r="K62" t="s">
        <v>31</v>
      </c>
      <c r="L62" t="s">
        <v>1079</v>
      </c>
      <c r="M62" t="s">
        <v>967</v>
      </c>
      <c r="N62" t="s">
        <v>1133</v>
      </c>
      <c r="O62" t="s">
        <v>1298</v>
      </c>
      <c r="P62" t="s">
        <v>1299</v>
      </c>
      <c r="Q62" t="s">
        <v>1125</v>
      </c>
      <c r="R62" t="s">
        <v>1300</v>
      </c>
      <c r="S62" t="s">
        <v>1301</v>
      </c>
      <c r="T62" t="s">
        <v>970</v>
      </c>
      <c r="U62" t="s">
        <v>970</v>
      </c>
      <c r="V62" t="s">
        <v>1125</v>
      </c>
      <c r="W62" t="s">
        <v>996</v>
      </c>
      <c r="X62" t="s">
        <v>1302</v>
      </c>
      <c r="Y62" t="s">
        <v>1303</v>
      </c>
      <c r="Z62" t="s">
        <v>150</v>
      </c>
      <c r="AA62" t="s">
        <v>146</v>
      </c>
      <c r="AB62">
        <v>12</v>
      </c>
      <c r="AC62">
        <v>1</v>
      </c>
    </row>
    <row r="63" spans="2:29" x14ac:dyDescent="0.25">
      <c r="B63">
        <f t="shared" si="0"/>
        <v>2023</v>
      </c>
      <c r="C63">
        <f t="shared" si="1"/>
        <v>9</v>
      </c>
      <c r="D63" s="19">
        <f>_xlfn.XLOOKUP(G63,[1]Sheet1!$K:$K,[1]Sheet1!$D:$D,0)</f>
        <v>45187</v>
      </c>
      <c r="E63" s="19">
        <f>_xlfn.XLOOKUP(G63,[1]Sheet1!$K:$K,[1]Sheet1!$E:$E,0)</f>
        <v>45193</v>
      </c>
      <c r="F63" t="str">
        <f>_xlfn.XLOOKUP(G63,[1]Sheet1!$K:$K,[1]Sheet1!$N:$N,0)</f>
        <v>2023-W38</v>
      </c>
      <c r="G63" t="s">
        <v>148</v>
      </c>
      <c r="H63" t="s">
        <v>92</v>
      </c>
      <c r="I63" t="s">
        <v>102</v>
      </c>
      <c r="J63" t="s">
        <v>103</v>
      </c>
      <c r="K63" t="s">
        <v>104</v>
      </c>
      <c r="L63" t="s">
        <v>1304</v>
      </c>
      <c r="M63" t="s">
        <v>967</v>
      </c>
      <c r="N63" t="s">
        <v>1305</v>
      </c>
      <c r="O63" t="s">
        <v>1298</v>
      </c>
      <c r="P63" t="s">
        <v>1306</v>
      </c>
      <c r="Q63" t="s">
        <v>1022</v>
      </c>
      <c r="R63" t="s">
        <v>1307</v>
      </c>
      <c r="S63" t="s">
        <v>1308</v>
      </c>
      <c r="T63" t="s">
        <v>970</v>
      </c>
      <c r="U63" t="s">
        <v>970</v>
      </c>
      <c r="V63" t="s">
        <v>1012</v>
      </c>
      <c r="W63" t="s">
        <v>996</v>
      </c>
      <c r="X63" t="s">
        <v>1075</v>
      </c>
      <c r="Y63" t="s">
        <v>1303</v>
      </c>
      <c r="Z63" t="s">
        <v>150</v>
      </c>
      <c r="AA63" t="s">
        <v>146</v>
      </c>
      <c r="AB63">
        <v>10</v>
      </c>
      <c r="AC63">
        <v>1</v>
      </c>
    </row>
    <row r="64" spans="2:29" x14ac:dyDescent="0.25">
      <c r="B64">
        <f t="shared" si="0"/>
        <v>2023</v>
      </c>
      <c r="C64">
        <f t="shared" si="1"/>
        <v>9</v>
      </c>
      <c r="D64" s="19">
        <f>_xlfn.XLOOKUP(G64,[1]Sheet1!$K:$K,[1]Sheet1!$D:$D,0)</f>
        <v>45187</v>
      </c>
      <c r="E64" s="19">
        <f>_xlfn.XLOOKUP(G64,[1]Sheet1!$K:$K,[1]Sheet1!$E:$E,0)</f>
        <v>45193</v>
      </c>
      <c r="F64" t="str">
        <f>_xlfn.XLOOKUP(G64,[1]Sheet1!$K:$K,[1]Sheet1!$N:$N,0)</f>
        <v>2023-W38</v>
      </c>
      <c r="G64" t="s">
        <v>148</v>
      </c>
      <c r="H64" t="s">
        <v>76</v>
      </c>
      <c r="I64" t="s">
        <v>76</v>
      </c>
      <c r="J64" t="s">
        <v>77</v>
      </c>
      <c r="K64" t="s">
        <v>78</v>
      </c>
      <c r="L64" t="s">
        <v>1309</v>
      </c>
      <c r="M64" t="s">
        <v>972</v>
      </c>
      <c r="N64" t="s">
        <v>1310</v>
      </c>
      <c r="O64" t="s">
        <v>1311</v>
      </c>
      <c r="P64" t="s">
        <v>1312</v>
      </c>
      <c r="Q64" t="s">
        <v>1081</v>
      </c>
      <c r="R64" t="s">
        <v>1313</v>
      </c>
      <c r="S64" t="s">
        <v>1314</v>
      </c>
      <c r="T64" t="s">
        <v>970</v>
      </c>
      <c r="U64" t="s">
        <v>970</v>
      </c>
      <c r="V64" t="s">
        <v>1022</v>
      </c>
      <c r="W64" t="s">
        <v>984</v>
      </c>
      <c r="X64" t="s">
        <v>1315</v>
      </c>
      <c r="Y64" t="s">
        <v>986</v>
      </c>
      <c r="Z64" t="s">
        <v>151</v>
      </c>
      <c r="AA64" t="s">
        <v>33</v>
      </c>
      <c r="AB64">
        <v>8</v>
      </c>
      <c r="AC64">
        <v>0</v>
      </c>
    </row>
    <row r="65" spans="2:29" x14ac:dyDescent="0.25">
      <c r="B65">
        <f t="shared" si="0"/>
        <v>2023</v>
      </c>
      <c r="C65">
        <f t="shared" si="1"/>
        <v>9</v>
      </c>
      <c r="D65" s="19">
        <f>_xlfn.XLOOKUP(G65,[1]Sheet1!$K:$K,[1]Sheet1!$D:$D,0)</f>
        <v>45187</v>
      </c>
      <c r="E65" s="19">
        <f>_xlfn.XLOOKUP(G65,[1]Sheet1!$K:$K,[1]Sheet1!$E:$E,0)</f>
        <v>45193</v>
      </c>
      <c r="F65" t="str">
        <f>_xlfn.XLOOKUP(G65,[1]Sheet1!$K:$K,[1]Sheet1!$N:$N,0)</f>
        <v>2023-W38</v>
      </c>
      <c r="G65" t="s">
        <v>148</v>
      </c>
      <c r="H65" t="s">
        <v>115</v>
      </c>
      <c r="I65" t="s">
        <v>116</v>
      </c>
      <c r="J65" t="s">
        <v>117</v>
      </c>
      <c r="K65" t="s">
        <v>118</v>
      </c>
      <c r="L65" t="s">
        <v>1124</v>
      </c>
      <c r="M65" t="s">
        <v>984</v>
      </c>
      <c r="N65" t="s">
        <v>1278</v>
      </c>
      <c r="O65" t="s">
        <v>986</v>
      </c>
      <c r="P65" t="s">
        <v>1101</v>
      </c>
      <c r="Q65" t="s">
        <v>984</v>
      </c>
      <c r="R65" t="s">
        <v>1278</v>
      </c>
      <c r="S65" t="s">
        <v>986</v>
      </c>
      <c r="T65" t="s">
        <v>1198</v>
      </c>
      <c r="U65" t="s">
        <v>986</v>
      </c>
      <c r="V65" t="s">
        <v>1032</v>
      </c>
      <c r="W65" t="s">
        <v>984</v>
      </c>
      <c r="X65" t="s">
        <v>1316</v>
      </c>
      <c r="Y65" t="s">
        <v>986</v>
      </c>
      <c r="Z65" t="s">
        <v>144</v>
      </c>
      <c r="AA65" t="s">
        <v>33</v>
      </c>
      <c r="AB65">
        <v>6</v>
      </c>
      <c r="AC65">
        <v>0</v>
      </c>
    </row>
    <row r="66" spans="2:29" x14ac:dyDescent="0.25">
      <c r="B66">
        <f t="shared" si="0"/>
        <v>2023</v>
      </c>
      <c r="C66">
        <f t="shared" si="1"/>
        <v>9</v>
      </c>
      <c r="D66" s="19">
        <f>_xlfn.XLOOKUP(G66,[1]Sheet1!$K:$K,[1]Sheet1!$D:$D,0)</f>
        <v>45187</v>
      </c>
      <c r="E66" s="19">
        <f>_xlfn.XLOOKUP(G66,[1]Sheet1!$K:$K,[1]Sheet1!$E:$E,0)</f>
        <v>45193</v>
      </c>
      <c r="F66" t="str">
        <f>_xlfn.XLOOKUP(G66,[1]Sheet1!$K:$K,[1]Sheet1!$N:$N,0)</f>
        <v>2023-W38</v>
      </c>
      <c r="G66" t="s">
        <v>148</v>
      </c>
      <c r="H66" t="s">
        <v>24</v>
      </c>
      <c r="I66" t="s">
        <v>24</v>
      </c>
      <c r="J66" t="s">
        <v>25</v>
      </c>
      <c r="K66" t="s">
        <v>26</v>
      </c>
      <c r="L66" t="s">
        <v>1289</v>
      </c>
      <c r="M66" t="s">
        <v>984</v>
      </c>
      <c r="N66" t="s">
        <v>1317</v>
      </c>
      <c r="O66" t="s">
        <v>986</v>
      </c>
      <c r="P66" t="s">
        <v>1318</v>
      </c>
      <c r="Q66" t="s">
        <v>984</v>
      </c>
      <c r="R66" t="s">
        <v>1319</v>
      </c>
      <c r="S66" t="s">
        <v>986</v>
      </c>
      <c r="T66" t="s">
        <v>970</v>
      </c>
      <c r="U66" t="s">
        <v>986</v>
      </c>
      <c r="V66" t="s">
        <v>963</v>
      </c>
      <c r="W66" t="s">
        <v>984</v>
      </c>
      <c r="X66" t="s">
        <v>1320</v>
      </c>
      <c r="Y66" t="s">
        <v>986</v>
      </c>
      <c r="Z66" t="s">
        <v>152</v>
      </c>
      <c r="AA66" t="s">
        <v>33</v>
      </c>
      <c r="AB66">
        <v>5</v>
      </c>
      <c r="AC66">
        <v>0</v>
      </c>
    </row>
    <row r="67" spans="2:29" x14ac:dyDescent="0.25">
      <c r="B67">
        <f t="shared" si="0"/>
        <v>2023</v>
      </c>
      <c r="C67">
        <f t="shared" si="1"/>
        <v>9</v>
      </c>
      <c r="D67" s="19">
        <f>_xlfn.XLOOKUP(G67,[1]Sheet1!$K:$K,[1]Sheet1!$D:$D,0)</f>
        <v>45187</v>
      </c>
      <c r="E67" s="19">
        <f>_xlfn.XLOOKUP(G67,[1]Sheet1!$K:$K,[1]Sheet1!$E:$E,0)</f>
        <v>45193</v>
      </c>
      <c r="F67" t="str">
        <f>_xlfn.XLOOKUP(G67,[1]Sheet1!$K:$K,[1]Sheet1!$N:$N,0)</f>
        <v>2023-W38</v>
      </c>
      <c r="G67" t="s">
        <v>148</v>
      </c>
      <c r="H67" t="s">
        <v>120</v>
      </c>
      <c r="I67" t="s">
        <v>120</v>
      </c>
      <c r="J67" t="s">
        <v>121</v>
      </c>
      <c r="K67" t="s">
        <v>122</v>
      </c>
      <c r="L67" t="s">
        <v>1321</v>
      </c>
      <c r="M67" t="s">
        <v>984</v>
      </c>
      <c r="N67" t="s">
        <v>1322</v>
      </c>
      <c r="O67" t="s">
        <v>986</v>
      </c>
      <c r="P67" t="s">
        <v>1116</v>
      </c>
      <c r="Q67" t="s">
        <v>984</v>
      </c>
      <c r="R67" t="s">
        <v>1323</v>
      </c>
      <c r="S67" t="s">
        <v>986</v>
      </c>
      <c r="T67" t="s">
        <v>970</v>
      </c>
      <c r="U67" t="s">
        <v>986</v>
      </c>
      <c r="V67" t="s">
        <v>977</v>
      </c>
      <c r="W67" t="s">
        <v>984</v>
      </c>
      <c r="X67" t="s">
        <v>1303</v>
      </c>
      <c r="Y67" t="s">
        <v>986</v>
      </c>
      <c r="Z67" t="s">
        <v>132</v>
      </c>
      <c r="AA67" t="s">
        <v>33</v>
      </c>
      <c r="AB67">
        <v>4</v>
      </c>
      <c r="AC67">
        <v>0</v>
      </c>
    </row>
    <row r="68" spans="2:29" x14ac:dyDescent="0.25">
      <c r="B68">
        <f t="shared" ref="B68:B131" si="2">YEAR(D68)</f>
        <v>2023</v>
      </c>
      <c r="C68">
        <f t="shared" ref="C68:C131" si="3">MONTH(D68)</f>
        <v>9</v>
      </c>
      <c r="D68" s="19">
        <f>_xlfn.XLOOKUP(G68,[1]Sheet1!$K:$K,[1]Sheet1!$D:$D,0)</f>
        <v>45187</v>
      </c>
      <c r="E68" s="19">
        <f>_xlfn.XLOOKUP(G68,[1]Sheet1!$K:$K,[1]Sheet1!$E:$E,0)</f>
        <v>45193</v>
      </c>
      <c r="F68" t="str">
        <f>_xlfn.XLOOKUP(G68,[1]Sheet1!$K:$K,[1]Sheet1!$N:$N,0)</f>
        <v>2023-W38</v>
      </c>
      <c r="G68" t="s">
        <v>148</v>
      </c>
      <c r="H68" t="s">
        <v>92</v>
      </c>
      <c r="I68" t="s">
        <v>97</v>
      </c>
      <c r="J68" t="s">
        <v>98</v>
      </c>
      <c r="K68" t="s">
        <v>99</v>
      </c>
      <c r="L68" t="s">
        <v>1324</v>
      </c>
      <c r="M68" t="s">
        <v>996</v>
      </c>
      <c r="N68" t="s">
        <v>1325</v>
      </c>
      <c r="O68" t="s">
        <v>1277</v>
      </c>
      <c r="P68" t="s">
        <v>1326</v>
      </c>
      <c r="Q68" t="s">
        <v>996</v>
      </c>
      <c r="R68" t="s">
        <v>1327</v>
      </c>
      <c r="S68" t="s">
        <v>1295</v>
      </c>
      <c r="T68" t="s">
        <v>970</v>
      </c>
      <c r="U68" t="s">
        <v>970</v>
      </c>
      <c r="V68" t="s">
        <v>963</v>
      </c>
      <c r="W68" t="s">
        <v>984</v>
      </c>
      <c r="X68" t="s">
        <v>1328</v>
      </c>
      <c r="Y68" t="s">
        <v>986</v>
      </c>
      <c r="Z68" t="s">
        <v>129</v>
      </c>
      <c r="AA68" t="s">
        <v>33</v>
      </c>
      <c r="AB68">
        <v>4</v>
      </c>
      <c r="AC68">
        <v>0</v>
      </c>
    </row>
    <row r="69" spans="2:29" x14ac:dyDescent="0.25">
      <c r="B69">
        <f t="shared" si="2"/>
        <v>2023</v>
      </c>
      <c r="C69">
        <f t="shared" si="3"/>
        <v>9</v>
      </c>
      <c r="D69" s="19">
        <f>_xlfn.XLOOKUP(G69,[1]Sheet1!$K:$K,[1]Sheet1!$D:$D,0)</f>
        <v>45187</v>
      </c>
      <c r="E69" s="19">
        <f>_xlfn.XLOOKUP(G69,[1]Sheet1!$K:$K,[1]Sheet1!$E:$E,0)</f>
        <v>45193</v>
      </c>
      <c r="F69" t="str">
        <f>_xlfn.XLOOKUP(G69,[1]Sheet1!$K:$K,[1]Sheet1!$N:$N,0)</f>
        <v>2023-W38</v>
      </c>
      <c r="G69" t="s">
        <v>148</v>
      </c>
      <c r="H69" t="s">
        <v>66</v>
      </c>
      <c r="I69" t="s">
        <v>84</v>
      </c>
      <c r="J69" t="s">
        <v>85</v>
      </c>
      <c r="K69" t="s">
        <v>86</v>
      </c>
      <c r="L69" t="s">
        <v>1221</v>
      </c>
      <c r="M69" t="s">
        <v>996</v>
      </c>
      <c r="N69" t="s">
        <v>1190</v>
      </c>
      <c r="O69" t="s">
        <v>1277</v>
      </c>
      <c r="P69" t="s">
        <v>1289</v>
      </c>
      <c r="Q69" t="s">
        <v>996</v>
      </c>
      <c r="R69" t="s">
        <v>1329</v>
      </c>
      <c r="S69" t="s">
        <v>1295</v>
      </c>
      <c r="T69" t="s">
        <v>970</v>
      </c>
      <c r="U69" t="s">
        <v>970</v>
      </c>
      <c r="V69" t="s">
        <v>1081</v>
      </c>
      <c r="W69" t="s">
        <v>984</v>
      </c>
      <c r="X69" t="s">
        <v>1303</v>
      </c>
      <c r="Y69" t="s">
        <v>986</v>
      </c>
      <c r="Z69" t="s">
        <v>137</v>
      </c>
      <c r="AA69" t="s">
        <v>33</v>
      </c>
      <c r="AB69">
        <v>3</v>
      </c>
      <c r="AC69">
        <v>0</v>
      </c>
    </row>
    <row r="70" spans="2:29" x14ac:dyDescent="0.25">
      <c r="B70">
        <f t="shared" si="2"/>
        <v>2023</v>
      </c>
      <c r="C70">
        <f t="shared" si="3"/>
        <v>9</v>
      </c>
      <c r="D70" s="19">
        <f>_xlfn.XLOOKUP(G70,[1]Sheet1!$K:$K,[1]Sheet1!$D:$D,0)</f>
        <v>45187</v>
      </c>
      <c r="E70" s="19">
        <f>_xlfn.XLOOKUP(G70,[1]Sheet1!$K:$K,[1]Sheet1!$E:$E,0)</f>
        <v>45193</v>
      </c>
      <c r="F70" t="str">
        <f>_xlfn.XLOOKUP(G70,[1]Sheet1!$K:$K,[1]Sheet1!$N:$N,0)</f>
        <v>2023-W38</v>
      </c>
      <c r="G70" t="s">
        <v>148</v>
      </c>
      <c r="H70" t="s">
        <v>40</v>
      </c>
      <c r="I70" t="s">
        <v>88</v>
      </c>
      <c r="J70" t="s">
        <v>89</v>
      </c>
      <c r="K70" t="s">
        <v>90</v>
      </c>
      <c r="L70" t="s">
        <v>1064</v>
      </c>
      <c r="M70" t="s">
        <v>984</v>
      </c>
      <c r="N70" t="s">
        <v>1330</v>
      </c>
      <c r="O70" t="s">
        <v>986</v>
      </c>
      <c r="P70" t="s">
        <v>1049</v>
      </c>
      <c r="Q70" t="s">
        <v>984</v>
      </c>
      <c r="R70" t="s">
        <v>1331</v>
      </c>
      <c r="S70" t="s">
        <v>986</v>
      </c>
      <c r="T70" t="s">
        <v>970</v>
      </c>
      <c r="U70" t="s">
        <v>986</v>
      </c>
      <c r="V70" t="s">
        <v>972</v>
      </c>
      <c r="W70" t="s">
        <v>984</v>
      </c>
      <c r="X70" t="s">
        <v>1037</v>
      </c>
      <c r="Y70" t="s">
        <v>986</v>
      </c>
      <c r="Z70" t="s">
        <v>135</v>
      </c>
      <c r="AA70" t="s">
        <v>33</v>
      </c>
      <c r="AB70">
        <v>2</v>
      </c>
      <c r="AC70">
        <v>0</v>
      </c>
    </row>
    <row r="71" spans="2:29" x14ac:dyDescent="0.25">
      <c r="B71">
        <f t="shared" si="2"/>
        <v>2023</v>
      </c>
      <c r="C71">
        <f t="shared" si="3"/>
        <v>9</v>
      </c>
      <c r="D71" s="19">
        <f>_xlfn.XLOOKUP(G71,[1]Sheet1!$K:$K,[1]Sheet1!$D:$D,0)</f>
        <v>45187</v>
      </c>
      <c r="E71" s="19">
        <f>_xlfn.XLOOKUP(G71,[1]Sheet1!$K:$K,[1]Sheet1!$E:$E,0)</f>
        <v>45193</v>
      </c>
      <c r="F71" t="str">
        <f>_xlfn.XLOOKUP(G71,[1]Sheet1!$K:$K,[1]Sheet1!$N:$N,0)</f>
        <v>2023-W38</v>
      </c>
      <c r="G71" t="s">
        <v>148</v>
      </c>
      <c r="H71" t="s">
        <v>34</v>
      </c>
      <c r="I71" t="s">
        <v>62</v>
      </c>
      <c r="J71" t="s">
        <v>63</v>
      </c>
      <c r="K71" t="s">
        <v>64</v>
      </c>
      <c r="L71" t="s">
        <v>1332</v>
      </c>
      <c r="M71" t="s">
        <v>984</v>
      </c>
      <c r="N71" t="s">
        <v>1333</v>
      </c>
      <c r="O71" t="s">
        <v>986</v>
      </c>
      <c r="P71" t="s">
        <v>1221</v>
      </c>
      <c r="Q71" t="s">
        <v>984</v>
      </c>
      <c r="R71" t="s">
        <v>1334</v>
      </c>
      <c r="S71" t="s">
        <v>986</v>
      </c>
      <c r="T71" t="s">
        <v>970</v>
      </c>
      <c r="U71" t="s">
        <v>986</v>
      </c>
      <c r="V71" t="s">
        <v>972</v>
      </c>
      <c r="W71" t="s">
        <v>984</v>
      </c>
      <c r="X71" t="s">
        <v>1335</v>
      </c>
      <c r="Y71" t="s">
        <v>986</v>
      </c>
      <c r="Z71" t="s">
        <v>135</v>
      </c>
      <c r="AA71" t="s">
        <v>33</v>
      </c>
      <c r="AB71">
        <v>2</v>
      </c>
      <c r="AC71">
        <v>0</v>
      </c>
    </row>
    <row r="72" spans="2:29" x14ac:dyDescent="0.25">
      <c r="B72">
        <f t="shared" si="2"/>
        <v>2023</v>
      </c>
      <c r="C72">
        <f t="shared" si="3"/>
        <v>9</v>
      </c>
      <c r="D72" s="19">
        <f>_xlfn.XLOOKUP(G72,[1]Sheet1!$K:$K,[1]Sheet1!$D:$D,0)</f>
        <v>45187</v>
      </c>
      <c r="E72" s="19">
        <f>_xlfn.XLOOKUP(G72,[1]Sheet1!$K:$K,[1]Sheet1!$E:$E,0)</f>
        <v>45193</v>
      </c>
      <c r="F72" t="str">
        <f>_xlfn.XLOOKUP(G72,[1]Sheet1!$K:$K,[1]Sheet1!$N:$N,0)</f>
        <v>2023-W38</v>
      </c>
      <c r="G72" t="s">
        <v>148</v>
      </c>
      <c r="H72" t="s">
        <v>66</v>
      </c>
      <c r="I72" t="s">
        <v>67</v>
      </c>
      <c r="J72" t="s">
        <v>68</v>
      </c>
      <c r="K72" t="s">
        <v>69</v>
      </c>
      <c r="L72" t="s">
        <v>1255</v>
      </c>
      <c r="M72" t="s">
        <v>972</v>
      </c>
      <c r="N72" t="s">
        <v>1202</v>
      </c>
      <c r="O72" t="s">
        <v>1311</v>
      </c>
      <c r="P72" t="s">
        <v>1097</v>
      </c>
      <c r="Q72" t="s">
        <v>972</v>
      </c>
      <c r="R72" t="s">
        <v>1295</v>
      </c>
      <c r="S72" t="s">
        <v>1212</v>
      </c>
      <c r="T72" t="s">
        <v>970</v>
      </c>
      <c r="U72" t="s">
        <v>970</v>
      </c>
      <c r="V72" t="s">
        <v>972</v>
      </c>
      <c r="W72" t="s">
        <v>984</v>
      </c>
      <c r="X72" t="s">
        <v>1279</v>
      </c>
      <c r="Y72" t="s">
        <v>986</v>
      </c>
      <c r="Z72" t="s">
        <v>138</v>
      </c>
      <c r="AA72" t="s">
        <v>33</v>
      </c>
      <c r="AB72">
        <v>2</v>
      </c>
      <c r="AC72">
        <v>0</v>
      </c>
    </row>
    <row r="73" spans="2:29" x14ac:dyDescent="0.25">
      <c r="B73">
        <f t="shared" si="2"/>
        <v>2023</v>
      </c>
      <c r="C73">
        <f t="shared" si="3"/>
        <v>9</v>
      </c>
      <c r="D73" s="19">
        <f>_xlfn.XLOOKUP(G73,[1]Sheet1!$K:$K,[1]Sheet1!$D:$D,0)</f>
        <v>45187</v>
      </c>
      <c r="E73" s="19">
        <f>_xlfn.XLOOKUP(G73,[1]Sheet1!$K:$K,[1]Sheet1!$E:$E,0)</f>
        <v>45193</v>
      </c>
      <c r="F73" t="str">
        <f>_xlfn.XLOOKUP(G73,[1]Sheet1!$K:$K,[1]Sheet1!$N:$N,0)</f>
        <v>2023-W38</v>
      </c>
      <c r="G73" t="s">
        <v>148</v>
      </c>
      <c r="H73" t="s">
        <v>40</v>
      </c>
      <c r="I73" t="s">
        <v>41</v>
      </c>
      <c r="J73" t="s">
        <v>42</v>
      </c>
      <c r="K73" t="s">
        <v>43</v>
      </c>
      <c r="L73" t="s">
        <v>1336</v>
      </c>
      <c r="M73" t="s">
        <v>984</v>
      </c>
      <c r="N73" t="s">
        <v>1337</v>
      </c>
      <c r="O73" t="s">
        <v>986</v>
      </c>
      <c r="P73" t="s">
        <v>1275</v>
      </c>
      <c r="Q73" t="s">
        <v>984</v>
      </c>
      <c r="R73" t="s">
        <v>1338</v>
      </c>
      <c r="S73" t="s">
        <v>986</v>
      </c>
      <c r="T73" t="s">
        <v>970</v>
      </c>
      <c r="U73" t="s">
        <v>986</v>
      </c>
      <c r="V73" t="s">
        <v>996</v>
      </c>
      <c r="W73" t="s">
        <v>984</v>
      </c>
      <c r="X73" t="s">
        <v>1339</v>
      </c>
      <c r="Y73" t="s">
        <v>986</v>
      </c>
      <c r="Z73" t="s">
        <v>139</v>
      </c>
      <c r="AA73" t="s">
        <v>33</v>
      </c>
      <c r="AB73">
        <v>1</v>
      </c>
      <c r="AC73">
        <v>0</v>
      </c>
    </row>
    <row r="74" spans="2:29" x14ac:dyDescent="0.25">
      <c r="B74">
        <f t="shared" si="2"/>
        <v>2023</v>
      </c>
      <c r="C74">
        <f t="shared" si="3"/>
        <v>9</v>
      </c>
      <c r="D74" s="19">
        <f>_xlfn.XLOOKUP(G74,[1]Sheet1!$K:$K,[1]Sheet1!$D:$D,0)</f>
        <v>45187</v>
      </c>
      <c r="E74" s="19">
        <f>_xlfn.XLOOKUP(G74,[1]Sheet1!$K:$K,[1]Sheet1!$E:$E,0)</f>
        <v>45193</v>
      </c>
      <c r="F74" t="str">
        <f>_xlfn.XLOOKUP(G74,[1]Sheet1!$K:$K,[1]Sheet1!$N:$N,0)</f>
        <v>2023-W38</v>
      </c>
      <c r="G74" t="s">
        <v>148</v>
      </c>
      <c r="H74" t="s">
        <v>34</v>
      </c>
      <c r="I74" t="s">
        <v>45</v>
      </c>
      <c r="J74" t="s">
        <v>46</v>
      </c>
      <c r="K74" t="s">
        <v>47</v>
      </c>
      <c r="L74" t="s">
        <v>1340</v>
      </c>
      <c r="M74" t="s">
        <v>984</v>
      </c>
      <c r="N74" t="s">
        <v>1334</v>
      </c>
      <c r="O74" t="s">
        <v>986</v>
      </c>
      <c r="P74" t="s">
        <v>1341</v>
      </c>
      <c r="Q74" t="s">
        <v>984</v>
      </c>
      <c r="R74" t="s">
        <v>1342</v>
      </c>
      <c r="S74" t="s">
        <v>986</v>
      </c>
      <c r="T74" t="s">
        <v>970</v>
      </c>
      <c r="U74" t="s">
        <v>986</v>
      </c>
      <c r="V74" t="s">
        <v>996</v>
      </c>
      <c r="W74" t="s">
        <v>984</v>
      </c>
      <c r="X74" t="s">
        <v>1112</v>
      </c>
      <c r="Y74" t="s">
        <v>986</v>
      </c>
      <c r="Z74" t="s">
        <v>139</v>
      </c>
      <c r="AA74" t="s">
        <v>33</v>
      </c>
      <c r="AB74">
        <v>1</v>
      </c>
      <c r="AC74">
        <v>0</v>
      </c>
    </row>
    <row r="75" spans="2:29" x14ac:dyDescent="0.25">
      <c r="B75">
        <f t="shared" si="2"/>
        <v>2023</v>
      </c>
      <c r="C75">
        <f t="shared" si="3"/>
        <v>9</v>
      </c>
      <c r="D75" s="19">
        <f>_xlfn.XLOOKUP(G75,[1]Sheet1!$K:$K,[1]Sheet1!$D:$D,0)</f>
        <v>45187</v>
      </c>
      <c r="E75" s="19">
        <f>_xlfn.XLOOKUP(G75,[1]Sheet1!$K:$K,[1]Sheet1!$E:$E,0)</f>
        <v>45193</v>
      </c>
      <c r="F75" t="str">
        <f>_xlfn.XLOOKUP(G75,[1]Sheet1!$K:$K,[1]Sheet1!$N:$N,0)</f>
        <v>2023-W38</v>
      </c>
      <c r="G75" t="s">
        <v>148</v>
      </c>
      <c r="H75" t="s">
        <v>34</v>
      </c>
      <c r="I75" t="s">
        <v>35</v>
      </c>
      <c r="J75" t="s">
        <v>36</v>
      </c>
      <c r="K75" t="s">
        <v>37</v>
      </c>
      <c r="L75" t="s">
        <v>1255</v>
      </c>
      <c r="M75" t="s">
        <v>984</v>
      </c>
      <c r="N75" t="s">
        <v>1202</v>
      </c>
      <c r="O75" t="s">
        <v>986</v>
      </c>
      <c r="P75" t="s">
        <v>1095</v>
      </c>
      <c r="Q75" t="s">
        <v>984</v>
      </c>
      <c r="R75" t="s">
        <v>1168</v>
      </c>
      <c r="S75" t="s">
        <v>986</v>
      </c>
      <c r="T75" t="s">
        <v>970</v>
      </c>
      <c r="U75" t="s">
        <v>986</v>
      </c>
      <c r="V75" t="s">
        <v>996</v>
      </c>
      <c r="W75" t="s">
        <v>984</v>
      </c>
      <c r="X75" t="s">
        <v>1343</v>
      </c>
      <c r="Y75" t="s">
        <v>986</v>
      </c>
      <c r="Z75" t="s">
        <v>139</v>
      </c>
      <c r="AA75" t="s">
        <v>33</v>
      </c>
      <c r="AB75">
        <v>1</v>
      </c>
      <c r="AC75">
        <v>0</v>
      </c>
    </row>
    <row r="76" spans="2:29" x14ac:dyDescent="0.25">
      <c r="B76">
        <f t="shared" si="2"/>
        <v>2023</v>
      </c>
      <c r="C76">
        <f t="shared" si="3"/>
        <v>9</v>
      </c>
      <c r="D76" s="19">
        <f>_xlfn.XLOOKUP(G76,[1]Sheet1!$K:$K,[1]Sheet1!$D:$D,0)</f>
        <v>45187</v>
      </c>
      <c r="E76" s="19">
        <f>_xlfn.XLOOKUP(G76,[1]Sheet1!$K:$K,[1]Sheet1!$E:$E,0)</f>
        <v>45193</v>
      </c>
      <c r="F76" t="str">
        <f>_xlfn.XLOOKUP(G76,[1]Sheet1!$K:$K,[1]Sheet1!$N:$N,0)</f>
        <v>2023-W38</v>
      </c>
      <c r="G76" t="s">
        <v>148</v>
      </c>
      <c r="H76" t="s">
        <v>54</v>
      </c>
      <c r="I76" t="s">
        <v>54</v>
      </c>
      <c r="J76" t="s">
        <v>30</v>
      </c>
      <c r="K76" t="s">
        <v>55</v>
      </c>
      <c r="L76" t="s">
        <v>1108</v>
      </c>
      <c r="M76" t="s">
        <v>1081</v>
      </c>
      <c r="N76" t="s">
        <v>1344</v>
      </c>
      <c r="O76" t="s">
        <v>1335</v>
      </c>
      <c r="P76" t="s">
        <v>1345</v>
      </c>
      <c r="Q76" t="s">
        <v>977</v>
      </c>
      <c r="R76" t="s">
        <v>1346</v>
      </c>
      <c r="S76" t="s">
        <v>1347</v>
      </c>
      <c r="T76" t="s">
        <v>970</v>
      </c>
      <c r="U76" t="s">
        <v>970</v>
      </c>
      <c r="V76" t="s">
        <v>996</v>
      </c>
      <c r="W76" t="s">
        <v>984</v>
      </c>
      <c r="X76" t="s">
        <v>1218</v>
      </c>
      <c r="Y76" t="s">
        <v>986</v>
      </c>
      <c r="Z76" t="s">
        <v>153</v>
      </c>
      <c r="AA76" t="s">
        <v>33</v>
      </c>
      <c r="AB76">
        <v>1</v>
      </c>
      <c r="AC76">
        <v>0</v>
      </c>
    </row>
    <row r="77" spans="2:29" x14ac:dyDescent="0.25">
      <c r="B77">
        <f t="shared" si="2"/>
        <v>2023</v>
      </c>
      <c r="C77">
        <f t="shared" si="3"/>
        <v>9</v>
      </c>
      <c r="D77" s="19">
        <f>_xlfn.XLOOKUP(G77,[1]Sheet1!$K:$K,[1]Sheet1!$D:$D,0)</f>
        <v>45187</v>
      </c>
      <c r="E77" s="19">
        <f>_xlfn.XLOOKUP(G77,[1]Sheet1!$K:$K,[1]Sheet1!$E:$E,0)</f>
        <v>45193</v>
      </c>
      <c r="F77" t="str">
        <f>_xlfn.XLOOKUP(G77,[1]Sheet1!$K:$K,[1]Sheet1!$N:$N,0)</f>
        <v>2023-W38</v>
      </c>
      <c r="G77" t="s">
        <v>148</v>
      </c>
      <c r="H77" t="s">
        <v>92</v>
      </c>
      <c r="I77" t="s">
        <v>111</v>
      </c>
      <c r="J77" t="s">
        <v>112</v>
      </c>
      <c r="K77" t="s">
        <v>113</v>
      </c>
      <c r="L77" t="s">
        <v>1253</v>
      </c>
      <c r="M77" t="s">
        <v>996</v>
      </c>
      <c r="N77" t="s">
        <v>1348</v>
      </c>
      <c r="O77" t="s">
        <v>1277</v>
      </c>
      <c r="P77" t="s">
        <v>1349</v>
      </c>
      <c r="Q77" t="s">
        <v>996</v>
      </c>
      <c r="R77" t="s">
        <v>1350</v>
      </c>
      <c r="S77" t="s">
        <v>1295</v>
      </c>
      <c r="T77" t="s">
        <v>970</v>
      </c>
      <c r="U77" t="s">
        <v>970</v>
      </c>
      <c r="V77" t="s">
        <v>996</v>
      </c>
      <c r="W77" t="s">
        <v>984</v>
      </c>
      <c r="X77" t="s">
        <v>1207</v>
      </c>
      <c r="Y77" t="s">
        <v>986</v>
      </c>
      <c r="Z77" t="s">
        <v>146</v>
      </c>
      <c r="AA77" t="s">
        <v>33</v>
      </c>
      <c r="AB77">
        <v>1</v>
      </c>
      <c r="AC77">
        <v>0</v>
      </c>
    </row>
    <row r="78" spans="2:29" x14ac:dyDescent="0.25">
      <c r="B78">
        <f t="shared" si="2"/>
        <v>2023</v>
      </c>
      <c r="C78">
        <f t="shared" si="3"/>
        <v>9</v>
      </c>
      <c r="D78" s="19">
        <f>_xlfn.XLOOKUP(G78,[1]Sheet1!$K:$K,[1]Sheet1!$D:$D,0)</f>
        <v>45187</v>
      </c>
      <c r="E78" s="19">
        <f>_xlfn.XLOOKUP(G78,[1]Sheet1!$K:$K,[1]Sheet1!$E:$E,0)</f>
        <v>45193</v>
      </c>
      <c r="F78" t="str">
        <f>_xlfn.XLOOKUP(G78,[1]Sheet1!$K:$K,[1]Sheet1!$N:$N,0)</f>
        <v>2023-W38</v>
      </c>
      <c r="G78" t="s">
        <v>148</v>
      </c>
      <c r="H78" t="s">
        <v>92</v>
      </c>
      <c r="I78" t="s">
        <v>93</v>
      </c>
      <c r="J78" t="s">
        <v>94</v>
      </c>
      <c r="K78" t="s">
        <v>95</v>
      </c>
      <c r="L78" t="s">
        <v>1030</v>
      </c>
      <c r="M78" t="s">
        <v>972</v>
      </c>
      <c r="N78" t="s">
        <v>1351</v>
      </c>
      <c r="O78" t="s">
        <v>1311</v>
      </c>
      <c r="P78" t="s">
        <v>1352</v>
      </c>
      <c r="Q78" t="s">
        <v>972</v>
      </c>
      <c r="R78" t="s">
        <v>1353</v>
      </c>
      <c r="S78" t="s">
        <v>1212</v>
      </c>
      <c r="T78" t="s">
        <v>970</v>
      </c>
      <c r="U78" t="s">
        <v>970</v>
      </c>
      <c r="V78" t="s">
        <v>996</v>
      </c>
      <c r="W78" t="s">
        <v>984</v>
      </c>
      <c r="X78" t="s">
        <v>1149</v>
      </c>
      <c r="Y78" t="s">
        <v>986</v>
      </c>
      <c r="Z78" t="s">
        <v>146</v>
      </c>
      <c r="AA78" t="s">
        <v>33</v>
      </c>
      <c r="AB78">
        <v>1</v>
      </c>
      <c r="AC78">
        <v>0</v>
      </c>
    </row>
    <row r="79" spans="2:29" x14ac:dyDescent="0.25">
      <c r="B79">
        <f t="shared" si="2"/>
        <v>2023</v>
      </c>
      <c r="C79">
        <f t="shared" si="3"/>
        <v>9</v>
      </c>
      <c r="D79" s="19">
        <f>_xlfn.XLOOKUP(G79,[1]Sheet1!$K:$K,[1]Sheet1!$D:$D,0)</f>
        <v>45180</v>
      </c>
      <c r="E79" s="19">
        <f>_xlfn.XLOOKUP(G79,[1]Sheet1!$K:$K,[1]Sheet1!$E:$E,0)</f>
        <v>45186</v>
      </c>
      <c r="F79" t="str">
        <f>_xlfn.XLOOKUP(G79,[1]Sheet1!$K:$K,[1]Sheet1!$N:$N,0)</f>
        <v>2023-W37</v>
      </c>
      <c r="G79" t="s">
        <v>154</v>
      </c>
      <c r="H79" t="s">
        <v>40</v>
      </c>
      <c r="I79" t="s">
        <v>58</v>
      </c>
      <c r="J79" t="s">
        <v>59</v>
      </c>
      <c r="K79" t="s">
        <v>60</v>
      </c>
      <c r="L79" t="s">
        <v>1354</v>
      </c>
      <c r="M79" t="s">
        <v>1032</v>
      </c>
      <c r="N79" t="s">
        <v>1355</v>
      </c>
      <c r="O79" t="s">
        <v>1356</v>
      </c>
      <c r="P79" t="s">
        <v>1357</v>
      </c>
      <c r="Q79" t="s">
        <v>1022</v>
      </c>
      <c r="R79" t="s">
        <v>1358</v>
      </c>
      <c r="S79" t="s">
        <v>1359</v>
      </c>
      <c r="T79" t="s">
        <v>970</v>
      </c>
      <c r="U79" t="s">
        <v>970</v>
      </c>
      <c r="V79" t="s">
        <v>1360</v>
      </c>
      <c r="W79" t="s">
        <v>984</v>
      </c>
      <c r="X79" t="s">
        <v>1361</v>
      </c>
      <c r="Y79" t="s">
        <v>986</v>
      </c>
      <c r="Z79" t="s">
        <v>155</v>
      </c>
      <c r="AA79" t="s">
        <v>33</v>
      </c>
      <c r="AB79">
        <v>24</v>
      </c>
      <c r="AC79">
        <v>0</v>
      </c>
    </row>
    <row r="80" spans="2:29" x14ac:dyDescent="0.25">
      <c r="B80">
        <f t="shared" si="2"/>
        <v>2023</v>
      </c>
      <c r="C80">
        <f t="shared" si="3"/>
        <v>9</v>
      </c>
      <c r="D80" s="19">
        <f>_xlfn.XLOOKUP(G80,[1]Sheet1!$K:$K,[1]Sheet1!$D:$D,0)</f>
        <v>45180</v>
      </c>
      <c r="E80" s="19">
        <f>_xlfn.XLOOKUP(G80,[1]Sheet1!$K:$K,[1]Sheet1!$E:$E,0)</f>
        <v>45186</v>
      </c>
      <c r="F80" t="str">
        <f>_xlfn.XLOOKUP(G80,[1]Sheet1!$K:$K,[1]Sheet1!$N:$N,0)</f>
        <v>2023-W37</v>
      </c>
      <c r="G80" t="s">
        <v>154</v>
      </c>
      <c r="H80" t="s">
        <v>76</v>
      </c>
      <c r="I80" t="s">
        <v>76</v>
      </c>
      <c r="J80" t="s">
        <v>77</v>
      </c>
      <c r="K80" t="s">
        <v>78</v>
      </c>
      <c r="L80" t="s">
        <v>1362</v>
      </c>
      <c r="M80" t="s">
        <v>977</v>
      </c>
      <c r="N80" t="s">
        <v>1363</v>
      </c>
      <c r="O80" t="s">
        <v>1020</v>
      </c>
      <c r="P80" t="s">
        <v>1159</v>
      </c>
      <c r="Q80" t="s">
        <v>967</v>
      </c>
      <c r="R80" t="s">
        <v>1364</v>
      </c>
      <c r="S80" t="s">
        <v>1298</v>
      </c>
      <c r="T80" t="s">
        <v>970</v>
      </c>
      <c r="U80" t="s">
        <v>970</v>
      </c>
      <c r="V80" t="s">
        <v>988</v>
      </c>
      <c r="W80" t="s">
        <v>996</v>
      </c>
      <c r="X80" t="s">
        <v>1365</v>
      </c>
      <c r="Y80" t="s">
        <v>1157</v>
      </c>
      <c r="Z80" t="s">
        <v>126</v>
      </c>
      <c r="AA80" t="s">
        <v>146</v>
      </c>
      <c r="AB80">
        <v>14</v>
      </c>
      <c r="AC80">
        <v>1</v>
      </c>
    </row>
    <row r="81" spans="2:29" x14ac:dyDescent="0.25">
      <c r="B81">
        <f t="shared" si="2"/>
        <v>2023</v>
      </c>
      <c r="C81">
        <f t="shared" si="3"/>
        <v>9</v>
      </c>
      <c r="D81" s="19">
        <f>_xlfn.XLOOKUP(G81,[1]Sheet1!$K:$K,[1]Sheet1!$D:$D,0)</f>
        <v>45180</v>
      </c>
      <c r="E81" s="19">
        <f>_xlfn.XLOOKUP(G81,[1]Sheet1!$K:$K,[1]Sheet1!$E:$E,0)</f>
        <v>45186</v>
      </c>
      <c r="F81" t="str">
        <f>_xlfn.XLOOKUP(G81,[1]Sheet1!$K:$K,[1]Sheet1!$N:$N,0)</f>
        <v>2023-W37</v>
      </c>
      <c r="G81" t="s">
        <v>154</v>
      </c>
      <c r="H81" t="s">
        <v>92</v>
      </c>
      <c r="I81" t="s">
        <v>102</v>
      </c>
      <c r="J81" t="s">
        <v>103</v>
      </c>
      <c r="K81" t="s">
        <v>104</v>
      </c>
      <c r="L81" t="s">
        <v>1366</v>
      </c>
      <c r="M81" t="s">
        <v>996</v>
      </c>
      <c r="N81" t="s">
        <v>1303</v>
      </c>
      <c r="O81" t="s">
        <v>1133</v>
      </c>
      <c r="P81" t="s">
        <v>1367</v>
      </c>
      <c r="Q81" t="s">
        <v>996</v>
      </c>
      <c r="R81" t="s">
        <v>1368</v>
      </c>
      <c r="S81" t="s">
        <v>1277</v>
      </c>
      <c r="T81" t="s">
        <v>1369</v>
      </c>
      <c r="U81" t="s">
        <v>970</v>
      </c>
      <c r="V81" t="s">
        <v>1110</v>
      </c>
      <c r="W81" t="s">
        <v>984</v>
      </c>
      <c r="X81" t="s">
        <v>1370</v>
      </c>
      <c r="Y81" t="s">
        <v>986</v>
      </c>
      <c r="Z81" t="s">
        <v>127</v>
      </c>
      <c r="AA81" t="s">
        <v>33</v>
      </c>
      <c r="AB81">
        <v>9</v>
      </c>
      <c r="AC81">
        <v>0</v>
      </c>
    </row>
    <row r="82" spans="2:29" x14ac:dyDescent="0.25">
      <c r="B82">
        <f t="shared" si="2"/>
        <v>2023</v>
      </c>
      <c r="C82">
        <f t="shared" si="3"/>
        <v>9</v>
      </c>
      <c r="D82" s="19">
        <f>_xlfn.XLOOKUP(G82,[1]Sheet1!$K:$K,[1]Sheet1!$D:$D,0)</f>
        <v>45180</v>
      </c>
      <c r="E82" s="19">
        <f>_xlfn.XLOOKUP(G82,[1]Sheet1!$K:$K,[1]Sheet1!$E:$E,0)</f>
        <v>45186</v>
      </c>
      <c r="F82" t="str">
        <f>_xlfn.XLOOKUP(G82,[1]Sheet1!$K:$K,[1]Sheet1!$N:$N,0)</f>
        <v>2023-W37</v>
      </c>
      <c r="G82" t="s">
        <v>154</v>
      </c>
      <c r="H82" t="s">
        <v>24</v>
      </c>
      <c r="I82" t="s">
        <v>24</v>
      </c>
      <c r="J82" t="s">
        <v>25</v>
      </c>
      <c r="K82" t="s">
        <v>26</v>
      </c>
      <c r="L82" t="s">
        <v>1204</v>
      </c>
      <c r="M82" t="s">
        <v>996</v>
      </c>
      <c r="N82" t="s">
        <v>1137</v>
      </c>
      <c r="O82" t="s">
        <v>1133</v>
      </c>
      <c r="P82" t="s">
        <v>1206</v>
      </c>
      <c r="Q82" t="s">
        <v>996</v>
      </c>
      <c r="R82" t="s">
        <v>1371</v>
      </c>
      <c r="S82" t="s">
        <v>1277</v>
      </c>
      <c r="T82" t="s">
        <v>970</v>
      </c>
      <c r="U82" t="s">
        <v>986</v>
      </c>
      <c r="V82" t="s">
        <v>1032</v>
      </c>
      <c r="W82" t="s">
        <v>984</v>
      </c>
      <c r="X82" t="s">
        <v>1020</v>
      </c>
      <c r="Y82" t="s">
        <v>986</v>
      </c>
      <c r="Z82" t="s">
        <v>144</v>
      </c>
      <c r="AA82" t="s">
        <v>33</v>
      </c>
      <c r="AB82">
        <v>6</v>
      </c>
      <c r="AC82">
        <v>0</v>
      </c>
    </row>
    <row r="83" spans="2:29" x14ac:dyDescent="0.25">
      <c r="B83">
        <f t="shared" si="2"/>
        <v>2023</v>
      </c>
      <c r="C83">
        <f t="shared" si="3"/>
        <v>9</v>
      </c>
      <c r="D83" s="19">
        <f>_xlfn.XLOOKUP(G83,[1]Sheet1!$K:$K,[1]Sheet1!$D:$D,0)</f>
        <v>45180</v>
      </c>
      <c r="E83" s="19">
        <f>_xlfn.XLOOKUP(G83,[1]Sheet1!$K:$K,[1]Sheet1!$E:$E,0)</f>
        <v>45186</v>
      </c>
      <c r="F83" t="str">
        <f>_xlfn.XLOOKUP(G83,[1]Sheet1!$K:$K,[1]Sheet1!$N:$N,0)</f>
        <v>2023-W37</v>
      </c>
      <c r="G83" t="s">
        <v>154</v>
      </c>
      <c r="H83" t="s">
        <v>34</v>
      </c>
      <c r="I83" t="s">
        <v>50</v>
      </c>
      <c r="J83" t="s">
        <v>51</v>
      </c>
      <c r="K83" t="s">
        <v>52</v>
      </c>
      <c r="L83" t="s">
        <v>1089</v>
      </c>
      <c r="M83" t="s">
        <v>972</v>
      </c>
      <c r="N83" t="s">
        <v>1372</v>
      </c>
      <c r="O83" t="s">
        <v>1373</v>
      </c>
      <c r="P83" t="s">
        <v>1062</v>
      </c>
      <c r="Q83" t="s">
        <v>972</v>
      </c>
      <c r="R83" t="s">
        <v>969</v>
      </c>
      <c r="S83" t="s">
        <v>1311</v>
      </c>
      <c r="T83" t="s">
        <v>1374</v>
      </c>
      <c r="U83" t="s">
        <v>970</v>
      </c>
      <c r="V83" t="s">
        <v>977</v>
      </c>
      <c r="W83" t="s">
        <v>984</v>
      </c>
      <c r="X83" t="s">
        <v>1375</v>
      </c>
      <c r="Y83" t="s">
        <v>986</v>
      </c>
      <c r="Z83" t="s">
        <v>156</v>
      </c>
      <c r="AA83" t="s">
        <v>33</v>
      </c>
      <c r="AB83">
        <v>4</v>
      </c>
      <c r="AC83">
        <v>0</v>
      </c>
    </row>
    <row r="84" spans="2:29" x14ac:dyDescent="0.25">
      <c r="B84">
        <f t="shared" si="2"/>
        <v>2023</v>
      </c>
      <c r="C84">
        <f t="shared" si="3"/>
        <v>9</v>
      </c>
      <c r="D84" s="19">
        <f>_xlfn.XLOOKUP(G84,[1]Sheet1!$K:$K,[1]Sheet1!$D:$D,0)</f>
        <v>45180</v>
      </c>
      <c r="E84" s="19">
        <f>_xlfn.XLOOKUP(G84,[1]Sheet1!$K:$K,[1]Sheet1!$E:$E,0)</f>
        <v>45186</v>
      </c>
      <c r="F84" t="str">
        <f>_xlfn.XLOOKUP(G84,[1]Sheet1!$K:$K,[1]Sheet1!$N:$N,0)</f>
        <v>2023-W37</v>
      </c>
      <c r="G84" t="s">
        <v>154</v>
      </c>
      <c r="H84" t="s">
        <v>120</v>
      </c>
      <c r="I84" t="s">
        <v>120</v>
      </c>
      <c r="J84" t="s">
        <v>121</v>
      </c>
      <c r="K84" t="s">
        <v>122</v>
      </c>
      <c r="L84" t="s">
        <v>1318</v>
      </c>
      <c r="M84" t="s">
        <v>984</v>
      </c>
      <c r="N84" t="s">
        <v>1114</v>
      </c>
      <c r="O84" t="s">
        <v>986</v>
      </c>
      <c r="P84" t="s">
        <v>1345</v>
      </c>
      <c r="Q84" t="s">
        <v>984</v>
      </c>
      <c r="R84" t="s">
        <v>1376</v>
      </c>
      <c r="S84" t="s">
        <v>986</v>
      </c>
      <c r="T84" t="s">
        <v>1377</v>
      </c>
      <c r="U84" t="s">
        <v>986</v>
      </c>
      <c r="V84" t="s">
        <v>1081</v>
      </c>
      <c r="W84" t="s">
        <v>984</v>
      </c>
      <c r="X84" t="s">
        <v>1378</v>
      </c>
      <c r="Y84" t="s">
        <v>986</v>
      </c>
      <c r="Z84" t="s">
        <v>137</v>
      </c>
      <c r="AA84" t="s">
        <v>33</v>
      </c>
      <c r="AB84">
        <v>3</v>
      </c>
      <c r="AC84">
        <v>0</v>
      </c>
    </row>
    <row r="85" spans="2:29" x14ac:dyDescent="0.25">
      <c r="B85">
        <f t="shared" si="2"/>
        <v>2023</v>
      </c>
      <c r="C85">
        <f t="shared" si="3"/>
        <v>9</v>
      </c>
      <c r="D85" s="19">
        <f>_xlfn.XLOOKUP(G85,[1]Sheet1!$K:$K,[1]Sheet1!$D:$D,0)</f>
        <v>45180</v>
      </c>
      <c r="E85" s="19">
        <f>_xlfn.XLOOKUP(G85,[1]Sheet1!$K:$K,[1]Sheet1!$E:$E,0)</f>
        <v>45186</v>
      </c>
      <c r="F85" t="str">
        <f>_xlfn.XLOOKUP(G85,[1]Sheet1!$K:$K,[1]Sheet1!$N:$N,0)</f>
        <v>2023-W37</v>
      </c>
      <c r="G85" t="s">
        <v>154</v>
      </c>
      <c r="H85" t="s">
        <v>92</v>
      </c>
      <c r="I85" t="s">
        <v>97</v>
      </c>
      <c r="J85" t="s">
        <v>98</v>
      </c>
      <c r="K85" t="s">
        <v>99</v>
      </c>
      <c r="L85" t="s">
        <v>1379</v>
      </c>
      <c r="M85" t="s">
        <v>996</v>
      </c>
      <c r="N85" t="s">
        <v>1380</v>
      </c>
      <c r="O85" t="s">
        <v>1133</v>
      </c>
      <c r="P85" t="s">
        <v>1241</v>
      </c>
      <c r="Q85" t="s">
        <v>996</v>
      </c>
      <c r="R85" t="s">
        <v>1381</v>
      </c>
      <c r="S85" t="s">
        <v>1277</v>
      </c>
      <c r="T85" t="s">
        <v>970</v>
      </c>
      <c r="U85" t="s">
        <v>970</v>
      </c>
      <c r="V85" t="s">
        <v>1081</v>
      </c>
      <c r="W85" t="s">
        <v>996</v>
      </c>
      <c r="X85" t="s">
        <v>1135</v>
      </c>
      <c r="Y85" t="s">
        <v>970</v>
      </c>
      <c r="Z85" t="s">
        <v>137</v>
      </c>
      <c r="AA85" t="s">
        <v>146</v>
      </c>
      <c r="AB85">
        <v>3</v>
      </c>
      <c r="AC85">
        <v>1</v>
      </c>
    </row>
    <row r="86" spans="2:29" x14ac:dyDescent="0.25">
      <c r="B86">
        <f t="shared" si="2"/>
        <v>2023</v>
      </c>
      <c r="C86">
        <f t="shared" si="3"/>
        <v>9</v>
      </c>
      <c r="D86" s="19">
        <f>_xlfn.XLOOKUP(G86,[1]Sheet1!$K:$K,[1]Sheet1!$D:$D,0)</f>
        <v>45180</v>
      </c>
      <c r="E86" s="19">
        <f>_xlfn.XLOOKUP(G86,[1]Sheet1!$K:$K,[1]Sheet1!$E:$E,0)</f>
        <v>45186</v>
      </c>
      <c r="F86" t="str">
        <f>_xlfn.XLOOKUP(G86,[1]Sheet1!$K:$K,[1]Sheet1!$N:$N,0)</f>
        <v>2023-W37</v>
      </c>
      <c r="G86" t="s">
        <v>154</v>
      </c>
      <c r="H86" t="s">
        <v>54</v>
      </c>
      <c r="I86" t="s">
        <v>54</v>
      </c>
      <c r="J86" t="s">
        <v>30</v>
      </c>
      <c r="K86" t="s">
        <v>55</v>
      </c>
      <c r="L86" t="s">
        <v>1119</v>
      </c>
      <c r="M86" t="s">
        <v>984</v>
      </c>
      <c r="N86" t="s">
        <v>1319</v>
      </c>
      <c r="O86" t="s">
        <v>986</v>
      </c>
      <c r="P86" t="s">
        <v>1321</v>
      </c>
      <c r="Q86" t="s">
        <v>984</v>
      </c>
      <c r="R86" t="s">
        <v>1382</v>
      </c>
      <c r="S86" t="s">
        <v>986</v>
      </c>
      <c r="T86" t="s">
        <v>970</v>
      </c>
      <c r="U86" t="s">
        <v>986</v>
      </c>
      <c r="V86" t="s">
        <v>972</v>
      </c>
      <c r="W86" t="s">
        <v>984</v>
      </c>
      <c r="X86" t="s">
        <v>1383</v>
      </c>
      <c r="Y86" t="s">
        <v>986</v>
      </c>
      <c r="Z86" t="s">
        <v>136</v>
      </c>
      <c r="AA86" t="s">
        <v>33</v>
      </c>
      <c r="AB86">
        <v>2</v>
      </c>
      <c r="AC86">
        <v>0</v>
      </c>
    </row>
    <row r="87" spans="2:29" x14ac:dyDescent="0.25">
      <c r="B87">
        <f t="shared" si="2"/>
        <v>2023</v>
      </c>
      <c r="C87">
        <f t="shared" si="3"/>
        <v>9</v>
      </c>
      <c r="D87" s="19">
        <f>_xlfn.XLOOKUP(G87,[1]Sheet1!$K:$K,[1]Sheet1!$D:$D,0)</f>
        <v>45180</v>
      </c>
      <c r="E87" s="19">
        <f>_xlfn.XLOOKUP(G87,[1]Sheet1!$K:$K,[1]Sheet1!$E:$E,0)</f>
        <v>45186</v>
      </c>
      <c r="F87" t="str">
        <f>_xlfn.XLOOKUP(G87,[1]Sheet1!$K:$K,[1]Sheet1!$N:$N,0)</f>
        <v>2023-W37</v>
      </c>
      <c r="G87" t="s">
        <v>154</v>
      </c>
      <c r="H87" t="s">
        <v>92</v>
      </c>
      <c r="I87" t="s">
        <v>111</v>
      </c>
      <c r="J87" t="s">
        <v>112</v>
      </c>
      <c r="K87" t="s">
        <v>113</v>
      </c>
      <c r="L87" t="s">
        <v>1275</v>
      </c>
      <c r="M87" t="s">
        <v>984</v>
      </c>
      <c r="N87" t="s">
        <v>1353</v>
      </c>
      <c r="O87" t="s">
        <v>986</v>
      </c>
      <c r="P87" t="s">
        <v>1018</v>
      </c>
      <c r="Q87" t="s">
        <v>984</v>
      </c>
      <c r="R87" t="s">
        <v>1384</v>
      </c>
      <c r="S87" t="s">
        <v>986</v>
      </c>
      <c r="T87" t="s">
        <v>970</v>
      </c>
      <c r="U87" t="s">
        <v>986</v>
      </c>
      <c r="V87" t="s">
        <v>972</v>
      </c>
      <c r="W87" t="s">
        <v>984</v>
      </c>
      <c r="X87" t="s">
        <v>1385</v>
      </c>
      <c r="Y87" t="s">
        <v>986</v>
      </c>
      <c r="Z87" t="s">
        <v>138</v>
      </c>
      <c r="AA87" t="s">
        <v>33</v>
      </c>
      <c r="AB87">
        <v>2</v>
      </c>
      <c r="AC87">
        <v>0</v>
      </c>
    </row>
    <row r="88" spans="2:29" x14ac:dyDescent="0.25">
      <c r="B88">
        <f t="shared" si="2"/>
        <v>2023</v>
      </c>
      <c r="C88">
        <f t="shared" si="3"/>
        <v>9</v>
      </c>
      <c r="D88" s="19">
        <f>_xlfn.XLOOKUP(G88,[1]Sheet1!$K:$K,[1]Sheet1!$D:$D,0)</f>
        <v>45180</v>
      </c>
      <c r="E88" s="19">
        <f>_xlfn.XLOOKUP(G88,[1]Sheet1!$K:$K,[1]Sheet1!$E:$E,0)</f>
        <v>45186</v>
      </c>
      <c r="F88" t="str">
        <f>_xlfn.XLOOKUP(G88,[1]Sheet1!$K:$K,[1]Sheet1!$N:$N,0)</f>
        <v>2023-W37</v>
      </c>
      <c r="G88" t="s">
        <v>154</v>
      </c>
      <c r="H88" t="s">
        <v>66</v>
      </c>
      <c r="I88" t="s">
        <v>67</v>
      </c>
      <c r="J88" t="s">
        <v>68</v>
      </c>
      <c r="K88" t="s">
        <v>69</v>
      </c>
      <c r="L88" t="s">
        <v>1106</v>
      </c>
      <c r="M88" t="s">
        <v>984</v>
      </c>
      <c r="N88" t="s">
        <v>1371</v>
      </c>
      <c r="O88" t="s">
        <v>986</v>
      </c>
      <c r="P88" t="s">
        <v>1386</v>
      </c>
      <c r="Q88" t="s">
        <v>984</v>
      </c>
      <c r="R88" t="s">
        <v>1387</v>
      </c>
      <c r="S88" t="s">
        <v>986</v>
      </c>
      <c r="T88" t="s">
        <v>970</v>
      </c>
      <c r="U88" t="s">
        <v>986</v>
      </c>
      <c r="V88" t="s">
        <v>972</v>
      </c>
      <c r="W88" t="s">
        <v>984</v>
      </c>
      <c r="X88" t="s">
        <v>1112</v>
      </c>
      <c r="Y88" t="s">
        <v>986</v>
      </c>
      <c r="Z88" t="s">
        <v>138</v>
      </c>
      <c r="AA88" t="s">
        <v>33</v>
      </c>
      <c r="AB88">
        <v>2</v>
      </c>
      <c r="AC88">
        <v>0</v>
      </c>
    </row>
    <row r="89" spans="2:29" x14ac:dyDescent="0.25">
      <c r="B89">
        <f t="shared" si="2"/>
        <v>2023</v>
      </c>
      <c r="C89">
        <f t="shared" si="3"/>
        <v>9</v>
      </c>
      <c r="D89" s="19">
        <f>_xlfn.XLOOKUP(G89,[1]Sheet1!$K:$K,[1]Sheet1!$D:$D,0)</f>
        <v>45180</v>
      </c>
      <c r="E89" s="19">
        <f>_xlfn.XLOOKUP(G89,[1]Sheet1!$K:$K,[1]Sheet1!$E:$E,0)</f>
        <v>45186</v>
      </c>
      <c r="F89" t="str">
        <f>_xlfn.XLOOKUP(G89,[1]Sheet1!$K:$K,[1]Sheet1!$N:$N,0)</f>
        <v>2023-W37</v>
      </c>
      <c r="G89" t="s">
        <v>154</v>
      </c>
      <c r="H89" t="s">
        <v>40</v>
      </c>
      <c r="I89" t="s">
        <v>88</v>
      </c>
      <c r="J89" t="s">
        <v>89</v>
      </c>
      <c r="K89" t="s">
        <v>90</v>
      </c>
      <c r="L89" t="s">
        <v>1101</v>
      </c>
      <c r="M89" t="s">
        <v>1081</v>
      </c>
      <c r="N89" t="s">
        <v>1252</v>
      </c>
      <c r="O89" t="s">
        <v>1388</v>
      </c>
      <c r="P89" t="s">
        <v>1257</v>
      </c>
      <c r="Q89" t="s">
        <v>1081</v>
      </c>
      <c r="R89" t="s">
        <v>1389</v>
      </c>
      <c r="S89" t="s">
        <v>1335</v>
      </c>
      <c r="T89" t="s">
        <v>970</v>
      </c>
      <c r="U89" t="s">
        <v>986</v>
      </c>
      <c r="V89" t="s">
        <v>996</v>
      </c>
      <c r="W89" t="s">
        <v>984</v>
      </c>
      <c r="X89" t="s">
        <v>1224</v>
      </c>
      <c r="Y89" t="s">
        <v>986</v>
      </c>
      <c r="Z89" t="s">
        <v>139</v>
      </c>
      <c r="AA89" t="s">
        <v>33</v>
      </c>
      <c r="AB89">
        <v>1</v>
      </c>
      <c r="AC89">
        <v>0</v>
      </c>
    </row>
    <row r="90" spans="2:29" x14ac:dyDescent="0.25">
      <c r="B90">
        <f t="shared" si="2"/>
        <v>2023</v>
      </c>
      <c r="C90">
        <f t="shared" si="3"/>
        <v>9</v>
      </c>
      <c r="D90" s="19">
        <f>_xlfn.XLOOKUP(G90,[1]Sheet1!$K:$K,[1]Sheet1!$D:$D,0)</f>
        <v>45180</v>
      </c>
      <c r="E90" s="19">
        <f>_xlfn.XLOOKUP(G90,[1]Sheet1!$K:$K,[1]Sheet1!$E:$E,0)</f>
        <v>45186</v>
      </c>
      <c r="F90" t="str">
        <f>_xlfn.XLOOKUP(G90,[1]Sheet1!$K:$K,[1]Sheet1!$N:$N,0)</f>
        <v>2023-W37</v>
      </c>
      <c r="G90" t="s">
        <v>154</v>
      </c>
      <c r="H90" t="s">
        <v>34</v>
      </c>
      <c r="I90" t="s">
        <v>157</v>
      </c>
      <c r="J90" t="s">
        <v>158</v>
      </c>
      <c r="K90" t="s">
        <v>159</v>
      </c>
      <c r="L90" t="s">
        <v>1341</v>
      </c>
      <c r="M90" t="s">
        <v>996</v>
      </c>
      <c r="N90" t="s">
        <v>1390</v>
      </c>
      <c r="O90" t="s">
        <v>1133</v>
      </c>
      <c r="P90" t="s">
        <v>1221</v>
      </c>
      <c r="Q90" t="s">
        <v>996</v>
      </c>
      <c r="R90" t="s">
        <v>1329</v>
      </c>
      <c r="S90" t="s">
        <v>1277</v>
      </c>
      <c r="T90" t="s">
        <v>970</v>
      </c>
      <c r="U90" t="s">
        <v>970</v>
      </c>
      <c r="V90" t="s">
        <v>996</v>
      </c>
      <c r="W90" t="s">
        <v>984</v>
      </c>
      <c r="X90" t="s">
        <v>1391</v>
      </c>
      <c r="Y90" t="s">
        <v>986</v>
      </c>
      <c r="Z90" t="s">
        <v>139</v>
      </c>
      <c r="AA90" t="s">
        <v>33</v>
      </c>
      <c r="AB90">
        <v>1</v>
      </c>
      <c r="AC90">
        <v>0</v>
      </c>
    </row>
    <row r="91" spans="2:29" x14ac:dyDescent="0.25">
      <c r="B91">
        <f t="shared" si="2"/>
        <v>2023</v>
      </c>
      <c r="C91">
        <f t="shared" si="3"/>
        <v>9</v>
      </c>
      <c r="D91" s="19">
        <f>_xlfn.XLOOKUP(G91,[1]Sheet1!$K:$K,[1]Sheet1!$D:$D,0)</f>
        <v>45180</v>
      </c>
      <c r="E91" s="19">
        <f>_xlfn.XLOOKUP(G91,[1]Sheet1!$K:$K,[1]Sheet1!$E:$E,0)</f>
        <v>45186</v>
      </c>
      <c r="F91" t="str">
        <f>_xlfn.XLOOKUP(G91,[1]Sheet1!$K:$K,[1]Sheet1!$N:$N,0)</f>
        <v>2023-W37</v>
      </c>
      <c r="G91" t="s">
        <v>154</v>
      </c>
      <c r="H91" t="s">
        <v>115</v>
      </c>
      <c r="I91" t="s">
        <v>116</v>
      </c>
      <c r="J91" t="s">
        <v>117</v>
      </c>
      <c r="K91" t="s">
        <v>118</v>
      </c>
      <c r="L91" t="s">
        <v>1360</v>
      </c>
      <c r="M91" t="s">
        <v>984</v>
      </c>
      <c r="N91" t="s">
        <v>1392</v>
      </c>
      <c r="O91" t="s">
        <v>986</v>
      </c>
      <c r="P91" t="s">
        <v>1386</v>
      </c>
      <c r="Q91" t="s">
        <v>984</v>
      </c>
      <c r="R91" t="s">
        <v>1387</v>
      </c>
      <c r="S91" t="s">
        <v>986</v>
      </c>
      <c r="T91" t="s">
        <v>970</v>
      </c>
      <c r="U91" t="s">
        <v>986</v>
      </c>
      <c r="V91" t="s">
        <v>996</v>
      </c>
      <c r="W91" t="s">
        <v>984</v>
      </c>
      <c r="X91" t="s">
        <v>1034</v>
      </c>
      <c r="Y91" t="s">
        <v>986</v>
      </c>
      <c r="Z91" t="s">
        <v>160</v>
      </c>
      <c r="AA91" t="s">
        <v>33</v>
      </c>
      <c r="AB91">
        <v>1</v>
      </c>
      <c r="AC91">
        <v>0</v>
      </c>
    </row>
    <row r="92" spans="2:29" x14ac:dyDescent="0.25">
      <c r="B92">
        <f t="shared" si="2"/>
        <v>2023</v>
      </c>
      <c r="C92">
        <f t="shared" si="3"/>
        <v>9</v>
      </c>
      <c r="D92" s="19">
        <f>_xlfn.XLOOKUP(G92,[1]Sheet1!$K:$K,[1]Sheet1!$D:$D,0)</f>
        <v>45180</v>
      </c>
      <c r="E92" s="19">
        <f>_xlfn.XLOOKUP(G92,[1]Sheet1!$K:$K,[1]Sheet1!$E:$E,0)</f>
        <v>45186</v>
      </c>
      <c r="F92" t="str">
        <f>_xlfn.XLOOKUP(G92,[1]Sheet1!$K:$K,[1]Sheet1!$N:$N,0)</f>
        <v>2023-W37</v>
      </c>
      <c r="G92" t="s">
        <v>154</v>
      </c>
      <c r="H92" t="s">
        <v>34</v>
      </c>
      <c r="I92" t="s">
        <v>62</v>
      </c>
      <c r="J92" t="s">
        <v>63</v>
      </c>
      <c r="K92" t="s">
        <v>64</v>
      </c>
      <c r="L92" t="s">
        <v>1219</v>
      </c>
      <c r="M92" t="s">
        <v>984</v>
      </c>
      <c r="N92" t="s">
        <v>1288</v>
      </c>
      <c r="O92" t="s">
        <v>986</v>
      </c>
      <c r="P92" t="s">
        <v>1289</v>
      </c>
      <c r="Q92" t="s">
        <v>984</v>
      </c>
      <c r="R92" t="s">
        <v>1393</v>
      </c>
      <c r="S92" t="s">
        <v>986</v>
      </c>
      <c r="T92" t="s">
        <v>970</v>
      </c>
      <c r="U92" t="s">
        <v>986</v>
      </c>
      <c r="V92" t="s">
        <v>996</v>
      </c>
      <c r="W92" t="s">
        <v>984</v>
      </c>
      <c r="X92" t="s">
        <v>1223</v>
      </c>
      <c r="Y92" t="s">
        <v>986</v>
      </c>
      <c r="Z92" t="s">
        <v>139</v>
      </c>
      <c r="AA92" t="s">
        <v>33</v>
      </c>
      <c r="AB92">
        <v>1</v>
      </c>
      <c r="AC92">
        <v>0</v>
      </c>
    </row>
    <row r="93" spans="2:29" x14ac:dyDescent="0.25">
      <c r="B93">
        <f t="shared" si="2"/>
        <v>2023</v>
      </c>
      <c r="C93">
        <f t="shared" si="3"/>
        <v>9</v>
      </c>
      <c r="D93" s="19">
        <f>_xlfn.XLOOKUP(G93,[1]Sheet1!$K:$K,[1]Sheet1!$D:$D,0)</f>
        <v>45180</v>
      </c>
      <c r="E93" s="19">
        <f>_xlfn.XLOOKUP(G93,[1]Sheet1!$K:$K,[1]Sheet1!$E:$E,0)</f>
        <v>45186</v>
      </c>
      <c r="F93" t="str">
        <f>_xlfn.XLOOKUP(G93,[1]Sheet1!$K:$K,[1]Sheet1!$N:$N,0)</f>
        <v>2023-W37</v>
      </c>
      <c r="G93" t="s">
        <v>154</v>
      </c>
      <c r="H93" t="s">
        <v>34</v>
      </c>
      <c r="I93" t="s">
        <v>107</v>
      </c>
      <c r="J93" t="s">
        <v>108</v>
      </c>
      <c r="K93" t="s">
        <v>109</v>
      </c>
      <c r="L93" t="s">
        <v>1054</v>
      </c>
      <c r="M93" t="s">
        <v>996</v>
      </c>
      <c r="N93" t="s">
        <v>1394</v>
      </c>
      <c r="O93" t="s">
        <v>1133</v>
      </c>
      <c r="P93" t="s">
        <v>1284</v>
      </c>
      <c r="Q93" t="s">
        <v>996</v>
      </c>
      <c r="R93" t="s">
        <v>1395</v>
      </c>
      <c r="S93" t="s">
        <v>1277</v>
      </c>
      <c r="T93" t="s">
        <v>970</v>
      </c>
      <c r="U93" t="s">
        <v>970</v>
      </c>
      <c r="V93" t="s">
        <v>996</v>
      </c>
      <c r="W93" t="s">
        <v>984</v>
      </c>
      <c r="X93" t="s">
        <v>1396</v>
      </c>
      <c r="Y93" t="s">
        <v>986</v>
      </c>
      <c r="Z93" t="s">
        <v>161</v>
      </c>
      <c r="AA93" t="s">
        <v>33</v>
      </c>
      <c r="AB93">
        <v>1</v>
      </c>
      <c r="AC93">
        <v>0</v>
      </c>
    </row>
    <row r="94" spans="2:29" x14ac:dyDescent="0.25">
      <c r="B94">
        <f t="shared" si="2"/>
        <v>2023</v>
      </c>
      <c r="C94">
        <f t="shared" si="3"/>
        <v>9</v>
      </c>
      <c r="D94" s="19">
        <f>_xlfn.XLOOKUP(G94,[1]Sheet1!$K:$K,[1]Sheet1!$D:$D,0)</f>
        <v>45180</v>
      </c>
      <c r="E94" s="19">
        <f>_xlfn.XLOOKUP(G94,[1]Sheet1!$K:$K,[1]Sheet1!$E:$E,0)</f>
        <v>45186</v>
      </c>
      <c r="F94" t="str">
        <f>_xlfn.XLOOKUP(G94,[1]Sheet1!$K:$K,[1]Sheet1!$N:$N,0)</f>
        <v>2023-W37</v>
      </c>
      <c r="G94" t="s">
        <v>154</v>
      </c>
      <c r="H94" t="s">
        <v>162</v>
      </c>
      <c r="I94" t="s">
        <v>163</v>
      </c>
      <c r="J94" t="s">
        <v>164</v>
      </c>
      <c r="K94" t="s">
        <v>165</v>
      </c>
      <c r="L94" t="s">
        <v>1219</v>
      </c>
      <c r="M94" t="s">
        <v>984</v>
      </c>
      <c r="N94" t="s">
        <v>1288</v>
      </c>
      <c r="O94" t="s">
        <v>986</v>
      </c>
      <c r="P94" t="s">
        <v>1187</v>
      </c>
      <c r="Q94" t="s">
        <v>984</v>
      </c>
      <c r="R94" t="s">
        <v>1397</v>
      </c>
      <c r="S94" t="s">
        <v>986</v>
      </c>
      <c r="T94" t="s">
        <v>1398</v>
      </c>
      <c r="U94" t="s">
        <v>986</v>
      </c>
      <c r="V94" t="s">
        <v>996</v>
      </c>
      <c r="W94" t="s">
        <v>984</v>
      </c>
      <c r="X94" t="s">
        <v>1223</v>
      </c>
      <c r="Y94" t="s">
        <v>986</v>
      </c>
      <c r="Z94" t="s">
        <v>166</v>
      </c>
      <c r="AA94" t="s">
        <v>33</v>
      </c>
      <c r="AB94">
        <v>1</v>
      </c>
      <c r="AC94">
        <v>0</v>
      </c>
    </row>
    <row r="95" spans="2:29" x14ac:dyDescent="0.25">
      <c r="B95">
        <f t="shared" si="2"/>
        <v>2023</v>
      </c>
      <c r="C95">
        <f t="shared" si="3"/>
        <v>9</v>
      </c>
      <c r="D95" s="19">
        <f>_xlfn.XLOOKUP(G95,[1]Sheet1!$K:$K,[1]Sheet1!$D:$D,0)</f>
        <v>45180</v>
      </c>
      <c r="E95" s="19">
        <f>_xlfn.XLOOKUP(G95,[1]Sheet1!$K:$K,[1]Sheet1!$E:$E,0)</f>
        <v>45186</v>
      </c>
      <c r="F95" t="str">
        <f>_xlfn.XLOOKUP(G95,[1]Sheet1!$K:$K,[1]Sheet1!$N:$N,0)</f>
        <v>2023-W37</v>
      </c>
      <c r="G95" t="s">
        <v>154</v>
      </c>
      <c r="H95" t="s">
        <v>29</v>
      </c>
      <c r="I95" t="s">
        <v>29</v>
      </c>
      <c r="J95" t="s">
        <v>30</v>
      </c>
      <c r="K95" t="s">
        <v>31</v>
      </c>
      <c r="L95" t="s">
        <v>1200</v>
      </c>
      <c r="M95" t="s">
        <v>972</v>
      </c>
      <c r="N95" t="s">
        <v>1203</v>
      </c>
      <c r="O95" t="s">
        <v>1373</v>
      </c>
      <c r="P95" t="s">
        <v>1095</v>
      </c>
      <c r="Q95" t="s">
        <v>972</v>
      </c>
      <c r="R95" t="s">
        <v>1399</v>
      </c>
      <c r="S95" t="s">
        <v>1311</v>
      </c>
      <c r="T95" t="s">
        <v>970</v>
      </c>
      <c r="U95" t="s">
        <v>970</v>
      </c>
      <c r="V95" t="s">
        <v>996</v>
      </c>
      <c r="W95" t="s">
        <v>984</v>
      </c>
      <c r="X95" t="s">
        <v>1226</v>
      </c>
      <c r="Y95" t="s">
        <v>986</v>
      </c>
      <c r="Z95" t="s">
        <v>146</v>
      </c>
      <c r="AA95" t="s">
        <v>33</v>
      </c>
      <c r="AB95">
        <v>1</v>
      </c>
      <c r="AC95">
        <v>0</v>
      </c>
    </row>
    <row r="96" spans="2:29" x14ac:dyDescent="0.25">
      <c r="B96">
        <f t="shared" si="2"/>
        <v>2023</v>
      </c>
      <c r="C96">
        <f t="shared" si="3"/>
        <v>9</v>
      </c>
      <c r="D96" s="19">
        <f>_xlfn.XLOOKUP(G96,[1]Sheet1!$K:$K,[1]Sheet1!$D:$D,0)</f>
        <v>45180</v>
      </c>
      <c r="E96" s="19">
        <f>_xlfn.XLOOKUP(G96,[1]Sheet1!$K:$K,[1]Sheet1!$E:$E,0)</f>
        <v>45186</v>
      </c>
      <c r="F96" t="str">
        <f>_xlfn.XLOOKUP(G96,[1]Sheet1!$K:$K,[1]Sheet1!$N:$N,0)</f>
        <v>2023-W37</v>
      </c>
      <c r="G96" t="s">
        <v>154</v>
      </c>
      <c r="H96" t="s">
        <v>92</v>
      </c>
      <c r="I96" t="s">
        <v>93</v>
      </c>
      <c r="J96" t="s">
        <v>94</v>
      </c>
      <c r="K96" t="s">
        <v>95</v>
      </c>
      <c r="L96" t="s">
        <v>1079</v>
      </c>
      <c r="M96" t="s">
        <v>984</v>
      </c>
      <c r="N96" t="s">
        <v>1400</v>
      </c>
      <c r="O96" t="s">
        <v>986</v>
      </c>
      <c r="P96" t="s">
        <v>1030</v>
      </c>
      <c r="Q96" t="s">
        <v>984</v>
      </c>
      <c r="R96" t="s">
        <v>1401</v>
      </c>
      <c r="S96" t="s">
        <v>986</v>
      </c>
      <c r="T96" t="s">
        <v>970</v>
      </c>
      <c r="U96" t="s">
        <v>986</v>
      </c>
      <c r="V96" t="s">
        <v>996</v>
      </c>
      <c r="W96" t="s">
        <v>984</v>
      </c>
      <c r="X96" t="s">
        <v>1317</v>
      </c>
      <c r="Y96" t="s">
        <v>986</v>
      </c>
      <c r="Z96" t="s">
        <v>146</v>
      </c>
      <c r="AA96" t="s">
        <v>33</v>
      </c>
      <c r="AB96">
        <v>1</v>
      </c>
      <c r="AC96">
        <v>0</v>
      </c>
    </row>
    <row r="97" spans="2:29" x14ac:dyDescent="0.25">
      <c r="B97">
        <f t="shared" si="2"/>
        <v>2023</v>
      </c>
      <c r="C97">
        <f t="shared" si="3"/>
        <v>9</v>
      </c>
      <c r="D97" s="19">
        <f>_xlfn.XLOOKUP(G97,[1]Sheet1!$K:$K,[1]Sheet1!$D:$D,0)</f>
        <v>45173</v>
      </c>
      <c r="E97" s="19">
        <f>_xlfn.XLOOKUP(G97,[1]Sheet1!$K:$K,[1]Sheet1!$E:$E,0)</f>
        <v>45179</v>
      </c>
      <c r="F97" t="str">
        <f>_xlfn.XLOOKUP(G97,[1]Sheet1!$K:$K,[1]Sheet1!$N:$N,0)</f>
        <v>2023-W36</v>
      </c>
      <c r="G97" t="s">
        <v>167</v>
      </c>
      <c r="H97" t="s">
        <v>40</v>
      </c>
      <c r="I97" t="s">
        <v>58</v>
      </c>
      <c r="J97" t="s">
        <v>59</v>
      </c>
      <c r="K97" t="s">
        <v>60</v>
      </c>
      <c r="L97" t="s">
        <v>1402</v>
      </c>
      <c r="M97" t="s">
        <v>963</v>
      </c>
      <c r="N97" t="s">
        <v>1403</v>
      </c>
      <c r="O97" t="s">
        <v>1404</v>
      </c>
      <c r="P97" t="s">
        <v>1405</v>
      </c>
      <c r="Q97" t="s">
        <v>1032</v>
      </c>
      <c r="R97" t="s">
        <v>1406</v>
      </c>
      <c r="S97" t="s">
        <v>1407</v>
      </c>
      <c r="T97" t="s">
        <v>1408</v>
      </c>
      <c r="U97" t="s">
        <v>970</v>
      </c>
      <c r="V97" t="s">
        <v>1341</v>
      </c>
      <c r="W97" t="s">
        <v>984</v>
      </c>
      <c r="X97" t="s">
        <v>1261</v>
      </c>
      <c r="Y97" t="s">
        <v>986</v>
      </c>
      <c r="Z97" t="s">
        <v>168</v>
      </c>
      <c r="AA97" t="s">
        <v>33</v>
      </c>
      <c r="AB97">
        <v>20</v>
      </c>
      <c r="AC97">
        <v>0</v>
      </c>
    </row>
    <row r="98" spans="2:29" x14ac:dyDescent="0.25">
      <c r="B98">
        <f t="shared" si="2"/>
        <v>2023</v>
      </c>
      <c r="C98">
        <f t="shared" si="3"/>
        <v>9</v>
      </c>
      <c r="D98" s="19">
        <f>_xlfn.XLOOKUP(G98,[1]Sheet1!$K:$K,[1]Sheet1!$D:$D,0)</f>
        <v>45173</v>
      </c>
      <c r="E98" s="19">
        <f>_xlfn.XLOOKUP(G98,[1]Sheet1!$K:$K,[1]Sheet1!$E:$E,0)</f>
        <v>45179</v>
      </c>
      <c r="F98" t="str">
        <f>_xlfn.XLOOKUP(G98,[1]Sheet1!$K:$K,[1]Sheet1!$N:$N,0)</f>
        <v>2023-W36</v>
      </c>
      <c r="G98" t="s">
        <v>167</v>
      </c>
      <c r="H98" t="s">
        <v>92</v>
      </c>
      <c r="I98" t="s">
        <v>97</v>
      </c>
      <c r="J98" t="s">
        <v>98</v>
      </c>
      <c r="K98" t="s">
        <v>99</v>
      </c>
      <c r="L98" t="s">
        <v>1260</v>
      </c>
      <c r="M98" t="s">
        <v>996</v>
      </c>
      <c r="N98" t="s">
        <v>1409</v>
      </c>
      <c r="O98" t="s">
        <v>1024</v>
      </c>
      <c r="P98" t="s">
        <v>1248</v>
      </c>
      <c r="Q98" t="s">
        <v>996</v>
      </c>
      <c r="R98" t="s">
        <v>1410</v>
      </c>
      <c r="S98" t="s">
        <v>1411</v>
      </c>
      <c r="T98" t="s">
        <v>970</v>
      </c>
      <c r="U98" t="s">
        <v>986</v>
      </c>
      <c r="V98" t="s">
        <v>1042</v>
      </c>
      <c r="W98" t="s">
        <v>984</v>
      </c>
      <c r="X98" t="s">
        <v>1412</v>
      </c>
      <c r="Y98" t="s">
        <v>986</v>
      </c>
      <c r="Z98" t="s">
        <v>169</v>
      </c>
      <c r="AA98" t="s">
        <v>33</v>
      </c>
      <c r="AB98">
        <v>10</v>
      </c>
      <c r="AC98">
        <v>0</v>
      </c>
    </row>
    <row r="99" spans="2:29" x14ac:dyDescent="0.25">
      <c r="B99">
        <f t="shared" si="2"/>
        <v>2023</v>
      </c>
      <c r="C99">
        <f t="shared" si="3"/>
        <v>9</v>
      </c>
      <c r="D99" s="19">
        <f>_xlfn.XLOOKUP(G99,[1]Sheet1!$K:$K,[1]Sheet1!$D:$D,0)</f>
        <v>45173</v>
      </c>
      <c r="E99" s="19">
        <f>_xlfn.XLOOKUP(G99,[1]Sheet1!$K:$K,[1]Sheet1!$E:$E,0)</f>
        <v>45179</v>
      </c>
      <c r="F99" t="str">
        <f>_xlfn.XLOOKUP(G99,[1]Sheet1!$K:$K,[1]Sheet1!$N:$N,0)</f>
        <v>2023-W36</v>
      </c>
      <c r="G99" t="s">
        <v>167</v>
      </c>
      <c r="H99" t="s">
        <v>92</v>
      </c>
      <c r="I99" t="s">
        <v>102</v>
      </c>
      <c r="J99" t="s">
        <v>103</v>
      </c>
      <c r="K99" t="s">
        <v>104</v>
      </c>
      <c r="L99" t="s">
        <v>1304</v>
      </c>
      <c r="M99" t="s">
        <v>1081</v>
      </c>
      <c r="N99" t="s">
        <v>1413</v>
      </c>
      <c r="O99" t="s">
        <v>1040</v>
      </c>
      <c r="P99" t="s">
        <v>1414</v>
      </c>
      <c r="Q99" t="s">
        <v>977</v>
      </c>
      <c r="R99" t="s">
        <v>1415</v>
      </c>
      <c r="S99" t="s">
        <v>1416</v>
      </c>
      <c r="T99" t="s">
        <v>970</v>
      </c>
      <c r="U99" t="s">
        <v>970</v>
      </c>
      <c r="V99" t="s">
        <v>1110</v>
      </c>
      <c r="W99" t="s">
        <v>984</v>
      </c>
      <c r="X99" t="s">
        <v>1417</v>
      </c>
      <c r="Y99" t="s">
        <v>986</v>
      </c>
      <c r="Z99" t="s">
        <v>143</v>
      </c>
      <c r="AA99" t="s">
        <v>33</v>
      </c>
      <c r="AB99">
        <v>9</v>
      </c>
      <c r="AC99">
        <v>0</v>
      </c>
    </row>
    <row r="100" spans="2:29" x14ac:dyDescent="0.25">
      <c r="B100">
        <f t="shared" si="2"/>
        <v>2023</v>
      </c>
      <c r="C100">
        <f t="shared" si="3"/>
        <v>9</v>
      </c>
      <c r="D100" s="19">
        <f>_xlfn.XLOOKUP(G100,[1]Sheet1!$K:$K,[1]Sheet1!$D:$D,0)</f>
        <v>45173</v>
      </c>
      <c r="E100" s="19">
        <f>_xlfn.XLOOKUP(G100,[1]Sheet1!$K:$K,[1]Sheet1!$E:$E,0)</f>
        <v>45179</v>
      </c>
      <c r="F100" t="str">
        <f>_xlfn.XLOOKUP(G100,[1]Sheet1!$K:$K,[1]Sheet1!$N:$N,0)</f>
        <v>2023-W36</v>
      </c>
      <c r="G100" t="s">
        <v>167</v>
      </c>
      <c r="H100" t="s">
        <v>76</v>
      </c>
      <c r="I100" t="s">
        <v>76</v>
      </c>
      <c r="J100" t="s">
        <v>77</v>
      </c>
      <c r="K100" t="s">
        <v>78</v>
      </c>
      <c r="L100" t="s">
        <v>1143</v>
      </c>
      <c r="M100" t="s">
        <v>1081</v>
      </c>
      <c r="N100" t="s">
        <v>1418</v>
      </c>
      <c r="O100" t="s">
        <v>1040</v>
      </c>
      <c r="P100" t="s">
        <v>1234</v>
      </c>
      <c r="Q100" t="s">
        <v>1022</v>
      </c>
      <c r="R100" t="s">
        <v>1419</v>
      </c>
      <c r="S100" t="s">
        <v>1420</v>
      </c>
      <c r="T100" t="s">
        <v>970</v>
      </c>
      <c r="U100" t="s">
        <v>970</v>
      </c>
      <c r="V100" t="s">
        <v>1022</v>
      </c>
      <c r="W100" t="s">
        <v>984</v>
      </c>
      <c r="X100" t="s">
        <v>1215</v>
      </c>
      <c r="Y100" t="s">
        <v>986</v>
      </c>
      <c r="Z100" t="s">
        <v>143</v>
      </c>
      <c r="AA100" t="s">
        <v>33</v>
      </c>
      <c r="AB100">
        <v>8</v>
      </c>
      <c r="AC100">
        <v>0</v>
      </c>
    </row>
    <row r="101" spans="2:29" x14ac:dyDescent="0.25">
      <c r="B101">
        <f t="shared" si="2"/>
        <v>2023</v>
      </c>
      <c r="C101">
        <f t="shared" si="3"/>
        <v>9</v>
      </c>
      <c r="D101" s="19">
        <f>_xlfn.XLOOKUP(G101,[1]Sheet1!$K:$K,[1]Sheet1!$D:$D,0)</f>
        <v>45173</v>
      </c>
      <c r="E101" s="19">
        <f>_xlfn.XLOOKUP(G101,[1]Sheet1!$K:$K,[1]Sheet1!$E:$E,0)</f>
        <v>45179</v>
      </c>
      <c r="F101" t="str">
        <f>_xlfn.XLOOKUP(G101,[1]Sheet1!$K:$K,[1]Sheet1!$N:$N,0)</f>
        <v>2023-W36</v>
      </c>
      <c r="G101" t="s">
        <v>167</v>
      </c>
      <c r="H101" t="s">
        <v>34</v>
      </c>
      <c r="I101" t="s">
        <v>50</v>
      </c>
      <c r="J101" t="s">
        <v>51</v>
      </c>
      <c r="K101" t="s">
        <v>52</v>
      </c>
      <c r="L101" t="s">
        <v>1318</v>
      </c>
      <c r="M101" t="s">
        <v>984</v>
      </c>
      <c r="N101" t="s">
        <v>1421</v>
      </c>
      <c r="O101" t="s">
        <v>986</v>
      </c>
      <c r="P101" t="s">
        <v>1266</v>
      </c>
      <c r="Q101" t="s">
        <v>984</v>
      </c>
      <c r="R101" t="s">
        <v>1422</v>
      </c>
      <c r="S101" t="s">
        <v>986</v>
      </c>
      <c r="T101" t="s">
        <v>970</v>
      </c>
      <c r="U101" t="s">
        <v>986</v>
      </c>
      <c r="V101" t="s">
        <v>1081</v>
      </c>
      <c r="W101" t="s">
        <v>984</v>
      </c>
      <c r="X101" t="s">
        <v>1378</v>
      </c>
      <c r="Y101" t="s">
        <v>986</v>
      </c>
      <c r="Z101" t="s">
        <v>170</v>
      </c>
      <c r="AA101" t="s">
        <v>33</v>
      </c>
      <c r="AB101">
        <v>3</v>
      </c>
      <c r="AC101">
        <v>0</v>
      </c>
    </row>
    <row r="102" spans="2:29" x14ac:dyDescent="0.25">
      <c r="B102">
        <f t="shared" si="2"/>
        <v>2023</v>
      </c>
      <c r="C102">
        <f t="shared" si="3"/>
        <v>9</v>
      </c>
      <c r="D102" s="19">
        <f>_xlfn.XLOOKUP(G102,[1]Sheet1!$K:$K,[1]Sheet1!$D:$D,0)</f>
        <v>45173</v>
      </c>
      <c r="E102" s="19">
        <f>_xlfn.XLOOKUP(G102,[1]Sheet1!$K:$K,[1]Sheet1!$E:$E,0)</f>
        <v>45179</v>
      </c>
      <c r="F102" t="str">
        <f>_xlfn.XLOOKUP(G102,[1]Sheet1!$K:$K,[1]Sheet1!$N:$N,0)</f>
        <v>2023-W36</v>
      </c>
      <c r="G102" t="s">
        <v>167</v>
      </c>
      <c r="H102" t="s">
        <v>24</v>
      </c>
      <c r="I102" t="s">
        <v>24</v>
      </c>
      <c r="J102" t="s">
        <v>25</v>
      </c>
      <c r="K102" t="s">
        <v>26</v>
      </c>
      <c r="L102" t="s">
        <v>1289</v>
      </c>
      <c r="M102" t="s">
        <v>996</v>
      </c>
      <c r="N102" t="s">
        <v>1423</v>
      </c>
      <c r="O102" t="s">
        <v>1024</v>
      </c>
      <c r="P102" t="s">
        <v>1360</v>
      </c>
      <c r="Q102" t="s">
        <v>996</v>
      </c>
      <c r="R102" t="s">
        <v>1424</v>
      </c>
      <c r="S102" t="s">
        <v>1411</v>
      </c>
      <c r="T102" t="s">
        <v>970</v>
      </c>
      <c r="U102" t="s">
        <v>970</v>
      </c>
      <c r="V102" t="s">
        <v>1081</v>
      </c>
      <c r="W102" t="s">
        <v>984</v>
      </c>
      <c r="X102" t="s">
        <v>1388</v>
      </c>
      <c r="Y102" t="s">
        <v>986</v>
      </c>
      <c r="Z102" t="s">
        <v>171</v>
      </c>
      <c r="AA102" t="s">
        <v>33</v>
      </c>
      <c r="AB102">
        <v>3</v>
      </c>
      <c r="AC102">
        <v>0</v>
      </c>
    </row>
    <row r="103" spans="2:29" x14ac:dyDescent="0.25">
      <c r="B103">
        <f t="shared" si="2"/>
        <v>2023</v>
      </c>
      <c r="C103">
        <f t="shared" si="3"/>
        <v>9</v>
      </c>
      <c r="D103" s="19">
        <f>_xlfn.XLOOKUP(G103,[1]Sheet1!$K:$K,[1]Sheet1!$D:$D,0)</f>
        <v>45173</v>
      </c>
      <c r="E103" s="19">
        <f>_xlfn.XLOOKUP(G103,[1]Sheet1!$K:$K,[1]Sheet1!$E:$E,0)</f>
        <v>45179</v>
      </c>
      <c r="F103" t="str">
        <f>_xlfn.XLOOKUP(G103,[1]Sheet1!$K:$K,[1]Sheet1!$N:$N,0)</f>
        <v>2023-W36</v>
      </c>
      <c r="G103" t="s">
        <v>167</v>
      </c>
      <c r="H103" t="s">
        <v>66</v>
      </c>
      <c r="I103" t="s">
        <v>67</v>
      </c>
      <c r="J103" t="s">
        <v>68</v>
      </c>
      <c r="K103" t="s">
        <v>69</v>
      </c>
      <c r="L103" t="s">
        <v>1064</v>
      </c>
      <c r="M103" t="s">
        <v>984</v>
      </c>
      <c r="N103" t="s">
        <v>1391</v>
      </c>
      <c r="O103" t="s">
        <v>986</v>
      </c>
      <c r="P103" t="s">
        <v>1425</v>
      </c>
      <c r="Q103" t="s">
        <v>984</v>
      </c>
      <c r="R103" t="s">
        <v>1426</v>
      </c>
      <c r="S103" t="s">
        <v>986</v>
      </c>
      <c r="T103" t="s">
        <v>970</v>
      </c>
      <c r="U103" t="s">
        <v>986</v>
      </c>
      <c r="V103" t="s">
        <v>1081</v>
      </c>
      <c r="W103" t="s">
        <v>984</v>
      </c>
      <c r="X103" t="s">
        <v>1427</v>
      </c>
      <c r="Y103" t="s">
        <v>986</v>
      </c>
      <c r="Z103" t="s">
        <v>137</v>
      </c>
      <c r="AA103" t="s">
        <v>33</v>
      </c>
      <c r="AB103">
        <v>3</v>
      </c>
      <c r="AC103">
        <v>0</v>
      </c>
    </row>
    <row r="104" spans="2:29" x14ac:dyDescent="0.25">
      <c r="B104">
        <f t="shared" si="2"/>
        <v>2023</v>
      </c>
      <c r="C104">
        <f t="shared" si="3"/>
        <v>9</v>
      </c>
      <c r="D104" s="19">
        <f>_xlfn.XLOOKUP(G104,[1]Sheet1!$K:$K,[1]Sheet1!$D:$D,0)</f>
        <v>45173</v>
      </c>
      <c r="E104" s="19">
        <f>_xlfn.XLOOKUP(G104,[1]Sheet1!$K:$K,[1]Sheet1!$E:$E,0)</f>
        <v>45179</v>
      </c>
      <c r="F104" t="str">
        <f>_xlfn.XLOOKUP(G104,[1]Sheet1!$K:$K,[1]Sheet1!$N:$N,0)</f>
        <v>2023-W36</v>
      </c>
      <c r="G104" t="s">
        <v>167</v>
      </c>
      <c r="H104" t="s">
        <v>40</v>
      </c>
      <c r="I104" t="s">
        <v>88</v>
      </c>
      <c r="J104" t="s">
        <v>89</v>
      </c>
      <c r="K104" t="s">
        <v>90</v>
      </c>
      <c r="L104" t="s">
        <v>1184</v>
      </c>
      <c r="M104" t="s">
        <v>996</v>
      </c>
      <c r="N104" t="s">
        <v>1428</v>
      </c>
      <c r="O104" t="s">
        <v>1024</v>
      </c>
      <c r="P104" t="s">
        <v>1257</v>
      </c>
      <c r="Q104" t="s">
        <v>996</v>
      </c>
      <c r="R104" t="s">
        <v>1429</v>
      </c>
      <c r="S104" t="s">
        <v>1411</v>
      </c>
      <c r="T104" t="s">
        <v>970</v>
      </c>
      <c r="U104" t="s">
        <v>970</v>
      </c>
      <c r="V104" t="s">
        <v>1081</v>
      </c>
      <c r="W104" t="s">
        <v>984</v>
      </c>
      <c r="X104" t="s">
        <v>1430</v>
      </c>
      <c r="Y104" t="s">
        <v>986</v>
      </c>
      <c r="Z104" t="s">
        <v>172</v>
      </c>
      <c r="AA104" t="s">
        <v>33</v>
      </c>
      <c r="AB104">
        <v>2</v>
      </c>
      <c r="AC104">
        <v>0</v>
      </c>
    </row>
    <row r="105" spans="2:29" x14ac:dyDescent="0.25">
      <c r="B105">
        <f t="shared" si="2"/>
        <v>2023</v>
      </c>
      <c r="C105">
        <f t="shared" si="3"/>
        <v>9</v>
      </c>
      <c r="D105" s="19">
        <f>_xlfn.XLOOKUP(G105,[1]Sheet1!$K:$K,[1]Sheet1!$D:$D,0)</f>
        <v>45173</v>
      </c>
      <c r="E105" s="19">
        <f>_xlfn.XLOOKUP(G105,[1]Sheet1!$K:$K,[1]Sheet1!$E:$E,0)</f>
        <v>45179</v>
      </c>
      <c r="F105" t="str">
        <f>_xlfn.XLOOKUP(G105,[1]Sheet1!$K:$K,[1]Sheet1!$N:$N,0)</f>
        <v>2023-W36</v>
      </c>
      <c r="G105" t="s">
        <v>167</v>
      </c>
      <c r="H105" t="s">
        <v>92</v>
      </c>
      <c r="I105" t="s">
        <v>93</v>
      </c>
      <c r="J105" t="s">
        <v>94</v>
      </c>
      <c r="K105" t="s">
        <v>95</v>
      </c>
      <c r="L105" t="s">
        <v>1064</v>
      </c>
      <c r="M105" t="s">
        <v>996</v>
      </c>
      <c r="N105" t="s">
        <v>1391</v>
      </c>
      <c r="O105" t="s">
        <v>1024</v>
      </c>
      <c r="P105" t="s">
        <v>1431</v>
      </c>
      <c r="Q105" t="s">
        <v>996</v>
      </c>
      <c r="R105" t="s">
        <v>1432</v>
      </c>
      <c r="S105" t="s">
        <v>1411</v>
      </c>
      <c r="T105" t="s">
        <v>970</v>
      </c>
      <c r="U105" t="s">
        <v>986</v>
      </c>
      <c r="V105" t="s">
        <v>972</v>
      </c>
      <c r="W105" t="s">
        <v>984</v>
      </c>
      <c r="X105" t="s">
        <v>1037</v>
      </c>
      <c r="Y105" t="s">
        <v>986</v>
      </c>
      <c r="Z105" t="s">
        <v>138</v>
      </c>
      <c r="AA105" t="s">
        <v>33</v>
      </c>
      <c r="AB105">
        <v>2</v>
      </c>
      <c r="AC105">
        <v>0</v>
      </c>
    </row>
    <row r="106" spans="2:29" x14ac:dyDescent="0.25">
      <c r="B106">
        <f t="shared" si="2"/>
        <v>2023</v>
      </c>
      <c r="C106">
        <f t="shared" si="3"/>
        <v>9</v>
      </c>
      <c r="D106" s="19">
        <f>_xlfn.XLOOKUP(G106,[1]Sheet1!$K:$K,[1]Sheet1!$D:$D,0)</f>
        <v>45173</v>
      </c>
      <c r="E106" s="19">
        <f>_xlfn.XLOOKUP(G106,[1]Sheet1!$K:$K,[1]Sheet1!$E:$E,0)</f>
        <v>45179</v>
      </c>
      <c r="F106" t="str">
        <f>_xlfn.XLOOKUP(G106,[1]Sheet1!$K:$K,[1]Sheet1!$N:$N,0)</f>
        <v>2023-W36</v>
      </c>
      <c r="G106" t="s">
        <v>167</v>
      </c>
      <c r="H106" t="s">
        <v>40</v>
      </c>
      <c r="I106" t="s">
        <v>41</v>
      </c>
      <c r="J106" t="s">
        <v>42</v>
      </c>
      <c r="K106" t="s">
        <v>43</v>
      </c>
      <c r="L106" t="s">
        <v>1433</v>
      </c>
      <c r="M106" t="s">
        <v>972</v>
      </c>
      <c r="N106" t="s">
        <v>1037</v>
      </c>
      <c r="O106" t="s">
        <v>1335</v>
      </c>
      <c r="P106" t="s">
        <v>1101</v>
      </c>
      <c r="Q106" t="s">
        <v>972</v>
      </c>
      <c r="R106" t="s">
        <v>1434</v>
      </c>
      <c r="S106" t="s">
        <v>1435</v>
      </c>
      <c r="T106" t="s">
        <v>970</v>
      </c>
      <c r="U106" t="s">
        <v>970</v>
      </c>
      <c r="V106" t="s">
        <v>996</v>
      </c>
      <c r="W106" t="s">
        <v>984</v>
      </c>
      <c r="X106" t="s">
        <v>1436</v>
      </c>
      <c r="Y106" t="s">
        <v>986</v>
      </c>
      <c r="Z106" t="s">
        <v>139</v>
      </c>
      <c r="AA106" t="s">
        <v>33</v>
      </c>
      <c r="AB106">
        <v>1</v>
      </c>
      <c r="AC106">
        <v>0</v>
      </c>
    </row>
    <row r="107" spans="2:29" x14ac:dyDescent="0.25">
      <c r="B107">
        <f t="shared" si="2"/>
        <v>2023</v>
      </c>
      <c r="C107">
        <f t="shared" si="3"/>
        <v>9</v>
      </c>
      <c r="D107" s="19">
        <f>_xlfn.XLOOKUP(G107,[1]Sheet1!$K:$K,[1]Sheet1!$D:$D,0)</f>
        <v>45173</v>
      </c>
      <c r="E107" s="19">
        <f>_xlfn.XLOOKUP(G107,[1]Sheet1!$K:$K,[1]Sheet1!$E:$E,0)</f>
        <v>45179</v>
      </c>
      <c r="F107" t="str">
        <f>_xlfn.XLOOKUP(G107,[1]Sheet1!$K:$K,[1]Sheet1!$N:$N,0)</f>
        <v>2023-W36</v>
      </c>
      <c r="G107" t="s">
        <v>167</v>
      </c>
      <c r="H107" t="s">
        <v>34</v>
      </c>
      <c r="I107" t="s">
        <v>107</v>
      </c>
      <c r="J107" t="s">
        <v>108</v>
      </c>
      <c r="K107" t="s">
        <v>109</v>
      </c>
      <c r="L107" t="s">
        <v>1089</v>
      </c>
      <c r="M107" t="s">
        <v>984</v>
      </c>
      <c r="N107" t="s">
        <v>1437</v>
      </c>
      <c r="O107" t="s">
        <v>986</v>
      </c>
      <c r="P107" t="s">
        <v>1438</v>
      </c>
      <c r="Q107" t="s">
        <v>984</v>
      </c>
      <c r="R107" t="s">
        <v>1439</v>
      </c>
      <c r="S107" t="s">
        <v>986</v>
      </c>
      <c r="T107" t="s">
        <v>970</v>
      </c>
      <c r="U107" t="s">
        <v>986</v>
      </c>
      <c r="V107" t="s">
        <v>996</v>
      </c>
      <c r="W107" t="s">
        <v>984</v>
      </c>
      <c r="X107" t="s">
        <v>1083</v>
      </c>
      <c r="Y107" t="s">
        <v>986</v>
      </c>
      <c r="Z107" t="s">
        <v>161</v>
      </c>
      <c r="AA107" t="s">
        <v>33</v>
      </c>
      <c r="AB107">
        <v>1</v>
      </c>
      <c r="AC107">
        <v>0</v>
      </c>
    </row>
    <row r="108" spans="2:29" x14ac:dyDescent="0.25">
      <c r="B108">
        <f t="shared" si="2"/>
        <v>2023</v>
      </c>
      <c r="C108">
        <f t="shared" si="3"/>
        <v>9</v>
      </c>
      <c r="D108" s="19">
        <f>_xlfn.XLOOKUP(G108,[1]Sheet1!$K:$K,[1]Sheet1!$D:$D,0)</f>
        <v>45173</v>
      </c>
      <c r="E108" s="19">
        <f>_xlfn.XLOOKUP(G108,[1]Sheet1!$K:$K,[1]Sheet1!$E:$E,0)</f>
        <v>45179</v>
      </c>
      <c r="F108" t="str">
        <f>_xlfn.XLOOKUP(G108,[1]Sheet1!$K:$K,[1]Sheet1!$N:$N,0)</f>
        <v>2023-W36</v>
      </c>
      <c r="G108" t="s">
        <v>167</v>
      </c>
      <c r="H108" t="s">
        <v>162</v>
      </c>
      <c r="I108" t="s">
        <v>163</v>
      </c>
      <c r="J108" t="s">
        <v>164</v>
      </c>
      <c r="K108" t="s">
        <v>165</v>
      </c>
      <c r="L108" t="s">
        <v>1332</v>
      </c>
      <c r="M108" t="s">
        <v>984</v>
      </c>
      <c r="N108" t="s">
        <v>1440</v>
      </c>
      <c r="O108" t="s">
        <v>986</v>
      </c>
      <c r="P108" t="s">
        <v>1219</v>
      </c>
      <c r="Q108" t="s">
        <v>984</v>
      </c>
      <c r="R108" t="s">
        <v>1290</v>
      </c>
      <c r="S108" t="s">
        <v>986</v>
      </c>
      <c r="T108" t="s">
        <v>1441</v>
      </c>
      <c r="U108" t="s">
        <v>986</v>
      </c>
      <c r="V108" t="s">
        <v>996</v>
      </c>
      <c r="W108" t="s">
        <v>984</v>
      </c>
      <c r="X108" t="s">
        <v>1024</v>
      </c>
      <c r="Y108" t="s">
        <v>986</v>
      </c>
      <c r="Z108" t="s">
        <v>166</v>
      </c>
      <c r="AA108" t="s">
        <v>33</v>
      </c>
      <c r="AB108">
        <v>1</v>
      </c>
      <c r="AC108">
        <v>0</v>
      </c>
    </row>
    <row r="109" spans="2:29" x14ac:dyDescent="0.25">
      <c r="B109">
        <f t="shared" si="2"/>
        <v>2023</v>
      </c>
      <c r="C109">
        <f t="shared" si="3"/>
        <v>9</v>
      </c>
      <c r="D109" s="19">
        <f>_xlfn.XLOOKUP(G109,[1]Sheet1!$K:$K,[1]Sheet1!$D:$D,0)</f>
        <v>45173</v>
      </c>
      <c r="E109" s="19">
        <f>_xlfn.XLOOKUP(G109,[1]Sheet1!$K:$K,[1]Sheet1!$E:$E,0)</f>
        <v>45179</v>
      </c>
      <c r="F109" t="str">
        <f>_xlfn.XLOOKUP(G109,[1]Sheet1!$K:$K,[1]Sheet1!$N:$N,0)</f>
        <v>2023-W36</v>
      </c>
      <c r="G109" t="s">
        <v>167</v>
      </c>
      <c r="H109" t="s">
        <v>29</v>
      </c>
      <c r="I109" t="s">
        <v>29</v>
      </c>
      <c r="J109" t="s">
        <v>30</v>
      </c>
      <c r="K109" t="s">
        <v>31</v>
      </c>
      <c r="L109" t="s">
        <v>1321</v>
      </c>
      <c r="M109" t="s">
        <v>984</v>
      </c>
      <c r="N109" t="s">
        <v>1422</v>
      </c>
      <c r="O109" t="s">
        <v>986</v>
      </c>
      <c r="P109" t="s">
        <v>1206</v>
      </c>
      <c r="Q109" t="s">
        <v>984</v>
      </c>
      <c r="R109" t="s">
        <v>1283</v>
      </c>
      <c r="S109" t="s">
        <v>986</v>
      </c>
      <c r="T109" t="s">
        <v>970</v>
      </c>
      <c r="U109" t="s">
        <v>986</v>
      </c>
      <c r="V109" t="s">
        <v>996</v>
      </c>
      <c r="W109" t="s">
        <v>984</v>
      </c>
      <c r="X109" t="s">
        <v>1121</v>
      </c>
      <c r="Y109" t="s">
        <v>986</v>
      </c>
      <c r="Z109" t="s">
        <v>146</v>
      </c>
      <c r="AA109" t="s">
        <v>33</v>
      </c>
      <c r="AB109">
        <v>1</v>
      </c>
      <c r="AC109">
        <v>0</v>
      </c>
    </row>
    <row r="110" spans="2:29" x14ac:dyDescent="0.25">
      <c r="B110">
        <f t="shared" si="2"/>
        <v>2023</v>
      </c>
      <c r="C110">
        <f t="shared" si="3"/>
        <v>9</v>
      </c>
      <c r="D110" s="19">
        <f>_xlfn.XLOOKUP(G110,[1]Sheet1!$K:$K,[1]Sheet1!$D:$D,0)</f>
        <v>45173</v>
      </c>
      <c r="E110" s="19">
        <f>_xlfn.XLOOKUP(G110,[1]Sheet1!$K:$K,[1]Sheet1!$E:$E,0)</f>
        <v>45179</v>
      </c>
      <c r="F110" t="str">
        <f>_xlfn.XLOOKUP(G110,[1]Sheet1!$K:$K,[1]Sheet1!$N:$N,0)</f>
        <v>2023-W36</v>
      </c>
      <c r="G110" t="s">
        <v>167</v>
      </c>
      <c r="H110" t="s">
        <v>120</v>
      </c>
      <c r="I110" t="s">
        <v>120</v>
      </c>
      <c r="J110" t="s">
        <v>121</v>
      </c>
      <c r="K110" t="s">
        <v>122</v>
      </c>
      <c r="L110" t="s">
        <v>1345</v>
      </c>
      <c r="M110" t="s">
        <v>996</v>
      </c>
      <c r="N110" t="s">
        <v>1442</v>
      </c>
      <c r="O110" t="s">
        <v>1024</v>
      </c>
      <c r="P110" t="s">
        <v>1054</v>
      </c>
      <c r="Q110" t="s">
        <v>996</v>
      </c>
      <c r="R110" t="s">
        <v>1331</v>
      </c>
      <c r="S110" t="s">
        <v>1411</v>
      </c>
      <c r="T110" t="s">
        <v>1443</v>
      </c>
      <c r="U110" t="s">
        <v>970</v>
      </c>
      <c r="V110" t="s">
        <v>996</v>
      </c>
      <c r="W110" t="s">
        <v>984</v>
      </c>
      <c r="X110" t="s">
        <v>1282</v>
      </c>
      <c r="Y110" t="s">
        <v>986</v>
      </c>
      <c r="Z110" t="s">
        <v>146</v>
      </c>
      <c r="AA110" t="s">
        <v>33</v>
      </c>
      <c r="AB110">
        <v>1</v>
      </c>
      <c r="AC110">
        <v>0</v>
      </c>
    </row>
    <row r="111" spans="2:29" x14ac:dyDescent="0.25">
      <c r="B111">
        <f t="shared" si="2"/>
        <v>2023</v>
      </c>
      <c r="C111">
        <f t="shared" si="3"/>
        <v>9</v>
      </c>
      <c r="D111" s="19">
        <f>_xlfn.XLOOKUP(G111,[1]Sheet1!$K:$K,[1]Sheet1!$D:$D,0)</f>
        <v>45173</v>
      </c>
      <c r="E111" s="19">
        <f>_xlfn.XLOOKUP(G111,[1]Sheet1!$K:$K,[1]Sheet1!$E:$E,0)</f>
        <v>45179</v>
      </c>
      <c r="F111" t="str">
        <f>_xlfn.XLOOKUP(G111,[1]Sheet1!$K:$K,[1]Sheet1!$N:$N,0)</f>
        <v>2023-W36</v>
      </c>
      <c r="G111" t="s">
        <v>167</v>
      </c>
      <c r="H111" t="s">
        <v>66</v>
      </c>
      <c r="I111" t="s">
        <v>84</v>
      </c>
      <c r="J111" t="s">
        <v>85</v>
      </c>
      <c r="K111" t="s">
        <v>86</v>
      </c>
      <c r="L111" t="s">
        <v>1281</v>
      </c>
      <c r="M111" t="s">
        <v>984</v>
      </c>
      <c r="N111" t="s">
        <v>1444</v>
      </c>
      <c r="O111" t="s">
        <v>986</v>
      </c>
      <c r="P111" t="s">
        <v>1433</v>
      </c>
      <c r="Q111" t="s">
        <v>984</v>
      </c>
      <c r="R111" t="s">
        <v>1421</v>
      </c>
      <c r="S111" t="s">
        <v>986</v>
      </c>
      <c r="T111" t="s">
        <v>970</v>
      </c>
      <c r="U111" t="s">
        <v>986</v>
      </c>
      <c r="V111" t="s">
        <v>996</v>
      </c>
      <c r="W111" t="s">
        <v>984</v>
      </c>
      <c r="X111" t="s">
        <v>1445</v>
      </c>
      <c r="Y111" t="s">
        <v>986</v>
      </c>
      <c r="Z111" t="s">
        <v>146</v>
      </c>
      <c r="AA111" t="s">
        <v>33</v>
      </c>
      <c r="AB111">
        <v>1</v>
      </c>
      <c r="AC111">
        <v>0</v>
      </c>
    </row>
    <row r="112" spans="2:29" x14ac:dyDescent="0.25">
      <c r="B112">
        <f t="shared" si="2"/>
        <v>2023</v>
      </c>
      <c r="C112">
        <f t="shared" si="3"/>
        <v>9</v>
      </c>
      <c r="D112" s="19">
        <f>_xlfn.XLOOKUP(G112,[1]Sheet1!$K:$K,[1]Sheet1!$D:$D,0)</f>
        <v>45173</v>
      </c>
      <c r="E112" s="19">
        <f>_xlfn.XLOOKUP(G112,[1]Sheet1!$K:$K,[1]Sheet1!$E:$E,0)</f>
        <v>45179</v>
      </c>
      <c r="F112" t="str">
        <f>_xlfn.XLOOKUP(G112,[1]Sheet1!$K:$K,[1]Sheet1!$N:$N,0)</f>
        <v>2023-W36</v>
      </c>
      <c r="G112" t="s">
        <v>167</v>
      </c>
      <c r="H112" t="s">
        <v>54</v>
      </c>
      <c r="I112" t="s">
        <v>54</v>
      </c>
      <c r="J112" t="s">
        <v>30</v>
      </c>
      <c r="K112" t="s">
        <v>55</v>
      </c>
      <c r="L112" t="s">
        <v>992</v>
      </c>
      <c r="M112" t="s">
        <v>984</v>
      </c>
      <c r="N112" t="s">
        <v>1446</v>
      </c>
      <c r="O112" t="s">
        <v>986</v>
      </c>
      <c r="P112" t="s">
        <v>1116</v>
      </c>
      <c r="Q112" t="s">
        <v>984</v>
      </c>
      <c r="R112" t="s">
        <v>1447</v>
      </c>
      <c r="S112" t="s">
        <v>986</v>
      </c>
      <c r="T112" t="s">
        <v>970</v>
      </c>
      <c r="U112" t="s">
        <v>986</v>
      </c>
      <c r="V112" t="s">
        <v>996</v>
      </c>
      <c r="W112" t="s">
        <v>984</v>
      </c>
      <c r="X112" t="s">
        <v>1448</v>
      </c>
      <c r="Y112" t="s">
        <v>986</v>
      </c>
      <c r="Z112" t="s">
        <v>153</v>
      </c>
      <c r="AA112" t="s">
        <v>33</v>
      </c>
      <c r="AB112">
        <v>1</v>
      </c>
      <c r="AC112">
        <v>0</v>
      </c>
    </row>
    <row r="113" spans="2:29" x14ac:dyDescent="0.25">
      <c r="B113">
        <f t="shared" si="2"/>
        <v>2023</v>
      </c>
      <c r="C113">
        <f t="shared" si="3"/>
        <v>8</v>
      </c>
      <c r="D113" s="19">
        <f>_xlfn.XLOOKUP(G113,[1]Sheet1!$K:$K,[1]Sheet1!$D:$D,0)</f>
        <v>45166</v>
      </c>
      <c r="E113" s="19">
        <f>_xlfn.XLOOKUP(G113,[1]Sheet1!$K:$K,[1]Sheet1!$E:$E,0)</f>
        <v>45172</v>
      </c>
      <c r="F113" t="str">
        <f>_xlfn.XLOOKUP(G113,[1]Sheet1!$K:$K,[1]Sheet1!$N:$N,0)</f>
        <v>2023-W35</v>
      </c>
      <c r="G113" t="s">
        <v>173</v>
      </c>
      <c r="H113" t="s">
        <v>40</v>
      </c>
      <c r="I113" t="s">
        <v>58</v>
      </c>
      <c r="J113" t="s">
        <v>59</v>
      </c>
      <c r="K113" t="s">
        <v>60</v>
      </c>
      <c r="L113" t="s">
        <v>1449</v>
      </c>
      <c r="M113" t="s">
        <v>996</v>
      </c>
      <c r="N113" t="s">
        <v>1450</v>
      </c>
      <c r="O113" t="s">
        <v>1223</v>
      </c>
      <c r="P113" t="s">
        <v>1451</v>
      </c>
      <c r="Q113" t="s">
        <v>996</v>
      </c>
      <c r="R113" t="s">
        <v>1452</v>
      </c>
      <c r="S113" t="s">
        <v>1121</v>
      </c>
      <c r="T113" t="s">
        <v>970</v>
      </c>
      <c r="U113" t="s">
        <v>970</v>
      </c>
      <c r="V113" t="s">
        <v>1266</v>
      </c>
      <c r="W113" t="s">
        <v>984</v>
      </c>
      <c r="X113" t="s">
        <v>1453</v>
      </c>
      <c r="Y113" t="s">
        <v>986</v>
      </c>
      <c r="Z113" t="s">
        <v>174</v>
      </c>
      <c r="AA113" t="s">
        <v>33</v>
      </c>
      <c r="AB113">
        <v>27</v>
      </c>
      <c r="AC113">
        <v>0</v>
      </c>
    </row>
    <row r="114" spans="2:29" x14ac:dyDescent="0.25">
      <c r="B114">
        <f t="shared" si="2"/>
        <v>2023</v>
      </c>
      <c r="C114">
        <f t="shared" si="3"/>
        <v>8</v>
      </c>
      <c r="D114" s="19">
        <f>_xlfn.XLOOKUP(G114,[1]Sheet1!$K:$K,[1]Sheet1!$D:$D,0)</f>
        <v>45166</v>
      </c>
      <c r="E114" s="19">
        <f>_xlfn.XLOOKUP(G114,[1]Sheet1!$K:$K,[1]Sheet1!$E:$E,0)</f>
        <v>45172</v>
      </c>
      <c r="F114" t="str">
        <f>_xlfn.XLOOKUP(G114,[1]Sheet1!$K:$K,[1]Sheet1!$N:$N,0)</f>
        <v>2023-W35</v>
      </c>
      <c r="G114" t="s">
        <v>173</v>
      </c>
      <c r="H114" t="s">
        <v>92</v>
      </c>
      <c r="I114" t="s">
        <v>102</v>
      </c>
      <c r="J114" t="s">
        <v>103</v>
      </c>
      <c r="K114" t="s">
        <v>104</v>
      </c>
      <c r="L114" t="s">
        <v>1454</v>
      </c>
      <c r="M114" t="s">
        <v>967</v>
      </c>
      <c r="N114" t="s">
        <v>1455</v>
      </c>
      <c r="O114" t="s">
        <v>1456</v>
      </c>
      <c r="P114" t="s">
        <v>1457</v>
      </c>
      <c r="Q114" t="s">
        <v>1042</v>
      </c>
      <c r="R114" t="s">
        <v>1458</v>
      </c>
      <c r="S114" t="s">
        <v>1161</v>
      </c>
      <c r="T114" t="s">
        <v>970</v>
      </c>
      <c r="U114" t="s">
        <v>970</v>
      </c>
      <c r="V114" t="s">
        <v>1125</v>
      </c>
      <c r="W114" t="s">
        <v>984</v>
      </c>
      <c r="X114" t="s">
        <v>1426</v>
      </c>
      <c r="Y114" t="s">
        <v>986</v>
      </c>
      <c r="Z114" t="s">
        <v>175</v>
      </c>
      <c r="AA114" t="s">
        <v>33</v>
      </c>
      <c r="AB114">
        <v>11</v>
      </c>
      <c r="AC114">
        <v>0</v>
      </c>
    </row>
    <row r="115" spans="2:29" x14ac:dyDescent="0.25">
      <c r="B115">
        <f t="shared" si="2"/>
        <v>2023</v>
      </c>
      <c r="C115">
        <f t="shared" si="3"/>
        <v>8</v>
      </c>
      <c r="D115" s="19">
        <f>_xlfn.XLOOKUP(G115,[1]Sheet1!$K:$K,[1]Sheet1!$D:$D,0)</f>
        <v>45166</v>
      </c>
      <c r="E115" s="19">
        <f>_xlfn.XLOOKUP(G115,[1]Sheet1!$K:$K,[1]Sheet1!$E:$E,0)</f>
        <v>45172</v>
      </c>
      <c r="F115" t="str">
        <f>_xlfn.XLOOKUP(G115,[1]Sheet1!$K:$K,[1]Sheet1!$N:$N,0)</f>
        <v>2023-W35</v>
      </c>
      <c r="G115" t="s">
        <v>173</v>
      </c>
      <c r="H115" t="s">
        <v>76</v>
      </c>
      <c r="I115" t="s">
        <v>76</v>
      </c>
      <c r="J115" t="s">
        <v>77</v>
      </c>
      <c r="K115" t="s">
        <v>78</v>
      </c>
      <c r="L115" t="s">
        <v>1459</v>
      </c>
      <c r="M115" t="s">
        <v>984</v>
      </c>
      <c r="N115" t="s">
        <v>1460</v>
      </c>
      <c r="O115" t="s">
        <v>986</v>
      </c>
      <c r="P115" t="s">
        <v>1461</v>
      </c>
      <c r="Q115" t="s">
        <v>984</v>
      </c>
      <c r="R115" t="s">
        <v>1462</v>
      </c>
      <c r="S115" t="s">
        <v>986</v>
      </c>
      <c r="T115" t="s">
        <v>970</v>
      </c>
      <c r="U115" t="s">
        <v>986</v>
      </c>
      <c r="V115" t="s">
        <v>1022</v>
      </c>
      <c r="W115" t="s">
        <v>984</v>
      </c>
      <c r="X115" t="s">
        <v>993</v>
      </c>
      <c r="Y115" t="s">
        <v>986</v>
      </c>
      <c r="Z115" t="s">
        <v>151</v>
      </c>
      <c r="AA115" t="s">
        <v>33</v>
      </c>
      <c r="AB115">
        <v>8</v>
      </c>
      <c r="AC115">
        <v>0</v>
      </c>
    </row>
    <row r="116" spans="2:29" x14ac:dyDescent="0.25">
      <c r="B116">
        <f t="shared" si="2"/>
        <v>2023</v>
      </c>
      <c r="C116">
        <f t="shared" si="3"/>
        <v>8</v>
      </c>
      <c r="D116" s="19">
        <f>_xlfn.XLOOKUP(G116,[1]Sheet1!$K:$K,[1]Sheet1!$D:$D,0)</f>
        <v>45166</v>
      </c>
      <c r="E116" s="19">
        <f>_xlfn.XLOOKUP(G116,[1]Sheet1!$K:$K,[1]Sheet1!$E:$E,0)</f>
        <v>45172</v>
      </c>
      <c r="F116" t="str">
        <f>_xlfn.XLOOKUP(G116,[1]Sheet1!$K:$K,[1]Sheet1!$N:$N,0)</f>
        <v>2023-W35</v>
      </c>
      <c r="G116" t="s">
        <v>173</v>
      </c>
      <c r="H116" t="s">
        <v>24</v>
      </c>
      <c r="I116" t="s">
        <v>24</v>
      </c>
      <c r="J116" t="s">
        <v>25</v>
      </c>
      <c r="K116" t="s">
        <v>26</v>
      </c>
      <c r="L116" t="s">
        <v>1219</v>
      </c>
      <c r="M116" t="s">
        <v>984</v>
      </c>
      <c r="N116" t="s">
        <v>1288</v>
      </c>
      <c r="O116" t="s">
        <v>986</v>
      </c>
      <c r="P116" t="s">
        <v>1187</v>
      </c>
      <c r="Q116" t="s">
        <v>984</v>
      </c>
      <c r="R116" t="s">
        <v>1463</v>
      </c>
      <c r="S116" t="s">
        <v>986</v>
      </c>
      <c r="T116" t="s">
        <v>970</v>
      </c>
      <c r="U116" t="s">
        <v>986</v>
      </c>
      <c r="V116" t="s">
        <v>967</v>
      </c>
      <c r="W116" t="s">
        <v>984</v>
      </c>
      <c r="X116" t="s">
        <v>1456</v>
      </c>
      <c r="Y116" t="s">
        <v>986</v>
      </c>
      <c r="Z116" t="s">
        <v>176</v>
      </c>
      <c r="AA116" t="s">
        <v>33</v>
      </c>
      <c r="AB116">
        <v>7</v>
      </c>
      <c r="AC116">
        <v>0</v>
      </c>
    </row>
    <row r="117" spans="2:29" x14ac:dyDescent="0.25">
      <c r="B117">
        <f t="shared" si="2"/>
        <v>2023</v>
      </c>
      <c r="C117">
        <f t="shared" si="3"/>
        <v>8</v>
      </c>
      <c r="D117" s="19">
        <f>_xlfn.XLOOKUP(G117,[1]Sheet1!$K:$K,[1]Sheet1!$D:$D,0)</f>
        <v>45166</v>
      </c>
      <c r="E117" s="19">
        <f>_xlfn.XLOOKUP(G117,[1]Sheet1!$K:$K,[1]Sheet1!$E:$E,0)</f>
        <v>45172</v>
      </c>
      <c r="F117" t="str">
        <f>_xlfn.XLOOKUP(G117,[1]Sheet1!$K:$K,[1]Sheet1!$N:$N,0)</f>
        <v>2023-W35</v>
      </c>
      <c r="G117" t="s">
        <v>173</v>
      </c>
      <c r="H117" t="s">
        <v>115</v>
      </c>
      <c r="I117" t="s">
        <v>116</v>
      </c>
      <c r="J117" t="s">
        <v>117</v>
      </c>
      <c r="K117" t="s">
        <v>118</v>
      </c>
      <c r="L117" t="s">
        <v>1433</v>
      </c>
      <c r="M117" t="s">
        <v>996</v>
      </c>
      <c r="N117" t="s">
        <v>1464</v>
      </c>
      <c r="O117" t="s">
        <v>1223</v>
      </c>
      <c r="P117" t="s">
        <v>1095</v>
      </c>
      <c r="Q117" t="s">
        <v>996</v>
      </c>
      <c r="R117" t="s">
        <v>1465</v>
      </c>
      <c r="S117" t="s">
        <v>1121</v>
      </c>
      <c r="T117" t="s">
        <v>970</v>
      </c>
      <c r="U117" t="s">
        <v>970</v>
      </c>
      <c r="V117" t="s">
        <v>967</v>
      </c>
      <c r="W117" t="s">
        <v>984</v>
      </c>
      <c r="X117" t="s">
        <v>1466</v>
      </c>
      <c r="Y117" t="s">
        <v>986</v>
      </c>
      <c r="Z117" t="s">
        <v>176</v>
      </c>
      <c r="AA117" t="s">
        <v>33</v>
      </c>
      <c r="AB117">
        <v>6</v>
      </c>
      <c r="AC117">
        <v>0</v>
      </c>
    </row>
    <row r="118" spans="2:29" x14ac:dyDescent="0.25">
      <c r="B118">
        <f t="shared" si="2"/>
        <v>2023</v>
      </c>
      <c r="C118">
        <f t="shared" si="3"/>
        <v>8</v>
      </c>
      <c r="D118" s="19">
        <f>_xlfn.XLOOKUP(G118,[1]Sheet1!$K:$K,[1]Sheet1!$D:$D,0)</f>
        <v>45166</v>
      </c>
      <c r="E118" s="19">
        <f>_xlfn.XLOOKUP(G118,[1]Sheet1!$K:$K,[1]Sheet1!$E:$E,0)</f>
        <v>45172</v>
      </c>
      <c r="F118" t="str">
        <f>_xlfn.XLOOKUP(G118,[1]Sheet1!$K:$K,[1]Sheet1!$N:$N,0)</f>
        <v>2023-W35</v>
      </c>
      <c r="G118" t="s">
        <v>173</v>
      </c>
      <c r="H118" t="s">
        <v>92</v>
      </c>
      <c r="I118" t="s">
        <v>97</v>
      </c>
      <c r="J118" t="s">
        <v>98</v>
      </c>
      <c r="K118" t="s">
        <v>99</v>
      </c>
      <c r="L118" t="s">
        <v>1352</v>
      </c>
      <c r="M118" t="s">
        <v>972</v>
      </c>
      <c r="N118" t="s">
        <v>1193</v>
      </c>
      <c r="O118" t="s">
        <v>1467</v>
      </c>
      <c r="P118" t="s">
        <v>1468</v>
      </c>
      <c r="Q118" t="s">
        <v>1022</v>
      </c>
      <c r="R118" t="s">
        <v>1469</v>
      </c>
      <c r="S118" t="s">
        <v>1155</v>
      </c>
      <c r="T118" t="s">
        <v>1470</v>
      </c>
      <c r="U118" t="s">
        <v>970</v>
      </c>
      <c r="V118" t="s">
        <v>1032</v>
      </c>
      <c r="W118" t="s">
        <v>984</v>
      </c>
      <c r="X118" t="s">
        <v>1201</v>
      </c>
      <c r="Y118" t="s">
        <v>986</v>
      </c>
      <c r="Z118" t="s">
        <v>128</v>
      </c>
      <c r="AA118" t="s">
        <v>33</v>
      </c>
      <c r="AB118">
        <v>5</v>
      </c>
      <c r="AC118">
        <v>0</v>
      </c>
    </row>
    <row r="119" spans="2:29" x14ac:dyDescent="0.25">
      <c r="B119">
        <f t="shared" si="2"/>
        <v>2023</v>
      </c>
      <c r="C119">
        <f t="shared" si="3"/>
        <v>8</v>
      </c>
      <c r="D119" s="19">
        <f>_xlfn.XLOOKUP(G119,[1]Sheet1!$K:$K,[1]Sheet1!$D:$D,0)</f>
        <v>45166</v>
      </c>
      <c r="E119" s="19">
        <f>_xlfn.XLOOKUP(G119,[1]Sheet1!$K:$K,[1]Sheet1!$E:$E,0)</f>
        <v>45172</v>
      </c>
      <c r="F119" t="str">
        <f>_xlfn.XLOOKUP(G119,[1]Sheet1!$K:$K,[1]Sheet1!$N:$N,0)</f>
        <v>2023-W35</v>
      </c>
      <c r="G119" t="s">
        <v>173</v>
      </c>
      <c r="H119" t="s">
        <v>29</v>
      </c>
      <c r="I119" t="s">
        <v>29</v>
      </c>
      <c r="J119" t="s">
        <v>30</v>
      </c>
      <c r="K119" t="s">
        <v>31</v>
      </c>
      <c r="L119" t="s">
        <v>1255</v>
      </c>
      <c r="M119" t="s">
        <v>984</v>
      </c>
      <c r="N119" t="s">
        <v>1471</v>
      </c>
      <c r="O119" t="s">
        <v>986</v>
      </c>
      <c r="P119" t="s">
        <v>1049</v>
      </c>
      <c r="Q119" t="s">
        <v>984</v>
      </c>
      <c r="R119" t="s">
        <v>1472</v>
      </c>
      <c r="S119" t="s">
        <v>986</v>
      </c>
      <c r="T119" t="s">
        <v>970</v>
      </c>
      <c r="U119" t="s">
        <v>986</v>
      </c>
      <c r="V119" t="s">
        <v>977</v>
      </c>
      <c r="W119" t="s">
        <v>984</v>
      </c>
      <c r="X119" t="s">
        <v>1473</v>
      </c>
      <c r="Y119" t="s">
        <v>986</v>
      </c>
      <c r="Z119" t="s">
        <v>132</v>
      </c>
      <c r="AA119" t="s">
        <v>33</v>
      </c>
      <c r="AB119">
        <v>4</v>
      </c>
      <c r="AC119">
        <v>0</v>
      </c>
    </row>
    <row r="120" spans="2:29" x14ac:dyDescent="0.25">
      <c r="B120">
        <f t="shared" si="2"/>
        <v>2023</v>
      </c>
      <c r="C120">
        <f t="shared" si="3"/>
        <v>8</v>
      </c>
      <c r="D120" s="19">
        <f>_xlfn.XLOOKUP(G120,[1]Sheet1!$K:$K,[1]Sheet1!$D:$D,0)</f>
        <v>45166</v>
      </c>
      <c r="E120" s="19">
        <f>_xlfn.XLOOKUP(G120,[1]Sheet1!$K:$K,[1]Sheet1!$E:$E,0)</f>
        <v>45172</v>
      </c>
      <c r="F120" t="str">
        <f>_xlfn.XLOOKUP(G120,[1]Sheet1!$K:$K,[1]Sheet1!$N:$N,0)</f>
        <v>2023-W35</v>
      </c>
      <c r="G120" t="s">
        <v>173</v>
      </c>
      <c r="H120" t="s">
        <v>92</v>
      </c>
      <c r="I120" t="s">
        <v>93</v>
      </c>
      <c r="J120" t="s">
        <v>94</v>
      </c>
      <c r="K120" t="s">
        <v>95</v>
      </c>
      <c r="L120" t="s">
        <v>1349</v>
      </c>
      <c r="M120" t="s">
        <v>996</v>
      </c>
      <c r="N120" t="s">
        <v>1474</v>
      </c>
      <c r="O120" t="s">
        <v>1223</v>
      </c>
      <c r="P120" t="s">
        <v>1475</v>
      </c>
      <c r="Q120" t="s">
        <v>996</v>
      </c>
      <c r="R120" t="s">
        <v>1476</v>
      </c>
      <c r="S120" t="s">
        <v>1121</v>
      </c>
      <c r="T120" t="s">
        <v>970</v>
      </c>
      <c r="U120" t="s">
        <v>986</v>
      </c>
      <c r="V120" t="s">
        <v>977</v>
      </c>
      <c r="W120" t="s">
        <v>984</v>
      </c>
      <c r="X120" t="s">
        <v>1249</v>
      </c>
      <c r="Y120" t="s">
        <v>986</v>
      </c>
      <c r="Z120" t="s">
        <v>132</v>
      </c>
      <c r="AA120" t="s">
        <v>33</v>
      </c>
      <c r="AB120">
        <v>4</v>
      </c>
      <c r="AC120">
        <v>0</v>
      </c>
    </row>
    <row r="121" spans="2:29" x14ac:dyDescent="0.25">
      <c r="B121">
        <f t="shared" si="2"/>
        <v>2023</v>
      </c>
      <c r="C121">
        <f t="shared" si="3"/>
        <v>8</v>
      </c>
      <c r="D121" s="19">
        <f>_xlfn.XLOOKUP(G121,[1]Sheet1!$K:$K,[1]Sheet1!$D:$D,0)</f>
        <v>45166</v>
      </c>
      <c r="E121" s="19">
        <f>_xlfn.XLOOKUP(G121,[1]Sheet1!$K:$K,[1]Sheet1!$E:$E,0)</f>
        <v>45172</v>
      </c>
      <c r="F121" t="str">
        <f>_xlfn.XLOOKUP(G121,[1]Sheet1!$K:$K,[1]Sheet1!$N:$N,0)</f>
        <v>2023-W35</v>
      </c>
      <c r="G121" t="s">
        <v>173</v>
      </c>
      <c r="H121" t="s">
        <v>34</v>
      </c>
      <c r="I121" t="s">
        <v>50</v>
      </c>
      <c r="J121" t="s">
        <v>51</v>
      </c>
      <c r="K121" t="s">
        <v>52</v>
      </c>
      <c r="L121" t="s">
        <v>1255</v>
      </c>
      <c r="M121" t="s">
        <v>972</v>
      </c>
      <c r="N121" t="s">
        <v>1471</v>
      </c>
      <c r="O121" t="s">
        <v>1467</v>
      </c>
      <c r="P121" t="s">
        <v>1477</v>
      </c>
      <c r="Q121" t="s">
        <v>972</v>
      </c>
      <c r="R121" t="s">
        <v>1202</v>
      </c>
      <c r="S121" t="s">
        <v>998</v>
      </c>
      <c r="T121" t="s">
        <v>970</v>
      </c>
      <c r="U121" t="s">
        <v>970</v>
      </c>
      <c r="V121" t="s">
        <v>1081</v>
      </c>
      <c r="W121" t="s">
        <v>984</v>
      </c>
      <c r="X121" t="s">
        <v>998</v>
      </c>
      <c r="Y121" t="s">
        <v>986</v>
      </c>
      <c r="Z121" t="s">
        <v>170</v>
      </c>
      <c r="AA121" t="s">
        <v>33</v>
      </c>
      <c r="AB121">
        <v>3</v>
      </c>
      <c r="AC121">
        <v>0</v>
      </c>
    </row>
    <row r="122" spans="2:29" x14ac:dyDescent="0.25">
      <c r="B122">
        <f t="shared" si="2"/>
        <v>2023</v>
      </c>
      <c r="C122">
        <f t="shared" si="3"/>
        <v>8</v>
      </c>
      <c r="D122" s="19">
        <f>_xlfn.XLOOKUP(G122,[1]Sheet1!$K:$K,[1]Sheet1!$D:$D,0)</f>
        <v>45166</v>
      </c>
      <c r="E122" s="19">
        <f>_xlfn.XLOOKUP(G122,[1]Sheet1!$K:$K,[1]Sheet1!$E:$E,0)</f>
        <v>45172</v>
      </c>
      <c r="F122" t="str">
        <f>_xlfn.XLOOKUP(G122,[1]Sheet1!$K:$K,[1]Sheet1!$N:$N,0)</f>
        <v>2023-W35</v>
      </c>
      <c r="G122" t="s">
        <v>173</v>
      </c>
      <c r="H122" t="s">
        <v>66</v>
      </c>
      <c r="I122" t="s">
        <v>84</v>
      </c>
      <c r="J122" t="s">
        <v>85</v>
      </c>
      <c r="K122" t="s">
        <v>86</v>
      </c>
      <c r="L122" t="s">
        <v>1132</v>
      </c>
      <c r="M122" t="s">
        <v>996</v>
      </c>
      <c r="N122" t="s">
        <v>1478</v>
      </c>
      <c r="O122" t="s">
        <v>1223</v>
      </c>
      <c r="P122" t="s">
        <v>1204</v>
      </c>
      <c r="Q122" t="s">
        <v>996</v>
      </c>
      <c r="R122" t="s">
        <v>1479</v>
      </c>
      <c r="S122" t="s">
        <v>1121</v>
      </c>
      <c r="T122" t="s">
        <v>970</v>
      </c>
      <c r="U122" t="s">
        <v>970</v>
      </c>
      <c r="V122" t="s">
        <v>1081</v>
      </c>
      <c r="W122" t="s">
        <v>984</v>
      </c>
      <c r="X122" t="s">
        <v>1480</v>
      </c>
      <c r="Y122" t="s">
        <v>986</v>
      </c>
      <c r="Z122" t="s">
        <v>137</v>
      </c>
      <c r="AA122" t="s">
        <v>33</v>
      </c>
      <c r="AB122">
        <v>3</v>
      </c>
      <c r="AC122">
        <v>0</v>
      </c>
    </row>
    <row r="123" spans="2:29" x14ac:dyDescent="0.25">
      <c r="B123">
        <f t="shared" si="2"/>
        <v>2023</v>
      </c>
      <c r="C123">
        <f t="shared" si="3"/>
        <v>8</v>
      </c>
      <c r="D123" s="19">
        <f>_xlfn.XLOOKUP(G123,[1]Sheet1!$K:$K,[1]Sheet1!$D:$D,0)</f>
        <v>45166</v>
      </c>
      <c r="E123" s="19">
        <f>_xlfn.XLOOKUP(G123,[1]Sheet1!$K:$K,[1]Sheet1!$E:$E,0)</f>
        <v>45172</v>
      </c>
      <c r="F123" t="str">
        <f>_xlfn.XLOOKUP(G123,[1]Sheet1!$K:$K,[1]Sheet1!$N:$N,0)</f>
        <v>2023-W35</v>
      </c>
      <c r="G123" t="s">
        <v>173</v>
      </c>
      <c r="H123" t="s">
        <v>92</v>
      </c>
      <c r="I123" t="s">
        <v>111</v>
      </c>
      <c r="J123" t="s">
        <v>112</v>
      </c>
      <c r="K123" t="s">
        <v>113</v>
      </c>
      <c r="L123" t="s">
        <v>1064</v>
      </c>
      <c r="M123" t="s">
        <v>972</v>
      </c>
      <c r="N123" t="s">
        <v>1432</v>
      </c>
      <c r="O123" t="s">
        <v>1467</v>
      </c>
      <c r="P123" t="s">
        <v>1049</v>
      </c>
      <c r="Q123" t="s">
        <v>972</v>
      </c>
      <c r="R123" t="s">
        <v>1472</v>
      </c>
      <c r="S123" t="s">
        <v>998</v>
      </c>
      <c r="T123" t="s">
        <v>970</v>
      </c>
      <c r="U123" t="s">
        <v>970</v>
      </c>
      <c r="V123" t="s">
        <v>1081</v>
      </c>
      <c r="W123" t="s">
        <v>984</v>
      </c>
      <c r="X123" t="s">
        <v>1427</v>
      </c>
      <c r="Y123" t="s">
        <v>986</v>
      </c>
      <c r="Z123" t="s">
        <v>137</v>
      </c>
      <c r="AA123" t="s">
        <v>33</v>
      </c>
      <c r="AB123">
        <v>3</v>
      </c>
      <c r="AC123">
        <v>0</v>
      </c>
    </row>
    <row r="124" spans="2:29" x14ac:dyDescent="0.25">
      <c r="B124">
        <f t="shared" si="2"/>
        <v>2023</v>
      </c>
      <c r="C124">
        <f t="shared" si="3"/>
        <v>8</v>
      </c>
      <c r="D124" s="19">
        <f>_xlfn.XLOOKUP(G124,[1]Sheet1!$K:$K,[1]Sheet1!$D:$D,0)</f>
        <v>45166</v>
      </c>
      <c r="E124" s="19">
        <f>_xlfn.XLOOKUP(G124,[1]Sheet1!$K:$K,[1]Sheet1!$E:$E,0)</f>
        <v>45172</v>
      </c>
      <c r="F124" t="str">
        <f>_xlfn.XLOOKUP(G124,[1]Sheet1!$K:$K,[1]Sheet1!$N:$N,0)</f>
        <v>2023-W35</v>
      </c>
      <c r="G124" t="s">
        <v>173</v>
      </c>
      <c r="H124" t="s">
        <v>40</v>
      </c>
      <c r="I124" t="s">
        <v>88</v>
      </c>
      <c r="J124" t="s">
        <v>89</v>
      </c>
      <c r="K124" t="s">
        <v>90</v>
      </c>
      <c r="L124" t="s">
        <v>1089</v>
      </c>
      <c r="M124" t="s">
        <v>996</v>
      </c>
      <c r="N124" t="s">
        <v>1481</v>
      </c>
      <c r="O124" t="s">
        <v>1223</v>
      </c>
      <c r="P124" t="s">
        <v>1087</v>
      </c>
      <c r="Q124" t="s">
        <v>996</v>
      </c>
      <c r="R124" t="s">
        <v>1482</v>
      </c>
      <c r="S124" t="s">
        <v>1121</v>
      </c>
      <c r="T124" t="s">
        <v>970</v>
      </c>
      <c r="U124" t="s">
        <v>970</v>
      </c>
      <c r="V124" t="s">
        <v>1032</v>
      </c>
      <c r="W124" t="s">
        <v>984</v>
      </c>
      <c r="X124" t="s">
        <v>1078</v>
      </c>
      <c r="Y124" t="s">
        <v>986</v>
      </c>
      <c r="Z124" t="s">
        <v>177</v>
      </c>
      <c r="AA124" t="s">
        <v>33</v>
      </c>
      <c r="AB124">
        <v>2</v>
      </c>
      <c r="AC124">
        <v>0</v>
      </c>
    </row>
    <row r="125" spans="2:29" x14ac:dyDescent="0.25">
      <c r="B125">
        <f t="shared" si="2"/>
        <v>2023</v>
      </c>
      <c r="C125">
        <f t="shared" si="3"/>
        <v>8</v>
      </c>
      <c r="D125" s="19">
        <f>_xlfn.XLOOKUP(G125,[1]Sheet1!$K:$K,[1]Sheet1!$D:$D,0)</f>
        <v>45166</v>
      </c>
      <c r="E125" s="19">
        <f>_xlfn.XLOOKUP(G125,[1]Sheet1!$K:$K,[1]Sheet1!$E:$E,0)</f>
        <v>45172</v>
      </c>
      <c r="F125" t="str">
        <f>_xlfn.XLOOKUP(G125,[1]Sheet1!$K:$K,[1]Sheet1!$N:$N,0)</f>
        <v>2023-W35</v>
      </c>
      <c r="G125" t="s">
        <v>173</v>
      </c>
      <c r="H125" t="s">
        <v>120</v>
      </c>
      <c r="I125" t="s">
        <v>120</v>
      </c>
      <c r="J125" t="s">
        <v>121</v>
      </c>
      <c r="K125" t="s">
        <v>122</v>
      </c>
      <c r="L125" t="s">
        <v>1321</v>
      </c>
      <c r="M125" t="s">
        <v>984</v>
      </c>
      <c r="N125" t="s">
        <v>1483</v>
      </c>
      <c r="O125" t="s">
        <v>986</v>
      </c>
      <c r="P125" t="s">
        <v>1116</v>
      </c>
      <c r="Q125" t="s">
        <v>984</v>
      </c>
      <c r="R125" t="s">
        <v>1484</v>
      </c>
      <c r="S125" t="s">
        <v>986</v>
      </c>
      <c r="T125" t="s">
        <v>1485</v>
      </c>
      <c r="U125" t="s">
        <v>986</v>
      </c>
      <c r="V125" t="s">
        <v>972</v>
      </c>
      <c r="W125" t="s">
        <v>984</v>
      </c>
      <c r="X125" t="s">
        <v>998</v>
      </c>
      <c r="Y125" t="s">
        <v>986</v>
      </c>
      <c r="Z125" t="s">
        <v>138</v>
      </c>
      <c r="AA125" t="s">
        <v>33</v>
      </c>
      <c r="AB125">
        <v>2</v>
      </c>
      <c r="AC125">
        <v>0</v>
      </c>
    </row>
    <row r="126" spans="2:29" x14ac:dyDescent="0.25">
      <c r="B126">
        <f t="shared" si="2"/>
        <v>2023</v>
      </c>
      <c r="C126">
        <f t="shared" si="3"/>
        <v>8</v>
      </c>
      <c r="D126" s="19">
        <f>_xlfn.XLOOKUP(G126,[1]Sheet1!$K:$K,[1]Sheet1!$D:$D,0)</f>
        <v>45166</v>
      </c>
      <c r="E126" s="19">
        <f>_xlfn.XLOOKUP(G126,[1]Sheet1!$K:$K,[1]Sheet1!$E:$E,0)</f>
        <v>45172</v>
      </c>
      <c r="F126" t="str">
        <f>_xlfn.XLOOKUP(G126,[1]Sheet1!$K:$K,[1]Sheet1!$N:$N,0)</f>
        <v>2023-W35</v>
      </c>
      <c r="G126" t="s">
        <v>173</v>
      </c>
      <c r="H126" t="s">
        <v>40</v>
      </c>
      <c r="I126" t="s">
        <v>41</v>
      </c>
      <c r="J126" t="s">
        <v>42</v>
      </c>
      <c r="K126" t="s">
        <v>43</v>
      </c>
      <c r="L126" t="s">
        <v>1184</v>
      </c>
      <c r="M126" t="s">
        <v>984</v>
      </c>
      <c r="N126" t="s">
        <v>1486</v>
      </c>
      <c r="O126" t="s">
        <v>986</v>
      </c>
      <c r="P126" t="s">
        <v>1101</v>
      </c>
      <c r="Q126" t="s">
        <v>984</v>
      </c>
      <c r="R126" t="s">
        <v>1487</v>
      </c>
      <c r="S126" t="s">
        <v>986</v>
      </c>
      <c r="T126" t="s">
        <v>970</v>
      </c>
      <c r="U126" t="s">
        <v>986</v>
      </c>
      <c r="V126" t="s">
        <v>996</v>
      </c>
      <c r="W126" t="s">
        <v>984</v>
      </c>
      <c r="X126" t="s">
        <v>1488</v>
      </c>
      <c r="Y126" t="s">
        <v>986</v>
      </c>
      <c r="Z126" t="s">
        <v>139</v>
      </c>
      <c r="AA126" t="s">
        <v>33</v>
      </c>
      <c r="AB126">
        <v>1</v>
      </c>
      <c r="AC126">
        <v>0</v>
      </c>
    </row>
    <row r="127" spans="2:29" x14ac:dyDescent="0.25">
      <c r="B127">
        <f t="shared" si="2"/>
        <v>2023</v>
      </c>
      <c r="C127">
        <f t="shared" si="3"/>
        <v>8</v>
      </c>
      <c r="D127" s="19">
        <f>_xlfn.XLOOKUP(G127,[1]Sheet1!$K:$K,[1]Sheet1!$D:$D,0)</f>
        <v>45166</v>
      </c>
      <c r="E127" s="19">
        <f>_xlfn.XLOOKUP(G127,[1]Sheet1!$K:$K,[1]Sheet1!$E:$E,0)</f>
        <v>45172</v>
      </c>
      <c r="F127" t="str">
        <f>_xlfn.XLOOKUP(G127,[1]Sheet1!$K:$K,[1]Sheet1!$N:$N,0)</f>
        <v>2023-W35</v>
      </c>
      <c r="G127" t="s">
        <v>173</v>
      </c>
      <c r="H127" t="s">
        <v>34</v>
      </c>
      <c r="I127" t="s">
        <v>107</v>
      </c>
      <c r="J127" t="s">
        <v>108</v>
      </c>
      <c r="K127" t="s">
        <v>109</v>
      </c>
      <c r="L127" t="s">
        <v>1054</v>
      </c>
      <c r="M127" t="s">
        <v>984</v>
      </c>
      <c r="N127" t="s">
        <v>1489</v>
      </c>
      <c r="O127" t="s">
        <v>986</v>
      </c>
      <c r="P127" t="s">
        <v>1038</v>
      </c>
      <c r="Q127" t="s">
        <v>984</v>
      </c>
      <c r="R127" t="s">
        <v>1490</v>
      </c>
      <c r="S127" t="s">
        <v>986</v>
      </c>
      <c r="T127" t="s">
        <v>970</v>
      </c>
      <c r="U127" t="s">
        <v>986</v>
      </c>
      <c r="V127" t="s">
        <v>996</v>
      </c>
      <c r="W127" t="s">
        <v>984</v>
      </c>
      <c r="X127" t="s">
        <v>1396</v>
      </c>
      <c r="Y127" t="s">
        <v>986</v>
      </c>
      <c r="Z127" t="s">
        <v>161</v>
      </c>
      <c r="AA127" t="s">
        <v>33</v>
      </c>
      <c r="AB127">
        <v>1</v>
      </c>
      <c r="AC127">
        <v>0</v>
      </c>
    </row>
    <row r="128" spans="2:29" x14ac:dyDescent="0.25">
      <c r="B128">
        <f t="shared" si="2"/>
        <v>2023</v>
      </c>
      <c r="C128">
        <f t="shared" si="3"/>
        <v>8</v>
      </c>
      <c r="D128" s="19">
        <f>_xlfn.XLOOKUP(G128,[1]Sheet1!$K:$K,[1]Sheet1!$D:$D,0)</f>
        <v>45166</v>
      </c>
      <c r="E128" s="19">
        <f>_xlfn.XLOOKUP(G128,[1]Sheet1!$K:$K,[1]Sheet1!$E:$E,0)</f>
        <v>45172</v>
      </c>
      <c r="F128" t="str">
        <f>_xlfn.XLOOKUP(G128,[1]Sheet1!$K:$K,[1]Sheet1!$N:$N,0)</f>
        <v>2023-W35</v>
      </c>
      <c r="G128" t="s">
        <v>173</v>
      </c>
      <c r="H128" t="s">
        <v>162</v>
      </c>
      <c r="I128" t="s">
        <v>163</v>
      </c>
      <c r="J128" t="s">
        <v>164</v>
      </c>
      <c r="K128" t="s">
        <v>165</v>
      </c>
      <c r="L128" t="s">
        <v>1289</v>
      </c>
      <c r="M128" t="s">
        <v>984</v>
      </c>
      <c r="N128" t="s">
        <v>1491</v>
      </c>
      <c r="O128" t="s">
        <v>986</v>
      </c>
      <c r="P128" t="s">
        <v>1132</v>
      </c>
      <c r="Q128" t="s">
        <v>984</v>
      </c>
      <c r="R128" t="s">
        <v>1492</v>
      </c>
      <c r="S128" t="s">
        <v>986</v>
      </c>
      <c r="T128" t="s">
        <v>1493</v>
      </c>
      <c r="U128" t="s">
        <v>986</v>
      </c>
      <c r="V128" t="s">
        <v>996</v>
      </c>
      <c r="W128" t="s">
        <v>984</v>
      </c>
      <c r="X128" t="s">
        <v>1133</v>
      </c>
      <c r="Y128" t="s">
        <v>986</v>
      </c>
      <c r="Z128" t="s">
        <v>166</v>
      </c>
      <c r="AA128" t="s">
        <v>33</v>
      </c>
      <c r="AB128">
        <v>1</v>
      </c>
      <c r="AC128">
        <v>0</v>
      </c>
    </row>
    <row r="129" spans="2:29" x14ac:dyDescent="0.25">
      <c r="B129">
        <f t="shared" si="2"/>
        <v>2023</v>
      </c>
      <c r="C129">
        <f t="shared" si="3"/>
        <v>8</v>
      </c>
      <c r="D129" s="19">
        <f>_xlfn.XLOOKUP(G129,[1]Sheet1!$K:$K,[1]Sheet1!$D:$D,0)</f>
        <v>45166</v>
      </c>
      <c r="E129" s="19">
        <f>_xlfn.XLOOKUP(G129,[1]Sheet1!$K:$K,[1]Sheet1!$E:$E,0)</f>
        <v>45172</v>
      </c>
      <c r="F129" t="str">
        <f>_xlfn.XLOOKUP(G129,[1]Sheet1!$K:$K,[1]Sheet1!$N:$N,0)</f>
        <v>2023-W35</v>
      </c>
      <c r="G129" t="s">
        <v>173</v>
      </c>
      <c r="H129" t="s">
        <v>133</v>
      </c>
      <c r="I129" t="s">
        <v>72</v>
      </c>
      <c r="J129" t="s">
        <v>73</v>
      </c>
      <c r="K129" t="s">
        <v>74</v>
      </c>
      <c r="L129" t="s">
        <v>1206</v>
      </c>
      <c r="M129" t="s">
        <v>984</v>
      </c>
      <c r="N129" t="s">
        <v>1494</v>
      </c>
      <c r="O129" t="s">
        <v>986</v>
      </c>
      <c r="P129" t="s">
        <v>1089</v>
      </c>
      <c r="Q129" t="s">
        <v>984</v>
      </c>
      <c r="R129" t="s">
        <v>1256</v>
      </c>
      <c r="S129" t="s">
        <v>986</v>
      </c>
      <c r="T129" t="s">
        <v>970</v>
      </c>
      <c r="U129" t="s">
        <v>986</v>
      </c>
      <c r="V129" t="s">
        <v>996</v>
      </c>
      <c r="W129" t="s">
        <v>984</v>
      </c>
      <c r="X129" t="s">
        <v>1495</v>
      </c>
      <c r="Y129" t="s">
        <v>986</v>
      </c>
      <c r="Z129" t="s">
        <v>178</v>
      </c>
      <c r="AA129" t="s">
        <v>33</v>
      </c>
      <c r="AB129">
        <v>1</v>
      </c>
      <c r="AC129">
        <v>0</v>
      </c>
    </row>
    <row r="130" spans="2:29" x14ac:dyDescent="0.25">
      <c r="B130">
        <f t="shared" si="2"/>
        <v>2023</v>
      </c>
      <c r="C130">
        <f t="shared" si="3"/>
        <v>8</v>
      </c>
      <c r="D130" s="19">
        <f>_xlfn.XLOOKUP(G130,[1]Sheet1!$K:$K,[1]Sheet1!$D:$D,0)</f>
        <v>45166</v>
      </c>
      <c r="E130" s="19">
        <f>_xlfn.XLOOKUP(G130,[1]Sheet1!$K:$K,[1]Sheet1!$E:$E,0)</f>
        <v>45172</v>
      </c>
      <c r="F130" t="str">
        <f>_xlfn.XLOOKUP(G130,[1]Sheet1!$K:$K,[1]Sheet1!$N:$N,0)</f>
        <v>2023-W35</v>
      </c>
      <c r="G130" t="s">
        <v>173</v>
      </c>
      <c r="H130" t="s">
        <v>66</v>
      </c>
      <c r="I130" t="s">
        <v>67</v>
      </c>
      <c r="J130" t="s">
        <v>68</v>
      </c>
      <c r="K130" t="s">
        <v>69</v>
      </c>
      <c r="L130" t="s">
        <v>1496</v>
      </c>
      <c r="M130" t="s">
        <v>996</v>
      </c>
      <c r="N130" t="s">
        <v>1495</v>
      </c>
      <c r="O130" t="s">
        <v>1223</v>
      </c>
      <c r="P130" t="s">
        <v>1386</v>
      </c>
      <c r="Q130" t="s">
        <v>996</v>
      </c>
      <c r="R130" t="s">
        <v>1497</v>
      </c>
      <c r="S130" t="s">
        <v>1121</v>
      </c>
      <c r="T130" t="s">
        <v>970</v>
      </c>
      <c r="U130" t="s">
        <v>970</v>
      </c>
      <c r="V130" t="s">
        <v>996</v>
      </c>
      <c r="W130" t="s">
        <v>984</v>
      </c>
      <c r="X130" t="s">
        <v>1498</v>
      </c>
      <c r="Y130" t="s">
        <v>986</v>
      </c>
      <c r="Z130" t="s">
        <v>146</v>
      </c>
      <c r="AA130" t="s">
        <v>33</v>
      </c>
      <c r="AB130">
        <v>1</v>
      </c>
      <c r="AC130">
        <v>0</v>
      </c>
    </row>
    <row r="131" spans="2:29" x14ac:dyDescent="0.25">
      <c r="B131">
        <f t="shared" si="2"/>
        <v>2023</v>
      </c>
      <c r="C131">
        <f t="shared" si="3"/>
        <v>8</v>
      </c>
      <c r="D131" s="19">
        <f>_xlfn.XLOOKUP(G131,[1]Sheet1!$K:$K,[1]Sheet1!$D:$D,0)</f>
        <v>45159</v>
      </c>
      <c r="E131" s="19">
        <f>_xlfn.XLOOKUP(G131,[1]Sheet1!$K:$K,[1]Sheet1!$E:$E,0)</f>
        <v>45165</v>
      </c>
      <c r="F131" t="str">
        <f>_xlfn.XLOOKUP(G131,[1]Sheet1!$K:$K,[1]Sheet1!$N:$N,0)</f>
        <v>2023-W34</v>
      </c>
      <c r="G131" t="s">
        <v>179</v>
      </c>
      <c r="H131" t="s">
        <v>40</v>
      </c>
      <c r="I131" t="s">
        <v>58</v>
      </c>
      <c r="J131" t="s">
        <v>59</v>
      </c>
      <c r="K131" t="s">
        <v>60</v>
      </c>
      <c r="L131" t="s">
        <v>1499</v>
      </c>
      <c r="M131" t="s">
        <v>996</v>
      </c>
      <c r="N131" t="s">
        <v>1500</v>
      </c>
      <c r="O131" t="s">
        <v>1152</v>
      </c>
      <c r="P131" t="s">
        <v>1501</v>
      </c>
      <c r="Q131" t="s">
        <v>996</v>
      </c>
      <c r="R131" t="s">
        <v>1502</v>
      </c>
      <c r="S131" t="s">
        <v>998</v>
      </c>
      <c r="T131" t="s">
        <v>970</v>
      </c>
      <c r="U131" t="s">
        <v>970</v>
      </c>
      <c r="V131" t="s">
        <v>1340</v>
      </c>
      <c r="W131" t="s">
        <v>984</v>
      </c>
      <c r="X131" t="s">
        <v>1503</v>
      </c>
      <c r="Y131" t="s">
        <v>986</v>
      </c>
      <c r="Z131" t="s">
        <v>180</v>
      </c>
      <c r="AA131" t="s">
        <v>33</v>
      </c>
      <c r="AB131">
        <v>16</v>
      </c>
      <c r="AC131">
        <v>0</v>
      </c>
    </row>
    <row r="132" spans="2:29" x14ac:dyDescent="0.25">
      <c r="B132">
        <f t="shared" ref="B132:B195" si="4">YEAR(D132)</f>
        <v>2023</v>
      </c>
      <c r="C132">
        <f t="shared" ref="C132:C195" si="5">MONTH(D132)</f>
        <v>8</v>
      </c>
      <c r="D132" s="19">
        <f>_xlfn.XLOOKUP(G132,[1]Sheet1!$K:$K,[1]Sheet1!$D:$D,0)</f>
        <v>45159</v>
      </c>
      <c r="E132" s="19">
        <f>_xlfn.XLOOKUP(G132,[1]Sheet1!$K:$K,[1]Sheet1!$E:$E,0)</f>
        <v>45165</v>
      </c>
      <c r="F132" t="str">
        <f>_xlfn.XLOOKUP(G132,[1]Sheet1!$K:$K,[1]Sheet1!$N:$N,0)</f>
        <v>2023-W34</v>
      </c>
      <c r="G132" t="s">
        <v>179</v>
      </c>
      <c r="H132" t="s">
        <v>76</v>
      </c>
      <c r="I132" t="s">
        <v>76</v>
      </c>
      <c r="J132" t="s">
        <v>77</v>
      </c>
      <c r="K132" t="s">
        <v>78</v>
      </c>
      <c r="L132" t="s">
        <v>1504</v>
      </c>
      <c r="M132" t="s">
        <v>1081</v>
      </c>
      <c r="N132" t="s">
        <v>1505</v>
      </c>
      <c r="O132" t="s">
        <v>1506</v>
      </c>
      <c r="P132" t="s">
        <v>1507</v>
      </c>
      <c r="Q132" t="s">
        <v>963</v>
      </c>
      <c r="R132" t="s">
        <v>1508</v>
      </c>
      <c r="S132" t="s">
        <v>1161</v>
      </c>
      <c r="T132" t="s">
        <v>970</v>
      </c>
      <c r="U132" t="s">
        <v>970</v>
      </c>
      <c r="V132" t="s">
        <v>1022</v>
      </c>
      <c r="W132" t="s">
        <v>984</v>
      </c>
      <c r="X132" t="s">
        <v>1509</v>
      </c>
      <c r="Y132" t="s">
        <v>986</v>
      </c>
      <c r="Z132" t="s">
        <v>143</v>
      </c>
      <c r="AA132" t="s">
        <v>33</v>
      </c>
      <c r="AB132">
        <v>8</v>
      </c>
      <c r="AC132">
        <v>0</v>
      </c>
    </row>
    <row r="133" spans="2:29" x14ac:dyDescent="0.25">
      <c r="B133">
        <f t="shared" si="4"/>
        <v>2023</v>
      </c>
      <c r="C133">
        <f t="shared" si="5"/>
        <v>8</v>
      </c>
      <c r="D133" s="19">
        <f>_xlfn.XLOOKUP(G133,[1]Sheet1!$K:$K,[1]Sheet1!$D:$D,0)</f>
        <v>45159</v>
      </c>
      <c r="E133" s="19">
        <f>_xlfn.XLOOKUP(G133,[1]Sheet1!$K:$K,[1]Sheet1!$E:$E,0)</f>
        <v>45165</v>
      </c>
      <c r="F133" t="str">
        <f>_xlfn.XLOOKUP(G133,[1]Sheet1!$K:$K,[1]Sheet1!$N:$N,0)</f>
        <v>2023-W34</v>
      </c>
      <c r="G133" t="s">
        <v>179</v>
      </c>
      <c r="H133" t="s">
        <v>92</v>
      </c>
      <c r="I133" t="s">
        <v>97</v>
      </c>
      <c r="J133" t="s">
        <v>98</v>
      </c>
      <c r="K133" t="s">
        <v>99</v>
      </c>
      <c r="L133" t="s">
        <v>1269</v>
      </c>
      <c r="M133" t="s">
        <v>996</v>
      </c>
      <c r="N133" t="s">
        <v>1510</v>
      </c>
      <c r="O133" t="s">
        <v>1152</v>
      </c>
      <c r="P133" t="s">
        <v>1511</v>
      </c>
      <c r="Q133" t="s">
        <v>996</v>
      </c>
      <c r="R133" t="s">
        <v>1512</v>
      </c>
      <c r="S133" t="s">
        <v>998</v>
      </c>
      <c r="T133" t="s">
        <v>970</v>
      </c>
      <c r="U133" t="s">
        <v>970</v>
      </c>
      <c r="V133" t="s">
        <v>967</v>
      </c>
      <c r="W133" t="s">
        <v>984</v>
      </c>
      <c r="X133" t="s">
        <v>1513</v>
      </c>
      <c r="Y133" t="s">
        <v>986</v>
      </c>
      <c r="Z133" t="s">
        <v>151</v>
      </c>
      <c r="AA133" t="s">
        <v>33</v>
      </c>
      <c r="AB133">
        <v>7</v>
      </c>
      <c r="AC133">
        <v>0</v>
      </c>
    </row>
    <row r="134" spans="2:29" x14ac:dyDescent="0.25">
      <c r="B134">
        <f t="shared" si="4"/>
        <v>2023</v>
      </c>
      <c r="C134">
        <f t="shared" si="5"/>
        <v>8</v>
      </c>
      <c r="D134" s="19">
        <f>_xlfn.XLOOKUP(G134,[1]Sheet1!$K:$K,[1]Sheet1!$D:$D,0)</f>
        <v>45159</v>
      </c>
      <c r="E134" s="19">
        <f>_xlfn.XLOOKUP(G134,[1]Sheet1!$K:$K,[1]Sheet1!$E:$E,0)</f>
        <v>45165</v>
      </c>
      <c r="F134" t="str">
        <f>_xlfn.XLOOKUP(G134,[1]Sheet1!$K:$K,[1]Sheet1!$N:$N,0)</f>
        <v>2023-W34</v>
      </c>
      <c r="G134" t="s">
        <v>179</v>
      </c>
      <c r="H134" t="s">
        <v>92</v>
      </c>
      <c r="I134" t="s">
        <v>102</v>
      </c>
      <c r="J134" t="s">
        <v>103</v>
      </c>
      <c r="K134" t="s">
        <v>104</v>
      </c>
      <c r="L134" t="s">
        <v>1172</v>
      </c>
      <c r="M134" t="s">
        <v>984</v>
      </c>
      <c r="N134" t="s">
        <v>1514</v>
      </c>
      <c r="O134" t="s">
        <v>986</v>
      </c>
      <c r="P134" t="s">
        <v>1515</v>
      </c>
      <c r="Q134" t="s">
        <v>984</v>
      </c>
      <c r="R134" t="s">
        <v>1516</v>
      </c>
      <c r="S134" t="s">
        <v>986</v>
      </c>
      <c r="T134" t="s">
        <v>970</v>
      </c>
      <c r="U134" t="s">
        <v>986</v>
      </c>
      <c r="V134" t="s">
        <v>963</v>
      </c>
      <c r="W134" t="s">
        <v>984</v>
      </c>
      <c r="X134" t="s">
        <v>1137</v>
      </c>
      <c r="Y134" t="s">
        <v>986</v>
      </c>
      <c r="Z134" t="s">
        <v>129</v>
      </c>
      <c r="AA134" t="s">
        <v>33</v>
      </c>
      <c r="AB134">
        <v>5</v>
      </c>
      <c r="AC134">
        <v>0</v>
      </c>
    </row>
    <row r="135" spans="2:29" x14ac:dyDescent="0.25">
      <c r="B135">
        <f t="shared" si="4"/>
        <v>2023</v>
      </c>
      <c r="C135">
        <f t="shared" si="5"/>
        <v>8</v>
      </c>
      <c r="D135" s="19">
        <f>_xlfn.XLOOKUP(G135,[1]Sheet1!$K:$K,[1]Sheet1!$D:$D,0)</f>
        <v>45159</v>
      </c>
      <c r="E135" s="19">
        <f>_xlfn.XLOOKUP(G135,[1]Sheet1!$K:$K,[1]Sheet1!$E:$E,0)</f>
        <v>45165</v>
      </c>
      <c r="F135" t="str">
        <f>_xlfn.XLOOKUP(G135,[1]Sheet1!$K:$K,[1]Sheet1!$N:$N,0)</f>
        <v>2023-W34</v>
      </c>
      <c r="G135" t="s">
        <v>179</v>
      </c>
      <c r="H135" t="s">
        <v>115</v>
      </c>
      <c r="I135" t="s">
        <v>116</v>
      </c>
      <c r="J135" t="s">
        <v>117</v>
      </c>
      <c r="K135" t="s">
        <v>118</v>
      </c>
      <c r="L135" t="s">
        <v>1187</v>
      </c>
      <c r="M135" t="s">
        <v>984</v>
      </c>
      <c r="N135" t="s">
        <v>1464</v>
      </c>
      <c r="O135" t="s">
        <v>986</v>
      </c>
      <c r="P135" t="s">
        <v>1266</v>
      </c>
      <c r="Q135" t="s">
        <v>984</v>
      </c>
      <c r="R135" t="s">
        <v>1517</v>
      </c>
      <c r="S135" t="s">
        <v>986</v>
      </c>
      <c r="T135" t="s">
        <v>1398</v>
      </c>
      <c r="U135" t="s">
        <v>986</v>
      </c>
      <c r="V135" t="s">
        <v>1081</v>
      </c>
      <c r="W135" t="s">
        <v>984</v>
      </c>
      <c r="X135" t="s">
        <v>1335</v>
      </c>
      <c r="Y135" t="s">
        <v>986</v>
      </c>
      <c r="Z135" t="s">
        <v>171</v>
      </c>
      <c r="AA135" t="s">
        <v>33</v>
      </c>
      <c r="AB135">
        <v>3</v>
      </c>
      <c r="AC135">
        <v>0</v>
      </c>
    </row>
    <row r="136" spans="2:29" x14ac:dyDescent="0.25">
      <c r="B136">
        <f t="shared" si="4"/>
        <v>2023</v>
      </c>
      <c r="C136">
        <f t="shared" si="5"/>
        <v>8</v>
      </c>
      <c r="D136" s="19">
        <f>_xlfn.XLOOKUP(G136,[1]Sheet1!$K:$K,[1]Sheet1!$D:$D,0)</f>
        <v>45159</v>
      </c>
      <c r="E136" s="19">
        <f>_xlfn.XLOOKUP(G136,[1]Sheet1!$K:$K,[1]Sheet1!$E:$E,0)</f>
        <v>45165</v>
      </c>
      <c r="F136" t="str">
        <f>_xlfn.XLOOKUP(G136,[1]Sheet1!$K:$K,[1]Sheet1!$N:$N,0)</f>
        <v>2023-W34</v>
      </c>
      <c r="G136" t="s">
        <v>179</v>
      </c>
      <c r="H136" t="s">
        <v>120</v>
      </c>
      <c r="I136" t="s">
        <v>120</v>
      </c>
      <c r="J136" t="s">
        <v>121</v>
      </c>
      <c r="K136" t="s">
        <v>122</v>
      </c>
      <c r="L136" t="s">
        <v>1321</v>
      </c>
      <c r="M136" t="s">
        <v>996</v>
      </c>
      <c r="N136" t="s">
        <v>1389</v>
      </c>
      <c r="O136" t="s">
        <v>1152</v>
      </c>
      <c r="P136" t="s">
        <v>1266</v>
      </c>
      <c r="Q136" t="s">
        <v>996</v>
      </c>
      <c r="R136" t="s">
        <v>1517</v>
      </c>
      <c r="S136" t="s">
        <v>998</v>
      </c>
      <c r="T136" t="s">
        <v>970</v>
      </c>
      <c r="U136" t="s">
        <v>970</v>
      </c>
      <c r="V136" t="s">
        <v>1081</v>
      </c>
      <c r="W136" t="s">
        <v>984</v>
      </c>
      <c r="X136" t="s">
        <v>1518</v>
      </c>
      <c r="Y136" t="s">
        <v>986</v>
      </c>
      <c r="Z136" t="s">
        <v>137</v>
      </c>
      <c r="AA136" t="s">
        <v>33</v>
      </c>
      <c r="AB136">
        <v>3</v>
      </c>
      <c r="AC136">
        <v>0</v>
      </c>
    </row>
    <row r="137" spans="2:29" x14ac:dyDescent="0.25">
      <c r="B137">
        <f t="shared" si="4"/>
        <v>2023</v>
      </c>
      <c r="C137">
        <f t="shared" si="5"/>
        <v>8</v>
      </c>
      <c r="D137" s="19">
        <f>_xlfn.XLOOKUP(G137,[1]Sheet1!$K:$K,[1]Sheet1!$D:$D,0)</f>
        <v>45159</v>
      </c>
      <c r="E137" s="19">
        <f>_xlfn.XLOOKUP(G137,[1]Sheet1!$K:$K,[1]Sheet1!$E:$E,0)</f>
        <v>45165</v>
      </c>
      <c r="F137" t="str">
        <f>_xlfn.XLOOKUP(G137,[1]Sheet1!$K:$K,[1]Sheet1!$N:$N,0)</f>
        <v>2023-W34</v>
      </c>
      <c r="G137" t="s">
        <v>179</v>
      </c>
      <c r="H137" t="s">
        <v>34</v>
      </c>
      <c r="I137" t="s">
        <v>50</v>
      </c>
      <c r="J137" t="s">
        <v>51</v>
      </c>
      <c r="K137" t="s">
        <v>52</v>
      </c>
      <c r="L137" t="s">
        <v>1097</v>
      </c>
      <c r="M137" t="s">
        <v>984</v>
      </c>
      <c r="N137" t="s">
        <v>1519</v>
      </c>
      <c r="O137" t="s">
        <v>986</v>
      </c>
      <c r="P137" t="s">
        <v>1047</v>
      </c>
      <c r="Q137" t="s">
        <v>984</v>
      </c>
      <c r="R137" t="s">
        <v>1430</v>
      </c>
      <c r="S137" t="s">
        <v>986</v>
      </c>
      <c r="T137" t="s">
        <v>970</v>
      </c>
      <c r="U137" t="s">
        <v>986</v>
      </c>
      <c r="V137" t="s">
        <v>972</v>
      </c>
      <c r="W137" t="s">
        <v>984</v>
      </c>
      <c r="X137" t="s">
        <v>1472</v>
      </c>
      <c r="Y137" t="s">
        <v>986</v>
      </c>
      <c r="Z137" t="s">
        <v>181</v>
      </c>
      <c r="AA137" t="s">
        <v>33</v>
      </c>
      <c r="AB137">
        <v>2</v>
      </c>
      <c r="AC137">
        <v>0</v>
      </c>
    </row>
    <row r="138" spans="2:29" x14ac:dyDescent="0.25">
      <c r="B138">
        <f t="shared" si="4"/>
        <v>2023</v>
      </c>
      <c r="C138">
        <f t="shared" si="5"/>
        <v>8</v>
      </c>
      <c r="D138" s="19">
        <f>_xlfn.XLOOKUP(G138,[1]Sheet1!$K:$K,[1]Sheet1!$D:$D,0)</f>
        <v>45159</v>
      </c>
      <c r="E138" s="19">
        <f>_xlfn.XLOOKUP(G138,[1]Sheet1!$K:$K,[1]Sheet1!$E:$E,0)</f>
        <v>45165</v>
      </c>
      <c r="F138" t="str">
        <f>_xlfn.XLOOKUP(G138,[1]Sheet1!$K:$K,[1]Sheet1!$N:$N,0)</f>
        <v>2023-W34</v>
      </c>
      <c r="G138" t="s">
        <v>179</v>
      </c>
      <c r="H138" t="s">
        <v>29</v>
      </c>
      <c r="I138" t="s">
        <v>29</v>
      </c>
      <c r="J138" t="s">
        <v>30</v>
      </c>
      <c r="K138" t="s">
        <v>31</v>
      </c>
      <c r="L138" t="s">
        <v>1108</v>
      </c>
      <c r="M138" t="s">
        <v>984</v>
      </c>
      <c r="N138" t="s">
        <v>1520</v>
      </c>
      <c r="O138" t="s">
        <v>986</v>
      </c>
      <c r="P138" t="s">
        <v>1116</v>
      </c>
      <c r="Q138" t="s">
        <v>984</v>
      </c>
      <c r="R138" t="s">
        <v>1385</v>
      </c>
      <c r="S138" t="s">
        <v>986</v>
      </c>
      <c r="T138" t="s">
        <v>1485</v>
      </c>
      <c r="U138" t="s">
        <v>986</v>
      </c>
      <c r="V138" t="s">
        <v>972</v>
      </c>
      <c r="W138" t="s">
        <v>984</v>
      </c>
      <c r="X138" t="s">
        <v>1521</v>
      </c>
      <c r="Y138" t="s">
        <v>986</v>
      </c>
      <c r="Z138" t="s">
        <v>138</v>
      </c>
      <c r="AA138" t="s">
        <v>33</v>
      </c>
      <c r="AB138">
        <v>2</v>
      </c>
      <c r="AC138">
        <v>0</v>
      </c>
    </row>
    <row r="139" spans="2:29" x14ac:dyDescent="0.25">
      <c r="B139">
        <f t="shared" si="4"/>
        <v>2023</v>
      </c>
      <c r="C139">
        <f t="shared" si="5"/>
        <v>8</v>
      </c>
      <c r="D139" s="19">
        <f>_xlfn.XLOOKUP(G139,[1]Sheet1!$K:$K,[1]Sheet1!$D:$D,0)</f>
        <v>45159</v>
      </c>
      <c r="E139" s="19">
        <f>_xlfn.XLOOKUP(G139,[1]Sheet1!$K:$K,[1]Sheet1!$E:$E,0)</f>
        <v>45165</v>
      </c>
      <c r="F139" t="str">
        <f>_xlfn.XLOOKUP(G139,[1]Sheet1!$K:$K,[1]Sheet1!$N:$N,0)</f>
        <v>2023-W34</v>
      </c>
      <c r="G139" t="s">
        <v>179</v>
      </c>
      <c r="H139" t="s">
        <v>34</v>
      </c>
      <c r="I139" t="s">
        <v>157</v>
      </c>
      <c r="J139" t="s">
        <v>158</v>
      </c>
      <c r="K139" t="s">
        <v>159</v>
      </c>
      <c r="L139" t="s">
        <v>1332</v>
      </c>
      <c r="M139" t="s">
        <v>972</v>
      </c>
      <c r="N139" t="s">
        <v>1224</v>
      </c>
      <c r="O139" t="s">
        <v>1522</v>
      </c>
      <c r="P139" t="s">
        <v>1221</v>
      </c>
      <c r="Q139" t="s">
        <v>1081</v>
      </c>
      <c r="R139" t="s">
        <v>1205</v>
      </c>
      <c r="S139" t="s">
        <v>1523</v>
      </c>
      <c r="T139" t="s">
        <v>970</v>
      </c>
      <c r="U139" t="s">
        <v>970</v>
      </c>
      <c r="V139" t="s">
        <v>996</v>
      </c>
      <c r="W139" t="s">
        <v>996</v>
      </c>
      <c r="X139" t="s">
        <v>1024</v>
      </c>
      <c r="Y139" t="s">
        <v>1524</v>
      </c>
      <c r="Z139" t="s">
        <v>166</v>
      </c>
      <c r="AA139" t="s">
        <v>166</v>
      </c>
      <c r="AB139">
        <v>1</v>
      </c>
      <c r="AC139">
        <v>1</v>
      </c>
    </row>
    <row r="140" spans="2:29" x14ac:dyDescent="0.25">
      <c r="B140">
        <f t="shared" si="4"/>
        <v>2023</v>
      </c>
      <c r="C140">
        <f t="shared" si="5"/>
        <v>8</v>
      </c>
      <c r="D140" s="19">
        <f>_xlfn.XLOOKUP(G140,[1]Sheet1!$K:$K,[1]Sheet1!$D:$D,0)</f>
        <v>45159</v>
      </c>
      <c r="E140" s="19">
        <f>_xlfn.XLOOKUP(G140,[1]Sheet1!$K:$K,[1]Sheet1!$E:$E,0)</f>
        <v>45165</v>
      </c>
      <c r="F140" t="str">
        <f>_xlfn.XLOOKUP(G140,[1]Sheet1!$K:$K,[1]Sheet1!$N:$N,0)</f>
        <v>2023-W34</v>
      </c>
      <c r="G140" t="s">
        <v>179</v>
      </c>
      <c r="H140" t="s">
        <v>34</v>
      </c>
      <c r="I140" t="s">
        <v>35</v>
      </c>
      <c r="J140" t="s">
        <v>36</v>
      </c>
      <c r="K140" t="s">
        <v>37</v>
      </c>
      <c r="L140" t="s">
        <v>1340</v>
      </c>
      <c r="M140" t="s">
        <v>984</v>
      </c>
      <c r="N140" t="s">
        <v>1525</v>
      </c>
      <c r="O140" t="s">
        <v>986</v>
      </c>
      <c r="P140" t="s">
        <v>1221</v>
      </c>
      <c r="Q140" t="s">
        <v>984</v>
      </c>
      <c r="R140" t="s">
        <v>1205</v>
      </c>
      <c r="S140" t="s">
        <v>986</v>
      </c>
      <c r="T140" t="s">
        <v>970</v>
      </c>
      <c r="U140" t="s">
        <v>986</v>
      </c>
      <c r="V140" t="s">
        <v>972</v>
      </c>
      <c r="W140" t="s">
        <v>984</v>
      </c>
      <c r="X140" t="s">
        <v>1078</v>
      </c>
      <c r="Y140" t="s">
        <v>986</v>
      </c>
      <c r="Z140" t="s">
        <v>135</v>
      </c>
      <c r="AA140" t="s">
        <v>33</v>
      </c>
      <c r="AB140">
        <v>1</v>
      </c>
      <c r="AC140">
        <v>0</v>
      </c>
    </row>
    <row r="141" spans="2:29" x14ac:dyDescent="0.25">
      <c r="B141">
        <f t="shared" si="4"/>
        <v>2023</v>
      </c>
      <c r="C141">
        <f t="shared" si="5"/>
        <v>8</v>
      </c>
      <c r="D141" s="19">
        <f>_xlfn.XLOOKUP(G141,[1]Sheet1!$K:$K,[1]Sheet1!$D:$D,0)</f>
        <v>45159</v>
      </c>
      <c r="E141" s="19">
        <f>_xlfn.XLOOKUP(G141,[1]Sheet1!$K:$K,[1]Sheet1!$E:$E,0)</f>
        <v>45165</v>
      </c>
      <c r="F141" t="str">
        <f>_xlfn.XLOOKUP(G141,[1]Sheet1!$K:$K,[1]Sheet1!$N:$N,0)</f>
        <v>2023-W34</v>
      </c>
      <c r="G141" t="s">
        <v>179</v>
      </c>
      <c r="H141" t="s">
        <v>162</v>
      </c>
      <c r="I141" t="s">
        <v>163</v>
      </c>
      <c r="J141" t="s">
        <v>164</v>
      </c>
      <c r="K141" t="s">
        <v>165</v>
      </c>
      <c r="L141" t="s">
        <v>1360</v>
      </c>
      <c r="M141" t="s">
        <v>984</v>
      </c>
      <c r="N141" t="s">
        <v>1526</v>
      </c>
      <c r="O141" t="s">
        <v>986</v>
      </c>
      <c r="P141" t="s">
        <v>1318</v>
      </c>
      <c r="Q141" t="s">
        <v>984</v>
      </c>
      <c r="R141" t="s">
        <v>1295</v>
      </c>
      <c r="S141" t="s">
        <v>986</v>
      </c>
      <c r="T141" t="s">
        <v>970</v>
      </c>
      <c r="U141" t="s">
        <v>986</v>
      </c>
      <c r="V141" t="s">
        <v>996</v>
      </c>
      <c r="W141" t="s">
        <v>984</v>
      </c>
      <c r="X141" t="s">
        <v>1034</v>
      </c>
      <c r="Y141" t="s">
        <v>986</v>
      </c>
      <c r="Z141" t="s">
        <v>166</v>
      </c>
      <c r="AA141" t="s">
        <v>33</v>
      </c>
      <c r="AB141">
        <v>1</v>
      </c>
      <c r="AC141">
        <v>0</v>
      </c>
    </row>
    <row r="142" spans="2:29" x14ac:dyDescent="0.25">
      <c r="B142">
        <f t="shared" si="4"/>
        <v>2023</v>
      </c>
      <c r="C142">
        <f t="shared" si="5"/>
        <v>8</v>
      </c>
      <c r="D142" s="19">
        <f>_xlfn.XLOOKUP(G142,[1]Sheet1!$K:$K,[1]Sheet1!$D:$D,0)</f>
        <v>45159</v>
      </c>
      <c r="E142" s="19">
        <f>_xlfn.XLOOKUP(G142,[1]Sheet1!$K:$K,[1]Sheet1!$E:$E,0)</f>
        <v>45165</v>
      </c>
      <c r="F142" t="str">
        <f>_xlfn.XLOOKUP(G142,[1]Sheet1!$K:$K,[1]Sheet1!$N:$N,0)</f>
        <v>2023-W34</v>
      </c>
      <c r="G142" t="s">
        <v>179</v>
      </c>
      <c r="H142" t="s">
        <v>92</v>
      </c>
      <c r="I142" t="s">
        <v>111</v>
      </c>
      <c r="J142" t="s">
        <v>112</v>
      </c>
      <c r="K142" t="s">
        <v>113</v>
      </c>
      <c r="L142" t="s">
        <v>1386</v>
      </c>
      <c r="M142" t="s">
        <v>984</v>
      </c>
      <c r="N142" t="s">
        <v>1401</v>
      </c>
      <c r="O142" t="s">
        <v>986</v>
      </c>
      <c r="P142" t="s">
        <v>1184</v>
      </c>
      <c r="Q142" t="s">
        <v>984</v>
      </c>
      <c r="R142" t="s">
        <v>1023</v>
      </c>
      <c r="S142" t="s">
        <v>986</v>
      </c>
      <c r="T142" t="s">
        <v>1527</v>
      </c>
      <c r="U142" t="s">
        <v>986</v>
      </c>
      <c r="V142" t="s">
        <v>996</v>
      </c>
      <c r="W142" t="s">
        <v>984</v>
      </c>
      <c r="X142" t="s">
        <v>1421</v>
      </c>
      <c r="Y142" t="s">
        <v>986</v>
      </c>
      <c r="Z142" t="s">
        <v>146</v>
      </c>
      <c r="AA142" t="s">
        <v>33</v>
      </c>
      <c r="AB142">
        <v>1</v>
      </c>
      <c r="AC142">
        <v>0</v>
      </c>
    </row>
    <row r="143" spans="2:29" x14ac:dyDescent="0.25">
      <c r="B143">
        <f t="shared" si="4"/>
        <v>2023</v>
      </c>
      <c r="C143">
        <f t="shared" si="5"/>
        <v>8</v>
      </c>
      <c r="D143" s="19">
        <f>_xlfn.XLOOKUP(G143,[1]Sheet1!$K:$K,[1]Sheet1!$D:$D,0)</f>
        <v>45159</v>
      </c>
      <c r="E143" s="19">
        <f>_xlfn.XLOOKUP(G143,[1]Sheet1!$K:$K,[1]Sheet1!$E:$E,0)</f>
        <v>45165</v>
      </c>
      <c r="F143" t="str">
        <f>_xlfn.XLOOKUP(G143,[1]Sheet1!$K:$K,[1]Sheet1!$N:$N,0)</f>
        <v>2023-W34</v>
      </c>
      <c r="G143" t="s">
        <v>179</v>
      </c>
      <c r="H143" t="s">
        <v>92</v>
      </c>
      <c r="I143" t="s">
        <v>93</v>
      </c>
      <c r="J143" t="s">
        <v>94</v>
      </c>
      <c r="K143" t="s">
        <v>95</v>
      </c>
      <c r="L143" t="s">
        <v>1253</v>
      </c>
      <c r="M143" t="s">
        <v>972</v>
      </c>
      <c r="N143" t="s">
        <v>1528</v>
      </c>
      <c r="O143" t="s">
        <v>1522</v>
      </c>
      <c r="P143" t="s">
        <v>1529</v>
      </c>
      <c r="Q143" t="s">
        <v>1081</v>
      </c>
      <c r="R143" t="s">
        <v>1530</v>
      </c>
      <c r="S143" t="s">
        <v>1523</v>
      </c>
      <c r="T143" t="s">
        <v>970</v>
      </c>
      <c r="U143" t="s">
        <v>970</v>
      </c>
      <c r="V143" t="s">
        <v>996</v>
      </c>
      <c r="W143" t="s">
        <v>984</v>
      </c>
      <c r="X143" t="s">
        <v>1207</v>
      </c>
      <c r="Y143" t="s">
        <v>986</v>
      </c>
      <c r="Z143" t="s">
        <v>146</v>
      </c>
      <c r="AA143" t="s">
        <v>33</v>
      </c>
      <c r="AB143">
        <v>1</v>
      </c>
      <c r="AC143">
        <v>0</v>
      </c>
    </row>
    <row r="144" spans="2:29" x14ac:dyDescent="0.25">
      <c r="B144">
        <f t="shared" si="4"/>
        <v>2023</v>
      </c>
      <c r="C144">
        <f t="shared" si="5"/>
        <v>8</v>
      </c>
      <c r="D144" s="19">
        <f>_xlfn.XLOOKUP(G144,[1]Sheet1!$K:$K,[1]Sheet1!$D:$D,0)</f>
        <v>45152</v>
      </c>
      <c r="E144" s="19">
        <f>_xlfn.XLOOKUP(G144,[1]Sheet1!$K:$K,[1]Sheet1!$E:$E,0)</f>
        <v>45158</v>
      </c>
      <c r="F144" t="str">
        <f>_xlfn.XLOOKUP(G144,[1]Sheet1!$K:$K,[1]Sheet1!$N:$N,0)</f>
        <v>2023-W33</v>
      </c>
      <c r="G144" t="s">
        <v>182</v>
      </c>
      <c r="H144" t="s">
        <v>40</v>
      </c>
      <c r="I144" t="s">
        <v>58</v>
      </c>
      <c r="J144" t="s">
        <v>59</v>
      </c>
      <c r="K144" t="s">
        <v>60</v>
      </c>
      <c r="L144" t="s">
        <v>1531</v>
      </c>
      <c r="M144" t="s">
        <v>984</v>
      </c>
      <c r="N144" t="s">
        <v>1532</v>
      </c>
      <c r="O144" t="s">
        <v>986</v>
      </c>
      <c r="P144" t="s">
        <v>1414</v>
      </c>
      <c r="Q144" t="s">
        <v>984</v>
      </c>
      <c r="R144" t="s">
        <v>1533</v>
      </c>
      <c r="S144" t="s">
        <v>986</v>
      </c>
      <c r="T144" t="s">
        <v>970</v>
      </c>
      <c r="U144" t="s">
        <v>986</v>
      </c>
      <c r="V144" t="s">
        <v>1042</v>
      </c>
      <c r="W144" t="s">
        <v>984</v>
      </c>
      <c r="X144" t="s">
        <v>1426</v>
      </c>
      <c r="Y144" t="s">
        <v>986</v>
      </c>
      <c r="Z144" t="s">
        <v>183</v>
      </c>
      <c r="AA144" t="s">
        <v>33</v>
      </c>
      <c r="AB144">
        <v>10</v>
      </c>
      <c r="AC144">
        <v>0</v>
      </c>
    </row>
    <row r="145" spans="2:29" x14ac:dyDescent="0.25">
      <c r="B145">
        <f t="shared" si="4"/>
        <v>2023</v>
      </c>
      <c r="C145">
        <f t="shared" si="5"/>
        <v>8</v>
      </c>
      <c r="D145" s="19">
        <f>_xlfn.XLOOKUP(G145,[1]Sheet1!$K:$K,[1]Sheet1!$D:$D,0)</f>
        <v>45152</v>
      </c>
      <c r="E145" s="19">
        <f>_xlfn.XLOOKUP(G145,[1]Sheet1!$K:$K,[1]Sheet1!$E:$E,0)</f>
        <v>45158</v>
      </c>
      <c r="F145" t="str">
        <f>_xlfn.XLOOKUP(G145,[1]Sheet1!$K:$K,[1]Sheet1!$N:$N,0)</f>
        <v>2023-W33</v>
      </c>
      <c r="G145" t="s">
        <v>182</v>
      </c>
      <c r="H145" t="s">
        <v>76</v>
      </c>
      <c r="I145" t="s">
        <v>76</v>
      </c>
      <c r="J145" t="s">
        <v>77</v>
      </c>
      <c r="K145" t="s">
        <v>78</v>
      </c>
      <c r="L145" t="s">
        <v>1064</v>
      </c>
      <c r="M145" t="s">
        <v>984</v>
      </c>
      <c r="N145" t="s">
        <v>1534</v>
      </c>
      <c r="O145" t="s">
        <v>986</v>
      </c>
      <c r="P145" t="s">
        <v>1352</v>
      </c>
      <c r="Q145" t="s">
        <v>984</v>
      </c>
      <c r="R145" t="s">
        <v>1535</v>
      </c>
      <c r="S145" t="s">
        <v>986</v>
      </c>
      <c r="T145" t="s">
        <v>970</v>
      </c>
      <c r="U145" t="s">
        <v>986</v>
      </c>
      <c r="V145" t="s">
        <v>963</v>
      </c>
      <c r="W145" t="s">
        <v>984</v>
      </c>
      <c r="X145" t="s">
        <v>994</v>
      </c>
      <c r="Y145" t="s">
        <v>986</v>
      </c>
      <c r="Z145" t="s">
        <v>129</v>
      </c>
      <c r="AA145" t="s">
        <v>33</v>
      </c>
      <c r="AB145">
        <v>5</v>
      </c>
      <c r="AC145">
        <v>0</v>
      </c>
    </row>
    <row r="146" spans="2:29" x14ac:dyDescent="0.25">
      <c r="B146">
        <f t="shared" si="4"/>
        <v>2023</v>
      </c>
      <c r="C146">
        <f t="shared" si="5"/>
        <v>8</v>
      </c>
      <c r="D146" s="19">
        <f>_xlfn.XLOOKUP(G146,[1]Sheet1!$K:$K,[1]Sheet1!$D:$D,0)</f>
        <v>45152</v>
      </c>
      <c r="E146" s="19">
        <f>_xlfn.XLOOKUP(G146,[1]Sheet1!$K:$K,[1]Sheet1!$E:$E,0)</f>
        <v>45158</v>
      </c>
      <c r="F146" t="str">
        <f>_xlfn.XLOOKUP(G146,[1]Sheet1!$K:$K,[1]Sheet1!$N:$N,0)</f>
        <v>2023-W33</v>
      </c>
      <c r="G146" t="s">
        <v>182</v>
      </c>
      <c r="H146" t="s">
        <v>92</v>
      </c>
      <c r="I146" t="s">
        <v>97</v>
      </c>
      <c r="J146" t="s">
        <v>98</v>
      </c>
      <c r="K146" t="s">
        <v>99</v>
      </c>
      <c r="L146" t="s">
        <v>1536</v>
      </c>
      <c r="M146" t="s">
        <v>972</v>
      </c>
      <c r="N146" t="s">
        <v>1537</v>
      </c>
      <c r="O146" t="s">
        <v>1538</v>
      </c>
      <c r="P146" t="s">
        <v>1539</v>
      </c>
      <c r="Q146" t="s">
        <v>972</v>
      </c>
      <c r="R146" t="s">
        <v>1540</v>
      </c>
      <c r="S146" t="s">
        <v>1538</v>
      </c>
      <c r="T146" t="s">
        <v>1541</v>
      </c>
      <c r="U146" t="s">
        <v>970</v>
      </c>
      <c r="V146" t="s">
        <v>977</v>
      </c>
      <c r="W146" t="s">
        <v>984</v>
      </c>
      <c r="X146" t="s">
        <v>1542</v>
      </c>
      <c r="Y146" t="s">
        <v>986</v>
      </c>
      <c r="Z146" t="s">
        <v>132</v>
      </c>
      <c r="AA146" t="s">
        <v>33</v>
      </c>
      <c r="AB146">
        <v>4</v>
      </c>
      <c r="AC146">
        <v>0</v>
      </c>
    </row>
    <row r="147" spans="2:29" x14ac:dyDescent="0.25">
      <c r="B147">
        <f t="shared" si="4"/>
        <v>2023</v>
      </c>
      <c r="C147">
        <f t="shared" si="5"/>
        <v>8</v>
      </c>
      <c r="D147" s="19">
        <f>_xlfn.XLOOKUP(G147,[1]Sheet1!$K:$K,[1]Sheet1!$D:$D,0)</f>
        <v>45152</v>
      </c>
      <c r="E147" s="19">
        <f>_xlfn.XLOOKUP(G147,[1]Sheet1!$K:$K,[1]Sheet1!$E:$E,0)</f>
        <v>45158</v>
      </c>
      <c r="F147" t="str">
        <f>_xlfn.XLOOKUP(G147,[1]Sheet1!$K:$K,[1]Sheet1!$N:$N,0)</f>
        <v>2023-W33</v>
      </c>
      <c r="G147" t="s">
        <v>182</v>
      </c>
      <c r="H147" t="s">
        <v>34</v>
      </c>
      <c r="I147" t="s">
        <v>50</v>
      </c>
      <c r="J147" t="s">
        <v>51</v>
      </c>
      <c r="K147" t="s">
        <v>52</v>
      </c>
      <c r="L147" t="s">
        <v>1281</v>
      </c>
      <c r="M147" t="s">
        <v>984</v>
      </c>
      <c r="N147" t="s">
        <v>1543</v>
      </c>
      <c r="O147" t="s">
        <v>986</v>
      </c>
      <c r="P147" t="s">
        <v>1089</v>
      </c>
      <c r="Q147" t="s">
        <v>984</v>
      </c>
      <c r="R147" t="s">
        <v>1544</v>
      </c>
      <c r="S147" t="s">
        <v>986</v>
      </c>
      <c r="T147" t="s">
        <v>970</v>
      </c>
      <c r="U147" t="s">
        <v>986</v>
      </c>
      <c r="V147" t="s">
        <v>972</v>
      </c>
      <c r="W147" t="s">
        <v>984</v>
      </c>
      <c r="X147" t="s">
        <v>1426</v>
      </c>
      <c r="Y147" t="s">
        <v>986</v>
      </c>
      <c r="Z147" t="s">
        <v>181</v>
      </c>
      <c r="AA147" t="s">
        <v>33</v>
      </c>
      <c r="AB147">
        <v>2</v>
      </c>
      <c r="AC147">
        <v>0</v>
      </c>
    </row>
    <row r="148" spans="2:29" x14ac:dyDescent="0.25">
      <c r="B148">
        <f t="shared" si="4"/>
        <v>2023</v>
      </c>
      <c r="C148">
        <f t="shared" si="5"/>
        <v>8</v>
      </c>
      <c r="D148" s="19">
        <f>_xlfn.XLOOKUP(G148,[1]Sheet1!$K:$K,[1]Sheet1!$D:$D,0)</f>
        <v>45152</v>
      </c>
      <c r="E148" s="19">
        <f>_xlfn.XLOOKUP(G148,[1]Sheet1!$K:$K,[1]Sheet1!$E:$E,0)</f>
        <v>45158</v>
      </c>
      <c r="F148" t="str">
        <f>_xlfn.XLOOKUP(G148,[1]Sheet1!$K:$K,[1]Sheet1!$N:$N,0)</f>
        <v>2023-W33</v>
      </c>
      <c r="G148" t="s">
        <v>182</v>
      </c>
      <c r="H148" t="s">
        <v>34</v>
      </c>
      <c r="I148" t="s">
        <v>157</v>
      </c>
      <c r="J148" t="s">
        <v>158</v>
      </c>
      <c r="K148" t="s">
        <v>159</v>
      </c>
      <c r="L148" t="s">
        <v>988</v>
      </c>
      <c r="M148" t="s">
        <v>984</v>
      </c>
      <c r="N148" t="s">
        <v>1436</v>
      </c>
      <c r="O148" t="s">
        <v>986</v>
      </c>
      <c r="P148" t="s">
        <v>1340</v>
      </c>
      <c r="Q148" t="s">
        <v>984</v>
      </c>
      <c r="R148" t="s">
        <v>1282</v>
      </c>
      <c r="S148" t="s">
        <v>986</v>
      </c>
      <c r="T148" t="s">
        <v>970</v>
      </c>
      <c r="U148" t="s">
        <v>986</v>
      </c>
      <c r="V148" t="s">
        <v>972</v>
      </c>
      <c r="W148" t="s">
        <v>984</v>
      </c>
      <c r="X148" t="s">
        <v>1303</v>
      </c>
      <c r="Y148" t="s">
        <v>986</v>
      </c>
      <c r="Z148" t="s">
        <v>135</v>
      </c>
      <c r="AA148" t="s">
        <v>33</v>
      </c>
      <c r="AB148">
        <v>2</v>
      </c>
      <c r="AC148">
        <v>0</v>
      </c>
    </row>
    <row r="149" spans="2:29" x14ac:dyDescent="0.25">
      <c r="B149">
        <f t="shared" si="4"/>
        <v>2023</v>
      </c>
      <c r="C149">
        <f t="shared" si="5"/>
        <v>8</v>
      </c>
      <c r="D149" s="19">
        <f>_xlfn.XLOOKUP(G149,[1]Sheet1!$K:$K,[1]Sheet1!$D:$D,0)</f>
        <v>45152</v>
      </c>
      <c r="E149" s="19">
        <f>_xlfn.XLOOKUP(G149,[1]Sheet1!$K:$K,[1]Sheet1!$E:$E,0)</f>
        <v>45158</v>
      </c>
      <c r="F149" t="str">
        <f>_xlfn.XLOOKUP(G149,[1]Sheet1!$K:$K,[1]Sheet1!$N:$N,0)</f>
        <v>2023-W33</v>
      </c>
      <c r="G149" t="s">
        <v>182</v>
      </c>
      <c r="H149" t="s">
        <v>92</v>
      </c>
      <c r="I149" t="s">
        <v>93</v>
      </c>
      <c r="J149" t="s">
        <v>94</v>
      </c>
      <c r="K149" t="s">
        <v>95</v>
      </c>
      <c r="L149" t="s">
        <v>1206</v>
      </c>
      <c r="M149" t="s">
        <v>984</v>
      </c>
      <c r="N149" t="s">
        <v>1545</v>
      </c>
      <c r="O149" t="s">
        <v>986</v>
      </c>
      <c r="P149" t="s">
        <v>1095</v>
      </c>
      <c r="Q149" t="s">
        <v>984</v>
      </c>
      <c r="R149" t="s">
        <v>1546</v>
      </c>
      <c r="S149" t="s">
        <v>986</v>
      </c>
      <c r="T149" t="s">
        <v>970</v>
      </c>
      <c r="U149" t="s">
        <v>986</v>
      </c>
      <c r="V149" t="s">
        <v>972</v>
      </c>
      <c r="W149" t="s">
        <v>984</v>
      </c>
      <c r="X149" t="s">
        <v>1215</v>
      </c>
      <c r="Y149" t="s">
        <v>986</v>
      </c>
      <c r="Z149" t="s">
        <v>138</v>
      </c>
      <c r="AA149" t="s">
        <v>33</v>
      </c>
      <c r="AB149">
        <v>2</v>
      </c>
      <c r="AC149">
        <v>0</v>
      </c>
    </row>
    <row r="150" spans="2:29" x14ac:dyDescent="0.25">
      <c r="B150">
        <f t="shared" si="4"/>
        <v>2023</v>
      </c>
      <c r="C150">
        <f t="shared" si="5"/>
        <v>8</v>
      </c>
      <c r="D150" s="19">
        <f>_xlfn.XLOOKUP(G150,[1]Sheet1!$K:$K,[1]Sheet1!$D:$D,0)</f>
        <v>45152</v>
      </c>
      <c r="E150" s="19">
        <f>_xlfn.XLOOKUP(G150,[1]Sheet1!$K:$K,[1]Sheet1!$E:$E,0)</f>
        <v>45158</v>
      </c>
      <c r="F150" t="str">
        <f>_xlfn.XLOOKUP(G150,[1]Sheet1!$K:$K,[1]Sheet1!$N:$N,0)</f>
        <v>2023-W33</v>
      </c>
      <c r="G150" t="s">
        <v>182</v>
      </c>
      <c r="H150" t="s">
        <v>115</v>
      </c>
      <c r="I150" t="s">
        <v>116</v>
      </c>
      <c r="J150" t="s">
        <v>117</v>
      </c>
      <c r="K150" t="s">
        <v>118</v>
      </c>
      <c r="L150" t="s">
        <v>1106</v>
      </c>
      <c r="M150" t="s">
        <v>984</v>
      </c>
      <c r="N150" t="s">
        <v>1547</v>
      </c>
      <c r="O150" t="s">
        <v>986</v>
      </c>
      <c r="P150" t="s">
        <v>1189</v>
      </c>
      <c r="Q150" t="s">
        <v>984</v>
      </c>
      <c r="R150" t="s">
        <v>1548</v>
      </c>
      <c r="S150" t="s">
        <v>986</v>
      </c>
      <c r="T150" t="s">
        <v>1470</v>
      </c>
      <c r="U150" t="s">
        <v>986</v>
      </c>
      <c r="V150" t="s">
        <v>996</v>
      </c>
      <c r="W150" t="s">
        <v>984</v>
      </c>
      <c r="X150" t="s">
        <v>1385</v>
      </c>
      <c r="Y150" t="s">
        <v>986</v>
      </c>
      <c r="Z150" t="s">
        <v>160</v>
      </c>
      <c r="AA150" t="s">
        <v>33</v>
      </c>
      <c r="AB150">
        <v>1</v>
      </c>
      <c r="AC150">
        <v>0</v>
      </c>
    </row>
    <row r="151" spans="2:29" x14ac:dyDescent="0.25">
      <c r="B151">
        <f t="shared" si="4"/>
        <v>2023</v>
      </c>
      <c r="C151">
        <f t="shared" si="5"/>
        <v>8</v>
      </c>
      <c r="D151" s="19">
        <f>_xlfn.XLOOKUP(G151,[1]Sheet1!$K:$K,[1]Sheet1!$D:$D,0)</f>
        <v>45152</v>
      </c>
      <c r="E151" s="19">
        <f>_xlfn.XLOOKUP(G151,[1]Sheet1!$K:$K,[1]Sheet1!$E:$E,0)</f>
        <v>45158</v>
      </c>
      <c r="F151" t="str">
        <f>_xlfn.XLOOKUP(G151,[1]Sheet1!$K:$K,[1]Sheet1!$N:$N,0)</f>
        <v>2023-W33</v>
      </c>
      <c r="G151" t="s">
        <v>182</v>
      </c>
      <c r="H151" t="s">
        <v>34</v>
      </c>
      <c r="I151" t="s">
        <v>107</v>
      </c>
      <c r="J151" t="s">
        <v>108</v>
      </c>
      <c r="K151" t="s">
        <v>109</v>
      </c>
      <c r="L151" t="s">
        <v>1056</v>
      </c>
      <c r="M151" t="s">
        <v>996</v>
      </c>
      <c r="N151" t="s">
        <v>1549</v>
      </c>
      <c r="O151" t="s">
        <v>1040</v>
      </c>
      <c r="P151" t="s">
        <v>1550</v>
      </c>
      <c r="Q151" t="s">
        <v>996</v>
      </c>
      <c r="R151" t="s">
        <v>1551</v>
      </c>
      <c r="S151" t="s">
        <v>1040</v>
      </c>
      <c r="T151" t="s">
        <v>970</v>
      </c>
      <c r="U151" t="s">
        <v>970</v>
      </c>
      <c r="V151" t="s">
        <v>996</v>
      </c>
      <c r="W151" t="s">
        <v>984</v>
      </c>
      <c r="X151" t="s">
        <v>1190</v>
      </c>
      <c r="Y151" t="s">
        <v>986</v>
      </c>
      <c r="Z151" t="s">
        <v>161</v>
      </c>
      <c r="AA151" t="s">
        <v>33</v>
      </c>
      <c r="AB151">
        <v>1</v>
      </c>
      <c r="AC151">
        <v>0</v>
      </c>
    </row>
    <row r="152" spans="2:29" x14ac:dyDescent="0.25">
      <c r="B152">
        <f t="shared" si="4"/>
        <v>2023</v>
      </c>
      <c r="C152">
        <f t="shared" si="5"/>
        <v>8</v>
      </c>
      <c r="D152" s="19">
        <f>_xlfn.XLOOKUP(G152,[1]Sheet1!$K:$K,[1]Sheet1!$D:$D,0)</f>
        <v>45152</v>
      </c>
      <c r="E152" s="19">
        <f>_xlfn.XLOOKUP(G152,[1]Sheet1!$K:$K,[1]Sheet1!$E:$E,0)</f>
        <v>45158</v>
      </c>
      <c r="F152" t="str">
        <f>_xlfn.XLOOKUP(G152,[1]Sheet1!$K:$K,[1]Sheet1!$N:$N,0)</f>
        <v>2023-W33</v>
      </c>
      <c r="G152" t="s">
        <v>182</v>
      </c>
      <c r="H152" t="s">
        <v>120</v>
      </c>
      <c r="I152" t="s">
        <v>120</v>
      </c>
      <c r="J152" t="s">
        <v>121</v>
      </c>
      <c r="K152" t="s">
        <v>122</v>
      </c>
      <c r="L152" t="s">
        <v>1321</v>
      </c>
      <c r="M152" t="s">
        <v>984</v>
      </c>
      <c r="N152" t="s">
        <v>1552</v>
      </c>
      <c r="O152" t="s">
        <v>986</v>
      </c>
      <c r="P152" t="s">
        <v>1097</v>
      </c>
      <c r="Q152" t="s">
        <v>984</v>
      </c>
      <c r="R152" t="s">
        <v>1553</v>
      </c>
      <c r="S152" t="s">
        <v>986</v>
      </c>
      <c r="T152" t="s">
        <v>970</v>
      </c>
      <c r="U152" t="s">
        <v>986</v>
      </c>
      <c r="V152" t="s">
        <v>996</v>
      </c>
      <c r="W152" t="s">
        <v>984</v>
      </c>
      <c r="X152" t="s">
        <v>1121</v>
      </c>
      <c r="Y152" t="s">
        <v>986</v>
      </c>
      <c r="Z152" t="s">
        <v>146</v>
      </c>
      <c r="AA152" t="s">
        <v>33</v>
      </c>
      <c r="AB152">
        <v>1</v>
      </c>
      <c r="AC152">
        <v>0</v>
      </c>
    </row>
    <row r="153" spans="2:29" x14ac:dyDescent="0.25">
      <c r="B153">
        <f t="shared" si="4"/>
        <v>2023</v>
      </c>
      <c r="C153">
        <f t="shared" si="5"/>
        <v>8</v>
      </c>
      <c r="D153" s="19">
        <f>_xlfn.XLOOKUP(G153,[1]Sheet1!$K:$K,[1]Sheet1!$D:$D,0)</f>
        <v>45152</v>
      </c>
      <c r="E153" s="19">
        <f>_xlfn.XLOOKUP(G153,[1]Sheet1!$K:$K,[1]Sheet1!$E:$E,0)</f>
        <v>45158</v>
      </c>
      <c r="F153" t="str">
        <f>_xlfn.XLOOKUP(G153,[1]Sheet1!$K:$K,[1]Sheet1!$N:$N,0)</f>
        <v>2023-W33</v>
      </c>
      <c r="G153" t="s">
        <v>182</v>
      </c>
      <c r="H153" t="s">
        <v>92</v>
      </c>
      <c r="I153" t="s">
        <v>111</v>
      </c>
      <c r="J153" t="s">
        <v>112</v>
      </c>
      <c r="K153" t="s">
        <v>113</v>
      </c>
      <c r="L153" t="s">
        <v>1187</v>
      </c>
      <c r="M153" t="s">
        <v>1081</v>
      </c>
      <c r="N153" t="s">
        <v>1554</v>
      </c>
      <c r="O153" t="s">
        <v>1524</v>
      </c>
      <c r="P153" t="s">
        <v>1106</v>
      </c>
      <c r="Q153" t="s">
        <v>1081</v>
      </c>
      <c r="R153" t="s">
        <v>1555</v>
      </c>
      <c r="S153" t="s">
        <v>1524</v>
      </c>
      <c r="T153" t="s">
        <v>1556</v>
      </c>
      <c r="U153" t="s">
        <v>970</v>
      </c>
      <c r="V153" t="s">
        <v>996</v>
      </c>
      <c r="W153" t="s">
        <v>984</v>
      </c>
      <c r="X153" t="s">
        <v>1277</v>
      </c>
      <c r="Y153" t="s">
        <v>986</v>
      </c>
      <c r="Z153" t="s">
        <v>146</v>
      </c>
      <c r="AA153" t="s">
        <v>33</v>
      </c>
      <c r="AB153">
        <v>1</v>
      </c>
      <c r="AC153">
        <v>0</v>
      </c>
    </row>
    <row r="154" spans="2:29" x14ac:dyDescent="0.25">
      <c r="B154">
        <f t="shared" si="4"/>
        <v>2023</v>
      </c>
      <c r="C154">
        <f t="shared" si="5"/>
        <v>8</v>
      </c>
      <c r="D154" s="19">
        <f>_xlfn.XLOOKUP(G154,[1]Sheet1!$K:$K,[1]Sheet1!$D:$D,0)</f>
        <v>45152</v>
      </c>
      <c r="E154" s="19">
        <f>_xlfn.XLOOKUP(G154,[1]Sheet1!$K:$K,[1]Sheet1!$E:$E,0)</f>
        <v>45158</v>
      </c>
      <c r="F154" t="str">
        <f>_xlfn.XLOOKUP(G154,[1]Sheet1!$K:$K,[1]Sheet1!$N:$N,0)</f>
        <v>2023-W33</v>
      </c>
      <c r="G154" t="s">
        <v>182</v>
      </c>
      <c r="H154" t="s">
        <v>133</v>
      </c>
      <c r="I154" t="s">
        <v>72</v>
      </c>
      <c r="J154" t="s">
        <v>73</v>
      </c>
      <c r="K154" t="s">
        <v>74</v>
      </c>
      <c r="L154" t="s">
        <v>996</v>
      </c>
      <c r="M154" t="s">
        <v>984</v>
      </c>
      <c r="N154" t="s">
        <v>1557</v>
      </c>
      <c r="O154" t="s">
        <v>986</v>
      </c>
      <c r="P154" t="s">
        <v>996</v>
      </c>
      <c r="Q154" t="s">
        <v>984</v>
      </c>
      <c r="R154" t="s">
        <v>1558</v>
      </c>
      <c r="S154" t="s">
        <v>986</v>
      </c>
      <c r="T154" t="s">
        <v>970</v>
      </c>
      <c r="U154" t="s">
        <v>986</v>
      </c>
      <c r="V154" t="s">
        <v>996</v>
      </c>
      <c r="W154" t="s">
        <v>984</v>
      </c>
      <c r="X154" t="s">
        <v>970</v>
      </c>
      <c r="Y154" t="s">
        <v>986</v>
      </c>
      <c r="Z154" t="s">
        <v>178</v>
      </c>
      <c r="AA154" t="s">
        <v>33</v>
      </c>
      <c r="AB154">
        <v>1</v>
      </c>
      <c r="AC154">
        <v>0</v>
      </c>
    </row>
    <row r="155" spans="2:29" x14ac:dyDescent="0.25">
      <c r="B155">
        <f t="shared" si="4"/>
        <v>2023</v>
      </c>
      <c r="C155">
        <f t="shared" si="5"/>
        <v>8</v>
      </c>
      <c r="D155" s="19">
        <f>_xlfn.XLOOKUP(G155,[1]Sheet1!$K:$K,[1]Sheet1!$D:$D,0)</f>
        <v>45145</v>
      </c>
      <c r="E155" s="19">
        <f>_xlfn.XLOOKUP(G155,[1]Sheet1!$K:$K,[1]Sheet1!$E:$E,0)</f>
        <v>45151</v>
      </c>
      <c r="F155" t="str">
        <f>_xlfn.XLOOKUP(G155,[1]Sheet1!$K:$K,[1]Sheet1!$N:$N,0)</f>
        <v>2023-W32</v>
      </c>
      <c r="G155" t="s">
        <v>184</v>
      </c>
      <c r="H155" t="s">
        <v>40</v>
      </c>
      <c r="I155" t="s">
        <v>58</v>
      </c>
      <c r="J155" t="s">
        <v>59</v>
      </c>
      <c r="K155" t="s">
        <v>60</v>
      </c>
      <c r="L155" t="s">
        <v>1559</v>
      </c>
      <c r="M155" t="s">
        <v>1032</v>
      </c>
      <c r="N155" t="s">
        <v>1560</v>
      </c>
      <c r="O155" t="s">
        <v>1561</v>
      </c>
      <c r="P155" t="s">
        <v>1562</v>
      </c>
      <c r="Q155" t="s">
        <v>1110</v>
      </c>
      <c r="R155" t="s">
        <v>1563</v>
      </c>
      <c r="S155" t="s">
        <v>1524</v>
      </c>
      <c r="T155" t="s">
        <v>1564</v>
      </c>
      <c r="U155" t="s">
        <v>970</v>
      </c>
      <c r="V155" t="s">
        <v>1340</v>
      </c>
      <c r="W155" t="s">
        <v>984</v>
      </c>
      <c r="X155" t="s">
        <v>1565</v>
      </c>
      <c r="Y155" t="s">
        <v>986</v>
      </c>
      <c r="Z155" t="s">
        <v>180</v>
      </c>
      <c r="AA155" t="s">
        <v>33</v>
      </c>
      <c r="AB155">
        <v>16</v>
      </c>
      <c r="AC155">
        <v>0</v>
      </c>
    </row>
    <row r="156" spans="2:29" x14ac:dyDescent="0.25">
      <c r="B156">
        <f t="shared" si="4"/>
        <v>2023</v>
      </c>
      <c r="C156">
        <f t="shared" si="5"/>
        <v>8</v>
      </c>
      <c r="D156" s="19">
        <f>_xlfn.XLOOKUP(G156,[1]Sheet1!$K:$K,[1]Sheet1!$D:$D,0)</f>
        <v>45145</v>
      </c>
      <c r="E156" s="19">
        <f>_xlfn.XLOOKUP(G156,[1]Sheet1!$K:$K,[1]Sheet1!$E:$E,0)</f>
        <v>45151</v>
      </c>
      <c r="F156" t="str">
        <f>_xlfn.XLOOKUP(G156,[1]Sheet1!$K:$K,[1]Sheet1!$N:$N,0)</f>
        <v>2023-W32</v>
      </c>
      <c r="G156" t="s">
        <v>184</v>
      </c>
      <c r="H156" t="s">
        <v>92</v>
      </c>
      <c r="I156" t="s">
        <v>97</v>
      </c>
      <c r="J156" t="s">
        <v>98</v>
      </c>
      <c r="K156" t="s">
        <v>99</v>
      </c>
      <c r="L156" t="s">
        <v>1047</v>
      </c>
      <c r="M156" t="s">
        <v>1081</v>
      </c>
      <c r="N156" t="s">
        <v>1566</v>
      </c>
      <c r="O156" t="s">
        <v>1236</v>
      </c>
      <c r="P156" t="s">
        <v>1567</v>
      </c>
      <c r="Q156" t="s">
        <v>977</v>
      </c>
      <c r="R156" t="s">
        <v>1568</v>
      </c>
      <c r="S156" t="s">
        <v>1569</v>
      </c>
      <c r="T156" t="s">
        <v>1570</v>
      </c>
      <c r="U156" t="s">
        <v>970</v>
      </c>
      <c r="V156" t="s">
        <v>1032</v>
      </c>
      <c r="W156" t="s">
        <v>984</v>
      </c>
      <c r="X156" t="s">
        <v>1571</v>
      </c>
      <c r="Y156" t="s">
        <v>986</v>
      </c>
      <c r="Z156" t="s">
        <v>128</v>
      </c>
      <c r="AA156" t="s">
        <v>33</v>
      </c>
      <c r="AB156">
        <v>6</v>
      </c>
      <c r="AC156">
        <v>0</v>
      </c>
    </row>
    <row r="157" spans="2:29" x14ac:dyDescent="0.25">
      <c r="B157">
        <f t="shared" si="4"/>
        <v>2023</v>
      </c>
      <c r="C157">
        <f t="shared" si="5"/>
        <v>8</v>
      </c>
      <c r="D157" s="19">
        <f>_xlfn.XLOOKUP(G157,[1]Sheet1!$K:$K,[1]Sheet1!$D:$D,0)</f>
        <v>45145</v>
      </c>
      <c r="E157" s="19">
        <f>_xlfn.XLOOKUP(G157,[1]Sheet1!$K:$K,[1]Sheet1!$E:$E,0)</f>
        <v>45151</v>
      </c>
      <c r="F157" t="str">
        <f>_xlfn.XLOOKUP(G157,[1]Sheet1!$K:$K,[1]Sheet1!$N:$N,0)</f>
        <v>2023-W32</v>
      </c>
      <c r="G157" t="s">
        <v>184</v>
      </c>
      <c r="H157" t="s">
        <v>115</v>
      </c>
      <c r="I157" t="s">
        <v>116</v>
      </c>
      <c r="J157" t="s">
        <v>117</v>
      </c>
      <c r="K157" t="s">
        <v>118</v>
      </c>
      <c r="L157" t="s">
        <v>1184</v>
      </c>
      <c r="M157" t="s">
        <v>984</v>
      </c>
      <c r="N157" t="s">
        <v>1572</v>
      </c>
      <c r="O157" t="s">
        <v>986</v>
      </c>
      <c r="P157" t="s">
        <v>1529</v>
      </c>
      <c r="Q157" t="s">
        <v>984</v>
      </c>
      <c r="R157" t="s">
        <v>1573</v>
      </c>
      <c r="S157" t="s">
        <v>986</v>
      </c>
      <c r="T157" t="s">
        <v>1574</v>
      </c>
      <c r="U157" t="s">
        <v>986</v>
      </c>
      <c r="V157" t="s">
        <v>977</v>
      </c>
      <c r="W157" t="s">
        <v>984</v>
      </c>
      <c r="X157" t="s">
        <v>1373</v>
      </c>
      <c r="Y157" t="s">
        <v>986</v>
      </c>
      <c r="Z157" t="s">
        <v>131</v>
      </c>
      <c r="AA157" t="s">
        <v>33</v>
      </c>
      <c r="AB157">
        <v>4</v>
      </c>
      <c r="AC157">
        <v>0</v>
      </c>
    </row>
    <row r="158" spans="2:29" x14ac:dyDescent="0.25">
      <c r="B158">
        <f t="shared" si="4"/>
        <v>2023</v>
      </c>
      <c r="C158">
        <f t="shared" si="5"/>
        <v>8</v>
      </c>
      <c r="D158" s="19">
        <f>_xlfn.XLOOKUP(G158,[1]Sheet1!$K:$K,[1]Sheet1!$D:$D,0)</f>
        <v>45145</v>
      </c>
      <c r="E158" s="19">
        <f>_xlfn.XLOOKUP(G158,[1]Sheet1!$K:$K,[1]Sheet1!$E:$E,0)</f>
        <v>45151</v>
      </c>
      <c r="F158" t="str">
        <f>_xlfn.XLOOKUP(G158,[1]Sheet1!$K:$K,[1]Sheet1!$N:$N,0)</f>
        <v>2023-W32</v>
      </c>
      <c r="G158" t="s">
        <v>184</v>
      </c>
      <c r="H158" t="s">
        <v>34</v>
      </c>
      <c r="I158" t="s">
        <v>107</v>
      </c>
      <c r="J158" t="s">
        <v>108</v>
      </c>
      <c r="K158" t="s">
        <v>109</v>
      </c>
      <c r="L158" t="s">
        <v>1284</v>
      </c>
      <c r="M158" t="s">
        <v>984</v>
      </c>
      <c r="N158" t="s">
        <v>1575</v>
      </c>
      <c r="O158" t="s">
        <v>986</v>
      </c>
      <c r="P158" t="s">
        <v>1576</v>
      </c>
      <c r="Q158" t="s">
        <v>984</v>
      </c>
      <c r="R158" t="s">
        <v>1577</v>
      </c>
      <c r="S158" t="s">
        <v>986</v>
      </c>
      <c r="T158" t="s">
        <v>1578</v>
      </c>
      <c r="U158" t="s">
        <v>986</v>
      </c>
      <c r="V158" t="s">
        <v>977</v>
      </c>
      <c r="W158" t="s">
        <v>984</v>
      </c>
      <c r="X158" t="s">
        <v>1212</v>
      </c>
      <c r="Y158" t="s">
        <v>986</v>
      </c>
      <c r="Z158" t="s">
        <v>185</v>
      </c>
      <c r="AA158" t="s">
        <v>33</v>
      </c>
      <c r="AB158">
        <v>4</v>
      </c>
      <c r="AC158">
        <v>0</v>
      </c>
    </row>
    <row r="159" spans="2:29" x14ac:dyDescent="0.25">
      <c r="B159">
        <f t="shared" si="4"/>
        <v>2023</v>
      </c>
      <c r="C159">
        <f t="shared" si="5"/>
        <v>8</v>
      </c>
      <c r="D159" s="19">
        <f>_xlfn.XLOOKUP(G159,[1]Sheet1!$K:$K,[1]Sheet1!$D:$D,0)</f>
        <v>45145</v>
      </c>
      <c r="E159" s="19">
        <f>_xlfn.XLOOKUP(G159,[1]Sheet1!$K:$K,[1]Sheet1!$E:$E,0)</f>
        <v>45151</v>
      </c>
      <c r="F159" t="str">
        <f>_xlfn.XLOOKUP(G159,[1]Sheet1!$K:$K,[1]Sheet1!$N:$N,0)</f>
        <v>2023-W32</v>
      </c>
      <c r="G159" t="s">
        <v>184</v>
      </c>
      <c r="H159" t="s">
        <v>76</v>
      </c>
      <c r="I159" t="s">
        <v>76</v>
      </c>
      <c r="J159" t="s">
        <v>77</v>
      </c>
      <c r="K159" t="s">
        <v>78</v>
      </c>
      <c r="L159" t="s">
        <v>1536</v>
      </c>
      <c r="M159" t="s">
        <v>972</v>
      </c>
      <c r="N159" t="s">
        <v>1579</v>
      </c>
      <c r="O159" t="s">
        <v>1229</v>
      </c>
      <c r="P159" t="s">
        <v>1576</v>
      </c>
      <c r="Q159" t="s">
        <v>972</v>
      </c>
      <c r="R159" t="s">
        <v>1577</v>
      </c>
      <c r="S159" t="s">
        <v>1335</v>
      </c>
      <c r="T159" t="s">
        <v>1580</v>
      </c>
      <c r="U159" t="s">
        <v>970</v>
      </c>
      <c r="V159" t="s">
        <v>977</v>
      </c>
      <c r="W159" t="s">
        <v>984</v>
      </c>
      <c r="X159" t="s">
        <v>1542</v>
      </c>
      <c r="Y159" t="s">
        <v>986</v>
      </c>
      <c r="Z159" t="s">
        <v>132</v>
      </c>
      <c r="AA159" t="s">
        <v>33</v>
      </c>
      <c r="AB159">
        <v>4</v>
      </c>
      <c r="AC159">
        <v>0</v>
      </c>
    </row>
    <row r="160" spans="2:29" x14ac:dyDescent="0.25">
      <c r="B160">
        <f t="shared" si="4"/>
        <v>2023</v>
      </c>
      <c r="C160">
        <f t="shared" si="5"/>
        <v>8</v>
      </c>
      <c r="D160" s="19">
        <f>_xlfn.XLOOKUP(G160,[1]Sheet1!$K:$K,[1]Sheet1!$D:$D,0)</f>
        <v>45145</v>
      </c>
      <c r="E160" s="19">
        <f>_xlfn.XLOOKUP(G160,[1]Sheet1!$K:$K,[1]Sheet1!$E:$E,0)</f>
        <v>45151</v>
      </c>
      <c r="F160" t="str">
        <f>_xlfn.XLOOKUP(G160,[1]Sheet1!$K:$K,[1]Sheet1!$N:$N,0)</f>
        <v>2023-W32</v>
      </c>
      <c r="G160" t="s">
        <v>184</v>
      </c>
      <c r="H160" t="s">
        <v>34</v>
      </c>
      <c r="I160" t="s">
        <v>50</v>
      </c>
      <c r="J160" t="s">
        <v>51</v>
      </c>
      <c r="K160" t="s">
        <v>52</v>
      </c>
      <c r="L160" t="s">
        <v>1438</v>
      </c>
      <c r="M160" t="s">
        <v>984</v>
      </c>
      <c r="N160" t="s">
        <v>1565</v>
      </c>
      <c r="O160" t="s">
        <v>986</v>
      </c>
      <c r="P160" t="s">
        <v>1038</v>
      </c>
      <c r="Q160" t="s">
        <v>984</v>
      </c>
      <c r="R160" t="s">
        <v>1581</v>
      </c>
      <c r="S160" t="s">
        <v>986</v>
      </c>
      <c r="T160" t="s">
        <v>1582</v>
      </c>
      <c r="U160" t="s">
        <v>986</v>
      </c>
      <c r="V160" t="s">
        <v>1081</v>
      </c>
      <c r="W160" t="s">
        <v>984</v>
      </c>
      <c r="X160" t="s">
        <v>1583</v>
      </c>
      <c r="Y160" t="s">
        <v>986</v>
      </c>
      <c r="Z160" t="s">
        <v>170</v>
      </c>
      <c r="AA160" t="s">
        <v>33</v>
      </c>
      <c r="AB160">
        <v>3</v>
      </c>
      <c r="AC160">
        <v>0</v>
      </c>
    </row>
    <row r="161" spans="2:29" x14ac:dyDescent="0.25">
      <c r="B161">
        <f t="shared" si="4"/>
        <v>2023</v>
      </c>
      <c r="C161">
        <f t="shared" si="5"/>
        <v>8</v>
      </c>
      <c r="D161" s="19">
        <f>_xlfn.XLOOKUP(G161,[1]Sheet1!$K:$K,[1]Sheet1!$D:$D,0)</f>
        <v>45145</v>
      </c>
      <c r="E161" s="19">
        <f>_xlfn.XLOOKUP(G161,[1]Sheet1!$K:$K,[1]Sheet1!$E:$E,0)</f>
        <v>45151</v>
      </c>
      <c r="F161" t="str">
        <f>_xlfn.XLOOKUP(G161,[1]Sheet1!$K:$K,[1]Sheet1!$N:$N,0)</f>
        <v>2023-W32</v>
      </c>
      <c r="G161" t="s">
        <v>184</v>
      </c>
      <c r="H161" t="s">
        <v>120</v>
      </c>
      <c r="I161" t="s">
        <v>120</v>
      </c>
      <c r="J161" t="s">
        <v>121</v>
      </c>
      <c r="K161" t="s">
        <v>122</v>
      </c>
      <c r="L161" t="s">
        <v>1204</v>
      </c>
      <c r="M161" t="s">
        <v>996</v>
      </c>
      <c r="N161" t="s">
        <v>1584</v>
      </c>
      <c r="O161" t="s">
        <v>1247</v>
      </c>
      <c r="P161" t="s">
        <v>1101</v>
      </c>
      <c r="Q161" t="s">
        <v>996</v>
      </c>
      <c r="R161" t="s">
        <v>1585</v>
      </c>
      <c r="S161" t="s">
        <v>1024</v>
      </c>
      <c r="T161" t="s">
        <v>1586</v>
      </c>
      <c r="U161" t="s">
        <v>970</v>
      </c>
      <c r="V161" t="s">
        <v>972</v>
      </c>
      <c r="W161" t="s">
        <v>984</v>
      </c>
      <c r="X161" t="s">
        <v>1208</v>
      </c>
      <c r="Y161" t="s">
        <v>986</v>
      </c>
      <c r="Z161" t="s">
        <v>138</v>
      </c>
      <c r="AA161" t="s">
        <v>33</v>
      </c>
      <c r="AB161">
        <v>2</v>
      </c>
      <c r="AC161">
        <v>0</v>
      </c>
    </row>
    <row r="162" spans="2:29" x14ac:dyDescent="0.25">
      <c r="B162">
        <f t="shared" si="4"/>
        <v>2023</v>
      </c>
      <c r="C162">
        <f t="shared" si="5"/>
        <v>8</v>
      </c>
      <c r="D162" s="19">
        <f>_xlfn.XLOOKUP(G162,[1]Sheet1!$K:$K,[1]Sheet1!$D:$D,0)</f>
        <v>45145</v>
      </c>
      <c r="E162" s="19">
        <f>_xlfn.XLOOKUP(G162,[1]Sheet1!$K:$K,[1]Sheet1!$E:$E,0)</f>
        <v>45151</v>
      </c>
      <c r="F162" t="str">
        <f>_xlfn.XLOOKUP(G162,[1]Sheet1!$K:$K,[1]Sheet1!$N:$N,0)</f>
        <v>2023-W32</v>
      </c>
      <c r="G162" t="s">
        <v>184</v>
      </c>
      <c r="H162" t="s">
        <v>92</v>
      </c>
      <c r="I162" t="s">
        <v>102</v>
      </c>
      <c r="J162" t="s">
        <v>103</v>
      </c>
      <c r="K162" t="s">
        <v>104</v>
      </c>
      <c r="L162" t="s">
        <v>1260</v>
      </c>
      <c r="M162" t="s">
        <v>996</v>
      </c>
      <c r="N162" t="s">
        <v>1587</v>
      </c>
      <c r="O162" t="s">
        <v>1247</v>
      </c>
      <c r="P162" t="s">
        <v>1588</v>
      </c>
      <c r="Q162" t="s">
        <v>972</v>
      </c>
      <c r="R162" t="s">
        <v>1589</v>
      </c>
      <c r="S162" t="s">
        <v>1335</v>
      </c>
      <c r="T162" t="s">
        <v>1590</v>
      </c>
      <c r="U162" t="s">
        <v>970</v>
      </c>
      <c r="V162" t="s">
        <v>972</v>
      </c>
      <c r="W162" t="s">
        <v>984</v>
      </c>
      <c r="X162" t="s">
        <v>1591</v>
      </c>
      <c r="Y162" t="s">
        <v>986</v>
      </c>
      <c r="Z162" t="s">
        <v>138</v>
      </c>
      <c r="AA162" t="s">
        <v>33</v>
      </c>
      <c r="AB162">
        <v>2</v>
      </c>
      <c r="AC162">
        <v>0</v>
      </c>
    </row>
    <row r="163" spans="2:29" x14ac:dyDescent="0.25">
      <c r="B163">
        <f t="shared" si="4"/>
        <v>2023</v>
      </c>
      <c r="C163">
        <f t="shared" si="5"/>
        <v>8</v>
      </c>
      <c r="D163" s="19">
        <f>_xlfn.XLOOKUP(G163,[1]Sheet1!$K:$K,[1]Sheet1!$D:$D,0)</f>
        <v>45145</v>
      </c>
      <c r="E163" s="19">
        <f>_xlfn.XLOOKUP(G163,[1]Sheet1!$K:$K,[1]Sheet1!$E:$E,0)</f>
        <v>45151</v>
      </c>
      <c r="F163" t="str">
        <f>_xlfn.XLOOKUP(G163,[1]Sheet1!$K:$K,[1]Sheet1!$N:$N,0)</f>
        <v>2023-W32</v>
      </c>
      <c r="G163" t="s">
        <v>184</v>
      </c>
      <c r="H163" t="s">
        <v>92</v>
      </c>
      <c r="I163" t="s">
        <v>93</v>
      </c>
      <c r="J163" t="s">
        <v>94</v>
      </c>
      <c r="K163" t="s">
        <v>95</v>
      </c>
      <c r="L163" t="s">
        <v>1087</v>
      </c>
      <c r="M163" t="s">
        <v>984</v>
      </c>
      <c r="N163" t="s">
        <v>1592</v>
      </c>
      <c r="O163" t="s">
        <v>986</v>
      </c>
      <c r="P163" t="s">
        <v>1477</v>
      </c>
      <c r="Q163" t="s">
        <v>984</v>
      </c>
      <c r="R163" t="s">
        <v>1593</v>
      </c>
      <c r="S163" t="s">
        <v>986</v>
      </c>
      <c r="T163" t="s">
        <v>1594</v>
      </c>
      <c r="U163" t="s">
        <v>986</v>
      </c>
      <c r="V163" t="s">
        <v>972</v>
      </c>
      <c r="W163" t="s">
        <v>984</v>
      </c>
      <c r="X163" t="s">
        <v>1411</v>
      </c>
      <c r="Y163" t="s">
        <v>986</v>
      </c>
      <c r="Z163" t="s">
        <v>138</v>
      </c>
      <c r="AA163" t="s">
        <v>33</v>
      </c>
      <c r="AB163">
        <v>2</v>
      </c>
      <c r="AC163">
        <v>0</v>
      </c>
    </row>
    <row r="164" spans="2:29" x14ac:dyDescent="0.25">
      <c r="B164">
        <f t="shared" si="4"/>
        <v>2023</v>
      </c>
      <c r="C164">
        <f t="shared" si="5"/>
        <v>8</v>
      </c>
      <c r="D164" s="19">
        <f>_xlfn.XLOOKUP(G164,[1]Sheet1!$K:$K,[1]Sheet1!$D:$D,0)</f>
        <v>45145</v>
      </c>
      <c r="E164" s="19">
        <f>_xlfn.XLOOKUP(G164,[1]Sheet1!$K:$K,[1]Sheet1!$E:$E,0)</f>
        <v>45151</v>
      </c>
      <c r="F164" t="str">
        <f>_xlfn.XLOOKUP(G164,[1]Sheet1!$K:$K,[1]Sheet1!$N:$N,0)</f>
        <v>2023-W32</v>
      </c>
      <c r="G164" t="s">
        <v>184</v>
      </c>
      <c r="H164" t="s">
        <v>34</v>
      </c>
      <c r="I164" t="s">
        <v>186</v>
      </c>
      <c r="J164" t="s">
        <v>187</v>
      </c>
      <c r="K164" t="s">
        <v>188</v>
      </c>
      <c r="L164" t="s">
        <v>1110</v>
      </c>
      <c r="M164" t="s">
        <v>984</v>
      </c>
      <c r="N164" t="s">
        <v>1595</v>
      </c>
      <c r="O164" t="s">
        <v>986</v>
      </c>
      <c r="P164" t="s">
        <v>1110</v>
      </c>
      <c r="Q164" t="s">
        <v>984</v>
      </c>
      <c r="R164" t="s">
        <v>1596</v>
      </c>
      <c r="S164" t="s">
        <v>986</v>
      </c>
      <c r="T164" t="s">
        <v>1398</v>
      </c>
      <c r="U164" t="s">
        <v>986</v>
      </c>
      <c r="V164" t="s">
        <v>996</v>
      </c>
      <c r="W164" t="s">
        <v>984</v>
      </c>
      <c r="X164" t="s">
        <v>1335</v>
      </c>
      <c r="Y164" t="s">
        <v>986</v>
      </c>
      <c r="Z164" t="s">
        <v>166</v>
      </c>
      <c r="AA164" t="s">
        <v>33</v>
      </c>
      <c r="AB164">
        <v>1</v>
      </c>
      <c r="AC164">
        <v>0</v>
      </c>
    </row>
    <row r="165" spans="2:29" x14ac:dyDescent="0.25">
      <c r="B165">
        <f t="shared" si="4"/>
        <v>2023</v>
      </c>
      <c r="C165">
        <f t="shared" si="5"/>
        <v>8</v>
      </c>
      <c r="D165" s="19">
        <f>_xlfn.XLOOKUP(G165,[1]Sheet1!$K:$K,[1]Sheet1!$D:$D,0)</f>
        <v>45145</v>
      </c>
      <c r="E165" s="19">
        <f>_xlfn.XLOOKUP(G165,[1]Sheet1!$K:$K,[1]Sheet1!$E:$E,0)</f>
        <v>45151</v>
      </c>
      <c r="F165" t="str">
        <f>_xlfn.XLOOKUP(G165,[1]Sheet1!$K:$K,[1]Sheet1!$N:$N,0)</f>
        <v>2023-W32</v>
      </c>
      <c r="G165" t="s">
        <v>184</v>
      </c>
      <c r="H165" t="s">
        <v>34</v>
      </c>
      <c r="I165" t="s">
        <v>157</v>
      </c>
      <c r="J165" t="s">
        <v>158</v>
      </c>
      <c r="K165" t="s">
        <v>159</v>
      </c>
      <c r="L165" t="s">
        <v>1219</v>
      </c>
      <c r="M165" t="s">
        <v>984</v>
      </c>
      <c r="N165" t="s">
        <v>1597</v>
      </c>
      <c r="O165" t="s">
        <v>986</v>
      </c>
      <c r="P165" t="s">
        <v>1221</v>
      </c>
      <c r="Q165" t="s">
        <v>984</v>
      </c>
      <c r="R165" t="s">
        <v>1224</v>
      </c>
      <c r="S165" t="s">
        <v>986</v>
      </c>
      <c r="T165" t="s">
        <v>1574</v>
      </c>
      <c r="U165" t="s">
        <v>986</v>
      </c>
      <c r="V165" t="s">
        <v>996</v>
      </c>
      <c r="W165" t="s">
        <v>984</v>
      </c>
      <c r="X165" t="s">
        <v>1223</v>
      </c>
      <c r="Y165" t="s">
        <v>986</v>
      </c>
      <c r="Z165" t="s">
        <v>139</v>
      </c>
      <c r="AA165" t="s">
        <v>33</v>
      </c>
      <c r="AB165">
        <v>1</v>
      </c>
      <c r="AC165">
        <v>0</v>
      </c>
    </row>
    <row r="166" spans="2:29" x14ac:dyDescent="0.25">
      <c r="B166">
        <f t="shared" si="4"/>
        <v>2023</v>
      </c>
      <c r="C166">
        <f t="shared" si="5"/>
        <v>8</v>
      </c>
      <c r="D166" s="19">
        <f>_xlfn.XLOOKUP(G166,[1]Sheet1!$K:$K,[1]Sheet1!$D:$D,0)</f>
        <v>45145</v>
      </c>
      <c r="E166" s="19">
        <f>_xlfn.XLOOKUP(G166,[1]Sheet1!$K:$K,[1]Sheet1!$E:$E,0)</f>
        <v>45151</v>
      </c>
      <c r="F166" t="str">
        <f>_xlfn.XLOOKUP(G166,[1]Sheet1!$K:$K,[1]Sheet1!$N:$N,0)</f>
        <v>2023-W32</v>
      </c>
      <c r="G166" t="s">
        <v>184</v>
      </c>
      <c r="H166" t="s">
        <v>133</v>
      </c>
      <c r="I166" t="s">
        <v>72</v>
      </c>
      <c r="J166" t="s">
        <v>73</v>
      </c>
      <c r="K166" t="s">
        <v>74</v>
      </c>
      <c r="L166" t="s">
        <v>967</v>
      </c>
      <c r="M166" t="s">
        <v>984</v>
      </c>
      <c r="N166" t="s">
        <v>1598</v>
      </c>
      <c r="O166" t="s">
        <v>986</v>
      </c>
      <c r="P166" t="s">
        <v>1110</v>
      </c>
      <c r="Q166" t="s">
        <v>984</v>
      </c>
      <c r="R166" t="s">
        <v>1596</v>
      </c>
      <c r="S166" t="s">
        <v>986</v>
      </c>
      <c r="T166" t="s">
        <v>970</v>
      </c>
      <c r="U166" t="s">
        <v>986</v>
      </c>
      <c r="V166" t="s">
        <v>996</v>
      </c>
      <c r="W166" t="s">
        <v>984</v>
      </c>
      <c r="X166" t="s">
        <v>1303</v>
      </c>
      <c r="Y166" t="s">
        <v>986</v>
      </c>
      <c r="Z166" t="s">
        <v>178</v>
      </c>
      <c r="AA166" t="s">
        <v>33</v>
      </c>
      <c r="AB166">
        <v>1</v>
      </c>
      <c r="AC166">
        <v>0</v>
      </c>
    </row>
    <row r="167" spans="2:29" x14ac:dyDescent="0.25">
      <c r="B167">
        <f t="shared" si="4"/>
        <v>2023</v>
      </c>
      <c r="C167">
        <f t="shared" si="5"/>
        <v>7</v>
      </c>
      <c r="D167" s="19">
        <f>_xlfn.XLOOKUP(G167,[1]Sheet1!$K:$K,[1]Sheet1!$D:$D,0)</f>
        <v>45138</v>
      </c>
      <c r="E167" s="19">
        <f>_xlfn.XLOOKUP(G167,[1]Sheet1!$K:$K,[1]Sheet1!$E:$E,0)</f>
        <v>45144</v>
      </c>
      <c r="F167" t="str">
        <f>_xlfn.XLOOKUP(G167,[1]Sheet1!$K:$K,[1]Sheet1!$N:$N,0)</f>
        <v>2023-W31</v>
      </c>
      <c r="G167" t="s">
        <v>189</v>
      </c>
      <c r="H167" t="s">
        <v>40</v>
      </c>
      <c r="I167" t="s">
        <v>58</v>
      </c>
      <c r="J167" t="s">
        <v>59</v>
      </c>
      <c r="K167" t="s">
        <v>60</v>
      </c>
      <c r="L167" t="s">
        <v>1599</v>
      </c>
      <c r="M167" t="s">
        <v>972</v>
      </c>
      <c r="N167" t="s">
        <v>1600</v>
      </c>
      <c r="O167" t="s">
        <v>1569</v>
      </c>
      <c r="P167" t="s">
        <v>1601</v>
      </c>
      <c r="Q167" t="s">
        <v>972</v>
      </c>
      <c r="R167" t="s">
        <v>1602</v>
      </c>
      <c r="S167" t="s">
        <v>1040</v>
      </c>
      <c r="T167" t="s">
        <v>1470</v>
      </c>
      <c r="U167" t="s">
        <v>970</v>
      </c>
      <c r="V167" t="s">
        <v>1119</v>
      </c>
      <c r="W167" t="s">
        <v>984</v>
      </c>
      <c r="X167" t="s">
        <v>1603</v>
      </c>
      <c r="Y167" t="s">
        <v>986</v>
      </c>
      <c r="Z167" t="s">
        <v>190</v>
      </c>
      <c r="AA167" t="s">
        <v>33</v>
      </c>
      <c r="AB167">
        <v>23</v>
      </c>
      <c r="AC167">
        <v>0</v>
      </c>
    </row>
    <row r="168" spans="2:29" x14ac:dyDescent="0.25">
      <c r="B168">
        <f t="shared" si="4"/>
        <v>2023</v>
      </c>
      <c r="C168">
        <f t="shared" si="5"/>
        <v>7</v>
      </c>
      <c r="D168" s="19">
        <f>_xlfn.XLOOKUP(G168,[1]Sheet1!$K:$K,[1]Sheet1!$D:$D,0)</f>
        <v>45138</v>
      </c>
      <c r="E168" s="19">
        <f>_xlfn.XLOOKUP(G168,[1]Sheet1!$K:$K,[1]Sheet1!$E:$E,0)</f>
        <v>45144</v>
      </c>
      <c r="F168" t="str">
        <f>_xlfn.XLOOKUP(G168,[1]Sheet1!$K:$K,[1]Sheet1!$N:$N,0)</f>
        <v>2023-W31</v>
      </c>
      <c r="G168" t="s">
        <v>189</v>
      </c>
      <c r="H168" t="s">
        <v>115</v>
      </c>
      <c r="I168" t="s">
        <v>116</v>
      </c>
      <c r="J168" t="s">
        <v>117</v>
      </c>
      <c r="K168" t="s">
        <v>118</v>
      </c>
      <c r="L168" t="s">
        <v>1087</v>
      </c>
      <c r="M168" t="s">
        <v>996</v>
      </c>
      <c r="N168" t="s">
        <v>1604</v>
      </c>
      <c r="O168" t="s">
        <v>1335</v>
      </c>
      <c r="P168" t="s">
        <v>1550</v>
      </c>
      <c r="Q168" t="s">
        <v>996</v>
      </c>
      <c r="R168" t="s">
        <v>1605</v>
      </c>
      <c r="S168" t="s">
        <v>1375</v>
      </c>
      <c r="T168" t="s">
        <v>970</v>
      </c>
      <c r="U168" t="s">
        <v>970</v>
      </c>
      <c r="V168" t="s">
        <v>967</v>
      </c>
      <c r="W168" t="s">
        <v>984</v>
      </c>
      <c r="X168" t="s">
        <v>1606</v>
      </c>
      <c r="Y168" t="s">
        <v>986</v>
      </c>
      <c r="Z168" t="s">
        <v>176</v>
      </c>
      <c r="AA168" t="s">
        <v>33</v>
      </c>
      <c r="AB168">
        <v>7</v>
      </c>
      <c r="AC168">
        <v>0</v>
      </c>
    </row>
    <row r="169" spans="2:29" x14ac:dyDescent="0.25">
      <c r="B169">
        <f t="shared" si="4"/>
        <v>2023</v>
      </c>
      <c r="C169">
        <f t="shared" si="5"/>
        <v>7</v>
      </c>
      <c r="D169" s="19">
        <f>_xlfn.XLOOKUP(G169,[1]Sheet1!$K:$K,[1]Sheet1!$D:$D,0)</f>
        <v>45138</v>
      </c>
      <c r="E169" s="19">
        <f>_xlfn.XLOOKUP(G169,[1]Sheet1!$K:$K,[1]Sheet1!$E:$E,0)</f>
        <v>45144</v>
      </c>
      <c r="F169" t="str">
        <f>_xlfn.XLOOKUP(G169,[1]Sheet1!$K:$K,[1]Sheet1!$N:$N,0)</f>
        <v>2023-W31</v>
      </c>
      <c r="G169" t="s">
        <v>189</v>
      </c>
      <c r="H169" t="s">
        <v>34</v>
      </c>
      <c r="I169" t="s">
        <v>50</v>
      </c>
      <c r="J169" t="s">
        <v>51</v>
      </c>
      <c r="K169" t="s">
        <v>52</v>
      </c>
      <c r="L169" t="s">
        <v>1089</v>
      </c>
      <c r="M169" t="s">
        <v>996</v>
      </c>
      <c r="N169" t="s">
        <v>1607</v>
      </c>
      <c r="O169" t="s">
        <v>1335</v>
      </c>
      <c r="P169" t="s">
        <v>1038</v>
      </c>
      <c r="Q169" t="s">
        <v>977</v>
      </c>
      <c r="R169" t="s">
        <v>1608</v>
      </c>
      <c r="S169" t="s">
        <v>1538</v>
      </c>
      <c r="T169" t="s">
        <v>970</v>
      </c>
      <c r="U169" t="s">
        <v>970</v>
      </c>
      <c r="V169" t="s">
        <v>1032</v>
      </c>
      <c r="W169" t="s">
        <v>984</v>
      </c>
      <c r="X169" t="s">
        <v>1078</v>
      </c>
      <c r="Y169" t="s">
        <v>986</v>
      </c>
      <c r="Z169" t="s">
        <v>123</v>
      </c>
      <c r="AA169" t="s">
        <v>33</v>
      </c>
      <c r="AB169">
        <v>6</v>
      </c>
      <c r="AC169">
        <v>0</v>
      </c>
    </row>
    <row r="170" spans="2:29" x14ac:dyDescent="0.25">
      <c r="B170">
        <f t="shared" si="4"/>
        <v>2023</v>
      </c>
      <c r="C170">
        <f t="shared" si="5"/>
        <v>7</v>
      </c>
      <c r="D170" s="19">
        <f>_xlfn.XLOOKUP(G170,[1]Sheet1!$K:$K,[1]Sheet1!$D:$D,0)</f>
        <v>45138</v>
      </c>
      <c r="E170" s="19">
        <f>_xlfn.XLOOKUP(G170,[1]Sheet1!$K:$K,[1]Sheet1!$E:$E,0)</f>
        <v>45144</v>
      </c>
      <c r="F170" t="str">
        <f>_xlfn.XLOOKUP(G170,[1]Sheet1!$K:$K,[1]Sheet1!$N:$N,0)</f>
        <v>2023-W31</v>
      </c>
      <c r="G170" t="s">
        <v>189</v>
      </c>
      <c r="H170" t="s">
        <v>92</v>
      </c>
      <c r="I170" t="s">
        <v>97</v>
      </c>
      <c r="J170" t="s">
        <v>98</v>
      </c>
      <c r="K170" t="s">
        <v>99</v>
      </c>
      <c r="L170" t="s">
        <v>1275</v>
      </c>
      <c r="M170" t="s">
        <v>996</v>
      </c>
      <c r="N170" t="s">
        <v>1609</v>
      </c>
      <c r="O170" t="s">
        <v>1335</v>
      </c>
      <c r="P170" t="s">
        <v>999</v>
      </c>
      <c r="Q170" t="s">
        <v>996</v>
      </c>
      <c r="R170" t="s">
        <v>1610</v>
      </c>
      <c r="S170" t="s">
        <v>1375</v>
      </c>
      <c r="T170" t="s">
        <v>1611</v>
      </c>
      <c r="U170" t="s">
        <v>970</v>
      </c>
      <c r="V170" t="s">
        <v>963</v>
      </c>
      <c r="W170" t="s">
        <v>984</v>
      </c>
      <c r="X170" t="s">
        <v>1261</v>
      </c>
      <c r="Y170" t="s">
        <v>986</v>
      </c>
      <c r="Z170" t="s">
        <v>129</v>
      </c>
      <c r="AA170" t="s">
        <v>33</v>
      </c>
      <c r="AB170">
        <v>5</v>
      </c>
      <c r="AC170">
        <v>0</v>
      </c>
    </row>
    <row r="171" spans="2:29" x14ac:dyDescent="0.25">
      <c r="B171">
        <f t="shared" si="4"/>
        <v>2023</v>
      </c>
      <c r="C171">
        <f t="shared" si="5"/>
        <v>7</v>
      </c>
      <c r="D171" s="19">
        <f>_xlfn.XLOOKUP(G171,[1]Sheet1!$K:$K,[1]Sheet1!$D:$D,0)</f>
        <v>45138</v>
      </c>
      <c r="E171" s="19">
        <f>_xlfn.XLOOKUP(G171,[1]Sheet1!$K:$K,[1]Sheet1!$E:$E,0)</f>
        <v>45144</v>
      </c>
      <c r="F171" t="str">
        <f>_xlfn.XLOOKUP(G171,[1]Sheet1!$K:$K,[1]Sheet1!$N:$N,0)</f>
        <v>2023-W31</v>
      </c>
      <c r="G171" t="s">
        <v>189</v>
      </c>
      <c r="H171" t="s">
        <v>76</v>
      </c>
      <c r="I171" t="s">
        <v>76</v>
      </c>
      <c r="J171" t="s">
        <v>77</v>
      </c>
      <c r="K171" t="s">
        <v>78</v>
      </c>
      <c r="L171" t="s">
        <v>1049</v>
      </c>
      <c r="M171" t="s">
        <v>996</v>
      </c>
      <c r="N171" t="s">
        <v>1612</v>
      </c>
      <c r="O171" t="s">
        <v>1335</v>
      </c>
      <c r="P171" t="s">
        <v>1008</v>
      </c>
      <c r="Q171" t="s">
        <v>996</v>
      </c>
      <c r="R171" t="s">
        <v>1613</v>
      </c>
      <c r="S171" t="s">
        <v>1375</v>
      </c>
      <c r="T171" t="s">
        <v>1614</v>
      </c>
      <c r="U171" t="s">
        <v>970</v>
      </c>
      <c r="V171" t="s">
        <v>963</v>
      </c>
      <c r="W171" t="s">
        <v>984</v>
      </c>
      <c r="X171" t="s">
        <v>1615</v>
      </c>
      <c r="Y171" t="s">
        <v>986</v>
      </c>
      <c r="Z171" t="s">
        <v>129</v>
      </c>
      <c r="AA171" t="s">
        <v>33</v>
      </c>
      <c r="AB171">
        <v>5</v>
      </c>
      <c r="AC171">
        <v>0</v>
      </c>
    </row>
    <row r="172" spans="2:29" x14ac:dyDescent="0.25">
      <c r="B172">
        <f t="shared" si="4"/>
        <v>2023</v>
      </c>
      <c r="C172">
        <f t="shared" si="5"/>
        <v>7</v>
      </c>
      <c r="D172" s="19">
        <f>_xlfn.XLOOKUP(G172,[1]Sheet1!$K:$K,[1]Sheet1!$D:$D,0)</f>
        <v>45138</v>
      </c>
      <c r="E172" s="19">
        <f>_xlfn.XLOOKUP(G172,[1]Sheet1!$K:$K,[1]Sheet1!$E:$E,0)</f>
        <v>45144</v>
      </c>
      <c r="F172" t="str">
        <f>_xlfn.XLOOKUP(G172,[1]Sheet1!$K:$K,[1]Sheet1!$N:$N,0)</f>
        <v>2023-W31</v>
      </c>
      <c r="G172" t="s">
        <v>189</v>
      </c>
      <c r="H172" t="s">
        <v>92</v>
      </c>
      <c r="I172" t="s">
        <v>93</v>
      </c>
      <c r="J172" t="s">
        <v>94</v>
      </c>
      <c r="K172" t="s">
        <v>95</v>
      </c>
      <c r="L172" t="s">
        <v>1529</v>
      </c>
      <c r="M172" t="s">
        <v>972</v>
      </c>
      <c r="N172" t="s">
        <v>1616</v>
      </c>
      <c r="O172" t="s">
        <v>1569</v>
      </c>
      <c r="P172" t="s">
        <v>1425</v>
      </c>
      <c r="Q172" t="s">
        <v>972</v>
      </c>
      <c r="R172" t="s">
        <v>1066</v>
      </c>
      <c r="S172" t="s">
        <v>1040</v>
      </c>
      <c r="T172" t="s">
        <v>1617</v>
      </c>
      <c r="U172" t="s">
        <v>970</v>
      </c>
      <c r="V172" t="s">
        <v>977</v>
      </c>
      <c r="W172" t="s">
        <v>984</v>
      </c>
      <c r="X172" t="s">
        <v>1618</v>
      </c>
      <c r="Y172" t="s">
        <v>986</v>
      </c>
      <c r="Z172" t="s">
        <v>132</v>
      </c>
      <c r="AA172" t="s">
        <v>33</v>
      </c>
      <c r="AB172">
        <v>4</v>
      </c>
      <c r="AC172">
        <v>0</v>
      </c>
    </row>
    <row r="173" spans="2:29" x14ac:dyDescent="0.25">
      <c r="B173">
        <f t="shared" si="4"/>
        <v>2023</v>
      </c>
      <c r="C173">
        <f t="shared" si="5"/>
        <v>7</v>
      </c>
      <c r="D173" s="19">
        <f>_xlfn.XLOOKUP(G173,[1]Sheet1!$K:$K,[1]Sheet1!$D:$D,0)</f>
        <v>45138</v>
      </c>
      <c r="E173" s="19">
        <f>_xlfn.XLOOKUP(G173,[1]Sheet1!$K:$K,[1]Sheet1!$E:$E,0)</f>
        <v>45144</v>
      </c>
      <c r="F173" t="str">
        <f>_xlfn.XLOOKUP(G173,[1]Sheet1!$K:$K,[1]Sheet1!$N:$N,0)</f>
        <v>2023-W31</v>
      </c>
      <c r="G173" t="s">
        <v>189</v>
      </c>
      <c r="H173" t="s">
        <v>120</v>
      </c>
      <c r="I173" t="s">
        <v>120</v>
      </c>
      <c r="J173" t="s">
        <v>121</v>
      </c>
      <c r="K173" t="s">
        <v>122</v>
      </c>
      <c r="L173" t="s">
        <v>1132</v>
      </c>
      <c r="M173" t="s">
        <v>984</v>
      </c>
      <c r="N173" t="s">
        <v>1619</v>
      </c>
      <c r="O173" t="s">
        <v>986</v>
      </c>
      <c r="P173" t="s">
        <v>1200</v>
      </c>
      <c r="Q173" t="s">
        <v>984</v>
      </c>
      <c r="R173" t="s">
        <v>1620</v>
      </c>
      <c r="S173" t="s">
        <v>986</v>
      </c>
      <c r="T173" t="s">
        <v>1621</v>
      </c>
      <c r="U173" t="s">
        <v>986</v>
      </c>
      <c r="V173" t="s">
        <v>1081</v>
      </c>
      <c r="W173" t="s">
        <v>984</v>
      </c>
      <c r="X173" t="s">
        <v>1480</v>
      </c>
      <c r="Y173" t="s">
        <v>986</v>
      </c>
      <c r="Z173" t="s">
        <v>137</v>
      </c>
      <c r="AA173" t="s">
        <v>33</v>
      </c>
      <c r="AB173">
        <v>3</v>
      </c>
      <c r="AC173">
        <v>0</v>
      </c>
    </row>
    <row r="174" spans="2:29" x14ac:dyDescent="0.25">
      <c r="B174">
        <f t="shared" si="4"/>
        <v>2023</v>
      </c>
      <c r="C174">
        <f t="shared" si="5"/>
        <v>7</v>
      </c>
      <c r="D174" s="19">
        <f>_xlfn.XLOOKUP(G174,[1]Sheet1!$K:$K,[1]Sheet1!$D:$D,0)</f>
        <v>45138</v>
      </c>
      <c r="E174" s="19">
        <f>_xlfn.XLOOKUP(G174,[1]Sheet1!$K:$K,[1]Sheet1!$E:$E,0)</f>
        <v>45144</v>
      </c>
      <c r="F174" t="str">
        <f>_xlfn.XLOOKUP(G174,[1]Sheet1!$K:$K,[1]Sheet1!$N:$N,0)</f>
        <v>2023-W31</v>
      </c>
      <c r="G174" t="s">
        <v>189</v>
      </c>
      <c r="H174" t="s">
        <v>92</v>
      </c>
      <c r="I174" t="s">
        <v>102</v>
      </c>
      <c r="J174" t="s">
        <v>103</v>
      </c>
      <c r="K174" t="s">
        <v>104</v>
      </c>
      <c r="L174" t="s">
        <v>1507</v>
      </c>
      <c r="M174" t="s">
        <v>996</v>
      </c>
      <c r="N174" t="s">
        <v>1622</v>
      </c>
      <c r="O174" t="s">
        <v>1335</v>
      </c>
      <c r="P174" t="s">
        <v>1623</v>
      </c>
      <c r="Q174" t="s">
        <v>996</v>
      </c>
      <c r="R174" t="s">
        <v>1624</v>
      </c>
      <c r="S174" t="s">
        <v>1375</v>
      </c>
      <c r="T174" t="s">
        <v>1625</v>
      </c>
      <c r="U174" t="s">
        <v>970</v>
      </c>
      <c r="V174" t="s">
        <v>1081</v>
      </c>
      <c r="W174" t="s">
        <v>984</v>
      </c>
      <c r="X174" t="s">
        <v>1343</v>
      </c>
      <c r="Y174" t="s">
        <v>986</v>
      </c>
      <c r="Z174" t="s">
        <v>137</v>
      </c>
      <c r="AA174" t="s">
        <v>33</v>
      </c>
      <c r="AB174">
        <v>3</v>
      </c>
      <c r="AC174">
        <v>0</v>
      </c>
    </row>
    <row r="175" spans="2:29" x14ac:dyDescent="0.25">
      <c r="B175">
        <f t="shared" si="4"/>
        <v>2023</v>
      </c>
      <c r="C175">
        <f t="shared" si="5"/>
        <v>7</v>
      </c>
      <c r="D175" s="19">
        <f>_xlfn.XLOOKUP(G175,[1]Sheet1!$K:$K,[1]Sheet1!$D:$D,0)</f>
        <v>45138</v>
      </c>
      <c r="E175" s="19">
        <f>_xlfn.XLOOKUP(G175,[1]Sheet1!$K:$K,[1]Sheet1!$E:$E,0)</f>
        <v>45144</v>
      </c>
      <c r="F175" t="str">
        <f>_xlfn.XLOOKUP(G175,[1]Sheet1!$K:$K,[1]Sheet1!$N:$N,0)</f>
        <v>2023-W31</v>
      </c>
      <c r="G175" t="s">
        <v>189</v>
      </c>
      <c r="H175" t="s">
        <v>34</v>
      </c>
      <c r="I175" t="s">
        <v>45</v>
      </c>
      <c r="J175" t="s">
        <v>46</v>
      </c>
      <c r="K175" t="s">
        <v>47</v>
      </c>
      <c r="L175" t="s">
        <v>1221</v>
      </c>
      <c r="M175" t="s">
        <v>984</v>
      </c>
      <c r="N175" t="s">
        <v>1626</v>
      </c>
      <c r="O175" t="s">
        <v>986</v>
      </c>
      <c r="P175" t="s">
        <v>1132</v>
      </c>
      <c r="Q175" t="s">
        <v>984</v>
      </c>
      <c r="R175" t="s">
        <v>1627</v>
      </c>
      <c r="S175" t="s">
        <v>986</v>
      </c>
      <c r="T175" t="s">
        <v>1628</v>
      </c>
      <c r="U175" t="s">
        <v>986</v>
      </c>
      <c r="V175" t="s">
        <v>996</v>
      </c>
      <c r="W175" t="s">
        <v>984</v>
      </c>
      <c r="X175" t="s">
        <v>1279</v>
      </c>
      <c r="Y175" t="s">
        <v>986</v>
      </c>
      <c r="Z175" t="s">
        <v>139</v>
      </c>
      <c r="AA175" t="s">
        <v>33</v>
      </c>
      <c r="AB175">
        <v>1</v>
      </c>
      <c r="AC175">
        <v>0</v>
      </c>
    </row>
    <row r="176" spans="2:29" x14ac:dyDescent="0.25">
      <c r="B176">
        <f t="shared" si="4"/>
        <v>2023</v>
      </c>
      <c r="C176">
        <f t="shared" si="5"/>
        <v>7</v>
      </c>
      <c r="D176" s="19">
        <f>_xlfn.XLOOKUP(G176,[1]Sheet1!$K:$K,[1]Sheet1!$D:$D,0)</f>
        <v>45138</v>
      </c>
      <c r="E176" s="19">
        <f>_xlfn.XLOOKUP(G176,[1]Sheet1!$K:$K,[1]Sheet1!$E:$E,0)</f>
        <v>45144</v>
      </c>
      <c r="F176" t="str">
        <f>_xlfn.XLOOKUP(G176,[1]Sheet1!$K:$K,[1]Sheet1!$N:$N,0)</f>
        <v>2023-W31</v>
      </c>
      <c r="G176" t="s">
        <v>189</v>
      </c>
      <c r="H176" t="s">
        <v>34</v>
      </c>
      <c r="I176" t="s">
        <v>35</v>
      </c>
      <c r="J176" t="s">
        <v>36</v>
      </c>
      <c r="K176" t="s">
        <v>37</v>
      </c>
      <c r="L176" t="s">
        <v>1289</v>
      </c>
      <c r="M176" t="s">
        <v>984</v>
      </c>
      <c r="N176" t="s">
        <v>1629</v>
      </c>
      <c r="O176" t="s">
        <v>986</v>
      </c>
      <c r="P176" t="s">
        <v>1289</v>
      </c>
      <c r="Q176" t="s">
        <v>984</v>
      </c>
      <c r="R176" t="s">
        <v>1630</v>
      </c>
      <c r="S176" t="s">
        <v>986</v>
      </c>
      <c r="T176" t="s">
        <v>970</v>
      </c>
      <c r="U176" t="s">
        <v>986</v>
      </c>
      <c r="V176" t="s">
        <v>996</v>
      </c>
      <c r="W176" t="s">
        <v>984</v>
      </c>
      <c r="X176" t="s">
        <v>1133</v>
      </c>
      <c r="Y176" t="s">
        <v>986</v>
      </c>
      <c r="Z176" t="s">
        <v>139</v>
      </c>
      <c r="AA176" t="s">
        <v>33</v>
      </c>
      <c r="AB176">
        <v>1</v>
      </c>
      <c r="AC176">
        <v>0</v>
      </c>
    </row>
    <row r="177" spans="2:29" x14ac:dyDescent="0.25">
      <c r="B177">
        <f t="shared" si="4"/>
        <v>2023</v>
      </c>
      <c r="C177">
        <f t="shared" si="5"/>
        <v>11</v>
      </c>
      <c r="D177" s="19">
        <f>_xlfn.XLOOKUP(G177,[1]Sheet1!$K:$K,[1]Sheet1!$D:$D,0)</f>
        <v>45257</v>
      </c>
      <c r="E177" s="19">
        <f>_xlfn.XLOOKUP(G177,[1]Sheet1!$K:$K,[1]Sheet1!$E:$E,0)</f>
        <v>45263</v>
      </c>
      <c r="F177" t="str">
        <f>_xlfn.XLOOKUP(G177,[1]Sheet1!$K:$K,[1]Sheet1!$N:$N,0)</f>
        <v>2023-W48</v>
      </c>
      <c r="G177" t="s">
        <v>191</v>
      </c>
      <c r="H177" t="s">
        <v>34</v>
      </c>
      <c r="I177" t="s">
        <v>50</v>
      </c>
      <c r="J177" t="s">
        <v>51</v>
      </c>
      <c r="K177" t="s">
        <v>52</v>
      </c>
      <c r="L177" t="s">
        <v>1631</v>
      </c>
      <c r="M177" t="s">
        <v>967</v>
      </c>
      <c r="N177" t="s">
        <v>1380</v>
      </c>
      <c r="O177" t="s">
        <v>1193</v>
      </c>
      <c r="P177" t="s">
        <v>1632</v>
      </c>
      <c r="Q177" t="s">
        <v>1022</v>
      </c>
      <c r="R177" t="s">
        <v>1633</v>
      </c>
      <c r="S177" t="s">
        <v>1542</v>
      </c>
      <c r="T177" t="s">
        <v>1634</v>
      </c>
      <c r="U177" t="s">
        <v>970</v>
      </c>
      <c r="V177" t="s">
        <v>1635</v>
      </c>
      <c r="W177" t="s">
        <v>984</v>
      </c>
      <c r="X177" t="s">
        <v>1636</v>
      </c>
      <c r="Y177" t="s">
        <v>986</v>
      </c>
      <c r="Z177" t="s">
        <v>192</v>
      </c>
      <c r="AA177" t="s">
        <v>33</v>
      </c>
      <c r="AB177">
        <v>139</v>
      </c>
      <c r="AC177">
        <v>0</v>
      </c>
    </row>
    <row r="178" spans="2:29" x14ac:dyDescent="0.25">
      <c r="B178">
        <f t="shared" si="4"/>
        <v>2023</v>
      </c>
      <c r="C178">
        <f t="shared" si="5"/>
        <v>11</v>
      </c>
      <c r="D178" s="19">
        <f>_xlfn.XLOOKUP(G178,[1]Sheet1!$K:$K,[1]Sheet1!$D:$D,0)</f>
        <v>45257</v>
      </c>
      <c r="E178" s="19">
        <f>_xlfn.XLOOKUP(G178,[1]Sheet1!$K:$K,[1]Sheet1!$E:$E,0)</f>
        <v>45263</v>
      </c>
      <c r="F178" t="str">
        <f>_xlfn.XLOOKUP(G178,[1]Sheet1!$K:$K,[1]Sheet1!$N:$N,0)</f>
        <v>2023-W48</v>
      </c>
      <c r="G178" t="s">
        <v>191</v>
      </c>
      <c r="H178" t="s">
        <v>40</v>
      </c>
      <c r="I178" t="s">
        <v>41</v>
      </c>
      <c r="J178" t="s">
        <v>42</v>
      </c>
      <c r="K178" t="s">
        <v>43</v>
      </c>
      <c r="L178" t="s">
        <v>1638</v>
      </c>
      <c r="M178" t="s">
        <v>1022</v>
      </c>
      <c r="N178" t="s">
        <v>1639</v>
      </c>
      <c r="O178" t="s">
        <v>1435</v>
      </c>
      <c r="P178" t="s">
        <v>1640</v>
      </c>
      <c r="Q178" t="s">
        <v>1042</v>
      </c>
      <c r="R178" t="s">
        <v>1641</v>
      </c>
      <c r="S178" t="s">
        <v>1247</v>
      </c>
      <c r="T178" t="s">
        <v>970</v>
      </c>
      <c r="U178" t="s">
        <v>970</v>
      </c>
      <c r="V178" t="s">
        <v>1642</v>
      </c>
      <c r="W178" t="s">
        <v>984</v>
      </c>
      <c r="X178" t="s">
        <v>1643</v>
      </c>
      <c r="Y178" t="s">
        <v>986</v>
      </c>
      <c r="Z178" t="s">
        <v>193</v>
      </c>
      <c r="AA178" t="s">
        <v>33</v>
      </c>
      <c r="AB178">
        <v>108</v>
      </c>
      <c r="AC178">
        <v>0</v>
      </c>
    </row>
    <row r="179" spans="2:29" x14ac:dyDescent="0.25">
      <c r="B179">
        <f t="shared" si="4"/>
        <v>2023</v>
      </c>
      <c r="C179">
        <f t="shared" si="5"/>
        <v>11</v>
      </c>
      <c r="D179" s="19">
        <f>_xlfn.XLOOKUP(G179,[1]Sheet1!$K:$K,[1]Sheet1!$D:$D,0)</f>
        <v>45257</v>
      </c>
      <c r="E179" s="19">
        <f>_xlfn.XLOOKUP(G179,[1]Sheet1!$K:$K,[1]Sheet1!$E:$E,0)</f>
        <v>45263</v>
      </c>
      <c r="F179" t="str">
        <f>_xlfn.XLOOKUP(G179,[1]Sheet1!$K:$K,[1]Sheet1!$N:$N,0)</f>
        <v>2023-W48</v>
      </c>
      <c r="G179" t="s">
        <v>191</v>
      </c>
      <c r="H179" t="s">
        <v>24</v>
      </c>
      <c r="I179" t="s">
        <v>24</v>
      </c>
      <c r="J179" t="s">
        <v>25</v>
      </c>
      <c r="K179" t="s">
        <v>26</v>
      </c>
      <c r="L179" t="s">
        <v>1644</v>
      </c>
      <c r="M179" t="s">
        <v>967</v>
      </c>
      <c r="N179" t="s">
        <v>1645</v>
      </c>
      <c r="O179" t="s">
        <v>1193</v>
      </c>
      <c r="P179" t="s">
        <v>1646</v>
      </c>
      <c r="Q179" t="s">
        <v>1042</v>
      </c>
      <c r="R179" t="s">
        <v>1647</v>
      </c>
      <c r="S179" t="s">
        <v>1247</v>
      </c>
      <c r="T179" t="s">
        <v>1648</v>
      </c>
      <c r="U179" t="s">
        <v>970</v>
      </c>
      <c r="V179" t="s">
        <v>1649</v>
      </c>
      <c r="W179" t="s">
        <v>996</v>
      </c>
      <c r="X179" t="s">
        <v>1650</v>
      </c>
      <c r="Y179" t="s">
        <v>1303</v>
      </c>
      <c r="Z179" t="s">
        <v>194</v>
      </c>
      <c r="AA179" t="s">
        <v>195</v>
      </c>
      <c r="AB179">
        <v>102</v>
      </c>
      <c r="AC179">
        <v>1</v>
      </c>
    </row>
    <row r="180" spans="2:29" x14ac:dyDescent="0.25">
      <c r="B180">
        <f t="shared" si="4"/>
        <v>2023</v>
      </c>
      <c r="C180">
        <f t="shared" si="5"/>
        <v>11</v>
      </c>
      <c r="D180" s="19">
        <f>_xlfn.XLOOKUP(G180,[1]Sheet1!$K:$K,[1]Sheet1!$D:$D,0)</f>
        <v>45257</v>
      </c>
      <c r="E180" s="19">
        <f>_xlfn.XLOOKUP(G180,[1]Sheet1!$K:$K,[1]Sheet1!$E:$E,0)</f>
        <v>45263</v>
      </c>
      <c r="F180" t="str">
        <f>_xlfn.XLOOKUP(G180,[1]Sheet1!$K:$K,[1]Sheet1!$N:$N,0)</f>
        <v>2023-W48</v>
      </c>
      <c r="G180" t="s">
        <v>191</v>
      </c>
      <c r="H180" t="s">
        <v>29</v>
      </c>
      <c r="I180" t="s">
        <v>29</v>
      </c>
      <c r="J180" t="s">
        <v>30</v>
      </c>
      <c r="K180" t="s">
        <v>31</v>
      </c>
      <c r="L180" t="s">
        <v>1652</v>
      </c>
      <c r="M180" t="s">
        <v>1081</v>
      </c>
      <c r="N180" t="s">
        <v>1653</v>
      </c>
      <c r="O180" t="s">
        <v>1167</v>
      </c>
      <c r="P180" t="s">
        <v>1654</v>
      </c>
      <c r="Q180" t="s">
        <v>1081</v>
      </c>
      <c r="R180" t="s">
        <v>1655</v>
      </c>
      <c r="S180" t="s">
        <v>1344</v>
      </c>
      <c r="T180" t="s">
        <v>970</v>
      </c>
      <c r="U180" t="s">
        <v>970</v>
      </c>
      <c r="V180" t="s">
        <v>1431</v>
      </c>
      <c r="W180" t="s">
        <v>972</v>
      </c>
      <c r="X180" t="s">
        <v>1656</v>
      </c>
      <c r="Y180" t="s">
        <v>1657</v>
      </c>
      <c r="Z180" t="s">
        <v>196</v>
      </c>
      <c r="AA180" t="s">
        <v>181</v>
      </c>
      <c r="AB180">
        <v>73</v>
      </c>
      <c r="AC180">
        <v>2</v>
      </c>
    </row>
    <row r="181" spans="2:29" x14ac:dyDescent="0.25">
      <c r="B181">
        <f t="shared" si="4"/>
        <v>2023</v>
      </c>
      <c r="C181">
        <f t="shared" si="5"/>
        <v>11</v>
      </c>
      <c r="D181" s="19">
        <f>_xlfn.XLOOKUP(G181,[1]Sheet1!$K:$K,[1]Sheet1!$D:$D,0)</f>
        <v>45257</v>
      </c>
      <c r="E181" s="19">
        <f>_xlfn.XLOOKUP(G181,[1]Sheet1!$K:$K,[1]Sheet1!$E:$E,0)</f>
        <v>45263</v>
      </c>
      <c r="F181" t="str">
        <f>_xlfn.XLOOKUP(G181,[1]Sheet1!$K:$K,[1]Sheet1!$N:$N,0)</f>
        <v>2023-W48</v>
      </c>
      <c r="G181" t="s">
        <v>191</v>
      </c>
      <c r="H181" t="s">
        <v>34</v>
      </c>
      <c r="I181" t="s">
        <v>35</v>
      </c>
      <c r="J181" t="s">
        <v>36</v>
      </c>
      <c r="K181" t="s">
        <v>37</v>
      </c>
      <c r="L181" t="s">
        <v>1658</v>
      </c>
      <c r="M181" t="s">
        <v>1042</v>
      </c>
      <c r="N181" t="s">
        <v>1659</v>
      </c>
      <c r="O181" t="s">
        <v>1152</v>
      </c>
      <c r="P181" t="s">
        <v>1660</v>
      </c>
      <c r="Q181" t="s">
        <v>988</v>
      </c>
      <c r="R181" t="s">
        <v>1409</v>
      </c>
      <c r="S181" t="s">
        <v>1661</v>
      </c>
      <c r="T181" t="s">
        <v>970</v>
      </c>
      <c r="U181" t="s">
        <v>1662</v>
      </c>
      <c r="V181" t="s">
        <v>1018</v>
      </c>
      <c r="W181" t="s">
        <v>984</v>
      </c>
      <c r="X181" t="s">
        <v>1663</v>
      </c>
      <c r="Y181" t="s">
        <v>986</v>
      </c>
      <c r="Z181" t="s">
        <v>197</v>
      </c>
      <c r="AA181" t="s">
        <v>33</v>
      </c>
      <c r="AB181">
        <v>72</v>
      </c>
      <c r="AC181">
        <v>0</v>
      </c>
    </row>
    <row r="182" spans="2:29" x14ac:dyDescent="0.25">
      <c r="B182">
        <f t="shared" si="4"/>
        <v>2023</v>
      </c>
      <c r="C182">
        <f t="shared" si="5"/>
        <v>11</v>
      </c>
      <c r="D182" s="19">
        <f>_xlfn.XLOOKUP(G182,[1]Sheet1!$K:$K,[1]Sheet1!$D:$D,0)</f>
        <v>45257</v>
      </c>
      <c r="E182" s="19">
        <f>_xlfn.XLOOKUP(G182,[1]Sheet1!$K:$K,[1]Sheet1!$E:$E,0)</f>
        <v>45263</v>
      </c>
      <c r="F182" t="str">
        <f>_xlfn.XLOOKUP(G182,[1]Sheet1!$K:$K,[1]Sheet1!$N:$N,0)</f>
        <v>2023-W48</v>
      </c>
      <c r="G182" t="s">
        <v>191</v>
      </c>
      <c r="H182" t="s">
        <v>66</v>
      </c>
      <c r="I182" t="s">
        <v>67</v>
      </c>
      <c r="J182" t="s">
        <v>68</v>
      </c>
      <c r="K182" t="s">
        <v>69</v>
      </c>
      <c r="L182" t="s">
        <v>1664</v>
      </c>
      <c r="M182" t="s">
        <v>977</v>
      </c>
      <c r="N182" t="s">
        <v>1665</v>
      </c>
      <c r="O182" t="s">
        <v>1411</v>
      </c>
      <c r="P182" t="s">
        <v>1666</v>
      </c>
      <c r="Q182" t="s">
        <v>977</v>
      </c>
      <c r="R182" t="s">
        <v>1430</v>
      </c>
      <c r="S182" t="s">
        <v>1254</v>
      </c>
      <c r="T182" t="s">
        <v>970</v>
      </c>
      <c r="U182" t="s">
        <v>970</v>
      </c>
      <c r="V182" t="s">
        <v>1529</v>
      </c>
      <c r="W182" t="s">
        <v>984</v>
      </c>
      <c r="X182" t="s">
        <v>1667</v>
      </c>
      <c r="Y182" t="s">
        <v>986</v>
      </c>
      <c r="Z182" t="s">
        <v>198</v>
      </c>
      <c r="AA182" t="s">
        <v>33</v>
      </c>
      <c r="AB182">
        <v>61</v>
      </c>
      <c r="AC182">
        <v>0</v>
      </c>
    </row>
    <row r="183" spans="2:29" x14ac:dyDescent="0.25">
      <c r="B183">
        <f t="shared" si="4"/>
        <v>2023</v>
      </c>
      <c r="C183">
        <f t="shared" si="5"/>
        <v>11</v>
      </c>
      <c r="D183" s="19">
        <f>_xlfn.XLOOKUP(G183,[1]Sheet1!$K:$K,[1]Sheet1!$D:$D,0)</f>
        <v>45257</v>
      </c>
      <c r="E183" s="19">
        <f>_xlfn.XLOOKUP(G183,[1]Sheet1!$K:$K,[1]Sheet1!$E:$E,0)</f>
        <v>45263</v>
      </c>
      <c r="F183" t="str">
        <f>_xlfn.XLOOKUP(G183,[1]Sheet1!$K:$K,[1]Sheet1!$N:$N,0)</f>
        <v>2023-W48</v>
      </c>
      <c r="G183" t="s">
        <v>191</v>
      </c>
      <c r="H183" t="s">
        <v>76</v>
      </c>
      <c r="I183" t="s">
        <v>76</v>
      </c>
      <c r="J183" t="s">
        <v>77</v>
      </c>
      <c r="K183" t="s">
        <v>78</v>
      </c>
      <c r="L183" t="s">
        <v>1668</v>
      </c>
      <c r="M183" t="s">
        <v>977</v>
      </c>
      <c r="N183" t="s">
        <v>1075</v>
      </c>
      <c r="O183" t="s">
        <v>1411</v>
      </c>
      <c r="P183" t="s">
        <v>1669</v>
      </c>
      <c r="Q183" t="s">
        <v>977</v>
      </c>
      <c r="R183" t="s">
        <v>1670</v>
      </c>
      <c r="S183" t="s">
        <v>1254</v>
      </c>
      <c r="T183" t="s">
        <v>1671</v>
      </c>
      <c r="U183" t="s">
        <v>970</v>
      </c>
      <c r="V183" t="s">
        <v>1477</v>
      </c>
      <c r="W183" t="s">
        <v>996</v>
      </c>
      <c r="X183" t="s">
        <v>1672</v>
      </c>
      <c r="Y183" t="s">
        <v>1157</v>
      </c>
      <c r="Z183" t="s">
        <v>199</v>
      </c>
      <c r="AA183" t="s">
        <v>57</v>
      </c>
      <c r="AB183">
        <v>52</v>
      </c>
      <c r="AC183">
        <v>1</v>
      </c>
    </row>
    <row r="184" spans="2:29" x14ac:dyDescent="0.25">
      <c r="B184">
        <f t="shared" si="4"/>
        <v>2023</v>
      </c>
      <c r="C184">
        <f t="shared" si="5"/>
        <v>11</v>
      </c>
      <c r="D184" s="19">
        <f>_xlfn.XLOOKUP(G184,[1]Sheet1!$K:$K,[1]Sheet1!$D:$D,0)</f>
        <v>45257</v>
      </c>
      <c r="E184" s="19">
        <f>_xlfn.XLOOKUP(G184,[1]Sheet1!$K:$K,[1]Sheet1!$E:$E,0)</f>
        <v>45263</v>
      </c>
      <c r="F184" t="str">
        <f>_xlfn.XLOOKUP(G184,[1]Sheet1!$K:$K,[1]Sheet1!$N:$N,0)</f>
        <v>2023-W48</v>
      </c>
      <c r="G184" t="s">
        <v>191</v>
      </c>
      <c r="H184" t="s">
        <v>34</v>
      </c>
      <c r="I184" t="s">
        <v>62</v>
      </c>
      <c r="J184" t="s">
        <v>63</v>
      </c>
      <c r="K184" t="s">
        <v>64</v>
      </c>
      <c r="L184" t="s">
        <v>1134</v>
      </c>
      <c r="M184" t="s">
        <v>1032</v>
      </c>
      <c r="N184" t="s">
        <v>1277</v>
      </c>
      <c r="O184" t="s">
        <v>1673</v>
      </c>
      <c r="P184" t="s">
        <v>1674</v>
      </c>
      <c r="Q184" t="s">
        <v>1012</v>
      </c>
      <c r="R184" t="s">
        <v>1085</v>
      </c>
      <c r="S184" t="s">
        <v>1006</v>
      </c>
      <c r="T184" t="s">
        <v>970</v>
      </c>
      <c r="U184" t="s">
        <v>970</v>
      </c>
      <c r="V184" t="s">
        <v>1101</v>
      </c>
      <c r="W184" t="s">
        <v>984</v>
      </c>
      <c r="X184" t="s">
        <v>1675</v>
      </c>
      <c r="Y184" t="s">
        <v>986</v>
      </c>
      <c r="Z184" t="s">
        <v>200</v>
      </c>
      <c r="AA184" t="s">
        <v>33</v>
      </c>
      <c r="AB184">
        <v>45</v>
      </c>
      <c r="AC184">
        <v>0</v>
      </c>
    </row>
    <row r="185" spans="2:29" x14ac:dyDescent="0.25">
      <c r="B185">
        <f t="shared" si="4"/>
        <v>2023</v>
      </c>
      <c r="C185">
        <f t="shared" si="5"/>
        <v>11</v>
      </c>
      <c r="D185" s="19">
        <f>_xlfn.XLOOKUP(G185,[1]Sheet1!$K:$K,[1]Sheet1!$D:$D,0)</f>
        <v>45257</v>
      </c>
      <c r="E185" s="19">
        <f>_xlfn.XLOOKUP(G185,[1]Sheet1!$K:$K,[1]Sheet1!$E:$E,0)</f>
        <v>45263</v>
      </c>
      <c r="F185" t="str">
        <f>_xlfn.XLOOKUP(G185,[1]Sheet1!$K:$K,[1]Sheet1!$N:$N,0)</f>
        <v>2023-W48</v>
      </c>
      <c r="G185" t="s">
        <v>191</v>
      </c>
      <c r="H185" t="s">
        <v>34</v>
      </c>
      <c r="I185" t="s">
        <v>45</v>
      </c>
      <c r="J185" t="s">
        <v>46</v>
      </c>
      <c r="K185" t="s">
        <v>47</v>
      </c>
      <c r="L185" t="s">
        <v>1676</v>
      </c>
      <c r="M185" t="s">
        <v>977</v>
      </c>
      <c r="N185" t="s">
        <v>1677</v>
      </c>
      <c r="O185" t="s">
        <v>1411</v>
      </c>
      <c r="P185" t="s">
        <v>1678</v>
      </c>
      <c r="Q185" t="s">
        <v>977</v>
      </c>
      <c r="R185" t="s">
        <v>1076</v>
      </c>
      <c r="S185" t="s">
        <v>1254</v>
      </c>
      <c r="T185" t="s">
        <v>970</v>
      </c>
      <c r="U185" t="s">
        <v>970</v>
      </c>
      <c r="V185" t="s">
        <v>1336</v>
      </c>
      <c r="W185" t="s">
        <v>984</v>
      </c>
      <c r="X185" t="s">
        <v>1679</v>
      </c>
      <c r="Y185" t="s">
        <v>986</v>
      </c>
      <c r="Z185" t="s">
        <v>201</v>
      </c>
      <c r="AA185" t="s">
        <v>33</v>
      </c>
      <c r="AB185">
        <v>44</v>
      </c>
      <c r="AC185">
        <v>0</v>
      </c>
    </row>
    <row r="186" spans="2:29" x14ac:dyDescent="0.25">
      <c r="B186">
        <f t="shared" si="4"/>
        <v>2023</v>
      </c>
      <c r="C186">
        <f t="shared" si="5"/>
        <v>11</v>
      </c>
      <c r="D186" s="19">
        <f>_xlfn.XLOOKUP(G186,[1]Sheet1!$K:$K,[1]Sheet1!$D:$D,0)</f>
        <v>45257</v>
      </c>
      <c r="E186" s="19">
        <f>_xlfn.XLOOKUP(G186,[1]Sheet1!$K:$K,[1]Sheet1!$E:$E,0)</f>
        <v>45263</v>
      </c>
      <c r="F186" t="str">
        <f>_xlfn.XLOOKUP(G186,[1]Sheet1!$K:$K,[1]Sheet1!$N:$N,0)</f>
        <v>2023-W48</v>
      </c>
      <c r="G186" t="s">
        <v>191</v>
      </c>
      <c r="H186" t="s">
        <v>66</v>
      </c>
      <c r="I186" t="s">
        <v>84</v>
      </c>
      <c r="J186" t="s">
        <v>85</v>
      </c>
      <c r="K186" t="s">
        <v>86</v>
      </c>
      <c r="L186" t="s">
        <v>1680</v>
      </c>
      <c r="M186" t="s">
        <v>996</v>
      </c>
      <c r="N186" t="s">
        <v>1411</v>
      </c>
      <c r="O186" t="s">
        <v>1681</v>
      </c>
      <c r="P186" t="s">
        <v>1682</v>
      </c>
      <c r="Q186" t="s">
        <v>972</v>
      </c>
      <c r="R186" t="s">
        <v>1683</v>
      </c>
      <c r="S186" t="s">
        <v>1684</v>
      </c>
      <c r="T186" t="s">
        <v>970</v>
      </c>
      <c r="U186" t="s">
        <v>970</v>
      </c>
      <c r="V186" t="s">
        <v>1281</v>
      </c>
      <c r="W186" t="s">
        <v>984</v>
      </c>
      <c r="X186" t="s">
        <v>1685</v>
      </c>
      <c r="Y186" t="s">
        <v>986</v>
      </c>
      <c r="Z186" t="s">
        <v>202</v>
      </c>
      <c r="AA186" t="s">
        <v>33</v>
      </c>
      <c r="AB186">
        <v>39</v>
      </c>
      <c r="AC186">
        <v>0</v>
      </c>
    </row>
    <row r="187" spans="2:29" x14ac:dyDescent="0.25">
      <c r="B187">
        <f t="shared" si="4"/>
        <v>2023</v>
      </c>
      <c r="C187">
        <f t="shared" si="5"/>
        <v>11</v>
      </c>
      <c r="D187" s="19">
        <f>_xlfn.XLOOKUP(G187,[1]Sheet1!$K:$K,[1]Sheet1!$D:$D,0)</f>
        <v>45257</v>
      </c>
      <c r="E187" s="19">
        <f>_xlfn.XLOOKUP(G187,[1]Sheet1!$K:$K,[1]Sheet1!$E:$E,0)</f>
        <v>45263</v>
      </c>
      <c r="F187" t="str">
        <f>_xlfn.XLOOKUP(G187,[1]Sheet1!$K:$K,[1]Sheet1!$N:$N,0)</f>
        <v>2023-W48</v>
      </c>
      <c r="G187" t="s">
        <v>191</v>
      </c>
      <c r="H187" t="s">
        <v>71</v>
      </c>
      <c r="I187" t="s">
        <v>72</v>
      </c>
      <c r="J187" t="s">
        <v>73</v>
      </c>
      <c r="K187" t="s">
        <v>74</v>
      </c>
      <c r="L187" t="s">
        <v>1686</v>
      </c>
      <c r="M187" t="s">
        <v>1012</v>
      </c>
      <c r="N187" t="s">
        <v>1687</v>
      </c>
      <c r="O187" t="s">
        <v>1688</v>
      </c>
      <c r="P187" t="s">
        <v>1689</v>
      </c>
      <c r="Q187" t="s">
        <v>988</v>
      </c>
      <c r="R187" t="s">
        <v>1687</v>
      </c>
      <c r="S187" t="s">
        <v>1661</v>
      </c>
      <c r="T187" t="s">
        <v>970</v>
      </c>
      <c r="U187" t="s">
        <v>970</v>
      </c>
      <c r="V187" t="s">
        <v>1206</v>
      </c>
      <c r="W187" t="s">
        <v>996</v>
      </c>
      <c r="X187" t="s">
        <v>1690</v>
      </c>
      <c r="Y187" t="s">
        <v>1373</v>
      </c>
      <c r="Z187" t="s">
        <v>203</v>
      </c>
      <c r="AA187" t="s">
        <v>57</v>
      </c>
      <c r="AB187">
        <v>36</v>
      </c>
      <c r="AC187">
        <v>1</v>
      </c>
    </row>
    <row r="188" spans="2:29" x14ac:dyDescent="0.25">
      <c r="B188">
        <f t="shared" si="4"/>
        <v>2023</v>
      </c>
      <c r="C188">
        <f t="shared" si="5"/>
        <v>11</v>
      </c>
      <c r="D188" s="19">
        <f>_xlfn.XLOOKUP(G188,[1]Sheet1!$K:$K,[1]Sheet1!$D:$D,0)</f>
        <v>45257</v>
      </c>
      <c r="E188" s="19">
        <f>_xlfn.XLOOKUP(G188,[1]Sheet1!$K:$K,[1]Sheet1!$E:$E,0)</f>
        <v>45263</v>
      </c>
      <c r="F188" t="str">
        <f>_xlfn.XLOOKUP(G188,[1]Sheet1!$K:$K,[1]Sheet1!$N:$N,0)</f>
        <v>2023-W48</v>
      </c>
      <c r="G188" t="s">
        <v>191</v>
      </c>
      <c r="H188" t="s">
        <v>40</v>
      </c>
      <c r="I188" t="s">
        <v>88</v>
      </c>
      <c r="J188" t="s">
        <v>89</v>
      </c>
      <c r="K188" t="s">
        <v>90</v>
      </c>
      <c r="L188" t="s">
        <v>1691</v>
      </c>
      <c r="M188" t="s">
        <v>963</v>
      </c>
      <c r="N188" t="s">
        <v>1692</v>
      </c>
      <c r="O188" t="s">
        <v>1391</v>
      </c>
      <c r="P188" t="s">
        <v>1052</v>
      </c>
      <c r="Q188" t="s">
        <v>1032</v>
      </c>
      <c r="R188" t="s">
        <v>1693</v>
      </c>
      <c r="S188" t="s">
        <v>1694</v>
      </c>
      <c r="T188" t="s">
        <v>1695</v>
      </c>
      <c r="U188" t="s">
        <v>970</v>
      </c>
      <c r="V188" t="s">
        <v>1321</v>
      </c>
      <c r="W188" t="s">
        <v>984</v>
      </c>
      <c r="X188" t="s">
        <v>1696</v>
      </c>
      <c r="Y188" t="s">
        <v>986</v>
      </c>
      <c r="Z188" t="s">
        <v>204</v>
      </c>
      <c r="AA188" t="s">
        <v>33</v>
      </c>
      <c r="AB188">
        <v>26</v>
      </c>
      <c r="AC188">
        <v>0</v>
      </c>
    </row>
    <row r="189" spans="2:29" x14ac:dyDescent="0.25">
      <c r="B189">
        <f t="shared" si="4"/>
        <v>2023</v>
      </c>
      <c r="C189">
        <f t="shared" si="5"/>
        <v>11</v>
      </c>
      <c r="D189" s="19">
        <f>_xlfn.XLOOKUP(G189,[1]Sheet1!$K:$K,[1]Sheet1!$D:$D,0)</f>
        <v>45257</v>
      </c>
      <c r="E189" s="19">
        <f>_xlfn.XLOOKUP(G189,[1]Sheet1!$K:$K,[1]Sheet1!$E:$E,0)</f>
        <v>45263</v>
      </c>
      <c r="F189" t="str">
        <f>_xlfn.XLOOKUP(G189,[1]Sheet1!$K:$K,[1]Sheet1!$N:$N,0)</f>
        <v>2023-W48</v>
      </c>
      <c r="G189" t="s">
        <v>191</v>
      </c>
      <c r="H189" t="s">
        <v>40</v>
      </c>
      <c r="I189" t="s">
        <v>58</v>
      </c>
      <c r="J189" t="s">
        <v>59</v>
      </c>
      <c r="K189" t="s">
        <v>60</v>
      </c>
      <c r="L189" t="s">
        <v>1697</v>
      </c>
      <c r="M189" t="s">
        <v>1110</v>
      </c>
      <c r="N189" t="s">
        <v>1698</v>
      </c>
      <c r="O189" t="s">
        <v>1699</v>
      </c>
      <c r="P189" t="s">
        <v>1686</v>
      </c>
      <c r="Q189" t="s">
        <v>1110</v>
      </c>
      <c r="R189" t="s">
        <v>1394</v>
      </c>
      <c r="S189" t="s">
        <v>1700</v>
      </c>
      <c r="T189" t="s">
        <v>1634</v>
      </c>
      <c r="U189" t="s">
        <v>970</v>
      </c>
      <c r="V189" t="s">
        <v>1119</v>
      </c>
      <c r="W189" t="s">
        <v>984</v>
      </c>
      <c r="X189" t="s">
        <v>1585</v>
      </c>
      <c r="Y189" t="s">
        <v>986</v>
      </c>
      <c r="Z189" t="s">
        <v>205</v>
      </c>
      <c r="AA189" t="s">
        <v>33</v>
      </c>
      <c r="AB189">
        <v>23</v>
      </c>
      <c r="AC189">
        <v>0</v>
      </c>
    </row>
    <row r="190" spans="2:29" x14ac:dyDescent="0.25">
      <c r="B190">
        <f t="shared" si="4"/>
        <v>2023</v>
      </c>
      <c r="C190">
        <f t="shared" si="5"/>
        <v>11</v>
      </c>
      <c r="D190" s="19">
        <f>_xlfn.XLOOKUP(G190,[1]Sheet1!$K:$K,[1]Sheet1!$D:$D,0)</f>
        <v>45257</v>
      </c>
      <c r="E190" s="19">
        <f>_xlfn.XLOOKUP(G190,[1]Sheet1!$K:$K,[1]Sheet1!$E:$E,0)</f>
        <v>45263</v>
      </c>
      <c r="F190" t="str">
        <f>_xlfn.XLOOKUP(G190,[1]Sheet1!$K:$K,[1]Sheet1!$N:$N,0)</f>
        <v>2023-W48</v>
      </c>
      <c r="G190" t="s">
        <v>191</v>
      </c>
      <c r="H190" t="s">
        <v>92</v>
      </c>
      <c r="I190" t="s">
        <v>102</v>
      </c>
      <c r="J190" t="s">
        <v>103</v>
      </c>
      <c r="K190" t="s">
        <v>104</v>
      </c>
      <c r="L190" t="s">
        <v>1701</v>
      </c>
      <c r="M190" t="s">
        <v>967</v>
      </c>
      <c r="N190" t="s">
        <v>1702</v>
      </c>
      <c r="O190" t="s">
        <v>1193</v>
      </c>
      <c r="P190" t="s">
        <v>1052</v>
      </c>
      <c r="Q190" t="s">
        <v>967</v>
      </c>
      <c r="R190" t="s">
        <v>1693</v>
      </c>
      <c r="S190" t="s">
        <v>1703</v>
      </c>
      <c r="T190" t="s">
        <v>1695</v>
      </c>
      <c r="U190" t="s">
        <v>1662</v>
      </c>
      <c r="V190" t="s">
        <v>1477</v>
      </c>
      <c r="W190" t="s">
        <v>996</v>
      </c>
      <c r="X190" t="s">
        <v>1587</v>
      </c>
      <c r="Y190" t="s">
        <v>1303</v>
      </c>
      <c r="Z190" t="s">
        <v>206</v>
      </c>
      <c r="AA190" t="s">
        <v>160</v>
      </c>
      <c r="AB190">
        <v>23</v>
      </c>
      <c r="AC190">
        <v>1</v>
      </c>
    </row>
    <row r="191" spans="2:29" x14ac:dyDescent="0.25">
      <c r="B191">
        <f t="shared" si="4"/>
        <v>2023</v>
      </c>
      <c r="C191">
        <f t="shared" si="5"/>
        <v>11</v>
      </c>
      <c r="D191" s="19">
        <f>_xlfn.XLOOKUP(G191,[1]Sheet1!$K:$K,[1]Sheet1!$D:$D,0)</f>
        <v>45257</v>
      </c>
      <c r="E191" s="19">
        <f>_xlfn.XLOOKUP(G191,[1]Sheet1!$K:$K,[1]Sheet1!$E:$E,0)</f>
        <v>45263</v>
      </c>
      <c r="F191" t="str">
        <f>_xlfn.XLOOKUP(G191,[1]Sheet1!$K:$K,[1]Sheet1!$N:$N,0)</f>
        <v>2023-W48</v>
      </c>
      <c r="G191" t="s">
        <v>191</v>
      </c>
      <c r="H191" t="s">
        <v>54</v>
      </c>
      <c r="I191" t="s">
        <v>54</v>
      </c>
      <c r="J191" t="s">
        <v>30</v>
      </c>
      <c r="K191" t="s">
        <v>55</v>
      </c>
      <c r="L191" t="s">
        <v>1704</v>
      </c>
      <c r="M191" t="s">
        <v>996</v>
      </c>
      <c r="N191" t="s">
        <v>1121</v>
      </c>
      <c r="O191" t="s">
        <v>1681</v>
      </c>
      <c r="P191" t="s">
        <v>1705</v>
      </c>
      <c r="Q191" t="s">
        <v>996</v>
      </c>
      <c r="R191" t="s">
        <v>1442</v>
      </c>
      <c r="S191" t="s">
        <v>1706</v>
      </c>
      <c r="T191" t="s">
        <v>970</v>
      </c>
      <c r="U191" t="s">
        <v>970</v>
      </c>
      <c r="V191" t="s">
        <v>1289</v>
      </c>
      <c r="W191" t="s">
        <v>984</v>
      </c>
      <c r="X191" t="s">
        <v>1448</v>
      </c>
      <c r="Y191" t="s">
        <v>986</v>
      </c>
      <c r="Z191" t="s">
        <v>207</v>
      </c>
      <c r="AA191" t="s">
        <v>33</v>
      </c>
      <c r="AB191">
        <v>22</v>
      </c>
      <c r="AC191">
        <v>0</v>
      </c>
    </row>
    <row r="192" spans="2:29" x14ac:dyDescent="0.25">
      <c r="B192">
        <f t="shared" si="4"/>
        <v>2023</v>
      </c>
      <c r="C192">
        <f t="shared" si="5"/>
        <v>11</v>
      </c>
      <c r="D192" s="19">
        <f>_xlfn.XLOOKUP(G192,[1]Sheet1!$K:$K,[1]Sheet1!$D:$D,0)</f>
        <v>45257</v>
      </c>
      <c r="E192" s="19">
        <f>_xlfn.XLOOKUP(G192,[1]Sheet1!$K:$K,[1]Sheet1!$E:$E,0)</f>
        <v>45263</v>
      </c>
      <c r="F192" t="str">
        <f>_xlfn.XLOOKUP(G192,[1]Sheet1!$K:$K,[1]Sheet1!$N:$N,0)</f>
        <v>2023-W48</v>
      </c>
      <c r="G192" t="s">
        <v>191</v>
      </c>
      <c r="H192" t="s">
        <v>92</v>
      </c>
      <c r="I192" t="s">
        <v>93</v>
      </c>
      <c r="J192" t="s">
        <v>94</v>
      </c>
      <c r="K192" t="s">
        <v>95</v>
      </c>
      <c r="L192" t="s">
        <v>1515</v>
      </c>
      <c r="M192" t="s">
        <v>996</v>
      </c>
      <c r="N192" t="s">
        <v>1707</v>
      </c>
      <c r="O192" t="s">
        <v>1681</v>
      </c>
      <c r="P192" t="s">
        <v>1708</v>
      </c>
      <c r="Q192" t="s">
        <v>996</v>
      </c>
      <c r="R192" t="s">
        <v>1421</v>
      </c>
      <c r="S192" t="s">
        <v>1706</v>
      </c>
      <c r="T192" t="s">
        <v>970</v>
      </c>
      <c r="U192" t="s">
        <v>970</v>
      </c>
      <c r="V192" t="s">
        <v>1318</v>
      </c>
      <c r="W192" t="s">
        <v>984</v>
      </c>
      <c r="X192" t="s">
        <v>1709</v>
      </c>
      <c r="Y192" t="s">
        <v>986</v>
      </c>
      <c r="Z192" t="s">
        <v>208</v>
      </c>
      <c r="AA192" t="s">
        <v>33</v>
      </c>
      <c r="AB192">
        <v>17</v>
      </c>
      <c r="AC192">
        <v>0</v>
      </c>
    </row>
    <row r="193" spans="2:29" x14ac:dyDescent="0.25">
      <c r="B193">
        <f t="shared" si="4"/>
        <v>2023</v>
      </c>
      <c r="C193">
        <f t="shared" si="5"/>
        <v>11</v>
      </c>
      <c r="D193" s="19">
        <f>_xlfn.XLOOKUP(G193,[1]Sheet1!$K:$K,[1]Sheet1!$D:$D,0)</f>
        <v>45257</v>
      </c>
      <c r="E193" s="19">
        <f>_xlfn.XLOOKUP(G193,[1]Sheet1!$K:$K,[1]Sheet1!$E:$E,0)</f>
        <v>45263</v>
      </c>
      <c r="F193" t="str">
        <f>_xlfn.XLOOKUP(G193,[1]Sheet1!$K:$K,[1]Sheet1!$N:$N,0)</f>
        <v>2023-W48</v>
      </c>
      <c r="G193" t="s">
        <v>191</v>
      </c>
      <c r="H193" t="s">
        <v>71</v>
      </c>
      <c r="I193" t="s">
        <v>80</v>
      </c>
      <c r="J193" t="s">
        <v>81</v>
      </c>
      <c r="K193" t="s">
        <v>82</v>
      </c>
      <c r="L193" t="s">
        <v>1710</v>
      </c>
      <c r="M193" t="s">
        <v>977</v>
      </c>
      <c r="N193" t="s">
        <v>1711</v>
      </c>
      <c r="O193" t="s">
        <v>1411</v>
      </c>
      <c r="P193" t="s">
        <v>1134</v>
      </c>
      <c r="Q193" t="s">
        <v>1042</v>
      </c>
      <c r="R193" t="s">
        <v>1712</v>
      </c>
      <c r="S193" t="s">
        <v>1247</v>
      </c>
      <c r="T193" t="s">
        <v>970</v>
      </c>
      <c r="U193" t="s">
        <v>970</v>
      </c>
      <c r="V193" t="s">
        <v>1340</v>
      </c>
      <c r="W193" t="s">
        <v>996</v>
      </c>
      <c r="X193" t="s">
        <v>1300</v>
      </c>
      <c r="Y193" t="s">
        <v>1157</v>
      </c>
      <c r="Z193" t="s">
        <v>209</v>
      </c>
      <c r="AA193" t="s">
        <v>57</v>
      </c>
      <c r="AB193">
        <v>15</v>
      </c>
      <c r="AC193">
        <v>1</v>
      </c>
    </row>
    <row r="194" spans="2:29" x14ac:dyDescent="0.25">
      <c r="B194">
        <f t="shared" si="4"/>
        <v>2023</v>
      </c>
      <c r="C194">
        <f t="shared" si="5"/>
        <v>11</v>
      </c>
      <c r="D194" s="19">
        <f>_xlfn.XLOOKUP(G194,[1]Sheet1!$K:$K,[1]Sheet1!$D:$D,0)</f>
        <v>45257</v>
      </c>
      <c r="E194" s="19">
        <f>_xlfn.XLOOKUP(G194,[1]Sheet1!$K:$K,[1]Sheet1!$E:$E,0)</f>
        <v>45263</v>
      </c>
      <c r="F194" t="str">
        <f>_xlfn.XLOOKUP(G194,[1]Sheet1!$K:$K,[1]Sheet1!$N:$N,0)</f>
        <v>2023-W48</v>
      </c>
      <c r="G194" t="s">
        <v>191</v>
      </c>
      <c r="H194" t="s">
        <v>92</v>
      </c>
      <c r="I194" t="s">
        <v>97</v>
      </c>
      <c r="J194" t="s">
        <v>98</v>
      </c>
      <c r="K194" t="s">
        <v>99</v>
      </c>
      <c r="L194" t="s">
        <v>1713</v>
      </c>
      <c r="M194" t="s">
        <v>984</v>
      </c>
      <c r="N194" t="s">
        <v>1714</v>
      </c>
      <c r="O194" t="s">
        <v>986</v>
      </c>
      <c r="P194" t="s">
        <v>1715</v>
      </c>
      <c r="Q194" t="s">
        <v>984</v>
      </c>
      <c r="R194" t="s">
        <v>1392</v>
      </c>
      <c r="S194" t="s">
        <v>986</v>
      </c>
      <c r="T194" t="s">
        <v>970</v>
      </c>
      <c r="U194" t="s">
        <v>986</v>
      </c>
      <c r="V194" t="s">
        <v>992</v>
      </c>
      <c r="W194" t="s">
        <v>984</v>
      </c>
      <c r="X194" t="s">
        <v>1716</v>
      </c>
      <c r="Y194" t="s">
        <v>986</v>
      </c>
      <c r="Z194" t="s">
        <v>210</v>
      </c>
      <c r="AA194" t="s">
        <v>33</v>
      </c>
      <c r="AB194">
        <v>14</v>
      </c>
      <c r="AC194">
        <v>0</v>
      </c>
    </row>
    <row r="195" spans="2:29" x14ac:dyDescent="0.25">
      <c r="B195">
        <f t="shared" si="4"/>
        <v>2023</v>
      </c>
      <c r="C195">
        <f t="shared" si="5"/>
        <v>11</v>
      </c>
      <c r="D195" s="19">
        <f>_xlfn.XLOOKUP(G195,[1]Sheet1!$K:$K,[1]Sheet1!$D:$D,0)</f>
        <v>45257</v>
      </c>
      <c r="E195" s="19">
        <f>_xlfn.XLOOKUP(G195,[1]Sheet1!$K:$K,[1]Sheet1!$E:$E,0)</f>
        <v>45263</v>
      </c>
      <c r="F195" t="str">
        <f>_xlfn.XLOOKUP(G195,[1]Sheet1!$K:$K,[1]Sheet1!$N:$N,0)</f>
        <v>2023-W48</v>
      </c>
      <c r="G195" t="s">
        <v>191</v>
      </c>
      <c r="H195" t="s">
        <v>120</v>
      </c>
      <c r="I195" t="s">
        <v>120</v>
      </c>
      <c r="J195" t="s">
        <v>121</v>
      </c>
      <c r="K195" t="s">
        <v>122</v>
      </c>
      <c r="L195" t="s">
        <v>1054</v>
      </c>
      <c r="M195" t="s">
        <v>996</v>
      </c>
      <c r="N195" t="s">
        <v>1717</v>
      </c>
      <c r="O195" t="s">
        <v>1681</v>
      </c>
      <c r="P195" t="s">
        <v>1284</v>
      </c>
      <c r="Q195" t="s">
        <v>996</v>
      </c>
      <c r="R195" t="s">
        <v>1718</v>
      </c>
      <c r="S195" t="s">
        <v>1706</v>
      </c>
      <c r="T195" t="s">
        <v>1719</v>
      </c>
      <c r="U195" t="s">
        <v>970</v>
      </c>
      <c r="V195" t="s">
        <v>1042</v>
      </c>
      <c r="W195" t="s">
        <v>984</v>
      </c>
      <c r="X195" t="s">
        <v>1720</v>
      </c>
      <c r="Y195" t="s">
        <v>986</v>
      </c>
      <c r="Z195" t="s">
        <v>211</v>
      </c>
      <c r="AA195" t="s">
        <v>33</v>
      </c>
      <c r="AB195">
        <v>10</v>
      </c>
      <c r="AC195">
        <v>0</v>
      </c>
    </row>
    <row r="196" spans="2:29" x14ac:dyDescent="0.25">
      <c r="B196">
        <f t="shared" ref="B196:B259" si="6">YEAR(D196)</f>
        <v>2023</v>
      </c>
      <c r="C196">
        <f t="shared" ref="C196:C259" si="7">MONTH(D196)</f>
        <v>11</v>
      </c>
      <c r="D196" s="19">
        <f>_xlfn.XLOOKUP(G196,[1]Sheet1!$K:$K,[1]Sheet1!$D:$D,0)</f>
        <v>45257</v>
      </c>
      <c r="E196" s="19">
        <f>_xlfn.XLOOKUP(G196,[1]Sheet1!$K:$K,[1]Sheet1!$E:$E,0)</f>
        <v>45263</v>
      </c>
      <c r="F196" t="str">
        <f>_xlfn.XLOOKUP(G196,[1]Sheet1!$K:$K,[1]Sheet1!$N:$N,0)</f>
        <v>2023-W48</v>
      </c>
      <c r="G196" t="s">
        <v>191</v>
      </c>
      <c r="H196" t="s">
        <v>92</v>
      </c>
      <c r="I196" t="s">
        <v>111</v>
      </c>
      <c r="J196" t="s">
        <v>112</v>
      </c>
      <c r="K196" t="s">
        <v>113</v>
      </c>
      <c r="L196" t="s">
        <v>1721</v>
      </c>
      <c r="M196" t="s">
        <v>972</v>
      </c>
      <c r="N196" t="s">
        <v>1722</v>
      </c>
      <c r="O196" t="s">
        <v>1723</v>
      </c>
      <c r="P196" t="s">
        <v>1724</v>
      </c>
      <c r="Q196" t="s">
        <v>972</v>
      </c>
      <c r="R196" t="s">
        <v>1344</v>
      </c>
      <c r="S196" t="s">
        <v>1684</v>
      </c>
      <c r="T196" t="s">
        <v>970</v>
      </c>
      <c r="U196" t="s">
        <v>970</v>
      </c>
      <c r="V196" t="s">
        <v>1042</v>
      </c>
      <c r="W196" t="s">
        <v>984</v>
      </c>
      <c r="X196" t="s">
        <v>1725</v>
      </c>
      <c r="Y196" t="s">
        <v>986</v>
      </c>
      <c r="Z196" t="s">
        <v>212</v>
      </c>
      <c r="AA196" t="s">
        <v>33</v>
      </c>
      <c r="AB196">
        <v>10</v>
      </c>
      <c r="AC196">
        <v>0</v>
      </c>
    </row>
    <row r="197" spans="2:29" x14ac:dyDescent="0.25">
      <c r="B197">
        <f t="shared" si="6"/>
        <v>2023</v>
      </c>
      <c r="C197">
        <f t="shared" si="7"/>
        <v>11</v>
      </c>
      <c r="D197" s="19">
        <f>_xlfn.XLOOKUP(G197,[1]Sheet1!$K:$K,[1]Sheet1!$D:$D,0)</f>
        <v>45257</v>
      </c>
      <c r="E197" s="19">
        <f>_xlfn.XLOOKUP(G197,[1]Sheet1!$K:$K,[1]Sheet1!$E:$E,0)</f>
        <v>45263</v>
      </c>
      <c r="F197" t="str">
        <f>_xlfn.XLOOKUP(G197,[1]Sheet1!$K:$K,[1]Sheet1!$N:$N,0)</f>
        <v>2023-W48</v>
      </c>
      <c r="G197" t="s">
        <v>191</v>
      </c>
      <c r="H197" t="s">
        <v>115</v>
      </c>
      <c r="I197" t="s">
        <v>116</v>
      </c>
      <c r="J197" t="s">
        <v>117</v>
      </c>
      <c r="K197" t="s">
        <v>118</v>
      </c>
      <c r="L197" t="s">
        <v>1047</v>
      </c>
      <c r="M197" t="s">
        <v>996</v>
      </c>
      <c r="N197" t="s">
        <v>1726</v>
      </c>
      <c r="O197" t="s">
        <v>1681</v>
      </c>
      <c r="P197" t="s">
        <v>1727</v>
      </c>
      <c r="Q197" t="s">
        <v>996</v>
      </c>
      <c r="R197" t="s">
        <v>1728</v>
      </c>
      <c r="S197" t="s">
        <v>1706</v>
      </c>
      <c r="T197" t="s">
        <v>970</v>
      </c>
      <c r="U197" t="s">
        <v>970</v>
      </c>
      <c r="V197" t="s">
        <v>1081</v>
      </c>
      <c r="W197" t="s">
        <v>984</v>
      </c>
      <c r="X197" t="s">
        <v>1729</v>
      </c>
      <c r="Y197" t="s">
        <v>986</v>
      </c>
      <c r="Z197" t="s">
        <v>171</v>
      </c>
      <c r="AA197" t="s">
        <v>33</v>
      </c>
      <c r="AB197">
        <v>3</v>
      </c>
      <c r="AC197">
        <v>0</v>
      </c>
    </row>
    <row r="198" spans="2:29" x14ac:dyDescent="0.25">
      <c r="B198">
        <f t="shared" si="6"/>
        <v>2023</v>
      </c>
      <c r="C198">
        <f t="shared" si="7"/>
        <v>11</v>
      </c>
      <c r="D198" s="19">
        <f>_xlfn.XLOOKUP(G198,[1]Sheet1!$K:$K,[1]Sheet1!$D:$D,0)</f>
        <v>45257</v>
      </c>
      <c r="E198" s="19">
        <f>_xlfn.XLOOKUP(G198,[1]Sheet1!$K:$K,[1]Sheet1!$E:$E,0)</f>
        <v>45263</v>
      </c>
      <c r="F198" t="str">
        <f>_xlfn.XLOOKUP(G198,[1]Sheet1!$K:$K,[1]Sheet1!$N:$N,0)</f>
        <v>2023-W48</v>
      </c>
      <c r="G198" t="s">
        <v>191</v>
      </c>
      <c r="H198" t="s">
        <v>34</v>
      </c>
      <c r="I198" t="s">
        <v>107</v>
      </c>
      <c r="J198" t="s">
        <v>108</v>
      </c>
      <c r="K198" t="s">
        <v>109</v>
      </c>
      <c r="L198" t="s">
        <v>1357</v>
      </c>
      <c r="M198" t="s">
        <v>977</v>
      </c>
      <c r="N198" t="s">
        <v>1730</v>
      </c>
      <c r="O198" t="s">
        <v>1411</v>
      </c>
      <c r="P198" t="s">
        <v>1731</v>
      </c>
      <c r="Q198" t="s">
        <v>1022</v>
      </c>
      <c r="R198" t="s">
        <v>1486</v>
      </c>
      <c r="S198" t="s">
        <v>1542</v>
      </c>
      <c r="T198" t="s">
        <v>970</v>
      </c>
      <c r="U198" t="s">
        <v>970</v>
      </c>
      <c r="V198" t="s">
        <v>977</v>
      </c>
      <c r="W198" t="s">
        <v>984</v>
      </c>
      <c r="X198" t="s">
        <v>1732</v>
      </c>
      <c r="Y198" t="s">
        <v>986</v>
      </c>
      <c r="Z198" t="s">
        <v>213</v>
      </c>
      <c r="AA198" t="s">
        <v>33</v>
      </c>
      <c r="AB198">
        <v>3</v>
      </c>
      <c r="AC198">
        <v>0</v>
      </c>
    </row>
    <row r="199" spans="2:29" x14ac:dyDescent="0.25">
      <c r="B199">
        <f t="shared" si="6"/>
        <v>2023</v>
      </c>
      <c r="C199">
        <f t="shared" si="7"/>
        <v>7</v>
      </c>
      <c r="D199" s="19">
        <f>_xlfn.XLOOKUP(G199,[1]Sheet1!$K:$K,[1]Sheet1!$D:$D,0)</f>
        <v>45131</v>
      </c>
      <c r="E199" s="19">
        <f>_xlfn.XLOOKUP(G199,[1]Sheet1!$K:$K,[1]Sheet1!$E:$E,0)</f>
        <v>45137</v>
      </c>
      <c r="F199" t="str">
        <f>_xlfn.XLOOKUP(G199,[1]Sheet1!$K:$K,[1]Sheet1!$N:$N,0)</f>
        <v>2023-W30</v>
      </c>
      <c r="G199" t="s">
        <v>214</v>
      </c>
      <c r="H199" t="s">
        <v>40</v>
      </c>
      <c r="I199" t="s">
        <v>58</v>
      </c>
      <c r="J199" t="s">
        <v>59</v>
      </c>
      <c r="K199" t="s">
        <v>60</v>
      </c>
      <c r="L199" t="s">
        <v>1559</v>
      </c>
      <c r="M199" t="s">
        <v>977</v>
      </c>
      <c r="N199" t="s">
        <v>1733</v>
      </c>
      <c r="O199" t="s">
        <v>1155</v>
      </c>
      <c r="P199" t="s">
        <v>1734</v>
      </c>
      <c r="Q199" t="s">
        <v>1032</v>
      </c>
      <c r="R199" t="s">
        <v>1735</v>
      </c>
      <c r="S199" t="s">
        <v>1538</v>
      </c>
      <c r="T199" t="s">
        <v>1736</v>
      </c>
      <c r="U199" t="s">
        <v>970</v>
      </c>
      <c r="V199" t="s">
        <v>1289</v>
      </c>
      <c r="W199" t="s">
        <v>984</v>
      </c>
      <c r="X199" t="s">
        <v>1737</v>
      </c>
      <c r="Y199" t="s">
        <v>986</v>
      </c>
      <c r="Z199" t="s">
        <v>215</v>
      </c>
      <c r="AA199" t="s">
        <v>33</v>
      </c>
      <c r="AB199">
        <v>22</v>
      </c>
      <c r="AC199">
        <v>0</v>
      </c>
    </row>
    <row r="200" spans="2:29" x14ac:dyDescent="0.25">
      <c r="B200">
        <f t="shared" si="6"/>
        <v>2023</v>
      </c>
      <c r="C200">
        <f t="shared" si="7"/>
        <v>7</v>
      </c>
      <c r="D200" s="19">
        <f>_xlfn.XLOOKUP(G200,[1]Sheet1!$K:$K,[1]Sheet1!$D:$D,0)</f>
        <v>45131</v>
      </c>
      <c r="E200" s="19">
        <f>_xlfn.XLOOKUP(G200,[1]Sheet1!$K:$K,[1]Sheet1!$E:$E,0)</f>
        <v>45137</v>
      </c>
      <c r="F200" t="str">
        <f>_xlfn.XLOOKUP(G200,[1]Sheet1!$K:$K,[1]Sheet1!$N:$N,0)</f>
        <v>2023-W30</v>
      </c>
      <c r="G200" t="s">
        <v>214</v>
      </c>
      <c r="H200" t="s">
        <v>92</v>
      </c>
      <c r="I200" t="s">
        <v>102</v>
      </c>
      <c r="J200" t="s">
        <v>103</v>
      </c>
      <c r="K200" t="s">
        <v>104</v>
      </c>
      <c r="L200" t="s">
        <v>1738</v>
      </c>
      <c r="M200" t="s">
        <v>1081</v>
      </c>
      <c r="N200" t="s">
        <v>1739</v>
      </c>
      <c r="O200" t="s">
        <v>1523</v>
      </c>
      <c r="P200" t="s">
        <v>1159</v>
      </c>
      <c r="Q200" t="s">
        <v>1081</v>
      </c>
      <c r="R200" t="s">
        <v>1740</v>
      </c>
      <c r="S200" t="s">
        <v>1040</v>
      </c>
      <c r="T200" t="s">
        <v>1741</v>
      </c>
      <c r="U200" t="s">
        <v>970</v>
      </c>
      <c r="V200" t="s">
        <v>1012</v>
      </c>
      <c r="W200" t="s">
        <v>984</v>
      </c>
      <c r="X200" t="s">
        <v>1469</v>
      </c>
      <c r="Y200" t="s">
        <v>986</v>
      </c>
      <c r="Z200" t="s">
        <v>150</v>
      </c>
      <c r="AA200" t="s">
        <v>33</v>
      </c>
      <c r="AB200">
        <v>11</v>
      </c>
      <c r="AC200">
        <v>0</v>
      </c>
    </row>
    <row r="201" spans="2:29" x14ac:dyDescent="0.25">
      <c r="B201">
        <f t="shared" si="6"/>
        <v>2023</v>
      </c>
      <c r="C201">
        <f t="shared" si="7"/>
        <v>7</v>
      </c>
      <c r="D201" s="19">
        <f>_xlfn.XLOOKUP(G201,[1]Sheet1!$K:$K,[1]Sheet1!$D:$D,0)</f>
        <v>45131</v>
      </c>
      <c r="E201" s="19">
        <f>_xlfn.XLOOKUP(G201,[1]Sheet1!$K:$K,[1]Sheet1!$E:$E,0)</f>
        <v>45137</v>
      </c>
      <c r="F201" t="str">
        <f>_xlfn.XLOOKUP(G201,[1]Sheet1!$K:$K,[1]Sheet1!$N:$N,0)</f>
        <v>2023-W30</v>
      </c>
      <c r="G201" t="s">
        <v>214</v>
      </c>
      <c r="H201" t="s">
        <v>34</v>
      </c>
      <c r="I201" t="s">
        <v>50</v>
      </c>
      <c r="J201" t="s">
        <v>51</v>
      </c>
      <c r="K201" t="s">
        <v>52</v>
      </c>
      <c r="L201" t="s">
        <v>1101</v>
      </c>
      <c r="M201" t="s">
        <v>984</v>
      </c>
      <c r="N201" t="s">
        <v>1742</v>
      </c>
      <c r="O201" t="s">
        <v>986</v>
      </c>
      <c r="P201" t="s">
        <v>1056</v>
      </c>
      <c r="Q201" t="s">
        <v>984</v>
      </c>
      <c r="R201" t="s">
        <v>1743</v>
      </c>
      <c r="S201" t="s">
        <v>986</v>
      </c>
      <c r="T201" t="s">
        <v>970</v>
      </c>
      <c r="U201" t="s">
        <v>986</v>
      </c>
      <c r="V201" t="s">
        <v>1022</v>
      </c>
      <c r="W201" t="s">
        <v>984</v>
      </c>
      <c r="X201" t="s">
        <v>1744</v>
      </c>
      <c r="Y201" t="s">
        <v>986</v>
      </c>
      <c r="Z201" t="s">
        <v>216</v>
      </c>
      <c r="AA201" t="s">
        <v>33</v>
      </c>
      <c r="AB201">
        <v>8</v>
      </c>
      <c r="AC201">
        <v>0</v>
      </c>
    </row>
    <row r="202" spans="2:29" x14ac:dyDescent="0.25">
      <c r="B202">
        <f t="shared" si="6"/>
        <v>2023</v>
      </c>
      <c r="C202">
        <f t="shared" si="7"/>
        <v>7</v>
      </c>
      <c r="D202" s="19">
        <f>_xlfn.XLOOKUP(G202,[1]Sheet1!$K:$K,[1]Sheet1!$D:$D,0)</f>
        <v>45131</v>
      </c>
      <c r="E202" s="19">
        <f>_xlfn.XLOOKUP(G202,[1]Sheet1!$K:$K,[1]Sheet1!$E:$E,0)</f>
        <v>45137</v>
      </c>
      <c r="F202" t="str">
        <f>_xlfn.XLOOKUP(G202,[1]Sheet1!$K:$K,[1]Sheet1!$N:$N,0)</f>
        <v>2023-W30</v>
      </c>
      <c r="G202" t="s">
        <v>214</v>
      </c>
      <c r="H202" t="s">
        <v>92</v>
      </c>
      <c r="I202" t="s">
        <v>97</v>
      </c>
      <c r="J202" t="s">
        <v>98</v>
      </c>
      <c r="K202" t="s">
        <v>99</v>
      </c>
      <c r="L202" t="s">
        <v>1504</v>
      </c>
      <c r="M202" t="s">
        <v>972</v>
      </c>
      <c r="N202" t="s">
        <v>1745</v>
      </c>
      <c r="O202" t="s">
        <v>1303</v>
      </c>
      <c r="P202" t="s">
        <v>1746</v>
      </c>
      <c r="Q202" t="s">
        <v>977</v>
      </c>
      <c r="R202" t="s">
        <v>1747</v>
      </c>
      <c r="S202" t="s">
        <v>1569</v>
      </c>
      <c r="T202" t="s">
        <v>970</v>
      </c>
      <c r="U202" t="s">
        <v>1157</v>
      </c>
      <c r="V202" t="s">
        <v>1110</v>
      </c>
      <c r="W202" t="s">
        <v>984</v>
      </c>
      <c r="X202" t="s">
        <v>1609</v>
      </c>
      <c r="Y202" t="s">
        <v>986</v>
      </c>
      <c r="Z202" t="s">
        <v>127</v>
      </c>
      <c r="AA202" t="s">
        <v>33</v>
      </c>
      <c r="AB202">
        <v>8</v>
      </c>
      <c r="AC202">
        <v>0</v>
      </c>
    </row>
    <row r="203" spans="2:29" x14ac:dyDescent="0.25">
      <c r="B203">
        <f t="shared" si="6"/>
        <v>2023</v>
      </c>
      <c r="C203">
        <f t="shared" si="7"/>
        <v>7</v>
      </c>
      <c r="D203" s="19">
        <f>_xlfn.XLOOKUP(G203,[1]Sheet1!$K:$K,[1]Sheet1!$D:$D,0)</f>
        <v>45131</v>
      </c>
      <c r="E203" s="19">
        <f>_xlfn.XLOOKUP(G203,[1]Sheet1!$K:$K,[1]Sheet1!$E:$E,0)</f>
        <v>45137</v>
      </c>
      <c r="F203" t="str">
        <f>_xlfn.XLOOKUP(G203,[1]Sheet1!$K:$K,[1]Sheet1!$N:$N,0)</f>
        <v>2023-W30</v>
      </c>
      <c r="G203" t="s">
        <v>214</v>
      </c>
      <c r="H203" t="s">
        <v>115</v>
      </c>
      <c r="I203" t="s">
        <v>116</v>
      </c>
      <c r="J203" t="s">
        <v>117</v>
      </c>
      <c r="K203" t="s">
        <v>118</v>
      </c>
      <c r="L203" t="s">
        <v>1166</v>
      </c>
      <c r="M203" t="s">
        <v>984</v>
      </c>
      <c r="N203" t="s">
        <v>1748</v>
      </c>
      <c r="O203" t="s">
        <v>986</v>
      </c>
      <c r="P203" t="s">
        <v>1349</v>
      </c>
      <c r="Q203" t="s">
        <v>984</v>
      </c>
      <c r="R203" t="s">
        <v>1749</v>
      </c>
      <c r="S203" t="s">
        <v>986</v>
      </c>
      <c r="T203" t="s">
        <v>970</v>
      </c>
      <c r="U203" t="s">
        <v>986</v>
      </c>
      <c r="V203" t="s">
        <v>963</v>
      </c>
      <c r="W203" t="s">
        <v>984</v>
      </c>
      <c r="X203" t="s">
        <v>1750</v>
      </c>
      <c r="Y203" t="s">
        <v>986</v>
      </c>
      <c r="Z203" t="s">
        <v>152</v>
      </c>
      <c r="AA203" t="s">
        <v>33</v>
      </c>
      <c r="AB203">
        <v>5</v>
      </c>
      <c r="AC203">
        <v>0</v>
      </c>
    </row>
    <row r="204" spans="2:29" x14ac:dyDescent="0.25">
      <c r="B204">
        <f t="shared" si="6"/>
        <v>2023</v>
      </c>
      <c r="C204">
        <f t="shared" si="7"/>
        <v>7</v>
      </c>
      <c r="D204" s="19">
        <f>_xlfn.XLOOKUP(G204,[1]Sheet1!$K:$K,[1]Sheet1!$D:$D,0)</f>
        <v>45131</v>
      </c>
      <c r="E204" s="19">
        <f>_xlfn.XLOOKUP(G204,[1]Sheet1!$K:$K,[1]Sheet1!$E:$E,0)</f>
        <v>45137</v>
      </c>
      <c r="F204" t="str">
        <f>_xlfn.XLOOKUP(G204,[1]Sheet1!$K:$K,[1]Sheet1!$N:$N,0)</f>
        <v>2023-W30</v>
      </c>
      <c r="G204" t="s">
        <v>214</v>
      </c>
      <c r="H204" t="s">
        <v>76</v>
      </c>
      <c r="I204" t="s">
        <v>76</v>
      </c>
      <c r="J204" t="s">
        <v>77</v>
      </c>
      <c r="K204" t="s">
        <v>78</v>
      </c>
      <c r="L204" t="s">
        <v>1079</v>
      </c>
      <c r="M204" t="s">
        <v>996</v>
      </c>
      <c r="N204" t="s">
        <v>1195</v>
      </c>
      <c r="O204" t="s">
        <v>998</v>
      </c>
      <c r="P204" t="s">
        <v>1047</v>
      </c>
      <c r="Q204" t="s">
        <v>996</v>
      </c>
      <c r="R204" t="s">
        <v>1751</v>
      </c>
      <c r="S204" t="s">
        <v>1024</v>
      </c>
      <c r="T204" t="s">
        <v>970</v>
      </c>
      <c r="U204" t="s">
        <v>970</v>
      </c>
      <c r="V204" t="s">
        <v>1081</v>
      </c>
      <c r="W204" t="s">
        <v>984</v>
      </c>
      <c r="X204" t="s">
        <v>1223</v>
      </c>
      <c r="Y204" t="s">
        <v>986</v>
      </c>
      <c r="Z204" t="s">
        <v>137</v>
      </c>
      <c r="AA204" t="s">
        <v>33</v>
      </c>
      <c r="AB204">
        <v>3</v>
      </c>
      <c r="AC204">
        <v>0</v>
      </c>
    </row>
    <row r="205" spans="2:29" x14ac:dyDescent="0.25">
      <c r="B205">
        <f t="shared" si="6"/>
        <v>2023</v>
      </c>
      <c r="C205">
        <f t="shared" si="7"/>
        <v>7</v>
      </c>
      <c r="D205" s="19">
        <f>_xlfn.XLOOKUP(G205,[1]Sheet1!$K:$K,[1]Sheet1!$D:$D,0)</f>
        <v>45131</v>
      </c>
      <c r="E205" s="19">
        <f>_xlfn.XLOOKUP(G205,[1]Sheet1!$K:$K,[1]Sheet1!$E:$E,0)</f>
        <v>45137</v>
      </c>
      <c r="F205" t="str">
        <f>_xlfn.XLOOKUP(G205,[1]Sheet1!$K:$K,[1]Sheet1!$N:$N,0)</f>
        <v>2023-W30</v>
      </c>
      <c r="G205" t="s">
        <v>214</v>
      </c>
      <c r="H205" t="s">
        <v>34</v>
      </c>
      <c r="I205" t="s">
        <v>157</v>
      </c>
      <c r="J205" t="s">
        <v>158</v>
      </c>
      <c r="K205" t="s">
        <v>159</v>
      </c>
      <c r="L205" t="s">
        <v>1332</v>
      </c>
      <c r="M205" t="s">
        <v>984</v>
      </c>
      <c r="N205" t="s">
        <v>1752</v>
      </c>
      <c r="O205" t="s">
        <v>986</v>
      </c>
      <c r="P205" t="s">
        <v>1341</v>
      </c>
      <c r="Q205" t="s">
        <v>984</v>
      </c>
      <c r="R205" t="s">
        <v>1753</v>
      </c>
      <c r="S205" t="s">
        <v>986</v>
      </c>
      <c r="T205" t="s">
        <v>1754</v>
      </c>
      <c r="U205" t="s">
        <v>986</v>
      </c>
      <c r="V205" t="s">
        <v>972</v>
      </c>
      <c r="W205" t="s">
        <v>984</v>
      </c>
      <c r="X205" t="s">
        <v>1335</v>
      </c>
      <c r="Y205" t="s">
        <v>986</v>
      </c>
      <c r="Z205" t="s">
        <v>135</v>
      </c>
      <c r="AA205" t="s">
        <v>33</v>
      </c>
      <c r="AB205">
        <v>2</v>
      </c>
      <c r="AC205">
        <v>0</v>
      </c>
    </row>
    <row r="206" spans="2:29" x14ac:dyDescent="0.25">
      <c r="B206">
        <f t="shared" si="6"/>
        <v>2023</v>
      </c>
      <c r="C206">
        <f t="shared" si="7"/>
        <v>7</v>
      </c>
      <c r="D206" s="19">
        <f>_xlfn.XLOOKUP(G206,[1]Sheet1!$K:$K,[1]Sheet1!$D:$D,0)</f>
        <v>45131</v>
      </c>
      <c r="E206" s="19">
        <f>_xlfn.XLOOKUP(G206,[1]Sheet1!$K:$K,[1]Sheet1!$E:$E,0)</f>
        <v>45137</v>
      </c>
      <c r="F206" t="str">
        <f>_xlfn.XLOOKUP(G206,[1]Sheet1!$K:$K,[1]Sheet1!$N:$N,0)</f>
        <v>2023-W30</v>
      </c>
      <c r="G206" t="s">
        <v>214</v>
      </c>
      <c r="H206" t="s">
        <v>34</v>
      </c>
      <c r="I206" t="s">
        <v>107</v>
      </c>
      <c r="J206" t="s">
        <v>108</v>
      </c>
      <c r="K206" t="s">
        <v>109</v>
      </c>
      <c r="L206" t="s">
        <v>1336</v>
      </c>
      <c r="M206" t="s">
        <v>984</v>
      </c>
      <c r="N206" t="s">
        <v>1245</v>
      </c>
      <c r="O206" t="s">
        <v>986</v>
      </c>
      <c r="P206" t="s">
        <v>1062</v>
      </c>
      <c r="Q206" t="s">
        <v>984</v>
      </c>
      <c r="R206" t="s">
        <v>1249</v>
      </c>
      <c r="S206" t="s">
        <v>986</v>
      </c>
      <c r="T206" t="s">
        <v>970</v>
      </c>
      <c r="U206" t="s">
        <v>986</v>
      </c>
      <c r="V206" t="s">
        <v>972</v>
      </c>
      <c r="W206" t="s">
        <v>984</v>
      </c>
      <c r="X206" t="s">
        <v>1276</v>
      </c>
      <c r="Y206" t="s">
        <v>986</v>
      </c>
      <c r="Z206" t="s">
        <v>217</v>
      </c>
      <c r="AA206" t="s">
        <v>33</v>
      </c>
      <c r="AB206">
        <v>2</v>
      </c>
      <c r="AC206">
        <v>0</v>
      </c>
    </row>
    <row r="207" spans="2:29" x14ac:dyDescent="0.25">
      <c r="B207">
        <f t="shared" si="6"/>
        <v>2023</v>
      </c>
      <c r="C207">
        <f t="shared" si="7"/>
        <v>7</v>
      </c>
      <c r="D207" s="19">
        <f>_xlfn.XLOOKUP(G207,[1]Sheet1!$K:$K,[1]Sheet1!$D:$D,0)</f>
        <v>45131</v>
      </c>
      <c r="E207" s="19">
        <f>_xlfn.XLOOKUP(G207,[1]Sheet1!$K:$K,[1]Sheet1!$E:$E,0)</f>
        <v>45137</v>
      </c>
      <c r="F207" t="str">
        <f>_xlfn.XLOOKUP(G207,[1]Sheet1!$K:$K,[1]Sheet1!$N:$N,0)</f>
        <v>2023-W30</v>
      </c>
      <c r="G207" t="s">
        <v>214</v>
      </c>
      <c r="H207" t="s">
        <v>92</v>
      </c>
      <c r="I207" t="s">
        <v>111</v>
      </c>
      <c r="J207" t="s">
        <v>112</v>
      </c>
      <c r="K207" t="s">
        <v>113</v>
      </c>
      <c r="L207" t="s">
        <v>1087</v>
      </c>
      <c r="M207" t="s">
        <v>996</v>
      </c>
      <c r="N207" t="s">
        <v>1755</v>
      </c>
      <c r="O207" t="s">
        <v>998</v>
      </c>
      <c r="P207" t="s">
        <v>1529</v>
      </c>
      <c r="Q207" t="s">
        <v>996</v>
      </c>
      <c r="R207" t="s">
        <v>1756</v>
      </c>
      <c r="S207" t="s">
        <v>1024</v>
      </c>
      <c r="T207" t="s">
        <v>970</v>
      </c>
      <c r="U207" t="s">
        <v>986</v>
      </c>
      <c r="V207" t="s">
        <v>972</v>
      </c>
      <c r="W207" t="s">
        <v>984</v>
      </c>
      <c r="X207" t="s">
        <v>1411</v>
      </c>
      <c r="Y207" t="s">
        <v>986</v>
      </c>
      <c r="Z207" t="s">
        <v>138</v>
      </c>
      <c r="AA207" t="s">
        <v>33</v>
      </c>
      <c r="AB207">
        <v>2</v>
      </c>
      <c r="AC207">
        <v>0</v>
      </c>
    </row>
    <row r="208" spans="2:29" x14ac:dyDescent="0.25">
      <c r="B208">
        <f t="shared" si="6"/>
        <v>2023</v>
      </c>
      <c r="C208">
        <f t="shared" si="7"/>
        <v>7</v>
      </c>
      <c r="D208" s="19">
        <f>_xlfn.XLOOKUP(G208,[1]Sheet1!$K:$K,[1]Sheet1!$D:$D,0)</f>
        <v>45131</v>
      </c>
      <c r="E208" s="19">
        <f>_xlfn.XLOOKUP(G208,[1]Sheet1!$K:$K,[1]Sheet1!$E:$E,0)</f>
        <v>45137</v>
      </c>
      <c r="F208" t="str">
        <f>_xlfn.XLOOKUP(G208,[1]Sheet1!$K:$K,[1]Sheet1!$N:$N,0)</f>
        <v>2023-W30</v>
      </c>
      <c r="G208" t="s">
        <v>214</v>
      </c>
      <c r="H208" t="s">
        <v>92</v>
      </c>
      <c r="I208" t="s">
        <v>93</v>
      </c>
      <c r="J208" t="s">
        <v>94</v>
      </c>
      <c r="K208" t="s">
        <v>95</v>
      </c>
      <c r="L208" t="s">
        <v>1097</v>
      </c>
      <c r="M208" t="s">
        <v>996</v>
      </c>
      <c r="N208" t="s">
        <v>1351</v>
      </c>
      <c r="O208" t="s">
        <v>998</v>
      </c>
      <c r="P208" t="s">
        <v>1054</v>
      </c>
      <c r="Q208" t="s">
        <v>996</v>
      </c>
      <c r="R208" t="s">
        <v>1757</v>
      </c>
      <c r="S208" t="s">
        <v>1024</v>
      </c>
      <c r="T208" t="s">
        <v>1758</v>
      </c>
      <c r="U208" t="s">
        <v>970</v>
      </c>
      <c r="V208" t="s">
        <v>972</v>
      </c>
      <c r="W208" t="s">
        <v>996</v>
      </c>
      <c r="X208" t="s">
        <v>1472</v>
      </c>
      <c r="Y208" t="s">
        <v>970</v>
      </c>
      <c r="Z208" t="s">
        <v>138</v>
      </c>
      <c r="AA208" t="s">
        <v>146</v>
      </c>
      <c r="AB208">
        <v>2</v>
      </c>
      <c r="AC208">
        <v>1</v>
      </c>
    </row>
    <row r="209" spans="2:29" x14ac:dyDescent="0.25">
      <c r="B209">
        <f t="shared" si="6"/>
        <v>2023</v>
      </c>
      <c r="C209">
        <f t="shared" si="7"/>
        <v>7</v>
      </c>
      <c r="D209" s="19">
        <f>_xlfn.XLOOKUP(G209,[1]Sheet1!$K:$K,[1]Sheet1!$D:$D,0)</f>
        <v>45131</v>
      </c>
      <c r="E209" s="19">
        <f>_xlfn.XLOOKUP(G209,[1]Sheet1!$K:$K,[1]Sheet1!$E:$E,0)</f>
        <v>45137</v>
      </c>
      <c r="F209" t="str">
        <f>_xlfn.XLOOKUP(G209,[1]Sheet1!$K:$K,[1]Sheet1!$N:$N,0)</f>
        <v>2023-W30</v>
      </c>
      <c r="G209" t="s">
        <v>214</v>
      </c>
      <c r="H209" t="s">
        <v>40</v>
      </c>
      <c r="I209" t="s">
        <v>41</v>
      </c>
      <c r="J209" t="s">
        <v>42</v>
      </c>
      <c r="K209" t="s">
        <v>43</v>
      </c>
      <c r="L209" t="s">
        <v>1318</v>
      </c>
      <c r="M209" t="s">
        <v>972</v>
      </c>
      <c r="N209" t="s">
        <v>1759</v>
      </c>
      <c r="O209" t="s">
        <v>1303</v>
      </c>
      <c r="P209" t="s">
        <v>1106</v>
      </c>
      <c r="Q209" t="s">
        <v>972</v>
      </c>
      <c r="R209" t="s">
        <v>1760</v>
      </c>
      <c r="S209" t="s">
        <v>1335</v>
      </c>
      <c r="T209" t="s">
        <v>970</v>
      </c>
      <c r="U209" t="s">
        <v>970</v>
      </c>
      <c r="V209" t="s">
        <v>996</v>
      </c>
      <c r="W209" t="s">
        <v>984</v>
      </c>
      <c r="X209" t="s">
        <v>1761</v>
      </c>
      <c r="Y209" t="s">
        <v>986</v>
      </c>
      <c r="Z209" t="s">
        <v>139</v>
      </c>
      <c r="AA209" t="s">
        <v>33</v>
      </c>
      <c r="AB209">
        <v>1</v>
      </c>
      <c r="AC209">
        <v>0</v>
      </c>
    </row>
    <row r="210" spans="2:29" x14ac:dyDescent="0.25">
      <c r="B210">
        <f t="shared" si="6"/>
        <v>2023</v>
      </c>
      <c r="C210">
        <f t="shared" si="7"/>
        <v>7</v>
      </c>
      <c r="D210" s="19">
        <f>_xlfn.XLOOKUP(G210,[1]Sheet1!$K:$K,[1]Sheet1!$D:$D,0)</f>
        <v>45131</v>
      </c>
      <c r="E210" s="19">
        <f>_xlfn.XLOOKUP(G210,[1]Sheet1!$K:$K,[1]Sheet1!$E:$E,0)</f>
        <v>45137</v>
      </c>
      <c r="F210" t="str">
        <f>_xlfn.XLOOKUP(G210,[1]Sheet1!$K:$K,[1]Sheet1!$N:$N,0)</f>
        <v>2023-W30</v>
      </c>
      <c r="G210" t="s">
        <v>214</v>
      </c>
      <c r="H210" t="s">
        <v>66</v>
      </c>
      <c r="I210" t="s">
        <v>67</v>
      </c>
      <c r="J210" t="s">
        <v>68</v>
      </c>
      <c r="K210" t="s">
        <v>69</v>
      </c>
      <c r="L210" t="s">
        <v>1110</v>
      </c>
      <c r="M210" t="s">
        <v>984</v>
      </c>
      <c r="N210" t="s">
        <v>1762</v>
      </c>
      <c r="O210" t="s">
        <v>986</v>
      </c>
      <c r="P210" t="s">
        <v>1110</v>
      </c>
      <c r="Q210" t="s">
        <v>984</v>
      </c>
      <c r="R210" t="s">
        <v>1763</v>
      </c>
      <c r="S210" t="s">
        <v>986</v>
      </c>
      <c r="T210" t="s">
        <v>970</v>
      </c>
      <c r="U210" t="s">
        <v>986</v>
      </c>
      <c r="V210" t="s">
        <v>996</v>
      </c>
      <c r="W210" t="s">
        <v>984</v>
      </c>
      <c r="X210" t="s">
        <v>1335</v>
      </c>
      <c r="Y210" t="s">
        <v>986</v>
      </c>
      <c r="Z210" t="s">
        <v>147</v>
      </c>
      <c r="AA210" t="s">
        <v>33</v>
      </c>
      <c r="AB210">
        <v>1</v>
      </c>
      <c r="AC210">
        <v>0</v>
      </c>
    </row>
    <row r="211" spans="2:29" x14ac:dyDescent="0.25">
      <c r="B211">
        <f t="shared" si="6"/>
        <v>2023</v>
      </c>
      <c r="C211">
        <f t="shared" si="7"/>
        <v>7</v>
      </c>
      <c r="D211" s="19">
        <f>_xlfn.XLOOKUP(G211,[1]Sheet1!$K:$K,[1]Sheet1!$D:$D,0)</f>
        <v>45124</v>
      </c>
      <c r="E211" s="19">
        <f>_xlfn.XLOOKUP(G211,[1]Sheet1!$K:$K,[1]Sheet1!$E:$E,0)</f>
        <v>45130</v>
      </c>
      <c r="F211" t="str">
        <f>_xlfn.XLOOKUP(G211,[1]Sheet1!$K:$K,[1]Sheet1!$N:$N,0)</f>
        <v>2023-W29</v>
      </c>
      <c r="G211" t="s">
        <v>218</v>
      </c>
      <c r="H211" t="s">
        <v>40</v>
      </c>
      <c r="I211" t="s">
        <v>58</v>
      </c>
      <c r="J211" t="s">
        <v>59</v>
      </c>
      <c r="K211" t="s">
        <v>60</v>
      </c>
      <c r="L211" t="s">
        <v>1764</v>
      </c>
      <c r="M211" t="s">
        <v>972</v>
      </c>
      <c r="N211" t="s">
        <v>1765</v>
      </c>
      <c r="O211" t="s">
        <v>1229</v>
      </c>
      <c r="P211" t="s">
        <v>1766</v>
      </c>
      <c r="Q211" t="s">
        <v>972</v>
      </c>
      <c r="R211" t="s">
        <v>1767</v>
      </c>
      <c r="S211" t="s">
        <v>1229</v>
      </c>
      <c r="T211" t="s">
        <v>970</v>
      </c>
      <c r="U211" t="s">
        <v>970</v>
      </c>
      <c r="V211" t="s">
        <v>1001</v>
      </c>
      <c r="W211" t="s">
        <v>984</v>
      </c>
      <c r="X211" t="s">
        <v>1768</v>
      </c>
      <c r="Y211" t="s">
        <v>986</v>
      </c>
      <c r="Z211" t="s">
        <v>219</v>
      </c>
      <c r="AA211" t="s">
        <v>33</v>
      </c>
      <c r="AB211">
        <v>13</v>
      </c>
      <c r="AC211">
        <v>0</v>
      </c>
    </row>
    <row r="212" spans="2:29" x14ac:dyDescent="0.25">
      <c r="B212">
        <f t="shared" si="6"/>
        <v>2023</v>
      </c>
      <c r="C212">
        <f t="shared" si="7"/>
        <v>7</v>
      </c>
      <c r="D212" s="19">
        <f>_xlfn.XLOOKUP(G212,[1]Sheet1!$K:$K,[1]Sheet1!$D:$D,0)</f>
        <v>45124</v>
      </c>
      <c r="E212" s="19">
        <f>_xlfn.XLOOKUP(G212,[1]Sheet1!$K:$K,[1]Sheet1!$E:$E,0)</f>
        <v>45130</v>
      </c>
      <c r="F212" t="str">
        <f>_xlfn.XLOOKUP(G212,[1]Sheet1!$K:$K,[1]Sheet1!$N:$N,0)</f>
        <v>2023-W29</v>
      </c>
      <c r="G212" t="s">
        <v>218</v>
      </c>
      <c r="H212" t="s">
        <v>115</v>
      </c>
      <c r="I212" t="s">
        <v>116</v>
      </c>
      <c r="J212" t="s">
        <v>117</v>
      </c>
      <c r="K212" t="s">
        <v>118</v>
      </c>
      <c r="L212" t="s">
        <v>1275</v>
      </c>
      <c r="M212" t="s">
        <v>984</v>
      </c>
      <c r="N212" t="s">
        <v>1769</v>
      </c>
      <c r="O212" t="s">
        <v>986</v>
      </c>
      <c r="P212" t="s">
        <v>1727</v>
      </c>
      <c r="Q212" t="s">
        <v>984</v>
      </c>
      <c r="R212" t="s">
        <v>1770</v>
      </c>
      <c r="S212" t="s">
        <v>986</v>
      </c>
      <c r="T212" t="s">
        <v>1771</v>
      </c>
      <c r="U212" t="s">
        <v>986</v>
      </c>
      <c r="V212" t="s">
        <v>1042</v>
      </c>
      <c r="W212" t="s">
        <v>984</v>
      </c>
      <c r="X212" t="s">
        <v>1772</v>
      </c>
      <c r="Y212" t="s">
        <v>986</v>
      </c>
      <c r="Z212" t="s">
        <v>220</v>
      </c>
      <c r="AA212" t="s">
        <v>33</v>
      </c>
      <c r="AB212">
        <v>10</v>
      </c>
      <c r="AC212">
        <v>0</v>
      </c>
    </row>
    <row r="213" spans="2:29" x14ac:dyDescent="0.25">
      <c r="B213">
        <f t="shared" si="6"/>
        <v>2023</v>
      </c>
      <c r="C213">
        <f t="shared" si="7"/>
        <v>7</v>
      </c>
      <c r="D213" s="19">
        <f>_xlfn.XLOOKUP(G213,[1]Sheet1!$K:$K,[1]Sheet1!$D:$D,0)</f>
        <v>45124</v>
      </c>
      <c r="E213" s="19">
        <f>_xlfn.XLOOKUP(G213,[1]Sheet1!$K:$K,[1]Sheet1!$E:$E,0)</f>
        <v>45130</v>
      </c>
      <c r="F213" t="str">
        <f>_xlfn.XLOOKUP(G213,[1]Sheet1!$K:$K,[1]Sheet1!$N:$N,0)</f>
        <v>2023-W29</v>
      </c>
      <c r="G213" t="s">
        <v>218</v>
      </c>
      <c r="H213" t="s">
        <v>92</v>
      </c>
      <c r="I213" t="s">
        <v>102</v>
      </c>
      <c r="J213" t="s">
        <v>103</v>
      </c>
      <c r="K213" t="s">
        <v>104</v>
      </c>
      <c r="L213" t="s">
        <v>1312</v>
      </c>
      <c r="M213" t="s">
        <v>977</v>
      </c>
      <c r="N213" t="s">
        <v>1773</v>
      </c>
      <c r="O213" t="s">
        <v>1774</v>
      </c>
      <c r="P213" t="s">
        <v>1775</v>
      </c>
      <c r="Q213" t="s">
        <v>977</v>
      </c>
      <c r="R213" t="s">
        <v>1776</v>
      </c>
      <c r="S213" t="s">
        <v>1774</v>
      </c>
      <c r="T213" t="s">
        <v>970</v>
      </c>
      <c r="U213" t="s">
        <v>970</v>
      </c>
      <c r="V213" t="s">
        <v>1110</v>
      </c>
      <c r="W213" t="s">
        <v>984</v>
      </c>
      <c r="X213" t="s">
        <v>1024</v>
      </c>
      <c r="Y213" t="s">
        <v>986</v>
      </c>
      <c r="Z213" t="s">
        <v>127</v>
      </c>
      <c r="AA213" t="s">
        <v>33</v>
      </c>
      <c r="AB213">
        <v>9</v>
      </c>
      <c r="AC213">
        <v>0</v>
      </c>
    </row>
    <row r="214" spans="2:29" x14ac:dyDescent="0.25">
      <c r="B214">
        <f t="shared" si="6"/>
        <v>2023</v>
      </c>
      <c r="C214">
        <f t="shared" si="7"/>
        <v>7</v>
      </c>
      <c r="D214" s="19">
        <f>_xlfn.XLOOKUP(G214,[1]Sheet1!$K:$K,[1]Sheet1!$D:$D,0)</f>
        <v>45124</v>
      </c>
      <c r="E214" s="19">
        <f>_xlfn.XLOOKUP(G214,[1]Sheet1!$K:$K,[1]Sheet1!$E:$E,0)</f>
        <v>45130</v>
      </c>
      <c r="F214" t="str">
        <f>_xlfn.XLOOKUP(G214,[1]Sheet1!$K:$K,[1]Sheet1!$N:$N,0)</f>
        <v>2023-W29</v>
      </c>
      <c r="G214" t="s">
        <v>218</v>
      </c>
      <c r="H214" t="s">
        <v>92</v>
      </c>
      <c r="I214" t="s">
        <v>97</v>
      </c>
      <c r="J214" t="s">
        <v>98</v>
      </c>
      <c r="K214" t="s">
        <v>99</v>
      </c>
      <c r="L214" t="s">
        <v>1054</v>
      </c>
      <c r="M214" t="s">
        <v>1081</v>
      </c>
      <c r="N214" t="s">
        <v>1777</v>
      </c>
      <c r="O214" t="s">
        <v>1236</v>
      </c>
      <c r="P214" t="s">
        <v>1778</v>
      </c>
      <c r="Q214" t="s">
        <v>1081</v>
      </c>
      <c r="R214" t="s">
        <v>1779</v>
      </c>
      <c r="S214" t="s">
        <v>1236</v>
      </c>
      <c r="T214" t="s">
        <v>970</v>
      </c>
      <c r="U214" t="s">
        <v>1657</v>
      </c>
      <c r="V214" t="s">
        <v>1032</v>
      </c>
      <c r="W214" t="s">
        <v>984</v>
      </c>
      <c r="X214" t="s">
        <v>1313</v>
      </c>
      <c r="Y214" t="s">
        <v>986</v>
      </c>
      <c r="Z214" t="s">
        <v>128</v>
      </c>
      <c r="AA214" t="s">
        <v>33</v>
      </c>
      <c r="AB214">
        <v>5</v>
      </c>
      <c r="AC214">
        <v>0</v>
      </c>
    </row>
    <row r="215" spans="2:29" x14ac:dyDescent="0.25">
      <c r="B215">
        <f t="shared" si="6"/>
        <v>2023</v>
      </c>
      <c r="C215">
        <f t="shared" si="7"/>
        <v>7</v>
      </c>
      <c r="D215" s="19">
        <f>_xlfn.XLOOKUP(G215,[1]Sheet1!$K:$K,[1]Sheet1!$D:$D,0)</f>
        <v>45124</v>
      </c>
      <c r="E215" s="19">
        <f>_xlfn.XLOOKUP(G215,[1]Sheet1!$K:$K,[1]Sheet1!$E:$E,0)</f>
        <v>45130</v>
      </c>
      <c r="F215" t="str">
        <f>_xlfn.XLOOKUP(G215,[1]Sheet1!$K:$K,[1]Sheet1!$N:$N,0)</f>
        <v>2023-W29</v>
      </c>
      <c r="G215" t="s">
        <v>218</v>
      </c>
      <c r="H215" t="s">
        <v>40</v>
      </c>
      <c r="I215" t="s">
        <v>41</v>
      </c>
      <c r="J215" t="s">
        <v>42</v>
      </c>
      <c r="K215" t="s">
        <v>43</v>
      </c>
      <c r="L215" t="s">
        <v>1360</v>
      </c>
      <c r="M215" t="s">
        <v>996</v>
      </c>
      <c r="N215" t="s">
        <v>1780</v>
      </c>
      <c r="O215" t="s">
        <v>1247</v>
      </c>
      <c r="P215" t="s">
        <v>1108</v>
      </c>
      <c r="Q215" t="s">
        <v>996</v>
      </c>
      <c r="R215" t="s">
        <v>1486</v>
      </c>
      <c r="S215" t="s">
        <v>1247</v>
      </c>
      <c r="T215" t="s">
        <v>970</v>
      </c>
      <c r="U215" t="s">
        <v>986</v>
      </c>
      <c r="V215" t="s">
        <v>963</v>
      </c>
      <c r="W215" t="s">
        <v>984</v>
      </c>
      <c r="X215" t="s">
        <v>1781</v>
      </c>
      <c r="Y215" t="s">
        <v>986</v>
      </c>
      <c r="Z215" t="s">
        <v>221</v>
      </c>
      <c r="AA215" t="s">
        <v>33</v>
      </c>
      <c r="AB215">
        <v>2</v>
      </c>
      <c r="AC215">
        <v>0</v>
      </c>
    </row>
    <row r="216" spans="2:29" x14ac:dyDescent="0.25">
      <c r="B216">
        <f t="shared" si="6"/>
        <v>2023</v>
      </c>
      <c r="C216">
        <f t="shared" si="7"/>
        <v>7</v>
      </c>
      <c r="D216" s="19">
        <f>_xlfn.XLOOKUP(G216,[1]Sheet1!$K:$K,[1]Sheet1!$D:$D,0)</f>
        <v>45124</v>
      </c>
      <c r="E216" s="19">
        <f>_xlfn.XLOOKUP(G216,[1]Sheet1!$K:$K,[1]Sheet1!$E:$E,0)</f>
        <v>45130</v>
      </c>
      <c r="F216" t="str">
        <f>_xlfn.XLOOKUP(G216,[1]Sheet1!$K:$K,[1]Sheet1!$N:$N,0)</f>
        <v>2023-W29</v>
      </c>
      <c r="G216" t="s">
        <v>218</v>
      </c>
      <c r="H216" t="s">
        <v>34</v>
      </c>
      <c r="I216" t="s">
        <v>107</v>
      </c>
      <c r="J216" t="s">
        <v>108</v>
      </c>
      <c r="K216" t="s">
        <v>109</v>
      </c>
      <c r="L216" t="s">
        <v>1116</v>
      </c>
      <c r="M216" t="s">
        <v>984</v>
      </c>
      <c r="N216" t="s">
        <v>1782</v>
      </c>
      <c r="O216" t="s">
        <v>986</v>
      </c>
      <c r="P216" t="s">
        <v>1281</v>
      </c>
      <c r="Q216" t="s">
        <v>984</v>
      </c>
      <c r="R216" t="s">
        <v>1783</v>
      </c>
      <c r="S216" t="s">
        <v>986</v>
      </c>
      <c r="T216" t="s">
        <v>970</v>
      </c>
      <c r="U216" t="s">
        <v>986</v>
      </c>
      <c r="V216" t="s">
        <v>972</v>
      </c>
      <c r="W216" t="s">
        <v>984</v>
      </c>
      <c r="X216" t="s">
        <v>1249</v>
      </c>
      <c r="Y216" t="s">
        <v>986</v>
      </c>
      <c r="Z216" t="s">
        <v>217</v>
      </c>
      <c r="AA216" t="s">
        <v>33</v>
      </c>
      <c r="AB216">
        <v>2</v>
      </c>
      <c r="AC216">
        <v>0</v>
      </c>
    </row>
    <row r="217" spans="2:29" x14ac:dyDescent="0.25">
      <c r="B217">
        <f t="shared" si="6"/>
        <v>2023</v>
      </c>
      <c r="C217">
        <f t="shared" si="7"/>
        <v>7</v>
      </c>
      <c r="D217" s="19">
        <f>_xlfn.XLOOKUP(G217,[1]Sheet1!$K:$K,[1]Sheet1!$D:$D,0)</f>
        <v>45124</v>
      </c>
      <c r="E217" s="19">
        <f>_xlfn.XLOOKUP(G217,[1]Sheet1!$K:$K,[1]Sheet1!$E:$E,0)</f>
        <v>45130</v>
      </c>
      <c r="F217" t="str">
        <f>_xlfn.XLOOKUP(G217,[1]Sheet1!$K:$K,[1]Sheet1!$N:$N,0)</f>
        <v>2023-W29</v>
      </c>
      <c r="G217" t="s">
        <v>218</v>
      </c>
      <c r="H217" t="s">
        <v>34</v>
      </c>
      <c r="I217" t="s">
        <v>35</v>
      </c>
      <c r="J217" t="s">
        <v>36</v>
      </c>
      <c r="K217" t="s">
        <v>37</v>
      </c>
      <c r="L217" t="s">
        <v>1012</v>
      </c>
      <c r="M217" t="s">
        <v>984</v>
      </c>
      <c r="N217" t="s">
        <v>1492</v>
      </c>
      <c r="O217" t="s">
        <v>986</v>
      </c>
      <c r="P217" t="s">
        <v>992</v>
      </c>
      <c r="Q217" t="s">
        <v>984</v>
      </c>
      <c r="R217" t="s">
        <v>1207</v>
      </c>
      <c r="S217" t="s">
        <v>986</v>
      </c>
      <c r="T217" t="s">
        <v>1784</v>
      </c>
      <c r="U217" t="s">
        <v>986</v>
      </c>
      <c r="V217" t="s">
        <v>972</v>
      </c>
      <c r="W217" t="s">
        <v>984</v>
      </c>
      <c r="X217" t="s">
        <v>1020</v>
      </c>
      <c r="Y217" t="s">
        <v>986</v>
      </c>
      <c r="Z217" t="s">
        <v>135</v>
      </c>
      <c r="AA217" t="s">
        <v>33</v>
      </c>
      <c r="AB217">
        <v>2</v>
      </c>
      <c r="AC217">
        <v>0</v>
      </c>
    </row>
    <row r="218" spans="2:29" x14ac:dyDescent="0.25">
      <c r="B218">
        <f t="shared" si="6"/>
        <v>2023</v>
      </c>
      <c r="C218">
        <f t="shared" si="7"/>
        <v>7</v>
      </c>
      <c r="D218" s="19">
        <f>_xlfn.XLOOKUP(G218,[1]Sheet1!$K:$K,[1]Sheet1!$D:$D,0)</f>
        <v>45124</v>
      </c>
      <c r="E218" s="19">
        <f>_xlfn.XLOOKUP(G218,[1]Sheet1!$K:$K,[1]Sheet1!$E:$E,0)</f>
        <v>45130</v>
      </c>
      <c r="F218" t="str">
        <f>_xlfn.XLOOKUP(G218,[1]Sheet1!$K:$K,[1]Sheet1!$N:$N,0)</f>
        <v>2023-W29</v>
      </c>
      <c r="G218" t="s">
        <v>218</v>
      </c>
      <c r="H218" t="s">
        <v>34</v>
      </c>
      <c r="I218" t="s">
        <v>50</v>
      </c>
      <c r="J218" t="s">
        <v>51</v>
      </c>
      <c r="K218" t="s">
        <v>52</v>
      </c>
      <c r="L218" t="s">
        <v>1318</v>
      </c>
      <c r="M218" t="s">
        <v>996</v>
      </c>
      <c r="N218" t="s">
        <v>1785</v>
      </c>
      <c r="O218" t="s">
        <v>1247</v>
      </c>
      <c r="P218" t="s">
        <v>1386</v>
      </c>
      <c r="Q218" t="s">
        <v>996</v>
      </c>
      <c r="R218" t="s">
        <v>1330</v>
      </c>
      <c r="S218" t="s">
        <v>1247</v>
      </c>
      <c r="T218" t="s">
        <v>970</v>
      </c>
      <c r="U218" t="s">
        <v>970</v>
      </c>
      <c r="V218" t="s">
        <v>996</v>
      </c>
      <c r="W218" t="s">
        <v>984</v>
      </c>
      <c r="X218" t="s">
        <v>1761</v>
      </c>
      <c r="Y218" t="s">
        <v>986</v>
      </c>
      <c r="Z218" t="s">
        <v>57</v>
      </c>
      <c r="AA218" t="s">
        <v>33</v>
      </c>
      <c r="AB218">
        <v>1</v>
      </c>
      <c r="AC218">
        <v>0</v>
      </c>
    </row>
    <row r="219" spans="2:29" x14ac:dyDescent="0.25">
      <c r="B219">
        <f t="shared" si="6"/>
        <v>2023</v>
      </c>
      <c r="C219">
        <f t="shared" si="7"/>
        <v>7</v>
      </c>
      <c r="D219" s="19">
        <f>_xlfn.XLOOKUP(G219,[1]Sheet1!$K:$K,[1]Sheet1!$D:$D,0)</f>
        <v>45124</v>
      </c>
      <c r="E219" s="19">
        <f>_xlfn.XLOOKUP(G219,[1]Sheet1!$K:$K,[1]Sheet1!$E:$E,0)</f>
        <v>45130</v>
      </c>
      <c r="F219" t="str">
        <f>_xlfn.XLOOKUP(G219,[1]Sheet1!$K:$K,[1]Sheet1!$N:$N,0)</f>
        <v>2023-W29</v>
      </c>
      <c r="G219" t="s">
        <v>218</v>
      </c>
      <c r="H219" t="s">
        <v>34</v>
      </c>
      <c r="I219" t="s">
        <v>222</v>
      </c>
      <c r="J219" t="s">
        <v>158</v>
      </c>
      <c r="K219" t="s">
        <v>223</v>
      </c>
      <c r="L219" t="s">
        <v>967</v>
      </c>
      <c r="M219" t="s">
        <v>984</v>
      </c>
      <c r="N219" t="s">
        <v>1786</v>
      </c>
      <c r="O219" t="s">
        <v>986</v>
      </c>
      <c r="P219" t="s">
        <v>967</v>
      </c>
      <c r="Q219" t="s">
        <v>984</v>
      </c>
      <c r="R219" t="s">
        <v>1787</v>
      </c>
      <c r="S219" t="s">
        <v>986</v>
      </c>
      <c r="T219" t="s">
        <v>970</v>
      </c>
      <c r="U219" t="s">
        <v>986</v>
      </c>
      <c r="V219" t="s">
        <v>996</v>
      </c>
      <c r="W219" t="s">
        <v>984</v>
      </c>
      <c r="X219" t="s">
        <v>1303</v>
      </c>
      <c r="Y219" t="s">
        <v>986</v>
      </c>
      <c r="Z219" t="s">
        <v>160</v>
      </c>
      <c r="AA219" t="s">
        <v>33</v>
      </c>
      <c r="AB219">
        <v>1</v>
      </c>
      <c r="AC219">
        <v>0</v>
      </c>
    </row>
    <row r="220" spans="2:29" x14ac:dyDescent="0.25">
      <c r="B220">
        <f t="shared" si="6"/>
        <v>2023</v>
      </c>
      <c r="C220">
        <f t="shared" si="7"/>
        <v>7</v>
      </c>
      <c r="D220" s="19">
        <f>_xlfn.XLOOKUP(G220,[1]Sheet1!$K:$K,[1]Sheet1!$D:$D,0)</f>
        <v>45124</v>
      </c>
      <c r="E220" s="19">
        <f>_xlfn.XLOOKUP(G220,[1]Sheet1!$K:$K,[1]Sheet1!$E:$E,0)</f>
        <v>45130</v>
      </c>
      <c r="F220" t="str">
        <f>_xlfn.XLOOKUP(G220,[1]Sheet1!$K:$K,[1]Sheet1!$N:$N,0)</f>
        <v>2023-W29</v>
      </c>
      <c r="G220" t="s">
        <v>218</v>
      </c>
      <c r="H220" t="s">
        <v>34</v>
      </c>
      <c r="I220" t="s">
        <v>224</v>
      </c>
      <c r="J220" t="s">
        <v>158</v>
      </c>
      <c r="K220" t="s">
        <v>225</v>
      </c>
      <c r="L220" t="s">
        <v>988</v>
      </c>
      <c r="M220" t="s">
        <v>984</v>
      </c>
      <c r="N220" t="s">
        <v>1265</v>
      </c>
      <c r="O220" t="s">
        <v>986</v>
      </c>
      <c r="P220" t="s">
        <v>992</v>
      </c>
      <c r="Q220" t="s">
        <v>984</v>
      </c>
      <c r="R220" t="s">
        <v>1207</v>
      </c>
      <c r="S220" t="s">
        <v>986</v>
      </c>
      <c r="T220" t="s">
        <v>1788</v>
      </c>
      <c r="U220" t="s">
        <v>986</v>
      </c>
      <c r="V220" t="s">
        <v>996</v>
      </c>
      <c r="W220" t="s">
        <v>984</v>
      </c>
      <c r="X220" t="s">
        <v>998</v>
      </c>
      <c r="Y220" t="s">
        <v>986</v>
      </c>
      <c r="Z220" t="s">
        <v>139</v>
      </c>
      <c r="AA220" t="s">
        <v>33</v>
      </c>
      <c r="AB220">
        <v>1</v>
      </c>
      <c r="AC220">
        <v>0</v>
      </c>
    </row>
    <row r="221" spans="2:29" x14ac:dyDescent="0.25">
      <c r="B221">
        <f t="shared" si="6"/>
        <v>2023</v>
      </c>
      <c r="C221">
        <f t="shared" si="7"/>
        <v>7</v>
      </c>
      <c r="D221" s="19">
        <f>_xlfn.XLOOKUP(G221,[1]Sheet1!$K:$K,[1]Sheet1!$D:$D,0)</f>
        <v>45124</v>
      </c>
      <c r="E221" s="19">
        <f>_xlfn.XLOOKUP(G221,[1]Sheet1!$K:$K,[1]Sheet1!$E:$E,0)</f>
        <v>45130</v>
      </c>
      <c r="F221" t="str">
        <f>_xlfn.XLOOKUP(G221,[1]Sheet1!$K:$K,[1]Sheet1!$N:$N,0)</f>
        <v>2023-W29</v>
      </c>
      <c r="G221" t="s">
        <v>218</v>
      </c>
      <c r="H221" t="s">
        <v>162</v>
      </c>
      <c r="I221" t="s">
        <v>163</v>
      </c>
      <c r="J221" t="s">
        <v>164</v>
      </c>
      <c r="K221" t="s">
        <v>165</v>
      </c>
      <c r="L221" t="s">
        <v>1296</v>
      </c>
      <c r="M221" t="s">
        <v>996</v>
      </c>
      <c r="N221" t="s">
        <v>1789</v>
      </c>
      <c r="O221" t="s">
        <v>1247</v>
      </c>
      <c r="P221" t="s">
        <v>1187</v>
      </c>
      <c r="Q221" t="s">
        <v>996</v>
      </c>
      <c r="R221" t="s">
        <v>1494</v>
      </c>
      <c r="S221" t="s">
        <v>1247</v>
      </c>
      <c r="T221" t="s">
        <v>970</v>
      </c>
      <c r="U221" t="s">
        <v>970</v>
      </c>
      <c r="V221" t="s">
        <v>996</v>
      </c>
      <c r="W221" t="s">
        <v>984</v>
      </c>
      <c r="X221" t="s">
        <v>1411</v>
      </c>
      <c r="Y221" t="s">
        <v>986</v>
      </c>
      <c r="Z221" t="s">
        <v>166</v>
      </c>
      <c r="AA221" t="s">
        <v>33</v>
      </c>
      <c r="AB221">
        <v>1</v>
      </c>
      <c r="AC221">
        <v>0</v>
      </c>
    </row>
    <row r="222" spans="2:29" x14ac:dyDescent="0.25">
      <c r="B222">
        <f t="shared" si="6"/>
        <v>2023</v>
      </c>
      <c r="C222">
        <f t="shared" si="7"/>
        <v>7</v>
      </c>
      <c r="D222" s="19">
        <f>_xlfn.XLOOKUP(G222,[1]Sheet1!$K:$K,[1]Sheet1!$D:$D,0)</f>
        <v>45124</v>
      </c>
      <c r="E222" s="19">
        <f>_xlfn.XLOOKUP(G222,[1]Sheet1!$K:$K,[1]Sheet1!$E:$E,0)</f>
        <v>45130</v>
      </c>
      <c r="F222" t="str">
        <f>_xlfn.XLOOKUP(G222,[1]Sheet1!$K:$K,[1]Sheet1!$N:$N,0)</f>
        <v>2023-W29</v>
      </c>
      <c r="G222" t="s">
        <v>218</v>
      </c>
      <c r="H222" t="s">
        <v>92</v>
      </c>
      <c r="I222" t="s">
        <v>111</v>
      </c>
      <c r="J222" t="s">
        <v>112</v>
      </c>
      <c r="K222" t="s">
        <v>113</v>
      </c>
      <c r="L222" t="s">
        <v>1438</v>
      </c>
      <c r="M222" t="s">
        <v>996</v>
      </c>
      <c r="N222" t="s">
        <v>1790</v>
      </c>
      <c r="O222" t="s">
        <v>1247</v>
      </c>
      <c r="P222" t="s">
        <v>1349</v>
      </c>
      <c r="Q222" t="s">
        <v>996</v>
      </c>
      <c r="R222" t="s">
        <v>1791</v>
      </c>
      <c r="S222" t="s">
        <v>1247</v>
      </c>
      <c r="T222" t="s">
        <v>970</v>
      </c>
      <c r="U222" t="s">
        <v>970</v>
      </c>
      <c r="V222" t="s">
        <v>963</v>
      </c>
      <c r="W222" t="s">
        <v>963</v>
      </c>
      <c r="X222" t="s">
        <v>1659</v>
      </c>
      <c r="Y222" t="s">
        <v>1792</v>
      </c>
      <c r="Z222" t="s">
        <v>129</v>
      </c>
      <c r="AA222" t="s">
        <v>129</v>
      </c>
      <c r="AB222">
        <v>1</v>
      </c>
      <c r="AC222">
        <v>1</v>
      </c>
    </row>
    <row r="223" spans="2:29" x14ac:dyDescent="0.25">
      <c r="B223">
        <f t="shared" si="6"/>
        <v>2023</v>
      </c>
      <c r="C223">
        <f t="shared" si="7"/>
        <v>7</v>
      </c>
      <c r="D223" s="19">
        <f>_xlfn.XLOOKUP(G223,[1]Sheet1!$K:$K,[1]Sheet1!$D:$D,0)</f>
        <v>45117</v>
      </c>
      <c r="E223" s="19">
        <f>_xlfn.XLOOKUP(G223,[1]Sheet1!$K:$K,[1]Sheet1!$E:$E,0)</f>
        <v>45123</v>
      </c>
      <c r="F223" t="str">
        <f>_xlfn.XLOOKUP(G223,[1]Sheet1!$K:$K,[1]Sheet1!$N:$N,0)</f>
        <v>2023-W28</v>
      </c>
      <c r="G223" t="s">
        <v>226</v>
      </c>
      <c r="H223" t="s">
        <v>92</v>
      </c>
      <c r="I223" t="s">
        <v>102</v>
      </c>
      <c r="J223" t="s">
        <v>103</v>
      </c>
      <c r="K223" t="s">
        <v>104</v>
      </c>
      <c r="L223" t="s">
        <v>1793</v>
      </c>
      <c r="M223" t="s">
        <v>977</v>
      </c>
      <c r="N223" t="s">
        <v>1794</v>
      </c>
      <c r="O223" t="s">
        <v>1795</v>
      </c>
      <c r="P223" t="s">
        <v>1796</v>
      </c>
      <c r="Q223" t="s">
        <v>1022</v>
      </c>
      <c r="R223" t="s">
        <v>1797</v>
      </c>
      <c r="S223" t="s">
        <v>1798</v>
      </c>
      <c r="T223" t="s">
        <v>970</v>
      </c>
      <c r="U223" t="s">
        <v>970</v>
      </c>
      <c r="V223" t="s">
        <v>992</v>
      </c>
      <c r="W223" t="s">
        <v>984</v>
      </c>
      <c r="X223" t="s">
        <v>1799</v>
      </c>
      <c r="Y223" t="s">
        <v>986</v>
      </c>
      <c r="Z223" t="s">
        <v>227</v>
      </c>
      <c r="AA223" t="s">
        <v>33</v>
      </c>
      <c r="AB223">
        <v>14</v>
      </c>
      <c r="AC223">
        <v>0</v>
      </c>
    </row>
    <row r="224" spans="2:29" x14ac:dyDescent="0.25">
      <c r="B224">
        <f t="shared" si="6"/>
        <v>2023</v>
      </c>
      <c r="C224">
        <f t="shared" si="7"/>
        <v>7</v>
      </c>
      <c r="D224" s="19">
        <f>_xlfn.XLOOKUP(G224,[1]Sheet1!$K:$K,[1]Sheet1!$D:$D,0)</f>
        <v>45117</v>
      </c>
      <c r="E224" s="19">
        <f>_xlfn.XLOOKUP(G224,[1]Sheet1!$K:$K,[1]Sheet1!$E:$E,0)</f>
        <v>45123</v>
      </c>
      <c r="F224" t="str">
        <f>_xlfn.XLOOKUP(G224,[1]Sheet1!$K:$K,[1]Sheet1!$N:$N,0)</f>
        <v>2023-W28</v>
      </c>
      <c r="G224" t="s">
        <v>226</v>
      </c>
      <c r="H224" t="s">
        <v>40</v>
      </c>
      <c r="I224" t="s">
        <v>58</v>
      </c>
      <c r="J224" t="s">
        <v>59</v>
      </c>
      <c r="K224" t="s">
        <v>60</v>
      </c>
      <c r="L224" t="s">
        <v>1800</v>
      </c>
      <c r="M224" t="s">
        <v>996</v>
      </c>
      <c r="N224" t="s">
        <v>1801</v>
      </c>
      <c r="O224" t="s">
        <v>1373</v>
      </c>
      <c r="P224" t="s">
        <v>1175</v>
      </c>
      <c r="Q224" t="s">
        <v>996</v>
      </c>
      <c r="R224" t="s">
        <v>1802</v>
      </c>
      <c r="S224" t="s">
        <v>1448</v>
      </c>
      <c r="T224" t="s">
        <v>970</v>
      </c>
      <c r="U224" t="s">
        <v>970</v>
      </c>
      <c r="V224" t="s">
        <v>988</v>
      </c>
      <c r="W224" t="s">
        <v>984</v>
      </c>
      <c r="X224" t="s">
        <v>1048</v>
      </c>
      <c r="Y224" t="s">
        <v>986</v>
      </c>
      <c r="Z224" t="s">
        <v>228</v>
      </c>
      <c r="AA224" t="s">
        <v>33</v>
      </c>
      <c r="AB224">
        <v>13</v>
      </c>
      <c r="AC224">
        <v>0</v>
      </c>
    </row>
    <row r="225" spans="2:29" x14ac:dyDescent="0.25">
      <c r="B225">
        <f t="shared" si="6"/>
        <v>2023</v>
      </c>
      <c r="C225">
        <f t="shared" si="7"/>
        <v>7</v>
      </c>
      <c r="D225" s="19">
        <f>_xlfn.XLOOKUP(G225,[1]Sheet1!$K:$K,[1]Sheet1!$D:$D,0)</f>
        <v>45117</v>
      </c>
      <c r="E225" s="19">
        <f>_xlfn.XLOOKUP(G225,[1]Sheet1!$K:$K,[1]Sheet1!$E:$E,0)</f>
        <v>45123</v>
      </c>
      <c r="F225" t="str">
        <f>_xlfn.XLOOKUP(G225,[1]Sheet1!$K:$K,[1]Sheet1!$N:$N,0)</f>
        <v>2023-W28</v>
      </c>
      <c r="G225" t="s">
        <v>226</v>
      </c>
      <c r="H225" t="s">
        <v>92</v>
      </c>
      <c r="I225" t="s">
        <v>97</v>
      </c>
      <c r="J225" t="s">
        <v>98</v>
      </c>
      <c r="K225" t="s">
        <v>99</v>
      </c>
      <c r="L225" t="s">
        <v>1778</v>
      </c>
      <c r="M225" t="s">
        <v>972</v>
      </c>
      <c r="N225" t="s">
        <v>1803</v>
      </c>
      <c r="O225" t="s">
        <v>1020</v>
      </c>
      <c r="P225" t="s">
        <v>1008</v>
      </c>
      <c r="Q225" t="s">
        <v>972</v>
      </c>
      <c r="R225" t="s">
        <v>1804</v>
      </c>
      <c r="S225" t="s">
        <v>1805</v>
      </c>
      <c r="T225" t="s">
        <v>970</v>
      </c>
      <c r="U225" t="s">
        <v>970</v>
      </c>
      <c r="V225" t="s">
        <v>1110</v>
      </c>
      <c r="W225" t="s">
        <v>984</v>
      </c>
      <c r="X225" t="s">
        <v>1806</v>
      </c>
      <c r="Y225" t="s">
        <v>986</v>
      </c>
      <c r="Z225" t="s">
        <v>127</v>
      </c>
      <c r="AA225" t="s">
        <v>33</v>
      </c>
      <c r="AB225">
        <v>8</v>
      </c>
      <c r="AC225">
        <v>0</v>
      </c>
    </row>
    <row r="226" spans="2:29" x14ac:dyDescent="0.25">
      <c r="B226">
        <f t="shared" si="6"/>
        <v>2023</v>
      </c>
      <c r="C226">
        <f t="shared" si="7"/>
        <v>7</v>
      </c>
      <c r="D226" s="19">
        <f>_xlfn.XLOOKUP(G226,[1]Sheet1!$K:$K,[1]Sheet1!$D:$D,0)</f>
        <v>45117</v>
      </c>
      <c r="E226" s="19">
        <f>_xlfn.XLOOKUP(G226,[1]Sheet1!$K:$K,[1]Sheet1!$E:$E,0)</f>
        <v>45123</v>
      </c>
      <c r="F226" t="str">
        <f>_xlfn.XLOOKUP(G226,[1]Sheet1!$K:$K,[1]Sheet1!$N:$N,0)</f>
        <v>2023-W28</v>
      </c>
      <c r="G226" t="s">
        <v>226</v>
      </c>
      <c r="H226" t="s">
        <v>115</v>
      </c>
      <c r="I226" t="s">
        <v>116</v>
      </c>
      <c r="J226" t="s">
        <v>117</v>
      </c>
      <c r="K226" t="s">
        <v>118</v>
      </c>
      <c r="L226" t="s">
        <v>1529</v>
      </c>
      <c r="M226" t="s">
        <v>972</v>
      </c>
      <c r="N226" t="s">
        <v>1807</v>
      </c>
      <c r="O226" t="s">
        <v>1020</v>
      </c>
      <c r="P226" t="s">
        <v>1778</v>
      </c>
      <c r="Q226" t="s">
        <v>972</v>
      </c>
      <c r="R226" t="s">
        <v>1808</v>
      </c>
      <c r="S226" t="s">
        <v>1805</v>
      </c>
      <c r="T226" t="s">
        <v>1809</v>
      </c>
      <c r="U226" t="s">
        <v>970</v>
      </c>
      <c r="V226" t="s">
        <v>1032</v>
      </c>
      <c r="W226" t="s">
        <v>984</v>
      </c>
      <c r="X226" t="s">
        <v>1473</v>
      </c>
      <c r="Y226" t="s">
        <v>986</v>
      </c>
      <c r="Z226" t="s">
        <v>144</v>
      </c>
      <c r="AA226" t="s">
        <v>33</v>
      </c>
      <c r="AB226">
        <v>6</v>
      </c>
      <c r="AC226">
        <v>0</v>
      </c>
    </row>
    <row r="227" spans="2:29" x14ac:dyDescent="0.25">
      <c r="B227">
        <f t="shared" si="6"/>
        <v>2023</v>
      </c>
      <c r="C227">
        <f t="shared" si="7"/>
        <v>7</v>
      </c>
      <c r="D227" s="19">
        <f>_xlfn.XLOOKUP(G227,[1]Sheet1!$K:$K,[1]Sheet1!$D:$D,0)</f>
        <v>45117</v>
      </c>
      <c r="E227" s="19">
        <f>_xlfn.XLOOKUP(G227,[1]Sheet1!$K:$K,[1]Sheet1!$E:$E,0)</f>
        <v>45123</v>
      </c>
      <c r="F227" t="str">
        <f>_xlfn.XLOOKUP(G227,[1]Sheet1!$K:$K,[1]Sheet1!$N:$N,0)</f>
        <v>2023-W28</v>
      </c>
      <c r="G227" t="s">
        <v>226</v>
      </c>
      <c r="H227" t="s">
        <v>76</v>
      </c>
      <c r="I227" t="s">
        <v>76</v>
      </c>
      <c r="J227" t="s">
        <v>77</v>
      </c>
      <c r="K227" t="s">
        <v>78</v>
      </c>
      <c r="L227" t="s">
        <v>1810</v>
      </c>
      <c r="M227" t="s">
        <v>984</v>
      </c>
      <c r="N227" t="s">
        <v>1811</v>
      </c>
      <c r="O227" t="s">
        <v>986</v>
      </c>
      <c r="P227" t="s">
        <v>1180</v>
      </c>
      <c r="Q227" t="s">
        <v>984</v>
      </c>
      <c r="R227" t="s">
        <v>1812</v>
      </c>
      <c r="S227" t="s">
        <v>986</v>
      </c>
      <c r="T227" t="s">
        <v>1813</v>
      </c>
      <c r="U227" t="s">
        <v>986</v>
      </c>
      <c r="V227" t="s">
        <v>963</v>
      </c>
      <c r="W227" t="s">
        <v>984</v>
      </c>
      <c r="X227" t="s">
        <v>1814</v>
      </c>
      <c r="Y227" t="s">
        <v>986</v>
      </c>
      <c r="Z227" t="s">
        <v>129</v>
      </c>
      <c r="AA227" t="s">
        <v>33</v>
      </c>
      <c r="AB227">
        <v>5</v>
      </c>
      <c r="AC227">
        <v>0</v>
      </c>
    </row>
    <row r="228" spans="2:29" x14ac:dyDescent="0.25">
      <c r="B228">
        <f t="shared" si="6"/>
        <v>2023</v>
      </c>
      <c r="C228">
        <f t="shared" si="7"/>
        <v>7</v>
      </c>
      <c r="D228" s="19">
        <f>_xlfn.XLOOKUP(G228,[1]Sheet1!$K:$K,[1]Sheet1!$D:$D,0)</f>
        <v>45117</v>
      </c>
      <c r="E228" s="19">
        <f>_xlfn.XLOOKUP(G228,[1]Sheet1!$K:$K,[1]Sheet1!$E:$E,0)</f>
        <v>45123</v>
      </c>
      <c r="F228" t="str">
        <f>_xlfn.XLOOKUP(G228,[1]Sheet1!$K:$K,[1]Sheet1!$N:$N,0)</f>
        <v>2023-W28</v>
      </c>
      <c r="G228" t="s">
        <v>226</v>
      </c>
      <c r="H228" t="s">
        <v>120</v>
      </c>
      <c r="I228" t="s">
        <v>120</v>
      </c>
      <c r="J228" t="s">
        <v>121</v>
      </c>
      <c r="K228" t="s">
        <v>122</v>
      </c>
      <c r="L228" t="s">
        <v>1341</v>
      </c>
      <c r="M228" t="s">
        <v>984</v>
      </c>
      <c r="N228" t="s">
        <v>1815</v>
      </c>
      <c r="O228" t="s">
        <v>986</v>
      </c>
      <c r="P228" t="s">
        <v>1321</v>
      </c>
      <c r="Q228" t="s">
        <v>984</v>
      </c>
      <c r="R228" t="s">
        <v>1434</v>
      </c>
      <c r="S228" t="s">
        <v>986</v>
      </c>
      <c r="T228" t="s">
        <v>1816</v>
      </c>
      <c r="U228" t="s">
        <v>986</v>
      </c>
      <c r="V228" t="s">
        <v>1081</v>
      </c>
      <c r="W228" t="s">
        <v>984</v>
      </c>
      <c r="X228" t="s">
        <v>1817</v>
      </c>
      <c r="Y228" t="s">
        <v>986</v>
      </c>
      <c r="Z228" t="s">
        <v>137</v>
      </c>
      <c r="AA228" t="s">
        <v>33</v>
      </c>
      <c r="AB228">
        <v>3</v>
      </c>
      <c r="AC228">
        <v>0</v>
      </c>
    </row>
    <row r="229" spans="2:29" x14ac:dyDescent="0.25">
      <c r="B229">
        <f t="shared" si="6"/>
        <v>2023</v>
      </c>
      <c r="C229">
        <f t="shared" si="7"/>
        <v>7</v>
      </c>
      <c r="D229" s="19">
        <f>_xlfn.XLOOKUP(G229,[1]Sheet1!$K:$K,[1]Sheet1!$D:$D,0)</f>
        <v>45117</v>
      </c>
      <c r="E229" s="19">
        <f>_xlfn.XLOOKUP(G229,[1]Sheet1!$K:$K,[1]Sheet1!$E:$E,0)</f>
        <v>45123</v>
      </c>
      <c r="F229" t="str">
        <f>_xlfn.XLOOKUP(G229,[1]Sheet1!$K:$K,[1]Sheet1!$N:$N,0)</f>
        <v>2023-W28</v>
      </c>
      <c r="G229" t="s">
        <v>226</v>
      </c>
      <c r="H229" t="s">
        <v>92</v>
      </c>
      <c r="I229" t="s">
        <v>93</v>
      </c>
      <c r="J229" t="s">
        <v>94</v>
      </c>
      <c r="K229" t="s">
        <v>95</v>
      </c>
      <c r="L229" t="s">
        <v>1321</v>
      </c>
      <c r="M229" t="s">
        <v>996</v>
      </c>
      <c r="N229" t="s">
        <v>1759</v>
      </c>
      <c r="O229" t="s">
        <v>1373</v>
      </c>
      <c r="P229" t="s">
        <v>1116</v>
      </c>
      <c r="Q229" t="s">
        <v>996</v>
      </c>
      <c r="R229" t="s">
        <v>1439</v>
      </c>
      <c r="S229" t="s">
        <v>1448</v>
      </c>
      <c r="T229" t="s">
        <v>970</v>
      </c>
      <c r="U229" t="s">
        <v>970</v>
      </c>
      <c r="V229" t="s">
        <v>1081</v>
      </c>
      <c r="W229" t="s">
        <v>984</v>
      </c>
      <c r="X229" t="s">
        <v>1518</v>
      </c>
      <c r="Y229" t="s">
        <v>986</v>
      </c>
      <c r="Z229" t="s">
        <v>137</v>
      </c>
      <c r="AA229" t="s">
        <v>33</v>
      </c>
      <c r="AB229">
        <v>3</v>
      </c>
      <c r="AC229">
        <v>0</v>
      </c>
    </row>
    <row r="230" spans="2:29" x14ac:dyDescent="0.25">
      <c r="B230">
        <f t="shared" si="6"/>
        <v>2023</v>
      </c>
      <c r="C230">
        <f t="shared" si="7"/>
        <v>7</v>
      </c>
      <c r="D230" s="19">
        <f>_xlfn.XLOOKUP(G230,[1]Sheet1!$K:$K,[1]Sheet1!$D:$D,0)</f>
        <v>45117</v>
      </c>
      <c r="E230" s="19">
        <f>_xlfn.XLOOKUP(G230,[1]Sheet1!$K:$K,[1]Sheet1!$E:$E,0)</f>
        <v>45123</v>
      </c>
      <c r="F230" t="str">
        <f>_xlfn.XLOOKUP(G230,[1]Sheet1!$K:$K,[1]Sheet1!$N:$N,0)</f>
        <v>2023-W28</v>
      </c>
      <c r="G230" t="s">
        <v>226</v>
      </c>
      <c r="H230" t="s">
        <v>34</v>
      </c>
      <c r="I230" t="s">
        <v>50</v>
      </c>
      <c r="J230" t="s">
        <v>51</v>
      </c>
      <c r="K230" t="s">
        <v>52</v>
      </c>
      <c r="L230" t="s">
        <v>1341</v>
      </c>
      <c r="M230" t="s">
        <v>984</v>
      </c>
      <c r="N230" t="s">
        <v>1815</v>
      </c>
      <c r="O230" t="s">
        <v>986</v>
      </c>
      <c r="P230" t="s">
        <v>1360</v>
      </c>
      <c r="Q230" t="s">
        <v>984</v>
      </c>
      <c r="R230" t="s">
        <v>1707</v>
      </c>
      <c r="S230" t="s">
        <v>986</v>
      </c>
      <c r="T230" t="s">
        <v>970</v>
      </c>
      <c r="U230" t="s">
        <v>986</v>
      </c>
      <c r="V230" t="s">
        <v>996</v>
      </c>
      <c r="W230" t="s">
        <v>984</v>
      </c>
      <c r="X230" t="s">
        <v>1391</v>
      </c>
      <c r="Y230" t="s">
        <v>986</v>
      </c>
      <c r="Z230" t="s">
        <v>57</v>
      </c>
      <c r="AA230" t="s">
        <v>33</v>
      </c>
      <c r="AB230">
        <v>1</v>
      </c>
      <c r="AC230">
        <v>0</v>
      </c>
    </row>
    <row r="231" spans="2:29" x14ac:dyDescent="0.25">
      <c r="B231">
        <f t="shared" si="6"/>
        <v>2023</v>
      </c>
      <c r="C231">
        <f t="shared" si="7"/>
        <v>7</v>
      </c>
      <c r="D231" s="19">
        <f>_xlfn.XLOOKUP(G231,[1]Sheet1!$K:$K,[1]Sheet1!$D:$D,0)</f>
        <v>45117</v>
      </c>
      <c r="E231" s="19">
        <f>_xlfn.XLOOKUP(G231,[1]Sheet1!$K:$K,[1]Sheet1!$E:$E,0)</f>
        <v>45123</v>
      </c>
      <c r="F231" t="str">
        <f>_xlfn.XLOOKUP(G231,[1]Sheet1!$K:$K,[1]Sheet1!$N:$N,0)</f>
        <v>2023-W28</v>
      </c>
      <c r="G231" t="s">
        <v>226</v>
      </c>
      <c r="H231" t="s">
        <v>40</v>
      </c>
      <c r="I231" t="s">
        <v>41</v>
      </c>
      <c r="J231" t="s">
        <v>42</v>
      </c>
      <c r="K231" t="s">
        <v>43</v>
      </c>
      <c r="L231" t="s">
        <v>1386</v>
      </c>
      <c r="M231" t="s">
        <v>984</v>
      </c>
      <c r="N231" t="s">
        <v>1370</v>
      </c>
      <c r="O231" t="s">
        <v>986</v>
      </c>
      <c r="P231" t="s">
        <v>1200</v>
      </c>
      <c r="Q231" t="s">
        <v>984</v>
      </c>
      <c r="R231" t="s">
        <v>1400</v>
      </c>
      <c r="S231" t="s">
        <v>986</v>
      </c>
      <c r="T231" t="s">
        <v>970</v>
      </c>
      <c r="U231" t="s">
        <v>986</v>
      </c>
      <c r="V231" t="s">
        <v>996</v>
      </c>
      <c r="W231" t="s">
        <v>984</v>
      </c>
      <c r="X231" t="s">
        <v>1421</v>
      </c>
      <c r="Y231" t="s">
        <v>986</v>
      </c>
      <c r="Z231" t="s">
        <v>139</v>
      </c>
      <c r="AA231" t="s">
        <v>33</v>
      </c>
      <c r="AB231">
        <v>1</v>
      </c>
      <c r="AC231">
        <v>0</v>
      </c>
    </row>
    <row r="232" spans="2:29" x14ac:dyDescent="0.25">
      <c r="B232">
        <f t="shared" si="6"/>
        <v>2023</v>
      </c>
      <c r="C232">
        <f t="shared" si="7"/>
        <v>7</v>
      </c>
      <c r="D232" s="19">
        <f>_xlfn.XLOOKUP(G232,[1]Sheet1!$K:$K,[1]Sheet1!$D:$D,0)</f>
        <v>45117</v>
      </c>
      <c r="E232" s="19">
        <f>_xlfn.XLOOKUP(G232,[1]Sheet1!$K:$K,[1]Sheet1!$E:$E,0)</f>
        <v>45123</v>
      </c>
      <c r="F232" t="str">
        <f>_xlfn.XLOOKUP(G232,[1]Sheet1!$K:$K,[1]Sheet1!$N:$N,0)</f>
        <v>2023-W28</v>
      </c>
      <c r="G232" t="s">
        <v>226</v>
      </c>
      <c r="H232" t="s">
        <v>92</v>
      </c>
      <c r="I232" t="s">
        <v>111</v>
      </c>
      <c r="J232" t="s">
        <v>112</v>
      </c>
      <c r="K232" t="s">
        <v>113</v>
      </c>
      <c r="L232" t="s">
        <v>1101</v>
      </c>
      <c r="M232" t="s">
        <v>996</v>
      </c>
      <c r="N232" t="s">
        <v>1818</v>
      </c>
      <c r="O232" t="s">
        <v>1373</v>
      </c>
      <c r="P232" t="s">
        <v>1438</v>
      </c>
      <c r="Q232" t="s">
        <v>996</v>
      </c>
      <c r="R232" t="s">
        <v>1208</v>
      </c>
      <c r="S232" t="s">
        <v>1448</v>
      </c>
      <c r="T232" t="s">
        <v>970</v>
      </c>
      <c r="U232" t="s">
        <v>970</v>
      </c>
      <c r="V232" t="s">
        <v>996</v>
      </c>
      <c r="W232" t="s">
        <v>984</v>
      </c>
      <c r="X232" t="s">
        <v>1224</v>
      </c>
      <c r="Y232" t="s">
        <v>986</v>
      </c>
      <c r="Z232" t="s">
        <v>146</v>
      </c>
      <c r="AA232" t="s">
        <v>33</v>
      </c>
      <c r="AB232">
        <v>1</v>
      </c>
      <c r="AC232">
        <v>0</v>
      </c>
    </row>
    <row r="233" spans="2:29" x14ac:dyDescent="0.25">
      <c r="B233">
        <f t="shared" si="6"/>
        <v>2023</v>
      </c>
      <c r="C233">
        <f t="shared" si="7"/>
        <v>7</v>
      </c>
      <c r="D233" s="19">
        <f>_xlfn.XLOOKUP(G233,[1]Sheet1!$K:$K,[1]Sheet1!$D:$D,0)</f>
        <v>45110</v>
      </c>
      <c r="E233" s="19">
        <f>_xlfn.XLOOKUP(G233,[1]Sheet1!$K:$K,[1]Sheet1!$E:$E,0)</f>
        <v>45116</v>
      </c>
      <c r="F233" t="str">
        <f>_xlfn.XLOOKUP(G233,[1]Sheet1!$K:$K,[1]Sheet1!$N:$N,0)</f>
        <v>2023-W27</v>
      </c>
      <c r="G233" t="s">
        <v>229</v>
      </c>
      <c r="H233" t="s">
        <v>40</v>
      </c>
      <c r="I233" t="s">
        <v>58</v>
      </c>
      <c r="J233" t="s">
        <v>59</v>
      </c>
      <c r="K233" t="s">
        <v>60</v>
      </c>
      <c r="L233" t="s">
        <v>1567</v>
      </c>
      <c r="M233" t="s">
        <v>984</v>
      </c>
      <c r="N233" t="s">
        <v>1819</v>
      </c>
      <c r="O233" t="s">
        <v>986</v>
      </c>
      <c r="P233" t="s">
        <v>1511</v>
      </c>
      <c r="Q233" t="s">
        <v>984</v>
      </c>
      <c r="R233" t="s">
        <v>1820</v>
      </c>
      <c r="S233" t="s">
        <v>986</v>
      </c>
      <c r="T233" t="s">
        <v>1821</v>
      </c>
      <c r="U233" t="s">
        <v>986</v>
      </c>
      <c r="V233" t="s">
        <v>1012</v>
      </c>
      <c r="W233" t="s">
        <v>984</v>
      </c>
      <c r="X233" t="s">
        <v>1822</v>
      </c>
      <c r="Y233" t="s">
        <v>986</v>
      </c>
      <c r="Z233" t="s">
        <v>230</v>
      </c>
      <c r="AA233" t="s">
        <v>33</v>
      </c>
      <c r="AB233">
        <v>11</v>
      </c>
      <c r="AC233">
        <v>0</v>
      </c>
    </row>
    <row r="234" spans="2:29" x14ac:dyDescent="0.25">
      <c r="B234">
        <f t="shared" si="6"/>
        <v>2023</v>
      </c>
      <c r="C234">
        <f t="shared" si="7"/>
        <v>7</v>
      </c>
      <c r="D234" s="19">
        <f>_xlfn.XLOOKUP(G234,[1]Sheet1!$K:$K,[1]Sheet1!$D:$D,0)</f>
        <v>45110</v>
      </c>
      <c r="E234" s="19">
        <f>_xlfn.XLOOKUP(G234,[1]Sheet1!$K:$K,[1]Sheet1!$E:$E,0)</f>
        <v>45116</v>
      </c>
      <c r="F234" t="str">
        <f>_xlfn.XLOOKUP(G234,[1]Sheet1!$K:$K,[1]Sheet1!$N:$N,0)</f>
        <v>2023-W27</v>
      </c>
      <c r="G234" t="s">
        <v>229</v>
      </c>
      <c r="H234" t="s">
        <v>115</v>
      </c>
      <c r="I234" t="s">
        <v>116</v>
      </c>
      <c r="J234" t="s">
        <v>117</v>
      </c>
      <c r="K234" t="s">
        <v>118</v>
      </c>
      <c r="L234" t="s">
        <v>1166</v>
      </c>
      <c r="M234" t="s">
        <v>996</v>
      </c>
      <c r="N234" t="s">
        <v>1823</v>
      </c>
      <c r="O234" t="s">
        <v>1078</v>
      </c>
      <c r="P234" t="s">
        <v>1824</v>
      </c>
      <c r="Q234" t="s">
        <v>996</v>
      </c>
      <c r="R234" t="s">
        <v>1825</v>
      </c>
      <c r="S234" t="s">
        <v>1078</v>
      </c>
      <c r="T234" t="s">
        <v>1813</v>
      </c>
      <c r="U234" t="s">
        <v>970</v>
      </c>
      <c r="V234" t="s">
        <v>1110</v>
      </c>
      <c r="W234" t="s">
        <v>996</v>
      </c>
      <c r="X234" t="s">
        <v>1263</v>
      </c>
      <c r="Y234" t="s">
        <v>970</v>
      </c>
      <c r="Z234" t="s">
        <v>119</v>
      </c>
      <c r="AA234" t="s">
        <v>160</v>
      </c>
      <c r="AB234">
        <v>9</v>
      </c>
      <c r="AC234">
        <v>1</v>
      </c>
    </row>
    <row r="235" spans="2:29" x14ac:dyDescent="0.25">
      <c r="B235">
        <f t="shared" si="6"/>
        <v>2023</v>
      </c>
      <c r="C235">
        <f t="shared" si="7"/>
        <v>7</v>
      </c>
      <c r="D235" s="19">
        <f>_xlfn.XLOOKUP(G235,[1]Sheet1!$K:$K,[1]Sheet1!$D:$D,0)</f>
        <v>45110</v>
      </c>
      <c r="E235" s="19">
        <f>_xlfn.XLOOKUP(G235,[1]Sheet1!$K:$K,[1]Sheet1!$E:$E,0)</f>
        <v>45116</v>
      </c>
      <c r="F235" t="str">
        <f>_xlfn.XLOOKUP(G235,[1]Sheet1!$K:$K,[1]Sheet1!$N:$N,0)</f>
        <v>2023-W27</v>
      </c>
      <c r="G235" t="s">
        <v>229</v>
      </c>
      <c r="H235" t="s">
        <v>92</v>
      </c>
      <c r="I235" t="s">
        <v>97</v>
      </c>
      <c r="J235" t="s">
        <v>98</v>
      </c>
      <c r="K235" t="s">
        <v>99</v>
      </c>
      <c r="L235" t="s">
        <v>1166</v>
      </c>
      <c r="M235" t="s">
        <v>984</v>
      </c>
      <c r="N235" t="s">
        <v>1823</v>
      </c>
      <c r="O235" t="s">
        <v>986</v>
      </c>
      <c r="P235" t="s">
        <v>1275</v>
      </c>
      <c r="Q235" t="s">
        <v>984</v>
      </c>
      <c r="R235" t="s">
        <v>1826</v>
      </c>
      <c r="S235" t="s">
        <v>986</v>
      </c>
      <c r="T235" t="s">
        <v>970</v>
      </c>
      <c r="U235" t="s">
        <v>986</v>
      </c>
      <c r="V235" t="s">
        <v>963</v>
      </c>
      <c r="W235" t="s">
        <v>984</v>
      </c>
      <c r="X235" t="s">
        <v>1750</v>
      </c>
      <c r="Y235" t="s">
        <v>986</v>
      </c>
      <c r="Z235" t="s">
        <v>129</v>
      </c>
      <c r="AA235" t="s">
        <v>33</v>
      </c>
      <c r="AB235">
        <v>5</v>
      </c>
      <c r="AC235">
        <v>0</v>
      </c>
    </row>
    <row r="236" spans="2:29" x14ac:dyDescent="0.25">
      <c r="B236">
        <f t="shared" si="6"/>
        <v>2023</v>
      </c>
      <c r="C236">
        <f t="shared" si="7"/>
        <v>7</v>
      </c>
      <c r="D236" s="19">
        <f>_xlfn.XLOOKUP(G236,[1]Sheet1!$K:$K,[1]Sheet1!$D:$D,0)</f>
        <v>45110</v>
      </c>
      <c r="E236" s="19">
        <f>_xlfn.XLOOKUP(G236,[1]Sheet1!$K:$K,[1]Sheet1!$E:$E,0)</f>
        <v>45116</v>
      </c>
      <c r="F236" t="str">
        <f>_xlfn.XLOOKUP(G236,[1]Sheet1!$K:$K,[1]Sheet1!$N:$N,0)</f>
        <v>2023-W27</v>
      </c>
      <c r="G236" t="s">
        <v>229</v>
      </c>
      <c r="H236" t="s">
        <v>92</v>
      </c>
      <c r="I236" t="s">
        <v>102</v>
      </c>
      <c r="J236" t="s">
        <v>103</v>
      </c>
      <c r="K236" t="s">
        <v>104</v>
      </c>
      <c r="L236" t="s">
        <v>1827</v>
      </c>
      <c r="M236" t="s">
        <v>972</v>
      </c>
      <c r="N236" t="s">
        <v>1828</v>
      </c>
      <c r="O236" t="s">
        <v>1157</v>
      </c>
      <c r="P236" t="s">
        <v>1829</v>
      </c>
      <c r="Q236" t="s">
        <v>972</v>
      </c>
      <c r="R236" t="s">
        <v>1830</v>
      </c>
      <c r="S236" t="s">
        <v>1157</v>
      </c>
      <c r="T236" t="s">
        <v>1831</v>
      </c>
      <c r="U236" t="s">
        <v>970</v>
      </c>
      <c r="V236" t="s">
        <v>963</v>
      </c>
      <c r="W236" t="s">
        <v>996</v>
      </c>
      <c r="X236" t="s">
        <v>1832</v>
      </c>
      <c r="Y236" t="s">
        <v>1524</v>
      </c>
      <c r="Z236" t="s">
        <v>129</v>
      </c>
      <c r="AA236" t="s">
        <v>146</v>
      </c>
      <c r="AB236">
        <v>5</v>
      </c>
      <c r="AC236">
        <v>1</v>
      </c>
    </row>
    <row r="237" spans="2:29" x14ac:dyDescent="0.25">
      <c r="B237">
        <f t="shared" si="6"/>
        <v>2023</v>
      </c>
      <c r="C237">
        <f t="shared" si="7"/>
        <v>7</v>
      </c>
      <c r="D237" s="19">
        <f>_xlfn.XLOOKUP(G237,[1]Sheet1!$K:$K,[1]Sheet1!$D:$D,0)</f>
        <v>45110</v>
      </c>
      <c r="E237" s="19">
        <f>_xlfn.XLOOKUP(G237,[1]Sheet1!$K:$K,[1]Sheet1!$E:$E,0)</f>
        <v>45116</v>
      </c>
      <c r="F237" t="str">
        <f>_xlfn.XLOOKUP(G237,[1]Sheet1!$K:$K,[1]Sheet1!$N:$N,0)</f>
        <v>2023-W27</v>
      </c>
      <c r="G237" t="s">
        <v>229</v>
      </c>
      <c r="H237" t="s">
        <v>34</v>
      </c>
      <c r="I237" t="s">
        <v>50</v>
      </c>
      <c r="J237" t="s">
        <v>51</v>
      </c>
      <c r="K237" t="s">
        <v>52</v>
      </c>
      <c r="L237" t="s">
        <v>1340</v>
      </c>
      <c r="M237" t="s">
        <v>996</v>
      </c>
      <c r="N237" t="s">
        <v>1833</v>
      </c>
      <c r="O237" t="s">
        <v>1078</v>
      </c>
      <c r="P237" t="s">
        <v>1219</v>
      </c>
      <c r="Q237" t="s">
        <v>996</v>
      </c>
      <c r="R237" t="s">
        <v>1597</v>
      </c>
      <c r="S237" t="s">
        <v>1078</v>
      </c>
      <c r="T237" t="s">
        <v>970</v>
      </c>
      <c r="U237" t="s">
        <v>970</v>
      </c>
      <c r="V237" t="s">
        <v>977</v>
      </c>
      <c r="W237" t="s">
        <v>984</v>
      </c>
      <c r="X237" t="s">
        <v>1157</v>
      </c>
      <c r="Y237" t="s">
        <v>986</v>
      </c>
      <c r="Z237" t="s">
        <v>170</v>
      </c>
      <c r="AA237" t="s">
        <v>33</v>
      </c>
      <c r="AB237">
        <v>4</v>
      </c>
      <c r="AC237">
        <v>0</v>
      </c>
    </row>
    <row r="238" spans="2:29" x14ac:dyDescent="0.25">
      <c r="B238">
        <f t="shared" si="6"/>
        <v>2023</v>
      </c>
      <c r="C238">
        <f t="shared" si="7"/>
        <v>7</v>
      </c>
      <c r="D238" s="19">
        <f>_xlfn.XLOOKUP(G238,[1]Sheet1!$K:$K,[1]Sheet1!$D:$D,0)</f>
        <v>45110</v>
      </c>
      <c r="E238" s="19">
        <f>_xlfn.XLOOKUP(G238,[1]Sheet1!$K:$K,[1]Sheet1!$E:$E,0)</f>
        <v>45116</v>
      </c>
      <c r="F238" t="str">
        <f>_xlfn.XLOOKUP(G238,[1]Sheet1!$K:$K,[1]Sheet1!$N:$N,0)</f>
        <v>2023-W27</v>
      </c>
      <c r="G238" t="s">
        <v>229</v>
      </c>
      <c r="H238" t="s">
        <v>115</v>
      </c>
      <c r="I238" t="s">
        <v>231</v>
      </c>
      <c r="J238" t="s">
        <v>232</v>
      </c>
      <c r="K238" t="s">
        <v>233</v>
      </c>
      <c r="L238" t="s">
        <v>1360</v>
      </c>
      <c r="M238" t="s">
        <v>984</v>
      </c>
      <c r="N238" t="s">
        <v>1834</v>
      </c>
      <c r="O238" t="s">
        <v>986</v>
      </c>
      <c r="P238" t="s">
        <v>1108</v>
      </c>
      <c r="Q238" t="s">
        <v>984</v>
      </c>
      <c r="R238" t="s">
        <v>1338</v>
      </c>
      <c r="S238" t="s">
        <v>986</v>
      </c>
      <c r="T238" t="s">
        <v>970</v>
      </c>
      <c r="U238" t="s">
        <v>986</v>
      </c>
      <c r="V238" t="s">
        <v>972</v>
      </c>
      <c r="W238" t="s">
        <v>984</v>
      </c>
      <c r="X238" t="s">
        <v>1375</v>
      </c>
      <c r="Y238" t="s">
        <v>986</v>
      </c>
      <c r="Z238" t="s">
        <v>145</v>
      </c>
      <c r="AA238" t="s">
        <v>33</v>
      </c>
      <c r="AB238">
        <v>2</v>
      </c>
      <c r="AC238">
        <v>0</v>
      </c>
    </row>
    <row r="239" spans="2:29" x14ac:dyDescent="0.25">
      <c r="B239">
        <f t="shared" si="6"/>
        <v>2023</v>
      </c>
      <c r="C239">
        <f t="shared" si="7"/>
        <v>7</v>
      </c>
      <c r="D239" s="19">
        <f>_xlfn.XLOOKUP(G239,[1]Sheet1!$K:$K,[1]Sheet1!$D:$D,0)</f>
        <v>45110</v>
      </c>
      <c r="E239" s="19">
        <f>_xlfn.XLOOKUP(G239,[1]Sheet1!$K:$K,[1]Sheet1!$E:$E,0)</f>
        <v>45116</v>
      </c>
      <c r="F239" t="str">
        <f>_xlfn.XLOOKUP(G239,[1]Sheet1!$K:$K,[1]Sheet1!$N:$N,0)</f>
        <v>2023-W27</v>
      </c>
      <c r="G239" t="s">
        <v>229</v>
      </c>
      <c r="H239" t="s">
        <v>92</v>
      </c>
      <c r="I239" t="s">
        <v>93</v>
      </c>
      <c r="J239" t="s">
        <v>94</v>
      </c>
      <c r="K239" t="s">
        <v>95</v>
      </c>
      <c r="L239" t="s">
        <v>1206</v>
      </c>
      <c r="M239" t="s">
        <v>984</v>
      </c>
      <c r="N239" t="s">
        <v>1835</v>
      </c>
      <c r="O239" t="s">
        <v>986</v>
      </c>
      <c r="P239" t="s">
        <v>1095</v>
      </c>
      <c r="Q239" t="s">
        <v>984</v>
      </c>
      <c r="R239" t="s">
        <v>1165</v>
      </c>
      <c r="S239" t="s">
        <v>986</v>
      </c>
      <c r="T239" t="s">
        <v>970</v>
      </c>
      <c r="U239" t="s">
        <v>986</v>
      </c>
      <c r="V239" t="s">
        <v>972</v>
      </c>
      <c r="W239" t="s">
        <v>984</v>
      </c>
      <c r="X239" t="s">
        <v>1215</v>
      </c>
      <c r="Y239" t="s">
        <v>986</v>
      </c>
      <c r="Z239" t="s">
        <v>138</v>
      </c>
      <c r="AA239" t="s">
        <v>33</v>
      </c>
      <c r="AB239">
        <v>2</v>
      </c>
      <c r="AC239">
        <v>0</v>
      </c>
    </row>
    <row r="240" spans="2:29" x14ac:dyDescent="0.25">
      <c r="B240">
        <f t="shared" si="6"/>
        <v>2023</v>
      </c>
      <c r="C240">
        <f t="shared" si="7"/>
        <v>7</v>
      </c>
      <c r="D240" s="19">
        <f>_xlfn.XLOOKUP(G240,[1]Sheet1!$K:$K,[1]Sheet1!$D:$D,0)</f>
        <v>45110</v>
      </c>
      <c r="E240" s="19">
        <f>_xlfn.XLOOKUP(G240,[1]Sheet1!$K:$K,[1]Sheet1!$E:$E,0)</f>
        <v>45116</v>
      </c>
      <c r="F240" t="str">
        <f>_xlfn.XLOOKUP(G240,[1]Sheet1!$K:$K,[1]Sheet1!$N:$N,0)</f>
        <v>2023-W27</v>
      </c>
      <c r="G240" t="s">
        <v>229</v>
      </c>
      <c r="H240" t="s">
        <v>34</v>
      </c>
      <c r="I240" t="s">
        <v>62</v>
      </c>
      <c r="J240" t="s">
        <v>63</v>
      </c>
      <c r="K240" t="s">
        <v>64</v>
      </c>
      <c r="L240" t="s">
        <v>1042</v>
      </c>
      <c r="M240" t="s">
        <v>996</v>
      </c>
      <c r="N240" t="s">
        <v>1397</v>
      </c>
      <c r="O240" t="s">
        <v>1078</v>
      </c>
      <c r="P240" t="s">
        <v>1012</v>
      </c>
      <c r="Q240" t="s">
        <v>996</v>
      </c>
      <c r="R240" t="s">
        <v>1836</v>
      </c>
      <c r="S240" t="s">
        <v>1078</v>
      </c>
      <c r="T240" t="s">
        <v>970</v>
      </c>
      <c r="U240" t="s">
        <v>970</v>
      </c>
      <c r="V240" t="s">
        <v>996</v>
      </c>
      <c r="W240" t="s">
        <v>996</v>
      </c>
      <c r="X240" t="s">
        <v>1152</v>
      </c>
      <c r="Y240" t="s">
        <v>970</v>
      </c>
      <c r="Z240" t="s">
        <v>139</v>
      </c>
      <c r="AA240" t="s">
        <v>139</v>
      </c>
      <c r="AB240">
        <v>1</v>
      </c>
      <c r="AC240">
        <v>1</v>
      </c>
    </row>
    <row r="241" spans="2:29" x14ac:dyDescent="0.25">
      <c r="B241">
        <f t="shared" si="6"/>
        <v>2023</v>
      </c>
      <c r="C241">
        <f t="shared" si="7"/>
        <v>7</v>
      </c>
      <c r="D241" s="19">
        <f>_xlfn.XLOOKUP(G241,[1]Sheet1!$K:$K,[1]Sheet1!$D:$D,0)</f>
        <v>45110</v>
      </c>
      <c r="E241" s="19">
        <f>_xlfn.XLOOKUP(G241,[1]Sheet1!$K:$K,[1]Sheet1!$E:$E,0)</f>
        <v>45116</v>
      </c>
      <c r="F241" t="str">
        <f>_xlfn.XLOOKUP(G241,[1]Sheet1!$K:$K,[1]Sheet1!$N:$N,0)</f>
        <v>2023-W27</v>
      </c>
      <c r="G241" t="s">
        <v>229</v>
      </c>
      <c r="H241" t="s">
        <v>34</v>
      </c>
      <c r="I241" t="s">
        <v>107</v>
      </c>
      <c r="J241" t="s">
        <v>108</v>
      </c>
      <c r="K241" t="s">
        <v>109</v>
      </c>
      <c r="L241" t="s">
        <v>1219</v>
      </c>
      <c r="M241" t="s">
        <v>984</v>
      </c>
      <c r="N241" t="s">
        <v>1464</v>
      </c>
      <c r="O241" t="s">
        <v>986</v>
      </c>
      <c r="P241" t="s">
        <v>1119</v>
      </c>
      <c r="Q241" t="s">
        <v>984</v>
      </c>
      <c r="R241" t="s">
        <v>1254</v>
      </c>
      <c r="S241" t="s">
        <v>986</v>
      </c>
      <c r="T241" t="s">
        <v>970</v>
      </c>
      <c r="U241" t="s">
        <v>986</v>
      </c>
      <c r="V241" t="s">
        <v>996</v>
      </c>
      <c r="W241" t="s">
        <v>984</v>
      </c>
      <c r="X241" t="s">
        <v>1223</v>
      </c>
      <c r="Y241" t="s">
        <v>986</v>
      </c>
      <c r="Z241" t="s">
        <v>161</v>
      </c>
      <c r="AA241" t="s">
        <v>33</v>
      </c>
      <c r="AB241">
        <v>1</v>
      </c>
      <c r="AC241">
        <v>0</v>
      </c>
    </row>
    <row r="242" spans="2:29" x14ac:dyDescent="0.25">
      <c r="B242">
        <f t="shared" si="6"/>
        <v>2023</v>
      </c>
      <c r="C242">
        <f t="shared" si="7"/>
        <v>7</v>
      </c>
      <c r="D242" s="19">
        <f>_xlfn.XLOOKUP(G242,[1]Sheet1!$K:$K,[1]Sheet1!$D:$D,0)</f>
        <v>45110</v>
      </c>
      <c r="E242" s="19">
        <f>_xlfn.XLOOKUP(G242,[1]Sheet1!$K:$K,[1]Sheet1!$E:$E,0)</f>
        <v>45116</v>
      </c>
      <c r="F242" t="str">
        <f>_xlfn.XLOOKUP(G242,[1]Sheet1!$K:$K,[1]Sheet1!$N:$N,0)</f>
        <v>2023-W27</v>
      </c>
      <c r="G242" t="s">
        <v>229</v>
      </c>
      <c r="H242" t="s">
        <v>162</v>
      </c>
      <c r="I242" t="s">
        <v>163</v>
      </c>
      <c r="J242" t="s">
        <v>164</v>
      </c>
      <c r="K242" t="s">
        <v>165</v>
      </c>
      <c r="L242" t="s">
        <v>1032</v>
      </c>
      <c r="M242" t="s">
        <v>984</v>
      </c>
      <c r="N242" t="s">
        <v>1837</v>
      </c>
      <c r="O242" t="s">
        <v>986</v>
      </c>
      <c r="P242" t="s">
        <v>1032</v>
      </c>
      <c r="Q242" t="s">
        <v>984</v>
      </c>
      <c r="R242" t="s">
        <v>1726</v>
      </c>
      <c r="S242" t="s">
        <v>986</v>
      </c>
      <c r="T242" t="s">
        <v>1657</v>
      </c>
      <c r="U242" t="s">
        <v>986</v>
      </c>
      <c r="V242" t="s">
        <v>996</v>
      </c>
      <c r="W242" t="s">
        <v>984</v>
      </c>
      <c r="X242" t="s">
        <v>1040</v>
      </c>
      <c r="Y242" t="s">
        <v>986</v>
      </c>
      <c r="Z242" t="s">
        <v>166</v>
      </c>
      <c r="AA242" t="s">
        <v>33</v>
      </c>
      <c r="AB242">
        <v>1</v>
      </c>
      <c r="AC242">
        <v>0</v>
      </c>
    </row>
    <row r="243" spans="2:29" x14ac:dyDescent="0.25">
      <c r="B243">
        <f t="shared" si="6"/>
        <v>2023</v>
      </c>
      <c r="C243">
        <f t="shared" si="7"/>
        <v>7</v>
      </c>
      <c r="D243" s="19">
        <f>_xlfn.XLOOKUP(G243,[1]Sheet1!$K:$K,[1]Sheet1!$D:$D,0)</f>
        <v>45110</v>
      </c>
      <c r="E243" s="19">
        <f>_xlfn.XLOOKUP(G243,[1]Sheet1!$K:$K,[1]Sheet1!$E:$E,0)</f>
        <v>45116</v>
      </c>
      <c r="F243" t="str">
        <f>_xlfn.XLOOKUP(G243,[1]Sheet1!$K:$K,[1]Sheet1!$N:$N,0)</f>
        <v>2023-W27</v>
      </c>
      <c r="G243" t="s">
        <v>229</v>
      </c>
      <c r="H243" t="s">
        <v>120</v>
      </c>
      <c r="I243" t="s">
        <v>120</v>
      </c>
      <c r="J243" t="s">
        <v>121</v>
      </c>
      <c r="K243" t="s">
        <v>122</v>
      </c>
      <c r="L243" t="s">
        <v>1289</v>
      </c>
      <c r="M243" t="s">
        <v>1081</v>
      </c>
      <c r="N243" t="s">
        <v>1093</v>
      </c>
      <c r="O243" t="s">
        <v>1164</v>
      </c>
      <c r="P243" t="s">
        <v>1496</v>
      </c>
      <c r="Q243" t="s">
        <v>1081</v>
      </c>
      <c r="R243" t="s">
        <v>1838</v>
      </c>
      <c r="S243" t="s">
        <v>1164</v>
      </c>
      <c r="T243" t="s">
        <v>970</v>
      </c>
      <c r="U243" t="s">
        <v>970</v>
      </c>
      <c r="V243" t="s">
        <v>996</v>
      </c>
      <c r="W243" t="s">
        <v>984</v>
      </c>
      <c r="X243" t="s">
        <v>1133</v>
      </c>
      <c r="Y243" t="s">
        <v>986</v>
      </c>
      <c r="Z243" t="s">
        <v>146</v>
      </c>
      <c r="AA243" t="s">
        <v>33</v>
      </c>
      <c r="AB243">
        <v>1</v>
      </c>
      <c r="AC243">
        <v>0</v>
      </c>
    </row>
    <row r="244" spans="2:29" x14ac:dyDescent="0.25">
      <c r="B244">
        <f t="shared" si="6"/>
        <v>2023</v>
      </c>
      <c r="C244">
        <f t="shared" si="7"/>
        <v>7</v>
      </c>
      <c r="D244" s="19">
        <f>_xlfn.XLOOKUP(G244,[1]Sheet1!$K:$K,[1]Sheet1!$D:$D,0)</f>
        <v>45110</v>
      </c>
      <c r="E244" s="19">
        <f>_xlfn.XLOOKUP(G244,[1]Sheet1!$K:$K,[1]Sheet1!$E:$E,0)</f>
        <v>45116</v>
      </c>
      <c r="F244" t="str">
        <f>_xlfn.XLOOKUP(G244,[1]Sheet1!$K:$K,[1]Sheet1!$N:$N,0)</f>
        <v>2023-W27</v>
      </c>
      <c r="G244" t="s">
        <v>229</v>
      </c>
      <c r="H244" t="s">
        <v>92</v>
      </c>
      <c r="I244" t="s">
        <v>111</v>
      </c>
      <c r="J244" t="s">
        <v>112</v>
      </c>
      <c r="K244" t="s">
        <v>113</v>
      </c>
      <c r="L244" t="s">
        <v>1184</v>
      </c>
      <c r="M244" t="s">
        <v>984</v>
      </c>
      <c r="N244" t="s">
        <v>1839</v>
      </c>
      <c r="O244" t="s">
        <v>986</v>
      </c>
      <c r="P244" t="s">
        <v>1087</v>
      </c>
      <c r="Q244" t="s">
        <v>984</v>
      </c>
      <c r="R244" t="s">
        <v>1592</v>
      </c>
      <c r="S244" t="s">
        <v>986</v>
      </c>
      <c r="T244" t="s">
        <v>970</v>
      </c>
      <c r="U244" t="s">
        <v>986</v>
      </c>
      <c r="V244" t="s">
        <v>996</v>
      </c>
      <c r="W244" t="s">
        <v>984</v>
      </c>
      <c r="X244" t="s">
        <v>1488</v>
      </c>
      <c r="Y244" t="s">
        <v>986</v>
      </c>
      <c r="Z244" t="s">
        <v>146</v>
      </c>
      <c r="AA244" t="s">
        <v>33</v>
      </c>
      <c r="AB244">
        <v>1</v>
      </c>
      <c r="AC244">
        <v>0</v>
      </c>
    </row>
    <row r="245" spans="2:29" x14ac:dyDescent="0.25">
      <c r="B245">
        <f t="shared" si="6"/>
        <v>2023</v>
      </c>
      <c r="C245">
        <f t="shared" si="7"/>
        <v>7</v>
      </c>
      <c r="D245" s="19">
        <f>_xlfn.XLOOKUP(G245,[1]Sheet1!$K:$K,[1]Sheet1!$D:$D,0)</f>
        <v>45110</v>
      </c>
      <c r="E245" s="19">
        <f>_xlfn.XLOOKUP(G245,[1]Sheet1!$K:$K,[1]Sheet1!$E:$E,0)</f>
        <v>45116</v>
      </c>
      <c r="F245" t="str">
        <f>_xlfn.XLOOKUP(G245,[1]Sheet1!$K:$K,[1]Sheet1!$N:$N,0)</f>
        <v>2023-W27</v>
      </c>
      <c r="G245" t="s">
        <v>229</v>
      </c>
      <c r="H245" t="s">
        <v>76</v>
      </c>
      <c r="I245" t="s">
        <v>76</v>
      </c>
      <c r="J245" t="s">
        <v>77</v>
      </c>
      <c r="K245" t="s">
        <v>78</v>
      </c>
      <c r="L245" t="s">
        <v>1386</v>
      </c>
      <c r="M245" t="s">
        <v>984</v>
      </c>
      <c r="N245" t="s">
        <v>1840</v>
      </c>
      <c r="O245" t="s">
        <v>986</v>
      </c>
      <c r="P245" t="s">
        <v>1097</v>
      </c>
      <c r="Q245" t="s">
        <v>984</v>
      </c>
      <c r="R245" t="s">
        <v>1841</v>
      </c>
      <c r="S245" t="s">
        <v>986</v>
      </c>
      <c r="T245" t="s">
        <v>970</v>
      </c>
      <c r="U245" t="s">
        <v>986</v>
      </c>
      <c r="V245" t="s">
        <v>996</v>
      </c>
      <c r="W245" t="s">
        <v>984</v>
      </c>
      <c r="X245" t="s">
        <v>1421</v>
      </c>
      <c r="Y245" t="s">
        <v>986</v>
      </c>
      <c r="Z245" t="s">
        <v>146</v>
      </c>
      <c r="AA245" t="s">
        <v>33</v>
      </c>
      <c r="AB245">
        <v>1</v>
      </c>
      <c r="AC245">
        <v>0</v>
      </c>
    </row>
    <row r="246" spans="2:29" x14ac:dyDescent="0.25">
      <c r="B246">
        <f t="shared" si="6"/>
        <v>2023</v>
      </c>
      <c r="C246">
        <f t="shared" si="7"/>
        <v>6</v>
      </c>
      <c r="D246" s="19">
        <f>_xlfn.XLOOKUP(G246,[1]Sheet1!$K:$K,[1]Sheet1!$D:$D,0)</f>
        <v>45103</v>
      </c>
      <c r="E246" s="19">
        <f>_xlfn.XLOOKUP(G246,[1]Sheet1!$K:$K,[1]Sheet1!$E:$E,0)</f>
        <v>45109</v>
      </c>
      <c r="F246" t="str">
        <f>_xlfn.XLOOKUP(G246,[1]Sheet1!$K:$K,[1]Sheet1!$N:$N,0)</f>
        <v>2023-W26</v>
      </c>
      <c r="G246" t="s">
        <v>234</v>
      </c>
      <c r="H246" t="s">
        <v>40</v>
      </c>
      <c r="I246" t="s">
        <v>58</v>
      </c>
      <c r="J246" t="s">
        <v>59</v>
      </c>
      <c r="K246" t="s">
        <v>60</v>
      </c>
      <c r="L246" t="s">
        <v>1175</v>
      </c>
      <c r="M246" t="s">
        <v>977</v>
      </c>
      <c r="N246" t="s">
        <v>1842</v>
      </c>
      <c r="O246" t="s">
        <v>1538</v>
      </c>
      <c r="P246" t="s">
        <v>1843</v>
      </c>
      <c r="Q246" t="s">
        <v>1032</v>
      </c>
      <c r="R246" t="s">
        <v>1844</v>
      </c>
      <c r="S246" t="s">
        <v>974</v>
      </c>
      <c r="T246" t="s">
        <v>970</v>
      </c>
      <c r="U246" t="s">
        <v>970</v>
      </c>
      <c r="V246" t="s">
        <v>1108</v>
      </c>
      <c r="W246" t="s">
        <v>996</v>
      </c>
      <c r="X246" t="s">
        <v>1845</v>
      </c>
      <c r="Y246" t="s">
        <v>1157</v>
      </c>
      <c r="Z246" t="s">
        <v>235</v>
      </c>
      <c r="AA246" t="s">
        <v>236</v>
      </c>
      <c r="AB246">
        <v>28</v>
      </c>
      <c r="AC246">
        <v>1</v>
      </c>
    </row>
    <row r="247" spans="2:29" x14ac:dyDescent="0.25">
      <c r="B247">
        <f t="shared" si="6"/>
        <v>2023</v>
      </c>
      <c r="C247">
        <f t="shared" si="7"/>
        <v>6</v>
      </c>
      <c r="D247" s="19">
        <f>_xlfn.XLOOKUP(G247,[1]Sheet1!$K:$K,[1]Sheet1!$D:$D,0)</f>
        <v>45103</v>
      </c>
      <c r="E247" s="19">
        <f>_xlfn.XLOOKUP(G247,[1]Sheet1!$K:$K,[1]Sheet1!$E:$E,0)</f>
        <v>45109</v>
      </c>
      <c r="F247" t="str">
        <f>_xlfn.XLOOKUP(G247,[1]Sheet1!$K:$K,[1]Sheet1!$N:$N,0)</f>
        <v>2023-W26</v>
      </c>
      <c r="G247" t="s">
        <v>234</v>
      </c>
      <c r="H247" t="s">
        <v>115</v>
      </c>
      <c r="I247" t="s">
        <v>116</v>
      </c>
      <c r="J247" t="s">
        <v>117</v>
      </c>
      <c r="K247" t="s">
        <v>118</v>
      </c>
      <c r="L247" t="s">
        <v>1269</v>
      </c>
      <c r="M247" t="s">
        <v>984</v>
      </c>
      <c r="N247" t="s">
        <v>1043</v>
      </c>
      <c r="O247" t="s">
        <v>986</v>
      </c>
      <c r="P247" t="s">
        <v>1846</v>
      </c>
      <c r="Q247" t="s">
        <v>984</v>
      </c>
      <c r="R247" t="s">
        <v>1847</v>
      </c>
      <c r="S247" t="s">
        <v>986</v>
      </c>
      <c r="T247" t="s">
        <v>1848</v>
      </c>
      <c r="U247" t="s">
        <v>986</v>
      </c>
      <c r="V247" t="s">
        <v>1022</v>
      </c>
      <c r="W247" t="s">
        <v>984</v>
      </c>
      <c r="X247" t="s">
        <v>1849</v>
      </c>
      <c r="Y247" t="s">
        <v>986</v>
      </c>
      <c r="Z247" t="s">
        <v>237</v>
      </c>
      <c r="AA247" t="s">
        <v>33</v>
      </c>
      <c r="AB247">
        <v>8</v>
      </c>
      <c r="AC247">
        <v>0</v>
      </c>
    </row>
    <row r="248" spans="2:29" x14ac:dyDescent="0.25">
      <c r="B248">
        <f t="shared" si="6"/>
        <v>2023</v>
      </c>
      <c r="C248">
        <f t="shared" si="7"/>
        <v>6</v>
      </c>
      <c r="D248" s="19">
        <f>_xlfn.XLOOKUP(G248,[1]Sheet1!$K:$K,[1]Sheet1!$D:$D,0)</f>
        <v>45103</v>
      </c>
      <c r="E248" s="19">
        <f>_xlfn.XLOOKUP(G248,[1]Sheet1!$K:$K,[1]Sheet1!$E:$E,0)</f>
        <v>45109</v>
      </c>
      <c r="F248" t="str">
        <f>_xlfn.XLOOKUP(G248,[1]Sheet1!$K:$K,[1]Sheet1!$N:$N,0)</f>
        <v>2023-W26</v>
      </c>
      <c r="G248" t="s">
        <v>234</v>
      </c>
      <c r="H248" t="s">
        <v>92</v>
      </c>
      <c r="I248" t="s">
        <v>97</v>
      </c>
      <c r="J248" t="s">
        <v>98</v>
      </c>
      <c r="K248" t="s">
        <v>99</v>
      </c>
      <c r="L248" t="s">
        <v>1028</v>
      </c>
      <c r="M248" t="s">
        <v>984</v>
      </c>
      <c r="N248" t="s">
        <v>1850</v>
      </c>
      <c r="O248" t="s">
        <v>986</v>
      </c>
      <c r="P248" t="s">
        <v>1241</v>
      </c>
      <c r="Q248" t="s">
        <v>984</v>
      </c>
      <c r="R248" t="s">
        <v>1851</v>
      </c>
      <c r="S248" t="s">
        <v>986</v>
      </c>
      <c r="T248" t="s">
        <v>970</v>
      </c>
      <c r="U248" t="s">
        <v>986</v>
      </c>
      <c r="V248" t="s">
        <v>1022</v>
      </c>
      <c r="W248" t="s">
        <v>984</v>
      </c>
      <c r="X248" t="s">
        <v>1852</v>
      </c>
      <c r="Y248" t="s">
        <v>986</v>
      </c>
      <c r="Z248" t="s">
        <v>143</v>
      </c>
      <c r="AA248" t="s">
        <v>33</v>
      </c>
      <c r="AB248">
        <v>8</v>
      </c>
      <c r="AC248">
        <v>0</v>
      </c>
    </row>
    <row r="249" spans="2:29" x14ac:dyDescent="0.25">
      <c r="B249">
        <f t="shared" si="6"/>
        <v>2023</v>
      </c>
      <c r="C249">
        <f t="shared" si="7"/>
        <v>6</v>
      </c>
      <c r="D249" s="19">
        <f>_xlfn.XLOOKUP(G249,[1]Sheet1!$K:$K,[1]Sheet1!$D:$D,0)</f>
        <v>45103</v>
      </c>
      <c r="E249" s="19">
        <f>_xlfn.XLOOKUP(G249,[1]Sheet1!$K:$K,[1]Sheet1!$E:$E,0)</f>
        <v>45109</v>
      </c>
      <c r="F249" t="str">
        <f>_xlfn.XLOOKUP(G249,[1]Sheet1!$K:$K,[1]Sheet1!$N:$N,0)</f>
        <v>2023-W26</v>
      </c>
      <c r="G249" t="s">
        <v>234</v>
      </c>
      <c r="H249" t="s">
        <v>115</v>
      </c>
      <c r="I249" t="s">
        <v>231</v>
      </c>
      <c r="J249" t="s">
        <v>232</v>
      </c>
      <c r="K249" t="s">
        <v>233</v>
      </c>
      <c r="L249" t="s">
        <v>1087</v>
      </c>
      <c r="M249" t="s">
        <v>984</v>
      </c>
      <c r="N249" t="s">
        <v>1401</v>
      </c>
      <c r="O249" t="s">
        <v>986</v>
      </c>
      <c r="P249" t="s">
        <v>1062</v>
      </c>
      <c r="Q249" t="s">
        <v>984</v>
      </c>
      <c r="R249" t="s">
        <v>1853</v>
      </c>
      <c r="S249" t="s">
        <v>986</v>
      </c>
      <c r="T249" t="s">
        <v>1854</v>
      </c>
      <c r="U249" t="s">
        <v>986</v>
      </c>
      <c r="V249" t="s">
        <v>967</v>
      </c>
      <c r="W249" t="s">
        <v>984</v>
      </c>
      <c r="X249" t="s">
        <v>1606</v>
      </c>
      <c r="Y249" t="s">
        <v>986</v>
      </c>
      <c r="Z249" t="s">
        <v>176</v>
      </c>
      <c r="AA249" t="s">
        <v>33</v>
      </c>
      <c r="AB249">
        <v>7</v>
      </c>
      <c r="AC249">
        <v>0</v>
      </c>
    </row>
    <row r="250" spans="2:29" x14ac:dyDescent="0.25">
      <c r="B250">
        <f t="shared" si="6"/>
        <v>2023</v>
      </c>
      <c r="C250">
        <f t="shared" si="7"/>
        <v>6</v>
      </c>
      <c r="D250" s="19">
        <f>_xlfn.XLOOKUP(G250,[1]Sheet1!$K:$K,[1]Sheet1!$D:$D,0)</f>
        <v>45103</v>
      </c>
      <c r="E250" s="19">
        <f>_xlfn.XLOOKUP(G250,[1]Sheet1!$K:$K,[1]Sheet1!$E:$E,0)</f>
        <v>45109</v>
      </c>
      <c r="F250" t="str">
        <f>_xlfn.XLOOKUP(G250,[1]Sheet1!$K:$K,[1]Sheet1!$N:$N,0)</f>
        <v>2023-W26</v>
      </c>
      <c r="G250" t="s">
        <v>234</v>
      </c>
      <c r="H250" t="s">
        <v>76</v>
      </c>
      <c r="I250" t="s">
        <v>76</v>
      </c>
      <c r="J250" t="s">
        <v>77</v>
      </c>
      <c r="K250" t="s">
        <v>78</v>
      </c>
      <c r="L250" t="s">
        <v>1855</v>
      </c>
      <c r="M250" t="s">
        <v>963</v>
      </c>
      <c r="N250" t="s">
        <v>1856</v>
      </c>
      <c r="O250" t="s">
        <v>1857</v>
      </c>
      <c r="P250" t="s">
        <v>1858</v>
      </c>
      <c r="Q250" t="s">
        <v>963</v>
      </c>
      <c r="R250" t="s">
        <v>1859</v>
      </c>
      <c r="S250" t="s">
        <v>1538</v>
      </c>
      <c r="T250" t="s">
        <v>970</v>
      </c>
      <c r="U250" t="s">
        <v>970</v>
      </c>
      <c r="V250" t="s">
        <v>1032</v>
      </c>
      <c r="W250" t="s">
        <v>984</v>
      </c>
      <c r="X250" t="s">
        <v>1860</v>
      </c>
      <c r="Y250" t="s">
        <v>986</v>
      </c>
      <c r="Z250" t="s">
        <v>128</v>
      </c>
      <c r="AA250" t="s">
        <v>33</v>
      </c>
      <c r="AB250">
        <v>6</v>
      </c>
      <c r="AC250">
        <v>0</v>
      </c>
    </row>
    <row r="251" spans="2:29" x14ac:dyDescent="0.25">
      <c r="B251">
        <f t="shared" si="6"/>
        <v>2023</v>
      </c>
      <c r="C251">
        <f t="shared" si="7"/>
        <v>6</v>
      </c>
      <c r="D251" s="19">
        <f>_xlfn.XLOOKUP(G251,[1]Sheet1!$K:$K,[1]Sheet1!$D:$D,0)</f>
        <v>45103</v>
      </c>
      <c r="E251" s="19">
        <f>_xlfn.XLOOKUP(G251,[1]Sheet1!$K:$K,[1]Sheet1!$E:$E,0)</f>
        <v>45109</v>
      </c>
      <c r="F251" t="str">
        <f>_xlfn.XLOOKUP(G251,[1]Sheet1!$K:$K,[1]Sheet1!$N:$N,0)</f>
        <v>2023-W26</v>
      </c>
      <c r="G251" t="s">
        <v>234</v>
      </c>
      <c r="H251" t="s">
        <v>92</v>
      </c>
      <c r="I251" t="s">
        <v>102</v>
      </c>
      <c r="J251" t="s">
        <v>103</v>
      </c>
      <c r="K251" t="s">
        <v>104</v>
      </c>
      <c r="L251" t="s">
        <v>1515</v>
      </c>
      <c r="M251" t="s">
        <v>984</v>
      </c>
      <c r="N251" t="s">
        <v>1861</v>
      </c>
      <c r="O251" t="s">
        <v>986</v>
      </c>
      <c r="P251" t="s">
        <v>1862</v>
      </c>
      <c r="Q251" t="s">
        <v>984</v>
      </c>
      <c r="R251" t="s">
        <v>1863</v>
      </c>
      <c r="S251" t="s">
        <v>986</v>
      </c>
      <c r="T251" t="s">
        <v>970</v>
      </c>
      <c r="U251" t="s">
        <v>986</v>
      </c>
      <c r="V251" t="s">
        <v>967</v>
      </c>
      <c r="W251" t="s">
        <v>984</v>
      </c>
      <c r="X251" t="s">
        <v>1864</v>
      </c>
      <c r="Y251" t="s">
        <v>986</v>
      </c>
      <c r="Z251" t="s">
        <v>151</v>
      </c>
      <c r="AA251" t="s">
        <v>33</v>
      </c>
      <c r="AB251">
        <v>6</v>
      </c>
      <c r="AC251">
        <v>0</v>
      </c>
    </row>
    <row r="252" spans="2:29" x14ac:dyDescent="0.25">
      <c r="B252">
        <f t="shared" si="6"/>
        <v>2023</v>
      </c>
      <c r="C252">
        <f t="shared" si="7"/>
        <v>6</v>
      </c>
      <c r="D252" s="19">
        <f>_xlfn.XLOOKUP(G252,[1]Sheet1!$K:$K,[1]Sheet1!$D:$D,0)</f>
        <v>45103</v>
      </c>
      <c r="E252" s="19">
        <f>_xlfn.XLOOKUP(G252,[1]Sheet1!$K:$K,[1]Sheet1!$E:$E,0)</f>
        <v>45109</v>
      </c>
      <c r="F252" t="str">
        <f>_xlfn.XLOOKUP(G252,[1]Sheet1!$K:$K,[1]Sheet1!$N:$N,0)</f>
        <v>2023-W26</v>
      </c>
      <c r="G252" t="s">
        <v>234</v>
      </c>
      <c r="H252" t="s">
        <v>34</v>
      </c>
      <c r="I252" t="s">
        <v>50</v>
      </c>
      <c r="J252" t="s">
        <v>51</v>
      </c>
      <c r="K252" t="s">
        <v>52</v>
      </c>
      <c r="L252" t="s">
        <v>1433</v>
      </c>
      <c r="M252" t="s">
        <v>996</v>
      </c>
      <c r="N252" t="s">
        <v>1865</v>
      </c>
      <c r="O252" t="s">
        <v>1375</v>
      </c>
      <c r="P252" t="s">
        <v>1477</v>
      </c>
      <c r="Q252" t="s">
        <v>972</v>
      </c>
      <c r="R252" t="s">
        <v>1082</v>
      </c>
      <c r="S252" t="s">
        <v>1805</v>
      </c>
      <c r="T252" t="s">
        <v>970</v>
      </c>
      <c r="U252" t="s">
        <v>970</v>
      </c>
      <c r="V252" t="s">
        <v>977</v>
      </c>
      <c r="W252" t="s">
        <v>984</v>
      </c>
      <c r="X252" t="s">
        <v>1152</v>
      </c>
      <c r="Y252" t="s">
        <v>986</v>
      </c>
      <c r="Z252" t="s">
        <v>156</v>
      </c>
      <c r="AA252" t="s">
        <v>33</v>
      </c>
      <c r="AB252">
        <v>4</v>
      </c>
      <c r="AC252">
        <v>0</v>
      </c>
    </row>
    <row r="253" spans="2:29" x14ac:dyDescent="0.25">
      <c r="B253">
        <f t="shared" si="6"/>
        <v>2023</v>
      </c>
      <c r="C253">
        <f t="shared" si="7"/>
        <v>6</v>
      </c>
      <c r="D253" s="19">
        <f>_xlfn.XLOOKUP(G253,[1]Sheet1!$K:$K,[1]Sheet1!$D:$D,0)</f>
        <v>45103</v>
      </c>
      <c r="E253" s="19">
        <f>_xlfn.XLOOKUP(G253,[1]Sheet1!$K:$K,[1]Sheet1!$E:$E,0)</f>
        <v>45109</v>
      </c>
      <c r="F253" t="str">
        <f>_xlfn.XLOOKUP(G253,[1]Sheet1!$K:$K,[1]Sheet1!$N:$N,0)</f>
        <v>2023-W26</v>
      </c>
      <c r="G253" t="s">
        <v>234</v>
      </c>
      <c r="H253" t="s">
        <v>92</v>
      </c>
      <c r="I253" t="s">
        <v>111</v>
      </c>
      <c r="J253" t="s">
        <v>112</v>
      </c>
      <c r="K253" t="s">
        <v>113</v>
      </c>
      <c r="L253" t="s">
        <v>1054</v>
      </c>
      <c r="M253" t="s">
        <v>984</v>
      </c>
      <c r="N253" t="s">
        <v>1866</v>
      </c>
      <c r="O253" t="s">
        <v>986</v>
      </c>
      <c r="P253" t="s">
        <v>1550</v>
      </c>
      <c r="Q253" t="s">
        <v>984</v>
      </c>
      <c r="R253" t="s">
        <v>1867</v>
      </c>
      <c r="S253" t="s">
        <v>986</v>
      </c>
      <c r="T253" t="s">
        <v>970</v>
      </c>
      <c r="U253" t="s">
        <v>986</v>
      </c>
      <c r="V253" t="s">
        <v>972</v>
      </c>
      <c r="W253" t="s">
        <v>984</v>
      </c>
      <c r="X253" t="s">
        <v>1053</v>
      </c>
      <c r="Y253" t="s">
        <v>986</v>
      </c>
      <c r="Z253" t="s">
        <v>138</v>
      </c>
      <c r="AA253" t="s">
        <v>33</v>
      </c>
      <c r="AB253">
        <v>2</v>
      </c>
      <c r="AC253">
        <v>0</v>
      </c>
    </row>
    <row r="254" spans="2:29" x14ac:dyDescent="0.25">
      <c r="B254">
        <f t="shared" si="6"/>
        <v>2023</v>
      </c>
      <c r="C254">
        <f t="shared" si="7"/>
        <v>6</v>
      </c>
      <c r="D254" s="19">
        <f>_xlfn.XLOOKUP(G254,[1]Sheet1!$K:$K,[1]Sheet1!$D:$D,0)</f>
        <v>45103</v>
      </c>
      <c r="E254" s="19">
        <f>_xlfn.XLOOKUP(G254,[1]Sheet1!$K:$K,[1]Sheet1!$E:$E,0)</f>
        <v>45109</v>
      </c>
      <c r="F254" t="str">
        <f>_xlfn.XLOOKUP(G254,[1]Sheet1!$K:$K,[1]Sheet1!$N:$N,0)</f>
        <v>2023-W26</v>
      </c>
      <c r="G254" t="s">
        <v>234</v>
      </c>
      <c r="H254" t="s">
        <v>34</v>
      </c>
      <c r="I254" t="s">
        <v>45</v>
      </c>
      <c r="J254" t="s">
        <v>46</v>
      </c>
      <c r="K254" t="s">
        <v>47</v>
      </c>
      <c r="L254" t="s">
        <v>1022</v>
      </c>
      <c r="M254" t="s">
        <v>996</v>
      </c>
      <c r="N254" t="s">
        <v>1868</v>
      </c>
      <c r="O254" t="s">
        <v>1375</v>
      </c>
      <c r="P254" t="s">
        <v>1022</v>
      </c>
      <c r="Q254" t="s">
        <v>996</v>
      </c>
      <c r="R254" t="s">
        <v>1869</v>
      </c>
      <c r="S254" t="s">
        <v>1448</v>
      </c>
      <c r="T254" t="s">
        <v>1580</v>
      </c>
      <c r="U254" t="s">
        <v>970</v>
      </c>
      <c r="V254" t="s">
        <v>996</v>
      </c>
      <c r="W254" t="s">
        <v>984</v>
      </c>
      <c r="X254" t="s">
        <v>1078</v>
      </c>
      <c r="Y254" t="s">
        <v>986</v>
      </c>
      <c r="Z254" t="s">
        <v>139</v>
      </c>
      <c r="AA254" t="s">
        <v>33</v>
      </c>
      <c r="AB254">
        <v>1</v>
      </c>
      <c r="AC254">
        <v>0</v>
      </c>
    </row>
    <row r="255" spans="2:29" x14ac:dyDescent="0.25">
      <c r="B255">
        <f t="shared" si="6"/>
        <v>2023</v>
      </c>
      <c r="C255">
        <f t="shared" si="7"/>
        <v>6</v>
      </c>
      <c r="D255" s="19">
        <f>_xlfn.XLOOKUP(G255,[1]Sheet1!$K:$K,[1]Sheet1!$D:$D,0)</f>
        <v>45103</v>
      </c>
      <c r="E255" s="19">
        <f>_xlfn.XLOOKUP(G255,[1]Sheet1!$K:$K,[1]Sheet1!$E:$E,0)</f>
        <v>45109</v>
      </c>
      <c r="F255" t="str">
        <f>_xlfn.XLOOKUP(G255,[1]Sheet1!$K:$K,[1]Sheet1!$N:$N,0)</f>
        <v>2023-W26</v>
      </c>
      <c r="G255" t="s">
        <v>234</v>
      </c>
      <c r="H255" t="s">
        <v>34</v>
      </c>
      <c r="I255" t="s">
        <v>35</v>
      </c>
      <c r="J255" t="s">
        <v>36</v>
      </c>
      <c r="K255" t="s">
        <v>37</v>
      </c>
      <c r="L255" t="s">
        <v>992</v>
      </c>
      <c r="M255" t="s">
        <v>996</v>
      </c>
      <c r="N255" t="s">
        <v>1870</v>
      </c>
      <c r="O255" t="s">
        <v>1375</v>
      </c>
      <c r="P255" t="s">
        <v>992</v>
      </c>
      <c r="Q255" t="s">
        <v>996</v>
      </c>
      <c r="R255" t="s">
        <v>1871</v>
      </c>
      <c r="S255" t="s">
        <v>1448</v>
      </c>
      <c r="T255" t="s">
        <v>970</v>
      </c>
      <c r="U255" t="s">
        <v>970</v>
      </c>
      <c r="V255" t="s">
        <v>996</v>
      </c>
      <c r="W255" t="s">
        <v>984</v>
      </c>
      <c r="X255" t="s">
        <v>1448</v>
      </c>
      <c r="Y255" t="s">
        <v>986</v>
      </c>
      <c r="Z255" t="s">
        <v>139</v>
      </c>
      <c r="AA255" t="s">
        <v>33</v>
      </c>
      <c r="AB255">
        <v>1</v>
      </c>
      <c r="AC255">
        <v>0</v>
      </c>
    </row>
    <row r="256" spans="2:29" x14ac:dyDescent="0.25">
      <c r="B256">
        <f t="shared" si="6"/>
        <v>2023</v>
      </c>
      <c r="C256">
        <f t="shared" si="7"/>
        <v>6</v>
      </c>
      <c r="D256" s="19">
        <f>_xlfn.XLOOKUP(G256,[1]Sheet1!$K:$K,[1]Sheet1!$D:$D,0)</f>
        <v>45103</v>
      </c>
      <c r="E256" s="19">
        <f>_xlfn.XLOOKUP(G256,[1]Sheet1!$K:$K,[1]Sheet1!$E:$E,0)</f>
        <v>45109</v>
      </c>
      <c r="F256" t="str">
        <f>_xlfn.XLOOKUP(G256,[1]Sheet1!$K:$K,[1]Sheet1!$N:$N,0)</f>
        <v>2023-W26</v>
      </c>
      <c r="G256" t="s">
        <v>234</v>
      </c>
      <c r="H256" t="s">
        <v>120</v>
      </c>
      <c r="I256" t="s">
        <v>120</v>
      </c>
      <c r="J256" t="s">
        <v>121</v>
      </c>
      <c r="K256" t="s">
        <v>122</v>
      </c>
      <c r="L256" t="s">
        <v>1089</v>
      </c>
      <c r="M256" t="s">
        <v>984</v>
      </c>
      <c r="N256" t="s">
        <v>1872</v>
      </c>
      <c r="O256" t="s">
        <v>986</v>
      </c>
      <c r="P256" t="s">
        <v>1529</v>
      </c>
      <c r="Q256" t="s">
        <v>984</v>
      </c>
      <c r="R256" t="s">
        <v>1131</v>
      </c>
      <c r="S256" t="s">
        <v>986</v>
      </c>
      <c r="T256" t="s">
        <v>970</v>
      </c>
      <c r="U256" t="s">
        <v>986</v>
      </c>
      <c r="V256" t="s">
        <v>996</v>
      </c>
      <c r="W256" t="s">
        <v>984</v>
      </c>
      <c r="X256" t="s">
        <v>1083</v>
      </c>
      <c r="Y256" t="s">
        <v>986</v>
      </c>
      <c r="Z256" t="s">
        <v>146</v>
      </c>
      <c r="AA256" t="s">
        <v>33</v>
      </c>
      <c r="AB256">
        <v>1</v>
      </c>
      <c r="AC256">
        <v>0</v>
      </c>
    </row>
    <row r="257" spans="2:29" x14ac:dyDescent="0.25">
      <c r="B257">
        <f t="shared" si="6"/>
        <v>2023</v>
      </c>
      <c r="C257">
        <f t="shared" si="7"/>
        <v>6</v>
      </c>
      <c r="D257" s="19">
        <f>_xlfn.XLOOKUP(G257,[1]Sheet1!$K:$K,[1]Sheet1!$D:$D,0)</f>
        <v>45103</v>
      </c>
      <c r="E257" s="19">
        <f>_xlfn.XLOOKUP(G257,[1]Sheet1!$K:$K,[1]Sheet1!$E:$E,0)</f>
        <v>45109</v>
      </c>
      <c r="F257" t="str">
        <f>_xlfn.XLOOKUP(G257,[1]Sheet1!$K:$K,[1]Sheet1!$N:$N,0)</f>
        <v>2023-W26</v>
      </c>
      <c r="G257" t="s">
        <v>234</v>
      </c>
      <c r="H257" t="s">
        <v>92</v>
      </c>
      <c r="I257" t="s">
        <v>93</v>
      </c>
      <c r="J257" t="s">
        <v>94</v>
      </c>
      <c r="K257" t="s">
        <v>95</v>
      </c>
      <c r="L257" t="s">
        <v>1047</v>
      </c>
      <c r="M257" t="s">
        <v>984</v>
      </c>
      <c r="N257" t="s">
        <v>1546</v>
      </c>
      <c r="O257" t="s">
        <v>986</v>
      </c>
      <c r="P257" t="s">
        <v>1824</v>
      </c>
      <c r="Q257" t="s">
        <v>984</v>
      </c>
      <c r="R257" t="s">
        <v>1841</v>
      </c>
      <c r="S257" t="s">
        <v>986</v>
      </c>
      <c r="T257" t="s">
        <v>970</v>
      </c>
      <c r="U257" t="s">
        <v>986</v>
      </c>
      <c r="V257" t="s">
        <v>996</v>
      </c>
      <c r="W257" t="s">
        <v>984</v>
      </c>
      <c r="X257" t="s">
        <v>1873</v>
      </c>
      <c r="Y257" t="s">
        <v>986</v>
      </c>
      <c r="Z257" t="s">
        <v>146</v>
      </c>
      <c r="AA257" t="s">
        <v>33</v>
      </c>
      <c r="AB257">
        <v>1</v>
      </c>
      <c r="AC257">
        <v>0</v>
      </c>
    </row>
    <row r="258" spans="2:29" x14ac:dyDescent="0.25">
      <c r="B258">
        <f t="shared" si="6"/>
        <v>2023</v>
      </c>
      <c r="C258">
        <f t="shared" si="7"/>
        <v>6</v>
      </c>
      <c r="D258" s="19">
        <f>_xlfn.XLOOKUP(G258,[1]Sheet1!$K:$K,[1]Sheet1!$D:$D,0)</f>
        <v>45103</v>
      </c>
      <c r="E258" s="19">
        <f>_xlfn.XLOOKUP(G258,[1]Sheet1!$K:$K,[1]Sheet1!$E:$E,0)</f>
        <v>45109</v>
      </c>
      <c r="F258" t="str">
        <f>_xlfn.XLOOKUP(G258,[1]Sheet1!$K:$K,[1]Sheet1!$N:$N,0)</f>
        <v>2023-W26</v>
      </c>
      <c r="G258" t="s">
        <v>234</v>
      </c>
      <c r="H258" t="s">
        <v>66</v>
      </c>
      <c r="I258" t="s">
        <v>67</v>
      </c>
      <c r="J258" t="s">
        <v>68</v>
      </c>
      <c r="K258" t="s">
        <v>69</v>
      </c>
      <c r="L258" t="s">
        <v>1081</v>
      </c>
      <c r="M258" t="s">
        <v>984</v>
      </c>
      <c r="N258" t="s">
        <v>1874</v>
      </c>
      <c r="O258" t="s">
        <v>986</v>
      </c>
      <c r="P258" t="s">
        <v>1081</v>
      </c>
      <c r="Q258" t="s">
        <v>984</v>
      </c>
      <c r="R258" t="s">
        <v>1875</v>
      </c>
      <c r="S258" t="s">
        <v>986</v>
      </c>
      <c r="T258" t="s">
        <v>1657</v>
      </c>
      <c r="U258" t="s">
        <v>986</v>
      </c>
      <c r="V258" t="s">
        <v>996</v>
      </c>
      <c r="W258" t="s">
        <v>984</v>
      </c>
      <c r="X258" t="s">
        <v>1538</v>
      </c>
      <c r="Y258" t="s">
        <v>986</v>
      </c>
      <c r="Z258" t="s">
        <v>147</v>
      </c>
      <c r="AA258" t="s">
        <v>33</v>
      </c>
      <c r="AB258">
        <v>1</v>
      </c>
      <c r="AC258">
        <v>0</v>
      </c>
    </row>
    <row r="259" spans="2:29" x14ac:dyDescent="0.25">
      <c r="B259">
        <f t="shared" si="6"/>
        <v>2023</v>
      </c>
      <c r="C259">
        <f t="shared" si="7"/>
        <v>6</v>
      </c>
      <c r="D259" s="19">
        <f>_xlfn.XLOOKUP(G259,[1]Sheet1!$K:$K,[1]Sheet1!$D:$D,0)</f>
        <v>45096</v>
      </c>
      <c r="E259" s="19">
        <f>_xlfn.XLOOKUP(G259,[1]Sheet1!$K:$K,[1]Sheet1!$E:$E,0)</f>
        <v>45102</v>
      </c>
      <c r="F259" t="str">
        <f>_xlfn.XLOOKUP(G259,[1]Sheet1!$K:$K,[1]Sheet1!$N:$N,0)</f>
        <v>2023-W25</v>
      </c>
      <c r="G259" t="s">
        <v>238</v>
      </c>
      <c r="H259" t="s">
        <v>40</v>
      </c>
      <c r="I259" t="s">
        <v>58</v>
      </c>
      <c r="J259" t="s">
        <v>59</v>
      </c>
      <c r="K259" t="s">
        <v>60</v>
      </c>
      <c r="L259" t="s">
        <v>1876</v>
      </c>
      <c r="M259" t="s">
        <v>977</v>
      </c>
      <c r="N259" t="s">
        <v>1877</v>
      </c>
      <c r="O259" t="s">
        <v>1538</v>
      </c>
      <c r="P259" t="s">
        <v>1878</v>
      </c>
      <c r="Q259" t="s">
        <v>1042</v>
      </c>
      <c r="R259" t="s">
        <v>1879</v>
      </c>
      <c r="S259" t="s">
        <v>1524</v>
      </c>
      <c r="T259" t="s">
        <v>970</v>
      </c>
      <c r="U259" t="s">
        <v>970</v>
      </c>
      <c r="V259" t="s">
        <v>1184</v>
      </c>
      <c r="W259" t="s">
        <v>984</v>
      </c>
      <c r="X259" t="s">
        <v>1880</v>
      </c>
      <c r="Y259" t="s">
        <v>986</v>
      </c>
      <c r="Z259" t="s">
        <v>239</v>
      </c>
      <c r="AA259" t="s">
        <v>33</v>
      </c>
      <c r="AB259">
        <v>36</v>
      </c>
      <c r="AC259">
        <v>0</v>
      </c>
    </row>
    <row r="260" spans="2:29" x14ac:dyDescent="0.25">
      <c r="B260">
        <f t="shared" ref="B260:B323" si="8">YEAR(D260)</f>
        <v>2023</v>
      </c>
      <c r="C260">
        <f t="shared" ref="C260:C323" si="9">MONTH(D260)</f>
        <v>6</v>
      </c>
      <c r="D260" s="19">
        <f>_xlfn.XLOOKUP(G260,[1]Sheet1!$K:$K,[1]Sheet1!$D:$D,0)</f>
        <v>45096</v>
      </c>
      <c r="E260" s="19">
        <f>_xlfn.XLOOKUP(G260,[1]Sheet1!$K:$K,[1]Sheet1!$E:$E,0)</f>
        <v>45102</v>
      </c>
      <c r="F260" t="str">
        <f>_xlfn.XLOOKUP(G260,[1]Sheet1!$K:$K,[1]Sheet1!$N:$N,0)</f>
        <v>2023-W25</v>
      </c>
      <c r="G260" t="s">
        <v>238</v>
      </c>
      <c r="H260" t="s">
        <v>115</v>
      </c>
      <c r="I260" t="s">
        <v>116</v>
      </c>
      <c r="J260" t="s">
        <v>117</v>
      </c>
      <c r="K260" t="s">
        <v>118</v>
      </c>
      <c r="L260" t="s">
        <v>1778</v>
      </c>
      <c r="M260" t="s">
        <v>996</v>
      </c>
      <c r="N260" t="s">
        <v>1881</v>
      </c>
      <c r="O260" t="s">
        <v>1375</v>
      </c>
      <c r="P260" t="s">
        <v>1651</v>
      </c>
      <c r="Q260" t="s">
        <v>972</v>
      </c>
      <c r="R260" t="s">
        <v>1882</v>
      </c>
      <c r="S260" t="s">
        <v>1152</v>
      </c>
      <c r="T260" t="s">
        <v>970</v>
      </c>
      <c r="U260" t="s">
        <v>970</v>
      </c>
      <c r="V260" t="s">
        <v>1022</v>
      </c>
      <c r="W260" t="s">
        <v>984</v>
      </c>
      <c r="X260" t="s">
        <v>1883</v>
      </c>
      <c r="Y260" t="s">
        <v>986</v>
      </c>
      <c r="Z260" t="s">
        <v>237</v>
      </c>
      <c r="AA260" t="s">
        <v>33</v>
      </c>
      <c r="AB260">
        <v>8</v>
      </c>
      <c r="AC260">
        <v>0</v>
      </c>
    </row>
    <row r="261" spans="2:29" x14ac:dyDescent="0.25">
      <c r="B261">
        <f t="shared" si="8"/>
        <v>2023</v>
      </c>
      <c r="C261">
        <f t="shared" si="9"/>
        <v>6</v>
      </c>
      <c r="D261" s="19">
        <f>_xlfn.XLOOKUP(G261,[1]Sheet1!$K:$K,[1]Sheet1!$D:$D,0)</f>
        <v>45096</v>
      </c>
      <c r="E261" s="19">
        <f>_xlfn.XLOOKUP(G261,[1]Sheet1!$K:$K,[1]Sheet1!$E:$E,0)</f>
        <v>45102</v>
      </c>
      <c r="F261" t="str">
        <f>_xlfn.XLOOKUP(G261,[1]Sheet1!$K:$K,[1]Sheet1!$N:$N,0)</f>
        <v>2023-W25</v>
      </c>
      <c r="G261" t="s">
        <v>238</v>
      </c>
      <c r="H261" t="s">
        <v>92</v>
      </c>
      <c r="I261" t="s">
        <v>102</v>
      </c>
      <c r="J261" t="s">
        <v>103</v>
      </c>
      <c r="K261" t="s">
        <v>104</v>
      </c>
      <c r="L261" t="s">
        <v>1884</v>
      </c>
      <c r="M261" t="s">
        <v>1081</v>
      </c>
      <c r="N261" t="s">
        <v>1885</v>
      </c>
      <c r="O261" t="s">
        <v>1157</v>
      </c>
      <c r="P261" t="s">
        <v>1886</v>
      </c>
      <c r="Q261" t="s">
        <v>977</v>
      </c>
      <c r="R261" t="s">
        <v>1887</v>
      </c>
      <c r="S261" t="s">
        <v>1522</v>
      </c>
      <c r="T261" t="s">
        <v>1017</v>
      </c>
      <c r="U261" t="s">
        <v>970</v>
      </c>
      <c r="V261" t="s">
        <v>1022</v>
      </c>
      <c r="W261" t="s">
        <v>984</v>
      </c>
      <c r="X261" t="s">
        <v>1761</v>
      </c>
      <c r="Y261" t="s">
        <v>986</v>
      </c>
      <c r="Z261" t="s">
        <v>143</v>
      </c>
      <c r="AA261" t="s">
        <v>33</v>
      </c>
      <c r="AB261">
        <v>8</v>
      </c>
      <c r="AC261">
        <v>0</v>
      </c>
    </row>
    <row r="262" spans="2:29" x14ac:dyDescent="0.25">
      <c r="B262">
        <f t="shared" si="8"/>
        <v>2023</v>
      </c>
      <c r="C262">
        <f t="shared" si="9"/>
        <v>6</v>
      </c>
      <c r="D262" s="19">
        <f>_xlfn.XLOOKUP(G262,[1]Sheet1!$K:$K,[1]Sheet1!$D:$D,0)</f>
        <v>45096</v>
      </c>
      <c r="E262" s="19">
        <f>_xlfn.XLOOKUP(G262,[1]Sheet1!$K:$K,[1]Sheet1!$E:$E,0)</f>
        <v>45102</v>
      </c>
      <c r="F262" t="str">
        <f>_xlfn.XLOOKUP(G262,[1]Sheet1!$K:$K,[1]Sheet1!$N:$N,0)</f>
        <v>2023-W25</v>
      </c>
      <c r="G262" t="s">
        <v>238</v>
      </c>
      <c r="H262" t="s">
        <v>76</v>
      </c>
      <c r="I262" t="s">
        <v>76</v>
      </c>
      <c r="J262" t="s">
        <v>77</v>
      </c>
      <c r="K262" t="s">
        <v>78</v>
      </c>
      <c r="L262" t="s">
        <v>1888</v>
      </c>
      <c r="M262" t="s">
        <v>996</v>
      </c>
      <c r="N262" t="s">
        <v>1889</v>
      </c>
      <c r="O262" t="s">
        <v>1375</v>
      </c>
      <c r="P262" t="s">
        <v>1890</v>
      </c>
      <c r="Q262" t="s">
        <v>996</v>
      </c>
      <c r="R262" t="s">
        <v>1891</v>
      </c>
      <c r="S262" t="s">
        <v>1391</v>
      </c>
      <c r="T262" t="s">
        <v>970</v>
      </c>
      <c r="U262" t="s">
        <v>970</v>
      </c>
      <c r="V262" t="s">
        <v>1032</v>
      </c>
      <c r="W262" t="s">
        <v>984</v>
      </c>
      <c r="X262" t="s">
        <v>1208</v>
      </c>
      <c r="Y262" t="s">
        <v>986</v>
      </c>
      <c r="Z262" t="s">
        <v>128</v>
      </c>
      <c r="AA262" t="s">
        <v>33</v>
      </c>
      <c r="AB262">
        <v>6</v>
      </c>
      <c r="AC262">
        <v>0</v>
      </c>
    </row>
    <row r="263" spans="2:29" x14ac:dyDescent="0.25">
      <c r="B263">
        <f t="shared" si="8"/>
        <v>2023</v>
      </c>
      <c r="C263">
        <f t="shared" si="9"/>
        <v>6</v>
      </c>
      <c r="D263" s="19">
        <f>_xlfn.XLOOKUP(G263,[1]Sheet1!$K:$K,[1]Sheet1!$D:$D,0)</f>
        <v>45096</v>
      </c>
      <c r="E263" s="19">
        <f>_xlfn.XLOOKUP(G263,[1]Sheet1!$K:$K,[1]Sheet1!$E:$E,0)</f>
        <v>45102</v>
      </c>
      <c r="F263" t="str">
        <f>_xlfn.XLOOKUP(G263,[1]Sheet1!$K:$K,[1]Sheet1!$N:$N,0)</f>
        <v>2023-W25</v>
      </c>
      <c r="G263" t="s">
        <v>238</v>
      </c>
      <c r="H263" t="s">
        <v>34</v>
      </c>
      <c r="I263" t="s">
        <v>50</v>
      </c>
      <c r="J263" t="s">
        <v>51</v>
      </c>
      <c r="K263" t="s">
        <v>52</v>
      </c>
      <c r="L263" t="s">
        <v>1386</v>
      </c>
      <c r="M263" t="s">
        <v>984</v>
      </c>
      <c r="N263" t="s">
        <v>965</v>
      </c>
      <c r="O263" t="s">
        <v>986</v>
      </c>
      <c r="P263" t="s">
        <v>1200</v>
      </c>
      <c r="Q263" t="s">
        <v>984</v>
      </c>
      <c r="R263" t="s">
        <v>1434</v>
      </c>
      <c r="S263" t="s">
        <v>986</v>
      </c>
      <c r="T263" t="s">
        <v>970</v>
      </c>
      <c r="U263" t="s">
        <v>986</v>
      </c>
      <c r="V263" t="s">
        <v>963</v>
      </c>
      <c r="W263" t="s">
        <v>984</v>
      </c>
      <c r="X263" t="s">
        <v>1892</v>
      </c>
      <c r="Y263" t="s">
        <v>986</v>
      </c>
      <c r="Z263" t="s">
        <v>130</v>
      </c>
      <c r="AA263" t="s">
        <v>33</v>
      </c>
      <c r="AB263">
        <v>5</v>
      </c>
      <c r="AC263">
        <v>0</v>
      </c>
    </row>
    <row r="264" spans="2:29" x14ac:dyDescent="0.25">
      <c r="B264">
        <f t="shared" si="8"/>
        <v>2023</v>
      </c>
      <c r="C264">
        <f t="shared" si="9"/>
        <v>6</v>
      </c>
      <c r="D264" s="19">
        <f>_xlfn.XLOOKUP(G264,[1]Sheet1!$K:$K,[1]Sheet1!$D:$D,0)</f>
        <v>45096</v>
      </c>
      <c r="E264" s="19">
        <f>_xlfn.XLOOKUP(G264,[1]Sheet1!$K:$K,[1]Sheet1!$E:$E,0)</f>
        <v>45102</v>
      </c>
      <c r="F264" t="str">
        <f>_xlfn.XLOOKUP(G264,[1]Sheet1!$K:$K,[1]Sheet1!$N:$N,0)</f>
        <v>2023-W25</v>
      </c>
      <c r="G264" t="s">
        <v>238</v>
      </c>
      <c r="H264" t="s">
        <v>40</v>
      </c>
      <c r="I264" t="s">
        <v>88</v>
      </c>
      <c r="J264" t="s">
        <v>89</v>
      </c>
      <c r="K264" t="s">
        <v>90</v>
      </c>
      <c r="L264" t="s">
        <v>1206</v>
      </c>
      <c r="M264" t="s">
        <v>996</v>
      </c>
      <c r="N264" t="s">
        <v>1893</v>
      </c>
      <c r="O264" t="s">
        <v>1375</v>
      </c>
      <c r="P264" t="s">
        <v>1097</v>
      </c>
      <c r="Q264" t="s">
        <v>996</v>
      </c>
      <c r="R264" t="s">
        <v>1517</v>
      </c>
      <c r="S264" t="s">
        <v>1391</v>
      </c>
      <c r="T264" t="s">
        <v>1894</v>
      </c>
      <c r="U264" t="s">
        <v>970</v>
      </c>
      <c r="V264" t="s">
        <v>1081</v>
      </c>
      <c r="W264" t="s">
        <v>984</v>
      </c>
      <c r="X264" t="s">
        <v>1895</v>
      </c>
      <c r="Y264" t="s">
        <v>986</v>
      </c>
      <c r="Z264" t="s">
        <v>172</v>
      </c>
      <c r="AA264" t="s">
        <v>33</v>
      </c>
      <c r="AB264">
        <v>3</v>
      </c>
      <c r="AC264">
        <v>0</v>
      </c>
    </row>
    <row r="265" spans="2:29" x14ac:dyDescent="0.25">
      <c r="B265">
        <f t="shared" si="8"/>
        <v>2023</v>
      </c>
      <c r="C265">
        <f t="shared" si="9"/>
        <v>6</v>
      </c>
      <c r="D265" s="19">
        <f>_xlfn.XLOOKUP(G265,[1]Sheet1!$K:$K,[1]Sheet1!$D:$D,0)</f>
        <v>45096</v>
      </c>
      <c r="E265" s="19">
        <f>_xlfn.XLOOKUP(G265,[1]Sheet1!$K:$K,[1]Sheet1!$E:$E,0)</f>
        <v>45102</v>
      </c>
      <c r="F265" t="str">
        <f>_xlfn.XLOOKUP(G265,[1]Sheet1!$K:$K,[1]Sheet1!$N:$N,0)</f>
        <v>2023-W25</v>
      </c>
      <c r="G265" t="s">
        <v>238</v>
      </c>
      <c r="H265" t="s">
        <v>115</v>
      </c>
      <c r="I265" t="s">
        <v>231</v>
      </c>
      <c r="J265" t="s">
        <v>232</v>
      </c>
      <c r="K265" t="s">
        <v>233</v>
      </c>
      <c r="L265" t="s">
        <v>1345</v>
      </c>
      <c r="M265" t="s">
        <v>996</v>
      </c>
      <c r="N265" t="s">
        <v>1026</v>
      </c>
      <c r="O265" t="s">
        <v>1375</v>
      </c>
      <c r="P265" t="s">
        <v>1257</v>
      </c>
      <c r="Q265" t="s">
        <v>996</v>
      </c>
      <c r="R265" t="s">
        <v>1645</v>
      </c>
      <c r="S265" t="s">
        <v>1391</v>
      </c>
      <c r="T265" t="s">
        <v>970</v>
      </c>
      <c r="U265" t="s">
        <v>970</v>
      </c>
      <c r="V265" t="s">
        <v>1081</v>
      </c>
      <c r="W265" t="s">
        <v>984</v>
      </c>
      <c r="X265" t="s">
        <v>1448</v>
      </c>
      <c r="Y265" t="s">
        <v>986</v>
      </c>
      <c r="Z265" t="s">
        <v>171</v>
      </c>
      <c r="AA265" t="s">
        <v>33</v>
      </c>
      <c r="AB265">
        <v>3</v>
      </c>
      <c r="AC265">
        <v>0</v>
      </c>
    </row>
    <row r="266" spans="2:29" x14ac:dyDescent="0.25">
      <c r="B266">
        <f t="shared" si="8"/>
        <v>2023</v>
      </c>
      <c r="C266">
        <f t="shared" si="9"/>
        <v>6</v>
      </c>
      <c r="D266" s="19">
        <f>_xlfn.XLOOKUP(G266,[1]Sheet1!$K:$K,[1]Sheet1!$D:$D,0)</f>
        <v>45096</v>
      </c>
      <c r="E266" s="19">
        <f>_xlfn.XLOOKUP(G266,[1]Sheet1!$K:$K,[1]Sheet1!$E:$E,0)</f>
        <v>45102</v>
      </c>
      <c r="F266" t="str">
        <f>_xlfn.XLOOKUP(G266,[1]Sheet1!$K:$K,[1]Sheet1!$N:$N,0)</f>
        <v>2023-W25</v>
      </c>
      <c r="G266" t="s">
        <v>238</v>
      </c>
      <c r="H266" t="s">
        <v>92</v>
      </c>
      <c r="I266" t="s">
        <v>97</v>
      </c>
      <c r="J266" t="s">
        <v>98</v>
      </c>
      <c r="K266" t="s">
        <v>99</v>
      </c>
      <c r="L266" t="s">
        <v>999</v>
      </c>
      <c r="M266" t="s">
        <v>984</v>
      </c>
      <c r="N266" t="s">
        <v>1896</v>
      </c>
      <c r="O266" t="s">
        <v>986</v>
      </c>
      <c r="P266" t="s">
        <v>1897</v>
      </c>
      <c r="Q266" t="s">
        <v>984</v>
      </c>
      <c r="R266" t="s">
        <v>1186</v>
      </c>
      <c r="S266" t="s">
        <v>986</v>
      </c>
      <c r="T266" t="s">
        <v>970</v>
      </c>
      <c r="U266" t="s">
        <v>986</v>
      </c>
      <c r="V266" t="s">
        <v>1081</v>
      </c>
      <c r="W266" t="s">
        <v>984</v>
      </c>
      <c r="X266" t="s">
        <v>1898</v>
      </c>
      <c r="Y266" t="s">
        <v>986</v>
      </c>
      <c r="Z266" t="s">
        <v>137</v>
      </c>
      <c r="AA266" t="s">
        <v>33</v>
      </c>
      <c r="AB266">
        <v>3</v>
      </c>
      <c r="AC266">
        <v>0</v>
      </c>
    </row>
    <row r="267" spans="2:29" x14ac:dyDescent="0.25">
      <c r="B267">
        <f t="shared" si="8"/>
        <v>2023</v>
      </c>
      <c r="C267">
        <f t="shared" si="9"/>
        <v>6</v>
      </c>
      <c r="D267" s="19">
        <f>_xlfn.XLOOKUP(G267,[1]Sheet1!$K:$K,[1]Sheet1!$D:$D,0)</f>
        <v>45096</v>
      </c>
      <c r="E267" s="19">
        <f>_xlfn.XLOOKUP(G267,[1]Sheet1!$K:$K,[1]Sheet1!$E:$E,0)</f>
        <v>45102</v>
      </c>
      <c r="F267" t="str">
        <f>_xlfn.XLOOKUP(G267,[1]Sheet1!$K:$K,[1]Sheet1!$N:$N,0)</f>
        <v>2023-W25</v>
      </c>
      <c r="G267" t="s">
        <v>238</v>
      </c>
      <c r="H267" t="s">
        <v>92</v>
      </c>
      <c r="I267" t="s">
        <v>111</v>
      </c>
      <c r="J267" t="s">
        <v>112</v>
      </c>
      <c r="K267" t="s">
        <v>113</v>
      </c>
      <c r="L267" t="s">
        <v>1049</v>
      </c>
      <c r="M267" t="s">
        <v>984</v>
      </c>
      <c r="N267" t="s">
        <v>1899</v>
      </c>
      <c r="O267" t="s">
        <v>986</v>
      </c>
      <c r="P267" t="s">
        <v>1539</v>
      </c>
      <c r="Q267" t="s">
        <v>984</v>
      </c>
      <c r="R267" t="s">
        <v>1900</v>
      </c>
      <c r="S267" t="s">
        <v>986</v>
      </c>
      <c r="T267" t="s">
        <v>970</v>
      </c>
      <c r="U267" t="s">
        <v>986</v>
      </c>
      <c r="V267" t="s">
        <v>1081</v>
      </c>
      <c r="W267" t="s">
        <v>984</v>
      </c>
      <c r="X267" t="s">
        <v>1133</v>
      </c>
      <c r="Y267" t="s">
        <v>986</v>
      </c>
      <c r="Z267" t="s">
        <v>137</v>
      </c>
      <c r="AA267" t="s">
        <v>33</v>
      </c>
      <c r="AB267">
        <v>3</v>
      </c>
      <c r="AC267">
        <v>0</v>
      </c>
    </row>
    <row r="268" spans="2:29" x14ac:dyDescent="0.25">
      <c r="B268">
        <f t="shared" si="8"/>
        <v>2023</v>
      </c>
      <c r="C268">
        <f t="shared" si="9"/>
        <v>6</v>
      </c>
      <c r="D268" s="19">
        <f>_xlfn.XLOOKUP(G268,[1]Sheet1!$K:$K,[1]Sheet1!$D:$D,0)</f>
        <v>45096</v>
      </c>
      <c r="E268" s="19">
        <f>_xlfn.XLOOKUP(G268,[1]Sheet1!$K:$K,[1]Sheet1!$E:$E,0)</f>
        <v>45102</v>
      </c>
      <c r="F268" t="str">
        <f>_xlfn.XLOOKUP(G268,[1]Sheet1!$K:$K,[1]Sheet1!$N:$N,0)</f>
        <v>2023-W25</v>
      </c>
      <c r="G268" t="s">
        <v>238</v>
      </c>
      <c r="H268" t="s">
        <v>92</v>
      </c>
      <c r="I268" t="s">
        <v>93</v>
      </c>
      <c r="J268" t="s">
        <v>94</v>
      </c>
      <c r="K268" t="s">
        <v>95</v>
      </c>
      <c r="L268" t="s">
        <v>1070</v>
      </c>
      <c r="M268" t="s">
        <v>996</v>
      </c>
      <c r="N268" t="s">
        <v>978</v>
      </c>
      <c r="O268" t="s">
        <v>1375</v>
      </c>
      <c r="P268" t="s">
        <v>1062</v>
      </c>
      <c r="Q268" t="s">
        <v>996</v>
      </c>
      <c r="R268" t="s">
        <v>1693</v>
      </c>
      <c r="S268" t="s">
        <v>1391</v>
      </c>
      <c r="T268" t="s">
        <v>970</v>
      </c>
      <c r="U268" t="s">
        <v>970</v>
      </c>
      <c r="V268" t="s">
        <v>1081</v>
      </c>
      <c r="W268" t="s">
        <v>984</v>
      </c>
      <c r="X268" t="s">
        <v>1901</v>
      </c>
      <c r="Y268" t="s">
        <v>986</v>
      </c>
      <c r="Z268" t="s">
        <v>137</v>
      </c>
      <c r="AA268" t="s">
        <v>33</v>
      </c>
      <c r="AB268">
        <v>3</v>
      </c>
      <c r="AC268">
        <v>0</v>
      </c>
    </row>
    <row r="269" spans="2:29" x14ac:dyDescent="0.25">
      <c r="B269">
        <f t="shared" si="8"/>
        <v>2023</v>
      </c>
      <c r="C269">
        <f t="shared" si="9"/>
        <v>6</v>
      </c>
      <c r="D269" s="19">
        <f>_xlfn.XLOOKUP(G269,[1]Sheet1!$K:$K,[1]Sheet1!$D:$D,0)</f>
        <v>45096</v>
      </c>
      <c r="E269" s="19">
        <f>_xlfn.XLOOKUP(G269,[1]Sheet1!$K:$K,[1]Sheet1!$E:$E,0)</f>
        <v>45102</v>
      </c>
      <c r="F269" t="str">
        <f>_xlfn.XLOOKUP(G269,[1]Sheet1!$K:$K,[1]Sheet1!$N:$N,0)</f>
        <v>2023-W25</v>
      </c>
      <c r="G269" t="s">
        <v>238</v>
      </c>
      <c r="H269" t="s">
        <v>120</v>
      </c>
      <c r="I269" t="s">
        <v>120</v>
      </c>
      <c r="J269" t="s">
        <v>121</v>
      </c>
      <c r="K269" t="s">
        <v>122</v>
      </c>
      <c r="L269" t="s">
        <v>1116</v>
      </c>
      <c r="M269" t="s">
        <v>984</v>
      </c>
      <c r="N269" t="s">
        <v>1626</v>
      </c>
      <c r="O269" t="s">
        <v>986</v>
      </c>
      <c r="P269" t="s">
        <v>1433</v>
      </c>
      <c r="Q269" t="s">
        <v>984</v>
      </c>
      <c r="R269" t="s">
        <v>982</v>
      </c>
      <c r="S269" t="s">
        <v>986</v>
      </c>
      <c r="T269" t="s">
        <v>970</v>
      </c>
      <c r="U269" t="s">
        <v>986</v>
      </c>
      <c r="V269" t="s">
        <v>996</v>
      </c>
      <c r="W269" t="s">
        <v>984</v>
      </c>
      <c r="X269" t="s">
        <v>1902</v>
      </c>
      <c r="Y269" t="s">
        <v>986</v>
      </c>
      <c r="Z269" t="s">
        <v>146</v>
      </c>
      <c r="AA269" t="s">
        <v>33</v>
      </c>
      <c r="AB269">
        <v>1</v>
      </c>
      <c r="AC269">
        <v>0</v>
      </c>
    </row>
    <row r="270" spans="2:29" x14ac:dyDescent="0.25">
      <c r="B270">
        <f t="shared" si="8"/>
        <v>2023</v>
      </c>
      <c r="C270">
        <f t="shared" si="9"/>
        <v>6</v>
      </c>
      <c r="D270" s="19">
        <f>_xlfn.XLOOKUP(G270,[1]Sheet1!$K:$K,[1]Sheet1!$D:$D,0)</f>
        <v>45089</v>
      </c>
      <c r="E270" s="19">
        <f>_xlfn.XLOOKUP(G270,[1]Sheet1!$K:$K,[1]Sheet1!$E:$E,0)</f>
        <v>45095</v>
      </c>
      <c r="F270" t="str">
        <f>_xlfn.XLOOKUP(G270,[1]Sheet1!$K:$K,[1]Sheet1!$N:$N,0)</f>
        <v>2023-W24</v>
      </c>
      <c r="G270" t="s">
        <v>240</v>
      </c>
      <c r="H270" t="s">
        <v>40</v>
      </c>
      <c r="I270" t="s">
        <v>58</v>
      </c>
      <c r="J270" t="s">
        <v>59</v>
      </c>
      <c r="K270" t="s">
        <v>60</v>
      </c>
      <c r="L270" t="s">
        <v>1903</v>
      </c>
      <c r="M270" t="s">
        <v>972</v>
      </c>
      <c r="N270" t="s">
        <v>1904</v>
      </c>
      <c r="O270" t="s">
        <v>1040</v>
      </c>
      <c r="P270" t="s">
        <v>1905</v>
      </c>
      <c r="Q270" t="s">
        <v>963</v>
      </c>
      <c r="R270" t="s">
        <v>1906</v>
      </c>
      <c r="S270" t="s">
        <v>1404</v>
      </c>
      <c r="T270" t="s">
        <v>1408</v>
      </c>
      <c r="U270" t="s">
        <v>970</v>
      </c>
      <c r="V270" t="s">
        <v>1187</v>
      </c>
      <c r="W270" t="s">
        <v>996</v>
      </c>
      <c r="X270" t="s">
        <v>1907</v>
      </c>
      <c r="Y270" t="s">
        <v>1524</v>
      </c>
      <c r="Z270" t="s">
        <v>241</v>
      </c>
      <c r="AA270" t="s">
        <v>236</v>
      </c>
      <c r="AB270">
        <v>26</v>
      </c>
      <c r="AC270">
        <v>1</v>
      </c>
    </row>
    <row r="271" spans="2:29" x14ac:dyDescent="0.25">
      <c r="B271">
        <f t="shared" si="8"/>
        <v>2023</v>
      </c>
      <c r="C271">
        <f t="shared" si="9"/>
        <v>6</v>
      </c>
      <c r="D271" s="19">
        <f>_xlfn.XLOOKUP(G271,[1]Sheet1!$K:$K,[1]Sheet1!$D:$D,0)</f>
        <v>45089</v>
      </c>
      <c r="E271" s="19">
        <f>_xlfn.XLOOKUP(G271,[1]Sheet1!$K:$K,[1]Sheet1!$E:$E,0)</f>
        <v>45095</v>
      </c>
      <c r="F271" t="str">
        <f>_xlfn.XLOOKUP(G271,[1]Sheet1!$K:$K,[1]Sheet1!$N:$N,0)</f>
        <v>2023-W24</v>
      </c>
      <c r="G271" t="s">
        <v>240</v>
      </c>
      <c r="H271" t="s">
        <v>92</v>
      </c>
      <c r="I271" t="s">
        <v>102</v>
      </c>
      <c r="J271" t="s">
        <v>103</v>
      </c>
      <c r="K271" t="s">
        <v>104</v>
      </c>
      <c r="L271" t="s">
        <v>1908</v>
      </c>
      <c r="M271" t="s">
        <v>1081</v>
      </c>
      <c r="N271" t="s">
        <v>1909</v>
      </c>
      <c r="O271" t="s">
        <v>1157</v>
      </c>
      <c r="P271" t="s">
        <v>1910</v>
      </c>
      <c r="Q271" t="s">
        <v>977</v>
      </c>
      <c r="R271" t="s">
        <v>1842</v>
      </c>
      <c r="S271" t="s">
        <v>1569</v>
      </c>
      <c r="T271" t="s">
        <v>970</v>
      </c>
      <c r="U271" t="s">
        <v>970</v>
      </c>
      <c r="V271" t="s">
        <v>1341</v>
      </c>
      <c r="W271" t="s">
        <v>984</v>
      </c>
      <c r="X271" t="s">
        <v>1911</v>
      </c>
      <c r="Y271" t="s">
        <v>986</v>
      </c>
      <c r="Z271" t="s">
        <v>242</v>
      </c>
      <c r="AA271" t="s">
        <v>33</v>
      </c>
      <c r="AB271">
        <v>20</v>
      </c>
      <c r="AC271">
        <v>0</v>
      </c>
    </row>
    <row r="272" spans="2:29" x14ac:dyDescent="0.25">
      <c r="B272">
        <f t="shared" si="8"/>
        <v>2023</v>
      </c>
      <c r="C272">
        <f t="shared" si="9"/>
        <v>6</v>
      </c>
      <c r="D272" s="19">
        <f>_xlfn.XLOOKUP(G272,[1]Sheet1!$K:$K,[1]Sheet1!$D:$D,0)</f>
        <v>45089</v>
      </c>
      <c r="E272" s="19">
        <f>_xlfn.XLOOKUP(G272,[1]Sheet1!$K:$K,[1]Sheet1!$E:$E,0)</f>
        <v>45095</v>
      </c>
      <c r="F272" t="str">
        <f>_xlfn.XLOOKUP(G272,[1]Sheet1!$K:$K,[1]Sheet1!$N:$N,0)</f>
        <v>2023-W24</v>
      </c>
      <c r="G272" t="s">
        <v>240</v>
      </c>
      <c r="H272" t="s">
        <v>115</v>
      </c>
      <c r="I272" t="s">
        <v>116</v>
      </c>
      <c r="J272" t="s">
        <v>117</v>
      </c>
      <c r="K272" t="s">
        <v>118</v>
      </c>
      <c r="L272" t="s">
        <v>1912</v>
      </c>
      <c r="M272" t="s">
        <v>996</v>
      </c>
      <c r="N272" t="s">
        <v>1913</v>
      </c>
      <c r="O272" t="s">
        <v>1375</v>
      </c>
      <c r="P272" t="s">
        <v>1271</v>
      </c>
      <c r="Q272" t="s">
        <v>996</v>
      </c>
      <c r="R272" t="s">
        <v>1592</v>
      </c>
      <c r="S272" t="s">
        <v>1024</v>
      </c>
      <c r="T272" t="s">
        <v>970</v>
      </c>
      <c r="U272" t="s">
        <v>970</v>
      </c>
      <c r="V272" t="s">
        <v>1042</v>
      </c>
      <c r="W272" t="s">
        <v>996</v>
      </c>
      <c r="X272" t="s">
        <v>1259</v>
      </c>
      <c r="Y272" t="s">
        <v>970</v>
      </c>
      <c r="Z272" t="s">
        <v>220</v>
      </c>
      <c r="AA272" t="s">
        <v>160</v>
      </c>
      <c r="AB272">
        <v>10</v>
      </c>
      <c r="AC272">
        <v>1</v>
      </c>
    </row>
    <row r="273" spans="2:29" x14ac:dyDescent="0.25">
      <c r="B273">
        <f t="shared" si="8"/>
        <v>2023</v>
      </c>
      <c r="C273">
        <f t="shared" si="9"/>
        <v>6</v>
      </c>
      <c r="D273" s="19">
        <f>_xlfn.XLOOKUP(G273,[1]Sheet1!$K:$K,[1]Sheet1!$D:$D,0)</f>
        <v>45089</v>
      </c>
      <c r="E273" s="19">
        <f>_xlfn.XLOOKUP(G273,[1]Sheet1!$K:$K,[1]Sheet1!$E:$E,0)</f>
        <v>45095</v>
      </c>
      <c r="F273" t="str">
        <f>_xlfn.XLOOKUP(G273,[1]Sheet1!$K:$K,[1]Sheet1!$N:$N,0)</f>
        <v>2023-W24</v>
      </c>
      <c r="G273" t="s">
        <v>240</v>
      </c>
      <c r="H273" t="s">
        <v>120</v>
      </c>
      <c r="I273" t="s">
        <v>120</v>
      </c>
      <c r="J273" t="s">
        <v>121</v>
      </c>
      <c r="K273" t="s">
        <v>122</v>
      </c>
      <c r="L273" t="s">
        <v>1529</v>
      </c>
      <c r="M273" t="s">
        <v>984</v>
      </c>
      <c r="N273" t="s">
        <v>1783</v>
      </c>
      <c r="O273" t="s">
        <v>986</v>
      </c>
      <c r="P273" t="s">
        <v>1914</v>
      </c>
      <c r="Q273" t="s">
        <v>984</v>
      </c>
      <c r="R273" t="s">
        <v>1059</v>
      </c>
      <c r="S273" t="s">
        <v>986</v>
      </c>
      <c r="T273" t="s">
        <v>970</v>
      </c>
      <c r="U273" t="s">
        <v>986</v>
      </c>
      <c r="V273" t="s">
        <v>1022</v>
      </c>
      <c r="W273" t="s">
        <v>984</v>
      </c>
      <c r="X273" t="s">
        <v>1915</v>
      </c>
      <c r="Y273" t="s">
        <v>986</v>
      </c>
      <c r="Z273" t="s">
        <v>143</v>
      </c>
      <c r="AA273" t="s">
        <v>33</v>
      </c>
      <c r="AB273">
        <v>8</v>
      </c>
      <c r="AC273">
        <v>0</v>
      </c>
    </row>
    <row r="274" spans="2:29" x14ac:dyDescent="0.25">
      <c r="B274">
        <f t="shared" si="8"/>
        <v>2023</v>
      </c>
      <c r="C274">
        <f t="shared" si="9"/>
        <v>6</v>
      </c>
      <c r="D274" s="19">
        <f>_xlfn.XLOOKUP(G274,[1]Sheet1!$K:$K,[1]Sheet1!$D:$D,0)</f>
        <v>45089</v>
      </c>
      <c r="E274" s="19">
        <f>_xlfn.XLOOKUP(G274,[1]Sheet1!$K:$K,[1]Sheet1!$E:$E,0)</f>
        <v>45095</v>
      </c>
      <c r="F274" t="str">
        <f>_xlfn.XLOOKUP(G274,[1]Sheet1!$K:$K,[1]Sheet1!$N:$N,0)</f>
        <v>2023-W24</v>
      </c>
      <c r="G274" t="s">
        <v>240</v>
      </c>
      <c r="H274" t="s">
        <v>34</v>
      </c>
      <c r="I274" t="s">
        <v>50</v>
      </c>
      <c r="J274" t="s">
        <v>51</v>
      </c>
      <c r="K274" t="s">
        <v>52</v>
      </c>
      <c r="L274" t="s">
        <v>1062</v>
      </c>
      <c r="M274" t="s">
        <v>996</v>
      </c>
      <c r="N274" t="s">
        <v>1916</v>
      </c>
      <c r="O274" t="s">
        <v>1375</v>
      </c>
      <c r="P274" t="s">
        <v>1180</v>
      </c>
      <c r="Q274" t="s">
        <v>972</v>
      </c>
      <c r="R274" t="s">
        <v>1075</v>
      </c>
      <c r="S274" t="s">
        <v>1335</v>
      </c>
      <c r="T274" t="s">
        <v>970</v>
      </c>
      <c r="U274" t="s">
        <v>970</v>
      </c>
      <c r="V274" t="s">
        <v>967</v>
      </c>
      <c r="W274" t="s">
        <v>984</v>
      </c>
      <c r="X274" t="s">
        <v>1917</v>
      </c>
      <c r="Y274" t="s">
        <v>986</v>
      </c>
      <c r="Z274" t="s">
        <v>243</v>
      </c>
      <c r="AA274" t="s">
        <v>33</v>
      </c>
      <c r="AB274">
        <v>7</v>
      </c>
      <c r="AC274">
        <v>0</v>
      </c>
    </row>
    <row r="275" spans="2:29" x14ac:dyDescent="0.25">
      <c r="B275">
        <f t="shared" si="8"/>
        <v>2023</v>
      </c>
      <c r="C275">
        <f t="shared" si="9"/>
        <v>6</v>
      </c>
      <c r="D275" s="19">
        <f>_xlfn.XLOOKUP(G275,[1]Sheet1!$K:$K,[1]Sheet1!$D:$D,0)</f>
        <v>45089</v>
      </c>
      <c r="E275" s="19">
        <f>_xlfn.XLOOKUP(G275,[1]Sheet1!$K:$K,[1]Sheet1!$E:$E,0)</f>
        <v>45095</v>
      </c>
      <c r="F275" t="str">
        <f>_xlfn.XLOOKUP(G275,[1]Sheet1!$K:$K,[1]Sheet1!$N:$N,0)</f>
        <v>2023-W24</v>
      </c>
      <c r="G275" t="s">
        <v>240</v>
      </c>
      <c r="H275" t="s">
        <v>92</v>
      </c>
      <c r="I275" t="s">
        <v>97</v>
      </c>
      <c r="J275" t="s">
        <v>98</v>
      </c>
      <c r="K275" t="s">
        <v>99</v>
      </c>
      <c r="L275" t="s">
        <v>1248</v>
      </c>
      <c r="M275" t="s">
        <v>984</v>
      </c>
      <c r="N275" t="s">
        <v>1918</v>
      </c>
      <c r="O275" t="s">
        <v>986</v>
      </c>
      <c r="P275" t="s">
        <v>1858</v>
      </c>
      <c r="Q275" t="s">
        <v>984</v>
      </c>
      <c r="R275" t="s">
        <v>1919</v>
      </c>
      <c r="S275" t="s">
        <v>986</v>
      </c>
      <c r="T275" t="s">
        <v>970</v>
      </c>
      <c r="U275" t="s">
        <v>986</v>
      </c>
      <c r="V275" t="s">
        <v>1110</v>
      </c>
      <c r="W275" t="s">
        <v>984</v>
      </c>
      <c r="X275" t="s">
        <v>1262</v>
      </c>
      <c r="Y275" t="s">
        <v>986</v>
      </c>
      <c r="Z275" t="s">
        <v>127</v>
      </c>
      <c r="AA275" t="s">
        <v>33</v>
      </c>
      <c r="AB275">
        <v>7</v>
      </c>
      <c r="AC275">
        <v>0</v>
      </c>
    </row>
    <row r="276" spans="2:29" x14ac:dyDescent="0.25">
      <c r="B276">
        <f t="shared" si="8"/>
        <v>2023</v>
      </c>
      <c r="C276">
        <f t="shared" si="9"/>
        <v>6</v>
      </c>
      <c r="D276" s="19">
        <f>_xlfn.XLOOKUP(G276,[1]Sheet1!$K:$K,[1]Sheet1!$D:$D,0)</f>
        <v>45089</v>
      </c>
      <c r="E276" s="19">
        <f>_xlfn.XLOOKUP(G276,[1]Sheet1!$K:$K,[1]Sheet1!$E:$E,0)</f>
        <v>45095</v>
      </c>
      <c r="F276" t="str">
        <f>_xlfn.XLOOKUP(G276,[1]Sheet1!$K:$K,[1]Sheet1!$N:$N,0)</f>
        <v>2023-W24</v>
      </c>
      <c r="G276" t="s">
        <v>240</v>
      </c>
      <c r="H276" t="s">
        <v>34</v>
      </c>
      <c r="I276" t="s">
        <v>107</v>
      </c>
      <c r="J276" t="s">
        <v>108</v>
      </c>
      <c r="K276" t="s">
        <v>109</v>
      </c>
      <c r="L276" t="s">
        <v>1018</v>
      </c>
      <c r="M276" t="s">
        <v>972</v>
      </c>
      <c r="N276" t="s">
        <v>1920</v>
      </c>
      <c r="O276" t="s">
        <v>1040</v>
      </c>
      <c r="P276" t="s">
        <v>1567</v>
      </c>
      <c r="Q276" t="s">
        <v>972</v>
      </c>
      <c r="R276" t="s">
        <v>1921</v>
      </c>
      <c r="S276" t="s">
        <v>1335</v>
      </c>
      <c r="T276" t="s">
        <v>970</v>
      </c>
      <c r="U276" t="s">
        <v>970</v>
      </c>
      <c r="V276" t="s">
        <v>1032</v>
      </c>
      <c r="W276" t="s">
        <v>984</v>
      </c>
      <c r="X276" t="s">
        <v>1922</v>
      </c>
      <c r="Y276" t="s">
        <v>986</v>
      </c>
      <c r="Z276" t="s">
        <v>244</v>
      </c>
      <c r="AA276" t="s">
        <v>33</v>
      </c>
      <c r="AB276">
        <v>6</v>
      </c>
      <c r="AC276">
        <v>0</v>
      </c>
    </row>
    <row r="277" spans="2:29" x14ac:dyDescent="0.25">
      <c r="B277">
        <f t="shared" si="8"/>
        <v>2023</v>
      </c>
      <c r="C277">
        <f t="shared" si="9"/>
        <v>6</v>
      </c>
      <c r="D277" s="19">
        <f>_xlfn.XLOOKUP(G277,[1]Sheet1!$K:$K,[1]Sheet1!$D:$D,0)</f>
        <v>45089</v>
      </c>
      <c r="E277" s="19">
        <f>_xlfn.XLOOKUP(G277,[1]Sheet1!$K:$K,[1]Sheet1!$E:$E,0)</f>
        <v>45095</v>
      </c>
      <c r="F277" t="str">
        <f>_xlfn.XLOOKUP(G277,[1]Sheet1!$K:$K,[1]Sheet1!$N:$N,0)</f>
        <v>2023-W24</v>
      </c>
      <c r="G277" t="s">
        <v>240</v>
      </c>
      <c r="H277" t="s">
        <v>76</v>
      </c>
      <c r="I277" t="s">
        <v>76</v>
      </c>
      <c r="J277" t="s">
        <v>77</v>
      </c>
      <c r="K277" t="s">
        <v>78</v>
      </c>
      <c r="L277" t="s">
        <v>1260</v>
      </c>
      <c r="M277" t="s">
        <v>984</v>
      </c>
      <c r="N277" t="s">
        <v>1923</v>
      </c>
      <c r="O277" t="s">
        <v>986</v>
      </c>
      <c r="P277" t="s">
        <v>1924</v>
      </c>
      <c r="Q277" t="s">
        <v>984</v>
      </c>
      <c r="R277" t="s">
        <v>1925</v>
      </c>
      <c r="S277" t="s">
        <v>986</v>
      </c>
      <c r="T277" t="s">
        <v>970</v>
      </c>
      <c r="U277" t="s">
        <v>986</v>
      </c>
      <c r="V277" t="s">
        <v>963</v>
      </c>
      <c r="W277" t="s">
        <v>984</v>
      </c>
      <c r="X277" t="s">
        <v>1264</v>
      </c>
      <c r="Y277" t="s">
        <v>986</v>
      </c>
      <c r="Z277" t="s">
        <v>129</v>
      </c>
      <c r="AA277" t="s">
        <v>33</v>
      </c>
      <c r="AB277">
        <v>5</v>
      </c>
      <c r="AC277">
        <v>0</v>
      </c>
    </row>
    <row r="278" spans="2:29" x14ac:dyDescent="0.25">
      <c r="B278">
        <f t="shared" si="8"/>
        <v>2023</v>
      </c>
      <c r="C278">
        <f t="shared" si="9"/>
        <v>6</v>
      </c>
      <c r="D278" s="19">
        <f>_xlfn.XLOOKUP(G278,[1]Sheet1!$K:$K,[1]Sheet1!$D:$D,0)</f>
        <v>45089</v>
      </c>
      <c r="E278" s="19">
        <f>_xlfn.XLOOKUP(G278,[1]Sheet1!$K:$K,[1]Sheet1!$E:$E,0)</f>
        <v>45095</v>
      </c>
      <c r="F278" t="str">
        <f>_xlfn.XLOOKUP(G278,[1]Sheet1!$K:$K,[1]Sheet1!$N:$N,0)</f>
        <v>2023-W24</v>
      </c>
      <c r="G278" t="s">
        <v>240</v>
      </c>
      <c r="H278" t="s">
        <v>92</v>
      </c>
      <c r="I278" t="s">
        <v>93</v>
      </c>
      <c r="J278" t="s">
        <v>94</v>
      </c>
      <c r="K278" t="s">
        <v>95</v>
      </c>
      <c r="L278" t="s">
        <v>1062</v>
      </c>
      <c r="M278" t="s">
        <v>996</v>
      </c>
      <c r="N278" t="s">
        <v>1916</v>
      </c>
      <c r="O278" t="s">
        <v>1375</v>
      </c>
      <c r="P278" t="s">
        <v>1810</v>
      </c>
      <c r="Q278" t="s">
        <v>996</v>
      </c>
      <c r="R278" t="s">
        <v>1926</v>
      </c>
      <c r="S278" t="s">
        <v>1024</v>
      </c>
      <c r="T278" t="s">
        <v>970</v>
      </c>
      <c r="U278" t="s">
        <v>970</v>
      </c>
      <c r="V278" t="s">
        <v>1022</v>
      </c>
      <c r="W278" t="s">
        <v>977</v>
      </c>
      <c r="X278" t="s">
        <v>1927</v>
      </c>
      <c r="Y278" t="s">
        <v>1928</v>
      </c>
      <c r="Z278" t="s">
        <v>143</v>
      </c>
      <c r="AA278" t="s">
        <v>132</v>
      </c>
      <c r="AB278">
        <v>5</v>
      </c>
      <c r="AC278">
        <v>1</v>
      </c>
    </row>
    <row r="279" spans="2:29" x14ac:dyDescent="0.25">
      <c r="B279">
        <f t="shared" si="8"/>
        <v>2023</v>
      </c>
      <c r="C279">
        <f t="shared" si="9"/>
        <v>6</v>
      </c>
      <c r="D279" s="19">
        <f>_xlfn.XLOOKUP(G279,[1]Sheet1!$K:$K,[1]Sheet1!$D:$D,0)</f>
        <v>45089</v>
      </c>
      <c r="E279" s="19">
        <f>_xlfn.XLOOKUP(G279,[1]Sheet1!$K:$K,[1]Sheet1!$E:$E,0)</f>
        <v>45095</v>
      </c>
      <c r="F279" t="str">
        <f>_xlfn.XLOOKUP(G279,[1]Sheet1!$K:$K,[1]Sheet1!$N:$N,0)</f>
        <v>2023-W24</v>
      </c>
      <c r="G279" t="s">
        <v>240</v>
      </c>
      <c r="H279" t="s">
        <v>115</v>
      </c>
      <c r="I279" t="s">
        <v>231</v>
      </c>
      <c r="J279" t="s">
        <v>232</v>
      </c>
      <c r="K279" t="s">
        <v>233</v>
      </c>
      <c r="L279" t="s">
        <v>1336</v>
      </c>
      <c r="M279" t="s">
        <v>996</v>
      </c>
      <c r="N279" t="s">
        <v>1929</v>
      </c>
      <c r="O279" t="s">
        <v>1375</v>
      </c>
      <c r="P279" t="s">
        <v>1536</v>
      </c>
      <c r="Q279" t="s">
        <v>972</v>
      </c>
      <c r="R279" t="s">
        <v>1930</v>
      </c>
      <c r="S279" t="s">
        <v>1335</v>
      </c>
      <c r="T279" t="s">
        <v>970</v>
      </c>
      <c r="U279" t="s">
        <v>970</v>
      </c>
      <c r="V279" t="s">
        <v>977</v>
      </c>
      <c r="W279" t="s">
        <v>996</v>
      </c>
      <c r="X279" t="s">
        <v>1931</v>
      </c>
      <c r="Y279" t="s">
        <v>970</v>
      </c>
      <c r="Z279" t="s">
        <v>131</v>
      </c>
      <c r="AA279" t="s">
        <v>160</v>
      </c>
      <c r="AB279">
        <v>4</v>
      </c>
      <c r="AC279">
        <v>1</v>
      </c>
    </row>
    <row r="280" spans="2:29" x14ac:dyDescent="0.25">
      <c r="B280">
        <f t="shared" si="8"/>
        <v>2023</v>
      </c>
      <c r="C280">
        <f t="shared" si="9"/>
        <v>6</v>
      </c>
      <c r="D280" s="19">
        <f>_xlfn.XLOOKUP(G280,[1]Sheet1!$K:$K,[1]Sheet1!$D:$D,0)</f>
        <v>45089</v>
      </c>
      <c r="E280" s="19">
        <f>_xlfn.XLOOKUP(G280,[1]Sheet1!$K:$K,[1]Sheet1!$E:$E,0)</f>
        <v>45095</v>
      </c>
      <c r="F280" t="str">
        <f>_xlfn.XLOOKUP(G280,[1]Sheet1!$K:$K,[1]Sheet1!$N:$N,0)</f>
        <v>2023-W24</v>
      </c>
      <c r="G280" t="s">
        <v>240</v>
      </c>
      <c r="H280" t="s">
        <v>34</v>
      </c>
      <c r="I280" t="s">
        <v>62</v>
      </c>
      <c r="J280" t="s">
        <v>63</v>
      </c>
      <c r="K280" t="s">
        <v>64</v>
      </c>
      <c r="L280" t="s">
        <v>1221</v>
      </c>
      <c r="M280" t="s">
        <v>996</v>
      </c>
      <c r="N280" t="s">
        <v>1932</v>
      </c>
      <c r="O280" t="s">
        <v>1375</v>
      </c>
      <c r="P280" t="s">
        <v>1119</v>
      </c>
      <c r="Q280" t="s">
        <v>996</v>
      </c>
      <c r="R280" t="s">
        <v>1933</v>
      </c>
      <c r="S280" t="s">
        <v>1024</v>
      </c>
      <c r="T280" t="s">
        <v>970</v>
      </c>
      <c r="U280" t="s">
        <v>986</v>
      </c>
      <c r="V280" t="s">
        <v>972</v>
      </c>
      <c r="W280" t="s">
        <v>984</v>
      </c>
      <c r="X280" t="s">
        <v>1473</v>
      </c>
      <c r="Y280" t="s">
        <v>986</v>
      </c>
      <c r="Z280" t="s">
        <v>135</v>
      </c>
      <c r="AA280" t="s">
        <v>33</v>
      </c>
      <c r="AB280">
        <v>2</v>
      </c>
      <c r="AC280">
        <v>0</v>
      </c>
    </row>
    <row r="281" spans="2:29" x14ac:dyDescent="0.25">
      <c r="B281">
        <f t="shared" si="8"/>
        <v>2023</v>
      </c>
      <c r="C281">
        <f t="shared" si="9"/>
        <v>6</v>
      </c>
      <c r="D281" s="19">
        <f>_xlfn.XLOOKUP(G281,[1]Sheet1!$K:$K,[1]Sheet1!$D:$D,0)</f>
        <v>45089</v>
      </c>
      <c r="E281" s="19">
        <f>_xlfn.XLOOKUP(G281,[1]Sheet1!$K:$K,[1]Sheet1!$E:$E,0)</f>
        <v>45095</v>
      </c>
      <c r="F281" t="str">
        <f>_xlfn.XLOOKUP(G281,[1]Sheet1!$K:$K,[1]Sheet1!$N:$N,0)</f>
        <v>2023-W24</v>
      </c>
      <c r="G281" t="s">
        <v>240</v>
      </c>
      <c r="H281" t="s">
        <v>34</v>
      </c>
      <c r="I281" t="s">
        <v>157</v>
      </c>
      <c r="J281" t="s">
        <v>158</v>
      </c>
      <c r="K281" t="s">
        <v>159</v>
      </c>
      <c r="L281" t="s">
        <v>1340</v>
      </c>
      <c r="M281" t="s">
        <v>984</v>
      </c>
      <c r="N281" t="s">
        <v>1342</v>
      </c>
      <c r="O281" t="s">
        <v>986</v>
      </c>
      <c r="P281" t="s">
        <v>1005</v>
      </c>
      <c r="Q281" t="s">
        <v>984</v>
      </c>
      <c r="R281" t="s">
        <v>1934</v>
      </c>
      <c r="S281" t="s">
        <v>986</v>
      </c>
      <c r="T281" t="s">
        <v>970</v>
      </c>
      <c r="U281" t="s">
        <v>986</v>
      </c>
      <c r="V281" t="s">
        <v>996</v>
      </c>
      <c r="W281" t="s">
        <v>984</v>
      </c>
      <c r="X281" t="s">
        <v>1112</v>
      </c>
      <c r="Y281" t="s">
        <v>986</v>
      </c>
      <c r="Z281" t="s">
        <v>139</v>
      </c>
      <c r="AA281" t="s">
        <v>33</v>
      </c>
      <c r="AB281">
        <v>1</v>
      </c>
      <c r="AC281">
        <v>0</v>
      </c>
    </row>
    <row r="282" spans="2:29" x14ac:dyDescent="0.25">
      <c r="B282">
        <f t="shared" si="8"/>
        <v>2023</v>
      </c>
      <c r="C282">
        <f t="shared" si="9"/>
        <v>6</v>
      </c>
      <c r="D282" s="19">
        <f>_xlfn.XLOOKUP(G282,[1]Sheet1!$K:$K,[1]Sheet1!$D:$D,0)</f>
        <v>45089</v>
      </c>
      <c r="E282" s="19">
        <f>_xlfn.XLOOKUP(G282,[1]Sheet1!$K:$K,[1]Sheet1!$E:$E,0)</f>
        <v>45095</v>
      </c>
      <c r="F282" t="str">
        <f>_xlfn.XLOOKUP(G282,[1]Sheet1!$K:$K,[1]Sheet1!$N:$N,0)</f>
        <v>2023-W24</v>
      </c>
      <c r="G282" t="s">
        <v>240</v>
      </c>
      <c r="H282" t="s">
        <v>92</v>
      </c>
      <c r="I282" t="s">
        <v>111</v>
      </c>
      <c r="J282" t="s">
        <v>112</v>
      </c>
      <c r="K282" t="s">
        <v>113</v>
      </c>
      <c r="L282" t="s">
        <v>1425</v>
      </c>
      <c r="M282" t="s">
        <v>984</v>
      </c>
      <c r="N282" t="s">
        <v>1935</v>
      </c>
      <c r="O282" t="s">
        <v>986</v>
      </c>
      <c r="P282" t="s">
        <v>1576</v>
      </c>
      <c r="Q282" t="s">
        <v>984</v>
      </c>
      <c r="R282" t="s">
        <v>1353</v>
      </c>
      <c r="S282" t="s">
        <v>986</v>
      </c>
      <c r="T282" t="s">
        <v>970</v>
      </c>
      <c r="U282" t="s">
        <v>986</v>
      </c>
      <c r="V282" t="s">
        <v>996</v>
      </c>
      <c r="W282" t="s">
        <v>984</v>
      </c>
      <c r="X282" t="s">
        <v>1334</v>
      </c>
      <c r="Y282" t="s">
        <v>986</v>
      </c>
      <c r="Z282" t="s">
        <v>146</v>
      </c>
      <c r="AA282" t="s">
        <v>33</v>
      </c>
      <c r="AB282">
        <v>1</v>
      </c>
      <c r="AC282">
        <v>0</v>
      </c>
    </row>
    <row r="283" spans="2:29" x14ac:dyDescent="0.25">
      <c r="B283">
        <f t="shared" si="8"/>
        <v>2023</v>
      </c>
      <c r="C283">
        <f t="shared" si="9"/>
        <v>6</v>
      </c>
      <c r="D283" s="19">
        <f>_xlfn.XLOOKUP(G283,[1]Sheet1!$K:$K,[1]Sheet1!$D:$D,0)</f>
        <v>45089</v>
      </c>
      <c r="E283" s="19">
        <f>_xlfn.XLOOKUP(G283,[1]Sheet1!$K:$K,[1]Sheet1!$E:$E,0)</f>
        <v>45095</v>
      </c>
      <c r="F283" t="str">
        <f>_xlfn.XLOOKUP(G283,[1]Sheet1!$K:$K,[1]Sheet1!$N:$N,0)</f>
        <v>2023-W24</v>
      </c>
      <c r="G283" t="s">
        <v>240</v>
      </c>
      <c r="H283" t="s">
        <v>133</v>
      </c>
      <c r="I283" t="s">
        <v>72</v>
      </c>
      <c r="J283" t="s">
        <v>73</v>
      </c>
      <c r="K283" t="s">
        <v>74</v>
      </c>
      <c r="L283" t="s">
        <v>1032</v>
      </c>
      <c r="M283" t="s">
        <v>984</v>
      </c>
      <c r="N283" t="s">
        <v>1936</v>
      </c>
      <c r="O283" t="s">
        <v>986</v>
      </c>
      <c r="P283" t="s">
        <v>1022</v>
      </c>
      <c r="Q283" t="s">
        <v>984</v>
      </c>
      <c r="R283" t="s">
        <v>1937</v>
      </c>
      <c r="S283" t="s">
        <v>986</v>
      </c>
      <c r="T283" t="s">
        <v>970</v>
      </c>
      <c r="U283" t="s">
        <v>986</v>
      </c>
      <c r="V283" t="s">
        <v>996</v>
      </c>
      <c r="W283" t="s">
        <v>984</v>
      </c>
      <c r="X283" t="s">
        <v>1040</v>
      </c>
      <c r="Y283" t="s">
        <v>986</v>
      </c>
      <c r="Z283" t="s">
        <v>178</v>
      </c>
      <c r="AA283" t="s">
        <v>33</v>
      </c>
      <c r="AB283">
        <v>1</v>
      </c>
      <c r="AC283">
        <v>0</v>
      </c>
    </row>
    <row r="284" spans="2:29" x14ac:dyDescent="0.25">
      <c r="B284">
        <f t="shared" si="8"/>
        <v>2023</v>
      </c>
      <c r="C284">
        <f t="shared" si="9"/>
        <v>6</v>
      </c>
      <c r="D284" s="19">
        <f>_xlfn.XLOOKUP(G284,[1]Sheet1!$K:$K,[1]Sheet1!$D:$D,0)</f>
        <v>45082</v>
      </c>
      <c r="E284" s="19">
        <f>_xlfn.XLOOKUP(G284,[1]Sheet1!$K:$K,[1]Sheet1!$E:$E,0)</f>
        <v>45088</v>
      </c>
      <c r="F284" t="str">
        <f>_xlfn.XLOOKUP(G284,[1]Sheet1!$K:$K,[1]Sheet1!$N:$N,0)</f>
        <v>2023-W23</v>
      </c>
      <c r="G284" t="s">
        <v>245</v>
      </c>
      <c r="H284" t="s">
        <v>40</v>
      </c>
      <c r="I284" t="s">
        <v>58</v>
      </c>
      <c r="J284" t="s">
        <v>59</v>
      </c>
      <c r="K284" t="s">
        <v>60</v>
      </c>
      <c r="L284" t="s">
        <v>1938</v>
      </c>
      <c r="M284" t="s">
        <v>1032</v>
      </c>
      <c r="N284" t="s">
        <v>1939</v>
      </c>
      <c r="O284" t="s">
        <v>1164</v>
      </c>
      <c r="P284" t="s">
        <v>1940</v>
      </c>
      <c r="Q284" t="s">
        <v>1042</v>
      </c>
      <c r="R284" t="s">
        <v>1941</v>
      </c>
      <c r="S284" t="s">
        <v>1942</v>
      </c>
      <c r="T284" t="s">
        <v>970</v>
      </c>
      <c r="U284" t="s">
        <v>1943</v>
      </c>
      <c r="V284" t="s">
        <v>1266</v>
      </c>
      <c r="W284" t="s">
        <v>984</v>
      </c>
      <c r="X284" t="s">
        <v>1078</v>
      </c>
      <c r="Y284" t="s">
        <v>986</v>
      </c>
      <c r="Z284" t="s">
        <v>246</v>
      </c>
      <c r="AA284" t="s">
        <v>33</v>
      </c>
      <c r="AB284">
        <v>36</v>
      </c>
      <c r="AC284">
        <v>0</v>
      </c>
    </row>
    <row r="285" spans="2:29" x14ac:dyDescent="0.25">
      <c r="B285">
        <f t="shared" si="8"/>
        <v>2023</v>
      </c>
      <c r="C285">
        <f t="shared" si="9"/>
        <v>6</v>
      </c>
      <c r="D285" s="19">
        <f>_xlfn.XLOOKUP(G285,[1]Sheet1!$K:$K,[1]Sheet1!$D:$D,0)</f>
        <v>45082</v>
      </c>
      <c r="E285" s="19">
        <f>_xlfn.XLOOKUP(G285,[1]Sheet1!$K:$K,[1]Sheet1!$E:$E,0)</f>
        <v>45088</v>
      </c>
      <c r="F285" t="str">
        <f>_xlfn.XLOOKUP(G285,[1]Sheet1!$K:$K,[1]Sheet1!$N:$N,0)</f>
        <v>2023-W23</v>
      </c>
      <c r="G285" t="s">
        <v>245</v>
      </c>
      <c r="H285" t="s">
        <v>92</v>
      </c>
      <c r="I285" t="s">
        <v>97</v>
      </c>
      <c r="J285" t="s">
        <v>98</v>
      </c>
      <c r="K285" t="s">
        <v>99</v>
      </c>
      <c r="L285" t="s">
        <v>1507</v>
      </c>
      <c r="M285" t="s">
        <v>972</v>
      </c>
      <c r="N285" t="s">
        <v>1944</v>
      </c>
      <c r="O285" t="s">
        <v>1078</v>
      </c>
      <c r="P285" t="s">
        <v>1827</v>
      </c>
      <c r="Q285" t="s">
        <v>972</v>
      </c>
      <c r="R285" t="s">
        <v>1945</v>
      </c>
      <c r="S285" t="s">
        <v>1247</v>
      </c>
      <c r="T285" t="s">
        <v>970</v>
      </c>
      <c r="U285" t="s">
        <v>970</v>
      </c>
      <c r="V285" t="s">
        <v>1012</v>
      </c>
      <c r="W285" t="s">
        <v>984</v>
      </c>
      <c r="X285" t="s">
        <v>1380</v>
      </c>
      <c r="Y285" t="s">
        <v>986</v>
      </c>
      <c r="Z285" t="s">
        <v>150</v>
      </c>
      <c r="AA285" t="s">
        <v>33</v>
      </c>
      <c r="AB285">
        <v>11</v>
      </c>
      <c r="AC285">
        <v>0</v>
      </c>
    </row>
    <row r="286" spans="2:29" x14ac:dyDescent="0.25">
      <c r="B286">
        <f t="shared" si="8"/>
        <v>2023</v>
      </c>
      <c r="C286">
        <f t="shared" si="9"/>
        <v>6</v>
      </c>
      <c r="D286" s="19">
        <f>_xlfn.XLOOKUP(G286,[1]Sheet1!$K:$K,[1]Sheet1!$D:$D,0)</f>
        <v>45082</v>
      </c>
      <c r="E286" s="19">
        <f>_xlfn.XLOOKUP(G286,[1]Sheet1!$K:$K,[1]Sheet1!$E:$E,0)</f>
        <v>45088</v>
      </c>
      <c r="F286" t="str">
        <f>_xlfn.XLOOKUP(G286,[1]Sheet1!$K:$K,[1]Sheet1!$N:$N,0)</f>
        <v>2023-W23</v>
      </c>
      <c r="G286" t="s">
        <v>245</v>
      </c>
      <c r="H286" t="s">
        <v>92</v>
      </c>
      <c r="I286" t="s">
        <v>102</v>
      </c>
      <c r="J286" t="s">
        <v>103</v>
      </c>
      <c r="K286" t="s">
        <v>104</v>
      </c>
      <c r="L286" t="s">
        <v>1946</v>
      </c>
      <c r="M286" t="s">
        <v>972</v>
      </c>
      <c r="N286" t="s">
        <v>1947</v>
      </c>
      <c r="O286" t="s">
        <v>1078</v>
      </c>
      <c r="P286" t="s">
        <v>1948</v>
      </c>
      <c r="Q286" t="s">
        <v>977</v>
      </c>
      <c r="R286" t="s">
        <v>1949</v>
      </c>
      <c r="S286" t="s">
        <v>1229</v>
      </c>
      <c r="T286" t="s">
        <v>970</v>
      </c>
      <c r="U286" t="s">
        <v>970</v>
      </c>
      <c r="V286" t="s">
        <v>1042</v>
      </c>
      <c r="W286" t="s">
        <v>984</v>
      </c>
      <c r="X286" t="s">
        <v>1216</v>
      </c>
      <c r="Y286" t="s">
        <v>986</v>
      </c>
      <c r="Z286" t="s">
        <v>169</v>
      </c>
      <c r="AA286" t="s">
        <v>33</v>
      </c>
      <c r="AB286">
        <v>10</v>
      </c>
      <c r="AC286">
        <v>0</v>
      </c>
    </row>
    <row r="287" spans="2:29" x14ac:dyDescent="0.25">
      <c r="B287">
        <f t="shared" si="8"/>
        <v>2023</v>
      </c>
      <c r="C287">
        <f t="shared" si="9"/>
        <v>6</v>
      </c>
      <c r="D287" s="19">
        <f>_xlfn.XLOOKUP(G287,[1]Sheet1!$K:$K,[1]Sheet1!$D:$D,0)</f>
        <v>45082</v>
      </c>
      <c r="E287" s="19">
        <f>_xlfn.XLOOKUP(G287,[1]Sheet1!$K:$K,[1]Sheet1!$E:$E,0)</f>
        <v>45088</v>
      </c>
      <c r="F287" t="str">
        <f>_xlfn.XLOOKUP(G287,[1]Sheet1!$K:$K,[1]Sheet1!$N:$N,0)</f>
        <v>2023-W23</v>
      </c>
      <c r="G287" t="s">
        <v>245</v>
      </c>
      <c r="H287" t="s">
        <v>34</v>
      </c>
      <c r="I287" t="s">
        <v>50</v>
      </c>
      <c r="J287" t="s">
        <v>51</v>
      </c>
      <c r="K287" t="s">
        <v>52</v>
      </c>
      <c r="L287" t="s">
        <v>1284</v>
      </c>
      <c r="M287" t="s">
        <v>984</v>
      </c>
      <c r="N287" t="s">
        <v>1474</v>
      </c>
      <c r="O287" t="s">
        <v>986</v>
      </c>
      <c r="P287" t="s">
        <v>1576</v>
      </c>
      <c r="Q287" t="s">
        <v>984</v>
      </c>
      <c r="R287" t="s">
        <v>1866</v>
      </c>
      <c r="S287" t="s">
        <v>986</v>
      </c>
      <c r="T287" t="s">
        <v>970</v>
      </c>
      <c r="U287" t="s">
        <v>986</v>
      </c>
      <c r="V287" t="s">
        <v>967</v>
      </c>
      <c r="W287" t="s">
        <v>984</v>
      </c>
      <c r="X287" t="s">
        <v>1152</v>
      </c>
      <c r="Y287" t="s">
        <v>986</v>
      </c>
      <c r="Z287" t="s">
        <v>243</v>
      </c>
      <c r="AA287" t="s">
        <v>33</v>
      </c>
      <c r="AB287">
        <v>5</v>
      </c>
      <c r="AC287">
        <v>0</v>
      </c>
    </row>
    <row r="288" spans="2:29" x14ac:dyDescent="0.25">
      <c r="B288">
        <f t="shared" si="8"/>
        <v>2023</v>
      </c>
      <c r="C288">
        <f t="shared" si="9"/>
        <v>6</v>
      </c>
      <c r="D288" s="19">
        <f>_xlfn.XLOOKUP(G288,[1]Sheet1!$K:$K,[1]Sheet1!$D:$D,0)</f>
        <v>45082</v>
      </c>
      <c r="E288" s="19">
        <f>_xlfn.XLOOKUP(G288,[1]Sheet1!$K:$K,[1]Sheet1!$E:$E,0)</f>
        <v>45088</v>
      </c>
      <c r="F288" t="str">
        <f>_xlfn.XLOOKUP(G288,[1]Sheet1!$K:$K,[1]Sheet1!$N:$N,0)</f>
        <v>2023-W23</v>
      </c>
      <c r="G288" t="s">
        <v>245</v>
      </c>
      <c r="H288" t="s">
        <v>115</v>
      </c>
      <c r="I288" t="s">
        <v>116</v>
      </c>
      <c r="J288" t="s">
        <v>117</v>
      </c>
      <c r="K288" t="s">
        <v>118</v>
      </c>
      <c r="L288" t="s">
        <v>1089</v>
      </c>
      <c r="M288" t="s">
        <v>996</v>
      </c>
      <c r="N288" t="s">
        <v>1139</v>
      </c>
      <c r="O288" t="s">
        <v>1112</v>
      </c>
      <c r="P288" t="s">
        <v>1030</v>
      </c>
      <c r="Q288" t="s">
        <v>972</v>
      </c>
      <c r="R288" t="s">
        <v>1950</v>
      </c>
      <c r="S288" t="s">
        <v>1247</v>
      </c>
      <c r="T288" t="s">
        <v>970</v>
      </c>
      <c r="U288" t="s">
        <v>970</v>
      </c>
      <c r="V288" t="s">
        <v>963</v>
      </c>
      <c r="W288" t="s">
        <v>984</v>
      </c>
      <c r="X288" t="s">
        <v>1568</v>
      </c>
      <c r="Y288" t="s">
        <v>986</v>
      </c>
      <c r="Z288" t="s">
        <v>152</v>
      </c>
      <c r="AA288" t="s">
        <v>33</v>
      </c>
      <c r="AB288">
        <v>5</v>
      </c>
      <c r="AC288">
        <v>0</v>
      </c>
    </row>
    <row r="289" spans="2:29" x14ac:dyDescent="0.25">
      <c r="B289">
        <f t="shared" si="8"/>
        <v>2023</v>
      </c>
      <c r="C289">
        <f t="shared" si="9"/>
        <v>6</v>
      </c>
      <c r="D289" s="19">
        <f>_xlfn.XLOOKUP(G289,[1]Sheet1!$K:$K,[1]Sheet1!$D:$D,0)</f>
        <v>45082</v>
      </c>
      <c r="E289" s="19">
        <f>_xlfn.XLOOKUP(G289,[1]Sheet1!$K:$K,[1]Sheet1!$E:$E,0)</f>
        <v>45088</v>
      </c>
      <c r="F289" t="str">
        <f>_xlfn.XLOOKUP(G289,[1]Sheet1!$K:$K,[1]Sheet1!$N:$N,0)</f>
        <v>2023-W23</v>
      </c>
      <c r="G289" t="s">
        <v>245</v>
      </c>
      <c r="H289" t="s">
        <v>34</v>
      </c>
      <c r="I289" t="s">
        <v>62</v>
      </c>
      <c r="J289" t="s">
        <v>63</v>
      </c>
      <c r="K289" t="s">
        <v>64</v>
      </c>
      <c r="L289" t="s">
        <v>1386</v>
      </c>
      <c r="M289" t="s">
        <v>996</v>
      </c>
      <c r="N289" t="s">
        <v>1951</v>
      </c>
      <c r="O289" t="s">
        <v>1112</v>
      </c>
      <c r="P289" t="s">
        <v>1257</v>
      </c>
      <c r="Q289" t="s">
        <v>996</v>
      </c>
      <c r="R289" t="s">
        <v>1216</v>
      </c>
      <c r="S289" t="s">
        <v>1619</v>
      </c>
      <c r="T289" t="s">
        <v>1952</v>
      </c>
      <c r="U289" t="s">
        <v>970</v>
      </c>
      <c r="V289" t="s">
        <v>977</v>
      </c>
      <c r="W289" t="s">
        <v>984</v>
      </c>
      <c r="X289" t="s">
        <v>1467</v>
      </c>
      <c r="Y289" t="s">
        <v>986</v>
      </c>
      <c r="Z289" t="s">
        <v>247</v>
      </c>
      <c r="AA289" t="s">
        <v>33</v>
      </c>
      <c r="AB289">
        <v>4</v>
      </c>
      <c r="AC289">
        <v>0</v>
      </c>
    </row>
    <row r="290" spans="2:29" x14ac:dyDescent="0.25">
      <c r="B290">
        <f t="shared" si="8"/>
        <v>2023</v>
      </c>
      <c r="C290">
        <f t="shared" si="9"/>
        <v>6</v>
      </c>
      <c r="D290" s="19">
        <f>_xlfn.XLOOKUP(G290,[1]Sheet1!$K:$K,[1]Sheet1!$D:$D,0)</f>
        <v>45082</v>
      </c>
      <c r="E290" s="19">
        <f>_xlfn.XLOOKUP(G290,[1]Sheet1!$K:$K,[1]Sheet1!$E:$E,0)</f>
        <v>45088</v>
      </c>
      <c r="F290" t="str">
        <f>_xlfn.XLOOKUP(G290,[1]Sheet1!$K:$K,[1]Sheet1!$N:$N,0)</f>
        <v>2023-W23</v>
      </c>
      <c r="G290" t="s">
        <v>245</v>
      </c>
      <c r="H290" t="s">
        <v>34</v>
      </c>
      <c r="I290" t="s">
        <v>107</v>
      </c>
      <c r="J290" t="s">
        <v>108</v>
      </c>
      <c r="K290" t="s">
        <v>109</v>
      </c>
      <c r="L290" t="s">
        <v>1018</v>
      </c>
      <c r="M290" t="s">
        <v>984</v>
      </c>
      <c r="N290" t="s">
        <v>1112</v>
      </c>
      <c r="O290" t="s">
        <v>986</v>
      </c>
      <c r="P290" t="s">
        <v>1008</v>
      </c>
      <c r="Q290" t="s">
        <v>984</v>
      </c>
      <c r="R290" t="s">
        <v>1953</v>
      </c>
      <c r="S290" t="s">
        <v>986</v>
      </c>
      <c r="T290" t="s">
        <v>970</v>
      </c>
      <c r="U290" t="s">
        <v>986</v>
      </c>
      <c r="V290" t="s">
        <v>1081</v>
      </c>
      <c r="W290" t="s">
        <v>984</v>
      </c>
      <c r="X290" t="s">
        <v>1139</v>
      </c>
      <c r="Y290" t="s">
        <v>986</v>
      </c>
      <c r="Z290" t="s">
        <v>248</v>
      </c>
      <c r="AA290" t="s">
        <v>33</v>
      </c>
      <c r="AB290">
        <v>3</v>
      </c>
      <c r="AC290">
        <v>0</v>
      </c>
    </row>
    <row r="291" spans="2:29" x14ac:dyDescent="0.25">
      <c r="B291">
        <f t="shared" si="8"/>
        <v>2023</v>
      </c>
      <c r="C291">
        <f t="shared" si="9"/>
        <v>6</v>
      </c>
      <c r="D291" s="19">
        <f>_xlfn.XLOOKUP(G291,[1]Sheet1!$K:$K,[1]Sheet1!$D:$D,0)</f>
        <v>45082</v>
      </c>
      <c r="E291" s="19">
        <f>_xlfn.XLOOKUP(G291,[1]Sheet1!$K:$K,[1]Sheet1!$E:$E,0)</f>
        <v>45088</v>
      </c>
      <c r="F291" t="str">
        <f>_xlfn.XLOOKUP(G291,[1]Sheet1!$K:$K,[1]Sheet1!$N:$N,0)</f>
        <v>2023-W23</v>
      </c>
      <c r="G291" t="s">
        <v>245</v>
      </c>
      <c r="H291" t="s">
        <v>120</v>
      </c>
      <c r="I291" t="s">
        <v>120</v>
      </c>
      <c r="J291" t="s">
        <v>121</v>
      </c>
      <c r="K291" t="s">
        <v>122</v>
      </c>
      <c r="L291" t="s">
        <v>1101</v>
      </c>
      <c r="M291" t="s">
        <v>996</v>
      </c>
      <c r="N291" t="s">
        <v>1276</v>
      </c>
      <c r="O291" t="s">
        <v>1112</v>
      </c>
      <c r="P291" t="s">
        <v>1477</v>
      </c>
      <c r="Q291" t="s">
        <v>972</v>
      </c>
      <c r="R291" t="s">
        <v>1444</v>
      </c>
      <c r="S291" t="s">
        <v>1247</v>
      </c>
      <c r="T291" t="s">
        <v>970</v>
      </c>
      <c r="U291" t="s">
        <v>970</v>
      </c>
      <c r="V291" t="s">
        <v>1081</v>
      </c>
      <c r="W291" t="s">
        <v>984</v>
      </c>
      <c r="X291" t="s">
        <v>1528</v>
      </c>
      <c r="Y291" t="s">
        <v>986</v>
      </c>
      <c r="Z291" t="s">
        <v>137</v>
      </c>
      <c r="AA291" t="s">
        <v>33</v>
      </c>
      <c r="AB291">
        <v>3</v>
      </c>
      <c r="AC291">
        <v>0</v>
      </c>
    </row>
    <row r="292" spans="2:29" x14ac:dyDescent="0.25">
      <c r="B292">
        <f t="shared" si="8"/>
        <v>2023</v>
      </c>
      <c r="C292">
        <f t="shared" si="9"/>
        <v>6</v>
      </c>
      <c r="D292" s="19">
        <f>_xlfn.XLOOKUP(G292,[1]Sheet1!$K:$K,[1]Sheet1!$D:$D,0)</f>
        <v>45082</v>
      </c>
      <c r="E292" s="19">
        <f>_xlfn.XLOOKUP(G292,[1]Sheet1!$K:$K,[1]Sheet1!$E:$E,0)</f>
        <v>45088</v>
      </c>
      <c r="F292" t="str">
        <f>_xlfn.XLOOKUP(G292,[1]Sheet1!$K:$K,[1]Sheet1!$N:$N,0)</f>
        <v>2023-W23</v>
      </c>
      <c r="G292" t="s">
        <v>245</v>
      </c>
      <c r="H292" t="s">
        <v>92</v>
      </c>
      <c r="I292" t="s">
        <v>111</v>
      </c>
      <c r="J292" t="s">
        <v>112</v>
      </c>
      <c r="K292" t="s">
        <v>113</v>
      </c>
      <c r="L292" t="s">
        <v>1475</v>
      </c>
      <c r="M292" t="s">
        <v>996</v>
      </c>
      <c r="N292" t="s">
        <v>1240</v>
      </c>
      <c r="O292" t="s">
        <v>1112</v>
      </c>
      <c r="P292" t="s">
        <v>1954</v>
      </c>
      <c r="Q292" t="s">
        <v>996</v>
      </c>
      <c r="R292" t="s">
        <v>1755</v>
      </c>
      <c r="S292" t="s">
        <v>1619</v>
      </c>
      <c r="T292" t="s">
        <v>970</v>
      </c>
      <c r="U292" t="s">
        <v>970</v>
      </c>
      <c r="V292" t="s">
        <v>1081</v>
      </c>
      <c r="W292" t="s">
        <v>984</v>
      </c>
      <c r="X292" t="s">
        <v>1893</v>
      </c>
      <c r="Y292" t="s">
        <v>986</v>
      </c>
      <c r="Z292" t="s">
        <v>137</v>
      </c>
      <c r="AA292" t="s">
        <v>33</v>
      </c>
      <c r="AB292">
        <v>3</v>
      </c>
      <c r="AC292">
        <v>0</v>
      </c>
    </row>
    <row r="293" spans="2:29" x14ac:dyDescent="0.25">
      <c r="B293">
        <f t="shared" si="8"/>
        <v>2023</v>
      </c>
      <c r="C293">
        <f t="shared" si="9"/>
        <v>6</v>
      </c>
      <c r="D293" s="19">
        <f>_xlfn.XLOOKUP(G293,[1]Sheet1!$K:$K,[1]Sheet1!$D:$D,0)</f>
        <v>45082</v>
      </c>
      <c r="E293" s="19">
        <f>_xlfn.XLOOKUP(G293,[1]Sheet1!$K:$K,[1]Sheet1!$E:$E,0)</f>
        <v>45088</v>
      </c>
      <c r="F293" t="str">
        <f>_xlfn.XLOOKUP(G293,[1]Sheet1!$K:$K,[1]Sheet1!$N:$N,0)</f>
        <v>2023-W23</v>
      </c>
      <c r="G293" t="s">
        <v>245</v>
      </c>
      <c r="H293" t="s">
        <v>76</v>
      </c>
      <c r="I293" t="s">
        <v>76</v>
      </c>
      <c r="J293" t="s">
        <v>77</v>
      </c>
      <c r="K293" t="s">
        <v>78</v>
      </c>
      <c r="L293" t="s">
        <v>1955</v>
      </c>
      <c r="M293" t="s">
        <v>996</v>
      </c>
      <c r="N293" t="s">
        <v>1956</v>
      </c>
      <c r="O293" t="s">
        <v>1112</v>
      </c>
      <c r="P293" t="s">
        <v>1649</v>
      </c>
      <c r="Q293" t="s">
        <v>996</v>
      </c>
      <c r="R293" t="s">
        <v>1246</v>
      </c>
      <c r="S293" t="s">
        <v>1619</v>
      </c>
      <c r="T293" t="s">
        <v>1957</v>
      </c>
      <c r="U293" t="s">
        <v>970</v>
      </c>
      <c r="V293" t="s">
        <v>1081</v>
      </c>
      <c r="W293" t="s">
        <v>984</v>
      </c>
      <c r="X293" t="s">
        <v>1761</v>
      </c>
      <c r="Y293" t="s">
        <v>986</v>
      </c>
      <c r="Z293" t="s">
        <v>137</v>
      </c>
      <c r="AA293" t="s">
        <v>33</v>
      </c>
      <c r="AB293">
        <v>3</v>
      </c>
      <c r="AC293">
        <v>0</v>
      </c>
    </row>
    <row r="294" spans="2:29" x14ac:dyDescent="0.25">
      <c r="B294">
        <f t="shared" si="8"/>
        <v>2023</v>
      </c>
      <c r="C294">
        <f t="shared" si="9"/>
        <v>6</v>
      </c>
      <c r="D294" s="19">
        <f>_xlfn.XLOOKUP(G294,[1]Sheet1!$K:$K,[1]Sheet1!$D:$D,0)</f>
        <v>45082</v>
      </c>
      <c r="E294" s="19">
        <f>_xlfn.XLOOKUP(G294,[1]Sheet1!$K:$K,[1]Sheet1!$E:$E,0)</f>
        <v>45088</v>
      </c>
      <c r="F294" t="str">
        <f>_xlfn.XLOOKUP(G294,[1]Sheet1!$K:$K,[1]Sheet1!$N:$N,0)</f>
        <v>2023-W23</v>
      </c>
      <c r="G294" t="s">
        <v>245</v>
      </c>
      <c r="H294" t="s">
        <v>115</v>
      </c>
      <c r="I294" t="s">
        <v>231</v>
      </c>
      <c r="J294" t="s">
        <v>232</v>
      </c>
      <c r="K294" t="s">
        <v>233</v>
      </c>
      <c r="L294" t="s">
        <v>1318</v>
      </c>
      <c r="M294" t="s">
        <v>984</v>
      </c>
      <c r="N294" t="s">
        <v>1497</v>
      </c>
      <c r="O294" t="s">
        <v>986</v>
      </c>
      <c r="P294" t="s">
        <v>1266</v>
      </c>
      <c r="Q294" t="s">
        <v>984</v>
      </c>
      <c r="R294" t="s">
        <v>1958</v>
      </c>
      <c r="S294" t="s">
        <v>986</v>
      </c>
      <c r="T294" t="s">
        <v>970</v>
      </c>
      <c r="U294" t="s">
        <v>986</v>
      </c>
      <c r="V294" t="s">
        <v>972</v>
      </c>
      <c r="W294" t="s">
        <v>984</v>
      </c>
      <c r="X294" t="s">
        <v>1749</v>
      </c>
      <c r="Y294" t="s">
        <v>986</v>
      </c>
      <c r="Z294" t="s">
        <v>145</v>
      </c>
      <c r="AA294" t="s">
        <v>33</v>
      </c>
      <c r="AB294">
        <v>2</v>
      </c>
      <c r="AC294">
        <v>0</v>
      </c>
    </row>
    <row r="295" spans="2:29" x14ac:dyDescent="0.25">
      <c r="B295">
        <f t="shared" si="8"/>
        <v>2023</v>
      </c>
      <c r="C295">
        <f t="shared" si="9"/>
        <v>6</v>
      </c>
      <c r="D295" s="19">
        <f>_xlfn.XLOOKUP(G295,[1]Sheet1!$K:$K,[1]Sheet1!$D:$D,0)</f>
        <v>45082</v>
      </c>
      <c r="E295" s="19">
        <f>_xlfn.XLOOKUP(G295,[1]Sheet1!$K:$K,[1]Sheet1!$E:$E,0)</f>
        <v>45088</v>
      </c>
      <c r="F295" t="str">
        <f>_xlfn.XLOOKUP(G295,[1]Sheet1!$K:$K,[1]Sheet1!$N:$N,0)</f>
        <v>2023-W23</v>
      </c>
      <c r="G295" t="s">
        <v>245</v>
      </c>
      <c r="H295" t="s">
        <v>40</v>
      </c>
      <c r="I295" t="s">
        <v>41</v>
      </c>
      <c r="J295" t="s">
        <v>42</v>
      </c>
      <c r="K295" t="s">
        <v>43</v>
      </c>
      <c r="L295" t="s">
        <v>1336</v>
      </c>
      <c r="M295" t="s">
        <v>996</v>
      </c>
      <c r="N295" t="s">
        <v>1959</v>
      </c>
      <c r="O295" t="s">
        <v>1112</v>
      </c>
      <c r="P295" t="s">
        <v>1062</v>
      </c>
      <c r="Q295" t="s">
        <v>1081</v>
      </c>
      <c r="R295" t="s">
        <v>1091</v>
      </c>
      <c r="S295" t="s">
        <v>1480</v>
      </c>
      <c r="T295" t="s">
        <v>970</v>
      </c>
      <c r="U295" t="s">
        <v>970</v>
      </c>
      <c r="V295" t="s">
        <v>996</v>
      </c>
      <c r="W295" t="s">
        <v>984</v>
      </c>
      <c r="X295" t="s">
        <v>1339</v>
      </c>
      <c r="Y295" t="s">
        <v>986</v>
      </c>
      <c r="Z295" t="s">
        <v>139</v>
      </c>
      <c r="AA295" t="s">
        <v>33</v>
      </c>
      <c r="AB295">
        <v>1</v>
      </c>
      <c r="AC295">
        <v>0</v>
      </c>
    </row>
    <row r="296" spans="2:29" x14ac:dyDescent="0.25">
      <c r="B296">
        <f t="shared" si="8"/>
        <v>2023</v>
      </c>
      <c r="C296">
        <f t="shared" si="9"/>
        <v>6</v>
      </c>
      <c r="D296" s="19">
        <f>_xlfn.XLOOKUP(G296,[1]Sheet1!$K:$K,[1]Sheet1!$D:$D,0)</f>
        <v>45082</v>
      </c>
      <c r="E296" s="19">
        <f>_xlfn.XLOOKUP(G296,[1]Sheet1!$K:$K,[1]Sheet1!$E:$E,0)</f>
        <v>45088</v>
      </c>
      <c r="F296" t="str">
        <f>_xlfn.XLOOKUP(G296,[1]Sheet1!$K:$K,[1]Sheet1!$N:$N,0)</f>
        <v>2023-W23</v>
      </c>
      <c r="G296" t="s">
        <v>245</v>
      </c>
      <c r="H296" t="s">
        <v>54</v>
      </c>
      <c r="I296" t="s">
        <v>54</v>
      </c>
      <c r="J296" t="s">
        <v>30</v>
      </c>
      <c r="K296" t="s">
        <v>55</v>
      </c>
      <c r="L296" t="s">
        <v>1001</v>
      </c>
      <c r="M296" t="s">
        <v>984</v>
      </c>
      <c r="N296" t="s">
        <v>1837</v>
      </c>
      <c r="O296" t="s">
        <v>986</v>
      </c>
      <c r="P296" t="s">
        <v>1001</v>
      </c>
      <c r="Q296" t="s">
        <v>984</v>
      </c>
      <c r="R296" t="s">
        <v>1960</v>
      </c>
      <c r="S296" t="s">
        <v>986</v>
      </c>
      <c r="T296" t="s">
        <v>970</v>
      </c>
      <c r="U296" t="s">
        <v>986</v>
      </c>
      <c r="V296" t="s">
        <v>996</v>
      </c>
      <c r="W296" t="s">
        <v>984</v>
      </c>
      <c r="X296" t="s">
        <v>1247</v>
      </c>
      <c r="Y296" t="s">
        <v>986</v>
      </c>
      <c r="Z296" t="s">
        <v>153</v>
      </c>
      <c r="AA296" t="s">
        <v>33</v>
      </c>
      <c r="AB296">
        <v>1</v>
      </c>
      <c r="AC296">
        <v>0</v>
      </c>
    </row>
    <row r="297" spans="2:29" x14ac:dyDescent="0.25">
      <c r="B297">
        <f t="shared" si="8"/>
        <v>2023</v>
      </c>
      <c r="C297">
        <f t="shared" si="9"/>
        <v>5</v>
      </c>
      <c r="D297" s="19">
        <f>_xlfn.XLOOKUP(G297,[1]Sheet1!$K:$K,[1]Sheet1!$D:$D,0)</f>
        <v>45075</v>
      </c>
      <c r="E297" s="19">
        <f>_xlfn.XLOOKUP(G297,[1]Sheet1!$K:$K,[1]Sheet1!$E:$E,0)</f>
        <v>45081</v>
      </c>
      <c r="F297" t="str">
        <f>_xlfn.XLOOKUP(G297,[1]Sheet1!$K:$K,[1]Sheet1!$N:$N,0)</f>
        <v>2023-W22</v>
      </c>
      <c r="G297" t="s">
        <v>249</v>
      </c>
      <c r="H297" t="s">
        <v>40</v>
      </c>
      <c r="I297" t="s">
        <v>58</v>
      </c>
      <c r="J297" t="s">
        <v>59</v>
      </c>
      <c r="K297" t="s">
        <v>60</v>
      </c>
      <c r="L297" t="s">
        <v>1961</v>
      </c>
      <c r="M297" t="s">
        <v>1081</v>
      </c>
      <c r="N297" t="s">
        <v>1962</v>
      </c>
      <c r="O297" t="s">
        <v>1157</v>
      </c>
      <c r="P297" t="s">
        <v>1963</v>
      </c>
      <c r="Q297" t="s">
        <v>1081</v>
      </c>
      <c r="R297" t="s">
        <v>1236</v>
      </c>
      <c r="S297" t="s">
        <v>1522</v>
      </c>
      <c r="T297" t="s">
        <v>970</v>
      </c>
      <c r="U297" t="s">
        <v>970</v>
      </c>
      <c r="V297" t="s">
        <v>1318</v>
      </c>
      <c r="W297" t="s">
        <v>984</v>
      </c>
      <c r="X297" t="s">
        <v>1964</v>
      </c>
      <c r="Y297" t="s">
        <v>986</v>
      </c>
      <c r="Z297" t="s">
        <v>250</v>
      </c>
      <c r="AA297" t="s">
        <v>33</v>
      </c>
      <c r="AB297">
        <v>28</v>
      </c>
      <c r="AC297">
        <v>0</v>
      </c>
    </row>
    <row r="298" spans="2:29" x14ac:dyDescent="0.25">
      <c r="B298">
        <f t="shared" si="8"/>
        <v>2023</v>
      </c>
      <c r="C298">
        <f t="shared" si="9"/>
        <v>5</v>
      </c>
      <c r="D298" s="19">
        <f>_xlfn.XLOOKUP(G298,[1]Sheet1!$K:$K,[1]Sheet1!$D:$D,0)</f>
        <v>45075</v>
      </c>
      <c r="E298" s="19">
        <f>_xlfn.XLOOKUP(G298,[1]Sheet1!$K:$K,[1]Sheet1!$E:$E,0)</f>
        <v>45081</v>
      </c>
      <c r="F298" t="str">
        <f>_xlfn.XLOOKUP(G298,[1]Sheet1!$K:$K,[1]Sheet1!$N:$N,0)</f>
        <v>2023-W22</v>
      </c>
      <c r="G298" t="s">
        <v>249</v>
      </c>
      <c r="H298" t="s">
        <v>34</v>
      </c>
      <c r="I298" t="s">
        <v>50</v>
      </c>
      <c r="J298" t="s">
        <v>51</v>
      </c>
      <c r="K298" t="s">
        <v>52</v>
      </c>
      <c r="L298" t="s">
        <v>1539</v>
      </c>
      <c r="M298" t="s">
        <v>996</v>
      </c>
      <c r="N298" t="s">
        <v>1592</v>
      </c>
      <c r="O298" t="s">
        <v>1375</v>
      </c>
      <c r="P298" t="s">
        <v>1511</v>
      </c>
      <c r="Q298" t="s">
        <v>972</v>
      </c>
      <c r="R298" t="s">
        <v>1965</v>
      </c>
      <c r="S298" t="s">
        <v>1805</v>
      </c>
      <c r="T298" t="s">
        <v>970</v>
      </c>
      <c r="U298" t="s">
        <v>970</v>
      </c>
      <c r="V298" t="s">
        <v>1001</v>
      </c>
      <c r="W298" t="s">
        <v>984</v>
      </c>
      <c r="X298" t="s">
        <v>1966</v>
      </c>
      <c r="Y298" t="s">
        <v>986</v>
      </c>
      <c r="Z298" t="s">
        <v>251</v>
      </c>
      <c r="AA298" t="s">
        <v>33</v>
      </c>
      <c r="AB298">
        <v>12</v>
      </c>
      <c r="AC298">
        <v>0</v>
      </c>
    </row>
    <row r="299" spans="2:29" x14ac:dyDescent="0.25">
      <c r="B299">
        <f t="shared" si="8"/>
        <v>2023</v>
      </c>
      <c r="C299">
        <f t="shared" si="9"/>
        <v>5</v>
      </c>
      <c r="D299" s="19">
        <f>_xlfn.XLOOKUP(G299,[1]Sheet1!$K:$K,[1]Sheet1!$D:$D,0)</f>
        <v>45075</v>
      </c>
      <c r="E299" s="19">
        <f>_xlfn.XLOOKUP(G299,[1]Sheet1!$K:$K,[1]Sheet1!$E:$E,0)</f>
        <v>45081</v>
      </c>
      <c r="F299" t="str">
        <f>_xlfn.XLOOKUP(G299,[1]Sheet1!$K:$K,[1]Sheet1!$N:$N,0)</f>
        <v>2023-W22</v>
      </c>
      <c r="G299" t="s">
        <v>249</v>
      </c>
      <c r="H299" t="s">
        <v>92</v>
      </c>
      <c r="I299" t="s">
        <v>102</v>
      </c>
      <c r="J299" t="s">
        <v>103</v>
      </c>
      <c r="K299" t="s">
        <v>104</v>
      </c>
      <c r="L299" t="s">
        <v>1967</v>
      </c>
      <c r="M299" t="s">
        <v>1081</v>
      </c>
      <c r="N299" t="s">
        <v>1968</v>
      </c>
      <c r="O299" t="s">
        <v>1157</v>
      </c>
      <c r="P299" t="s">
        <v>1969</v>
      </c>
      <c r="Q299" t="s">
        <v>963</v>
      </c>
      <c r="R299" t="s">
        <v>1970</v>
      </c>
      <c r="S299" t="s">
        <v>1538</v>
      </c>
      <c r="T299" t="s">
        <v>970</v>
      </c>
      <c r="U299" t="s">
        <v>970</v>
      </c>
      <c r="V299" t="s">
        <v>1012</v>
      </c>
      <c r="W299" t="s">
        <v>984</v>
      </c>
      <c r="X299" t="s">
        <v>1971</v>
      </c>
      <c r="Y299" t="s">
        <v>986</v>
      </c>
      <c r="Z299" t="s">
        <v>150</v>
      </c>
      <c r="AA299" t="s">
        <v>33</v>
      </c>
      <c r="AB299">
        <v>11</v>
      </c>
      <c r="AC299">
        <v>0</v>
      </c>
    </row>
    <row r="300" spans="2:29" x14ac:dyDescent="0.25">
      <c r="B300">
        <f t="shared" si="8"/>
        <v>2023</v>
      </c>
      <c r="C300">
        <f t="shared" si="9"/>
        <v>5</v>
      </c>
      <c r="D300" s="19">
        <f>_xlfn.XLOOKUP(G300,[1]Sheet1!$K:$K,[1]Sheet1!$D:$D,0)</f>
        <v>45075</v>
      </c>
      <c r="E300" s="19">
        <f>_xlfn.XLOOKUP(G300,[1]Sheet1!$K:$K,[1]Sheet1!$E:$E,0)</f>
        <v>45081</v>
      </c>
      <c r="F300" t="str">
        <f>_xlfn.XLOOKUP(G300,[1]Sheet1!$K:$K,[1]Sheet1!$N:$N,0)</f>
        <v>2023-W22</v>
      </c>
      <c r="G300" t="s">
        <v>249</v>
      </c>
      <c r="H300" t="s">
        <v>115</v>
      </c>
      <c r="I300" t="s">
        <v>116</v>
      </c>
      <c r="J300" t="s">
        <v>117</v>
      </c>
      <c r="K300" t="s">
        <v>118</v>
      </c>
      <c r="L300" t="s">
        <v>1275</v>
      </c>
      <c r="M300" t="s">
        <v>984</v>
      </c>
      <c r="N300" t="s">
        <v>1181</v>
      </c>
      <c r="O300" t="s">
        <v>986</v>
      </c>
      <c r="P300" t="s">
        <v>1539</v>
      </c>
      <c r="Q300" t="s">
        <v>984</v>
      </c>
      <c r="R300" t="s">
        <v>1370</v>
      </c>
      <c r="S300" t="s">
        <v>986</v>
      </c>
      <c r="T300" t="s">
        <v>970</v>
      </c>
      <c r="U300" t="s">
        <v>986</v>
      </c>
      <c r="V300" t="s">
        <v>1110</v>
      </c>
      <c r="W300" t="s">
        <v>984</v>
      </c>
      <c r="X300" t="s">
        <v>1972</v>
      </c>
      <c r="Y300" t="s">
        <v>986</v>
      </c>
      <c r="Z300" t="s">
        <v>119</v>
      </c>
      <c r="AA300" t="s">
        <v>33</v>
      </c>
      <c r="AB300">
        <v>9</v>
      </c>
      <c r="AC300">
        <v>0</v>
      </c>
    </row>
    <row r="301" spans="2:29" x14ac:dyDescent="0.25">
      <c r="B301">
        <f t="shared" si="8"/>
        <v>2023</v>
      </c>
      <c r="C301">
        <f t="shared" si="9"/>
        <v>5</v>
      </c>
      <c r="D301" s="19">
        <f>_xlfn.XLOOKUP(G301,[1]Sheet1!$K:$K,[1]Sheet1!$D:$D,0)</f>
        <v>45075</v>
      </c>
      <c r="E301" s="19">
        <f>_xlfn.XLOOKUP(G301,[1]Sheet1!$K:$K,[1]Sheet1!$E:$E,0)</f>
        <v>45081</v>
      </c>
      <c r="F301" t="str">
        <f>_xlfn.XLOOKUP(G301,[1]Sheet1!$K:$K,[1]Sheet1!$N:$N,0)</f>
        <v>2023-W22</v>
      </c>
      <c r="G301" t="s">
        <v>249</v>
      </c>
      <c r="H301" t="s">
        <v>120</v>
      </c>
      <c r="I301" t="s">
        <v>120</v>
      </c>
      <c r="J301" t="s">
        <v>121</v>
      </c>
      <c r="K301" t="s">
        <v>122</v>
      </c>
      <c r="L301" t="s">
        <v>1166</v>
      </c>
      <c r="M301" t="s">
        <v>984</v>
      </c>
      <c r="N301" t="s">
        <v>1725</v>
      </c>
      <c r="O301" t="s">
        <v>986</v>
      </c>
      <c r="P301" t="s">
        <v>1018</v>
      </c>
      <c r="Q301" t="s">
        <v>984</v>
      </c>
      <c r="R301" t="s">
        <v>1973</v>
      </c>
      <c r="S301" t="s">
        <v>986</v>
      </c>
      <c r="T301" t="s">
        <v>970</v>
      </c>
      <c r="U301" t="s">
        <v>986</v>
      </c>
      <c r="V301" t="s">
        <v>1022</v>
      </c>
      <c r="W301" t="s">
        <v>984</v>
      </c>
      <c r="X301" t="s">
        <v>1974</v>
      </c>
      <c r="Y301" t="s">
        <v>986</v>
      </c>
      <c r="Z301" t="s">
        <v>143</v>
      </c>
      <c r="AA301" t="s">
        <v>33</v>
      </c>
      <c r="AB301">
        <v>8</v>
      </c>
      <c r="AC301">
        <v>0</v>
      </c>
    </row>
    <row r="302" spans="2:29" x14ac:dyDescent="0.25">
      <c r="B302">
        <f t="shared" si="8"/>
        <v>2023</v>
      </c>
      <c r="C302">
        <f t="shared" si="9"/>
        <v>5</v>
      </c>
      <c r="D302" s="19">
        <f>_xlfn.XLOOKUP(G302,[1]Sheet1!$K:$K,[1]Sheet1!$D:$D,0)</f>
        <v>45075</v>
      </c>
      <c r="E302" s="19">
        <f>_xlfn.XLOOKUP(G302,[1]Sheet1!$K:$K,[1]Sheet1!$E:$E,0)</f>
        <v>45081</v>
      </c>
      <c r="F302" t="str">
        <f>_xlfn.XLOOKUP(G302,[1]Sheet1!$K:$K,[1]Sheet1!$N:$N,0)</f>
        <v>2023-W22</v>
      </c>
      <c r="G302" t="s">
        <v>249</v>
      </c>
      <c r="H302" t="s">
        <v>115</v>
      </c>
      <c r="I302" t="s">
        <v>231</v>
      </c>
      <c r="J302" t="s">
        <v>232</v>
      </c>
      <c r="K302" t="s">
        <v>233</v>
      </c>
      <c r="L302" t="s">
        <v>1089</v>
      </c>
      <c r="M302" t="s">
        <v>984</v>
      </c>
      <c r="N302" t="s">
        <v>1975</v>
      </c>
      <c r="O302" t="s">
        <v>986</v>
      </c>
      <c r="P302" t="s">
        <v>1056</v>
      </c>
      <c r="Q302" t="s">
        <v>984</v>
      </c>
      <c r="R302" t="s">
        <v>1139</v>
      </c>
      <c r="S302" t="s">
        <v>986</v>
      </c>
      <c r="T302" t="s">
        <v>1976</v>
      </c>
      <c r="U302" t="s">
        <v>986</v>
      </c>
      <c r="V302" t="s">
        <v>967</v>
      </c>
      <c r="W302" t="s">
        <v>984</v>
      </c>
      <c r="X302" t="s">
        <v>1977</v>
      </c>
      <c r="Y302" t="s">
        <v>986</v>
      </c>
      <c r="Z302" t="s">
        <v>176</v>
      </c>
      <c r="AA302" t="s">
        <v>33</v>
      </c>
      <c r="AB302">
        <v>7</v>
      </c>
      <c r="AC302">
        <v>0</v>
      </c>
    </row>
    <row r="303" spans="2:29" x14ac:dyDescent="0.25">
      <c r="B303">
        <f t="shared" si="8"/>
        <v>2023</v>
      </c>
      <c r="C303">
        <f t="shared" si="9"/>
        <v>5</v>
      </c>
      <c r="D303" s="19">
        <f>_xlfn.XLOOKUP(G303,[1]Sheet1!$K:$K,[1]Sheet1!$D:$D,0)</f>
        <v>45075</v>
      </c>
      <c r="E303" s="19">
        <f>_xlfn.XLOOKUP(G303,[1]Sheet1!$K:$K,[1]Sheet1!$E:$E,0)</f>
        <v>45081</v>
      </c>
      <c r="F303" t="str">
        <f>_xlfn.XLOOKUP(G303,[1]Sheet1!$K:$K,[1]Sheet1!$N:$N,0)</f>
        <v>2023-W22</v>
      </c>
      <c r="G303" t="s">
        <v>249</v>
      </c>
      <c r="H303" t="s">
        <v>76</v>
      </c>
      <c r="I303" t="s">
        <v>76</v>
      </c>
      <c r="J303" t="s">
        <v>77</v>
      </c>
      <c r="K303" t="s">
        <v>78</v>
      </c>
      <c r="L303" t="s">
        <v>1576</v>
      </c>
      <c r="M303" t="s">
        <v>996</v>
      </c>
      <c r="N303" t="s">
        <v>1978</v>
      </c>
      <c r="O303" t="s">
        <v>1375</v>
      </c>
      <c r="P303" t="s">
        <v>1855</v>
      </c>
      <c r="Q303" t="s">
        <v>996</v>
      </c>
      <c r="R303" t="s">
        <v>1979</v>
      </c>
      <c r="S303" t="s">
        <v>1448</v>
      </c>
      <c r="T303" t="s">
        <v>970</v>
      </c>
      <c r="U303" t="s">
        <v>970</v>
      </c>
      <c r="V303" t="s">
        <v>963</v>
      </c>
      <c r="W303" t="s">
        <v>984</v>
      </c>
      <c r="X303" t="s">
        <v>1519</v>
      </c>
      <c r="Y303" t="s">
        <v>986</v>
      </c>
      <c r="Z303" t="s">
        <v>129</v>
      </c>
      <c r="AA303" t="s">
        <v>33</v>
      </c>
      <c r="AB303">
        <v>5</v>
      </c>
      <c r="AC303">
        <v>0</v>
      </c>
    </row>
    <row r="304" spans="2:29" x14ac:dyDescent="0.25">
      <c r="B304">
        <f t="shared" si="8"/>
        <v>2023</v>
      </c>
      <c r="C304">
        <f t="shared" si="9"/>
        <v>5</v>
      </c>
      <c r="D304" s="19">
        <f>_xlfn.XLOOKUP(G304,[1]Sheet1!$K:$K,[1]Sheet1!$D:$D,0)</f>
        <v>45075</v>
      </c>
      <c r="E304" s="19">
        <f>_xlfn.XLOOKUP(G304,[1]Sheet1!$K:$K,[1]Sheet1!$E:$E,0)</f>
        <v>45081</v>
      </c>
      <c r="F304" t="str">
        <f>_xlfn.XLOOKUP(G304,[1]Sheet1!$K:$K,[1]Sheet1!$N:$N,0)</f>
        <v>2023-W22</v>
      </c>
      <c r="G304" t="s">
        <v>249</v>
      </c>
      <c r="H304" t="s">
        <v>34</v>
      </c>
      <c r="I304" t="s">
        <v>107</v>
      </c>
      <c r="J304" t="s">
        <v>108</v>
      </c>
      <c r="K304" t="s">
        <v>109</v>
      </c>
      <c r="L304" t="s">
        <v>1047</v>
      </c>
      <c r="M304" t="s">
        <v>996</v>
      </c>
      <c r="N304" t="s">
        <v>1980</v>
      </c>
      <c r="O304" t="s">
        <v>1375</v>
      </c>
      <c r="P304" t="s">
        <v>1914</v>
      </c>
      <c r="Q304" t="s">
        <v>996</v>
      </c>
      <c r="R304" t="s">
        <v>1981</v>
      </c>
      <c r="S304" t="s">
        <v>1448</v>
      </c>
      <c r="T304" t="s">
        <v>970</v>
      </c>
      <c r="U304" t="s">
        <v>986</v>
      </c>
      <c r="V304" t="s">
        <v>1081</v>
      </c>
      <c r="W304" t="s">
        <v>984</v>
      </c>
      <c r="X304" t="s">
        <v>1729</v>
      </c>
      <c r="Y304" t="s">
        <v>986</v>
      </c>
      <c r="Z304" t="s">
        <v>248</v>
      </c>
      <c r="AA304" t="s">
        <v>33</v>
      </c>
      <c r="AB304">
        <v>3</v>
      </c>
      <c r="AC304">
        <v>0</v>
      </c>
    </row>
    <row r="305" spans="2:29" x14ac:dyDescent="0.25">
      <c r="B305">
        <f t="shared" si="8"/>
        <v>2023</v>
      </c>
      <c r="C305">
        <f t="shared" si="9"/>
        <v>5</v>
      </c>
      <c r="D305" s="19">
        <f>_xlfn.XLOOKUP(G305,[1]Sheet1!$K:$K,[1]Sheet1!$D:$D,0)</f>
        <v>45075</v>
      </c>
      <c r="E305" s="19">
        <f>_xlfn.XLOOKUP(G305,[1]Sheet1!$K:$K,[1]Sheet1!$E:$E,0)</f>
        <v>45081</v>
      </c>
      <c r="F305" t="str">
        <f>_xlfn.XLOOKUP(G305,[1]Sheet1!$K:$K,[1]Sheet1!$N:$N,0)</f>
        <v>2023-W22</v>
      </c>
      <c r="G305" t="s">
        <v>249</v>
      </c>
      <c r="H305" t="s">
        <v>92</v>
      </c>
      <c r="I305" t="s">
        <v>97</v>
      </c>
      <c r="J305" t="s">
        <v>98</v>
      </c>
      <c r="K305" t="s">
        <v>99</v>
      </c>
      <c r="L305" t="s">
        <v>995</v>
      </c>
      <c r="M305" t="s">
        <v>996</v>
      </c>
      <c r="N305" t="s">
        <v>1412</v>
      </c>
      <c r="O305" t="s">
        <v>1375</v>
      </c>
      <c r="P305" t="s">
        <v>1982</v>
      </c>
      <c r="Q305" t="s">
        <v>996</v>
      </c>
      <c r="R305" t="s">
        <v>1847</v>
      </c>
      <c r="S305" t="s">
        <v>1448</v>
      </c>
      <c r="T305" t="s">
        <v>970</v>
      </c>
      <c r="U305" t="s">
        <v>970</v>
      </c>
      <c r="V305" t="s">
        <v>1081</v>
      </c>
      <c r="W305" t="s">
        <v>984</v>
      </c>
      <c r="X305" t="s">
        <v>1421</v>
      </c>
      <c r="Y305" t="s">
        <v>986</v>
      </c>
      <c r="Z305" t="s">
        <v>137</v>
      </c>
      <c r="AA305" t="s">
        <v>33</v>
      </c>
      <c r="AB305">
        <v>3</v>
      </c>
      <c r="AC305">
        <v>0</v>
      </c>
    </row>
    <row r="306" spans="2:29" x14ac:dyDescent="0.25">
      <c r="B306">
        <f t="shared" si="8"/>
        <v>2023</v>
      </c>
      <c r="C306">
        <f t="shared" si="9"/>
        <v>5</v>
      </c>
      <c r="D306" s="19">
        <f>_xlfn.XLOOKUP(G306,[1]Sheet1!$K:$K,[1]Sheet1!$D:$D,0)</f>
        <v>45075</v>
      </c>
      <c r="E306" s="19">
        <f>_xlfn.XLOOKUP(G306,[1]Sheet1!$K:$K,[1]Sheet1!$E:$E,0)</f>
        <v>45081</v>
      </c>
      <c r="F306" t="str">
        <f>_xlfn.XLOOKUP(G306,[1]Sheet1!$K:$K,[1]Sheet1!$N:$N,0)</f>
        <v>2023-W22</v>
      </c>
      <c r="G306" t="s">
        <v>249</v>
      </c>
      <c r="H306" t="s">
        <v>92</v>
      </c>
      <c r="I306" t="s">
        <v>111</v>
      </c>
      <c r="J306" t="s">
        <v>112</v>
      </c>
      <c r="K306" t="s">
        <v>113</v>
      </c>
      <c r="L306" t="s">
        <v>1062</v>
      </c>
      <c r="M306" t="s">
        <v>984</v>
      </c>
      <c r="N306" t="s">
        <v>1426</v>
      </c>
      <c r="O306" t="s">
        <v>986</v>
      </c>
      <c r="P306" t="s">
        <v>1047</v>
      </c>
      <c r="Q306" t="s">
        <v>984</v>
      </c>
      <c r="R306" t="s">
        <v>1129</v>
      </c>
      <c r="S306" t="s">
        <v>986</v>
      </c>
      <c r="T306" t="s">
        <v>970</v>
      </c>
      <c r="U306" t="s">
        <v>986</v>
      </c>
      <c r="V306" t="s">
        <v>1081</v>
      </c>
      <c r="W306" t="s">
        <v>984</v>
      </c>
      <c r="X306" t="s">
        <v>1286</v>
      </c>
      <c r="Y306" t="s">
        <v>986</v>
      </c>
      <c r="Z306" t="s">
        <v>137</v>
      </c>
      <c r="AA306" t="s">
        <v>33</v>
      </c>
      <c r="AB306">
        <v>3</v>
      </c>
      <c r="AC306">
        <v>0</v>
      </c>
    </row>
    <row r="307" spans="2:29" x14ac:dyDescent="0.25">
      <c r="B307">
        <f t="shared" si="8"/>
        <v>2023</v>
      </c>
      <c r="C307">
        <f t="shared" si="9"/>
        <v>5</v>
      </c>
      <c r="D307" s="19">
        <f>_xlfn.XLOOKUP(G307,[1]Sheet1!$K:$K,[1]Sheet1!$D:$D,0)</f>
        <v>45075</v>
      </c>
      <c r="E307" s="19">
        <f>_xlfn.XLOOKUP(G307,[1]Sheet1!$K:$K,[1]Sheet1!$E:$E,0)</f>
        <v>45081</v>
      </c>
      <c r="F307" t="str">
        <f>_xlfn.XLOOKUP(G307,[1]Sheet1!$K:$K,[1]Sheet1!$N:$N,0)</f>
        <v>2023-W22</v>
      </c>
      <c r="G307" t="s">
        <v>249</v>
      </c>
      <c r="H307" t="s">
        <v>29</v>
      </c>
      <c r="I307" t="s">
        <v>29</v>
      </c>
      <c r="J307" t="s">
        <v>30</v>
      </c>
      <c r="K307" t="s">
        <v>31</v>
      </c>
      <c r="L307" t="s">
        <v>967</v>
      </c>
      <c r="M307" t="s">
        <v>984</v>
      </c>
      <c r="N307" t="s">
        <v>1983</v>
      </c>
      <c r="O307" t="s">
        <v>986</v>
      </c>
      <c r="P307" t="s">
        <v>1125</v>
      </c>
      <c r="Q307" t="s">
        <v>984</v>
      </c>
      <c r="R307" t="s">
        <v>1984</v>
      </c>
      <c r="S307" t="s">
        <v>986</v>
      </c>
      <c r="T307" t="s">
        <v>1985</v>
      </c>
      <c r="U307" t="s">
        <v>986</v>
      </c>
      <c r="V307" t="s">
        <v>972</v>
      </c>
      <c r="W307" t="s">
        <v>984</v>
      </c>
      <c r="X307" t="s">
        <v>1155</v>
      </c>
      <c r="Y307" t="s">
        <v>986</v>
      </c>
      <c r="Z307" t="s">
        <v>134</v>
      </c>
      <c r="AA307" t="s">
        <v>33</v>
      </c>
      <c r="AB307">
        <v>2</v>
      </c>
      <c r="AC307">
        <v>0</v>
      </c>
    </row>
    <row r="308" spans="2:29" x14ac:dyDescent="0.25">
      <c r="B308">
        <f t="shared" si="8"/>
        <v>2023</v>
      </c>
      <c r="C308">
        <f t="shared" si="9"/>
        <v>5</v>
      </c>
      <c r="D308" s="19">
        <f>_xlfn.XLOOKUP(G308,[1]Sheet1!$K:$K,[1]Sheet1!$D:$D,0)</f>
        <v>45075</v>
      </c>
      <c r="E308" s="19">
        <f>_xlfn.XLOOKUP(G308,[1]Sheet1!$K:$K,[1]Sheet1!$E:$E,0)</f>
        <v>45081</v>
      </c>
      <c r="F308" t="str">
        <f>_xlfn.XLOOKUP(G308,[1]Sheet1!$K:$K,[1]Sheet1!$N:$N,0)</f>
        <v>2023-W22</v>
      </c>
      <c r="G308" t="s">
        <v>249</v>
      </c>
      <c r="H308" t="s">
        <v>92</v>
      </c>
      <c r="I308" t="s">
        <v>93</v>
      </c>
      <c r="J308" t="s">
        <v>94</v>
      </c>
      <c r="K308" t="s">
        <v>95</v>
      </c>
      <c r="L308" t="s">
        <v>1255</v>
      </c>
      <c r="M308" t="s">
        <v>984</v>
      </c>
      <c r="N308" t="s">
        <v>965</v>
      </c>
      <c r="O308" t="s">
        <v>986</v>
      </c>
      <c r="P308" t="s">
        <v>1101</v>
      </c>
      <c r="Q308" t="s">
        <v>984</v>
      </c>
      <c r="R308" t="s">
        <v>1864</v>
      </c>
      <c r="S308" t="s">
        <v>986</v>
      </c>
      <c r="T308" t="s">
        <v>970</v>
      </c>
      <c r="U308" t="s">
        <v>986</v>
      </c>
      <c r="V308" t="s">
        <v>972</v>
      </c>
      <c r="W308" t="s">
        <v>984</v>
      </c>
      <c r="X308" t="s">
        <v>1279</v>
      </c>
      <c r="Y308" t="s">
        <v>986</v>
      </c>
      <c r="Z308" t="s">
        <v>138</v>
      </c>
      <c r="AA308" t="s">
        <v>33</v>
      </c>
      <c r="AB308">
        <v>2</v>
      </c>
      <c r="AC308">
        <v>0</v>
      </c>
    </row>
    <row r="309" spans="2:29" x14ac:dyDescent="0.25">
      <c r="B309">
        <f t="shared" si="8"/>
        <v>2023</v>
      </c>
      <c r="C309">
        <f t="shared" si="9"/>
        <v>5</v>
      </c>
      <c r="D309" s="19">
        <f>_xlfn.XLOOKUP(G309,[1]Sheet1!$K:$K,[1]Sheet1!$D:$D,0)</f>
        <v>45075</v>
      </c>
      <c r="E309" s="19">
        <f>_xlfn.XLOOKUP(G309,[1]Sheet1!$K:$K,[1]Sheet1!$E:$E,0)</f>
        <v>45081</v>
      </c>
      <c r="F309" t="str">
        <f>_xlfn.XLOOKUP(G309,[1]Sheet1!$K:$K,[1]Sheet1!$N:$N,0)</f>
        <v>2023-W22</v>
      </c>
      <c r="G309" t="s">
        <v>249</v>
      </c>
      <c r="H309" t="s">
        <v>34</v>
      </c>
      <c r="I309" t="s">
        <v>157</v>
      </c>
      <c r="J309" t="s">
        <v>158</v>
      </c>
      <c r="K309" t="s">
        <v>159</v>
      </c>
      <c r="L309" t="s">
        <v>992</v>
      </c>
      <c r="M309" t="s">
        <v>996</v>
      </c>
      <c r="N309" t="s">
        <v>1986</v>
      </c>
      <c r="O309" t="s">
        <v>1375</v>
      </c>
      <c r="P309" t="s">
        <v>992</v>
      </c>
      <c r="Q309" t="s">
        <v>996</v>
      </c>
      <c r="R309" t="s">
        <v>1222</v>
      </c>
      <c r="S309" t="s">
        <v>1448</v>
      </c>
      <c r="T309" t="s">
        <v>970</v>
      </c>
      <c r="U309" t="s">
        <v>986</v>
      </c>
      <c r="V309" t="s">
        <v>996</v>
      </c>
      <c r="W309" t="s">
        <v>984</v>
      </c>
      <c r="X309" t="s">
        <v>1448</v>
      </c>
      <c r="Y309" t="s">
        <v>986</v>
      </c>
      <c r="Z309" t="s">
        <v>139</v>
      </c>
      <c r="AA309" t="s">
        <v>33</v>
      </c>
      <c r="AB309">
        <v>1</v>
      </c>
      <c r="AC309">
        <v>0</v>
      </c>
    </row>
    <row r="310" spans="2:29" x14ac:dyDescent="0.25">
      <c r="B310">
        <f t="shared" si="8"/>
        <v>2023</v>
      </c>
      <c r="C310">
        <f t="shared" si="9"/>
        <v>5</v>
      </c>
      <c r="D310" s="19">
        <f>_xlfn.XLOOKUP(G310,[1]Sheet1!$K:$K,[1]Sheet1!$D:$D,0)</f>
        <v>45075</v>
      </c>
      <c r="E310" s="19">
        <f>_xlfn.XLOOKUP(G310,[1]Sheet1!$K:$K,[1]Sheet1!$E:$E,0)</f>
        <v>45081</v>
      </c>
      <c r="F310" t="str">
        <f>_xlfn.XLOOKUP(G310,[1]Sheet1!$K:$K,[1]Sheet1!$N:$N,0)</f>
        <v>2023-W22</v>
      </c>
      <c r="G310" t="s">
        <v>249</v>
      </c>
      <c r="H310" t="s">
        <v>34</v>
      </c>
      <c r="I310" t="s">
        <v>62</v>
      </c>
      <c r="J310" t="s">
        <v>63</v>
      </c>
      <c r="K310" t="s">
        <v>64</v>
      </c>
      <c r="L310" t="s">
        <v>1108</v>
      </c>
      <c r="M310" t="s">
        <v>996</v>
      </c>
      <c r="N310" t="s">
        <v>1630</v>
      </c>
      <c r="O310" t="s">
        <v>1375</v>
      </c>
      <c r="P310" t="s">
        <v>1116</v>
      </c>
      <c r="Q310" t="s">
        <v>996</v>
      </c>
      <c r="R310" t="s">
        <v>1987</v>
      </c>
      <c r="S310" t="s">
        <v>1448</v>
      </c>
      <c r="T310" t="s">
        <v>970</v>
      </c>
      <c r="U310" t="s">
        <v>986</v>
      </c>
      <c r="V310" t="s">
        <v>996</v>
      </c>
      <c r="W310" t="s">
        <v>984</v>
      </c>
      <c r="X310" t="s">
        <v>1218</v>
      </c>
      <c r="Y310" t="s">
        <v>986</v>
      </c>
      <c r="Z310" t="s">
        <v>139</v>
      </c>
      <c r="AA310" t="s">
        <v>33</v>
      </c>
      <c r="AB310">
        <v>1</v>
      </c>
      <c r="AC310">
        <v>0</v>
      </c>
    </row>
    <row r="311" spans="2:29" x14ac:dyDescent="0.25">
      <c r="B311">
        <f t="shared" si="8"/>
        <v>2023</v>
      </c>
      <c r="C311">
        <f t="shared" si="9"/>
        <v>5</v>
      </c>
      <c r="D311" s="19">
        <f>_xlfn.XLOOKUP(G311,[1]Sheet1!$K:$K,[1]Sheet1!$D:$D,0)</f>
        <v>45068</v>
      </c>
      <c r="E311" s="19">
        <f>_xlfn.XLOOKUP(G311,[1]Sheet1!$K:$K,[1]Sheet1!$E:$E,0)</f>
        <v>45074</v>
      </c>
      <c r="F311" t="str">
        <f>_xlfn.XLOOKUP(G311,[1]Sheet1!$K:$K,[1]Sheet1!$N:$N,0)</f>
        <v>2023-W21</v>
      </c>
      <c r="G311" t="s">
        <v>252</v>
      </c>
      <c r="H311" t="s">
        <v>40</v>
      </c>
      <c r="I311" t="s">
        <v>58</v>
      </c>
      <c r="J311" t="s">
        <v>59</v>
      </c>
      <c r="K311" t="s">
        <v>60</v>
      </c>
      <c r="L311" t="s">
        <v>1988</v>
      </c>
      <c r="M311" t="s">
        <v>1081</v>
      </c>
      <c r="N311" t="s">
        <v>1989</v>
      </c>
      <c r="O311" t="s">
        <v>1263</v>
      </c>
      <c r="P311" t="s">
        <v>1990</v>
      </c>
      <c r="Q311" t="s">
        <v>977</v>
      </c>
      <c r="R311" t="s">
        <v>1991</v>
      </c>
      <c r="S311" t="s">
        <v>1744</v>
      </c>
      <c r="T311" t="s">
        <v>970</v>
      </c>
      <c r="U311" t="s">
        <v>970</v>
      </c>
      <c r="V311" t="s">
        <v>1097</v>
      </c>
      <c r="W311" t="s">
        <v>984</v>
      </c>
      <c r="X311" t="s">
        <v>1992</v>
      </c>
      <c r="Y311" t="s">
        <v>986</v>
      </c>
      <c r="Z311" t="s">
        <v>253</v>
      </c>
      <c r="AA311" t="s">
        <v>33</v>
      </c>
      <c r="AB311">
        <v>43</v>
      </c>
      <c r="AC311">
        <v>0</v>
      </c>
    </row>
    <row r="312" spans="2:29" x14ac:dyDescent="0.25">
      <c r="B312">
        <f t="shared" si="8"/>
        <v>2023</v>
      </c>
      <c r="C312">
        <f t="shared" si="9"/>
        <v>5</v>
      </c>
      <c r="D312" s="19">
        <f>_xlfn.XLOOKUP(G312,[1]Sheet1!$K:$K,[1]Sheet1!$D:$D,0)</f>
        <v>45068</v>
      </c>
      <c r="E312" s="19">
        <f>_xlfn.XLOOKUP(G312,[1]Sheet1!$K:$K,[1]Sheet1!$E:$E,0)</f>
        <v>45074</v>
      </c>
      <c r="F312" t="str">
        <f>_xlfn.XLOOKUP(G312,[1]Sheet1!$K:$K,[1]Sheet1!$N:$N,0)</f>
        <v>2023-W21</v>
      </c>
      <c r="G312" t="s">
        <v>252</v>
      </c>
      <c r="H312" t="s">
        <v>92</v>
      </c>
      <c r="I312" t="s">
        <v>102</v>
      </c>
      <c r="J312" t="s">
        <v>103</v>
      </c>
      <c r="K312" t="s">
        <v>104</v>
      </c>
      <c r="L312" t="s">
        <v>1993</v>
      </c>
      <c r="M312" t="s">
        <v>977</v>
      </c>
      <c r="N312" t="s">
        <v>1994</v>
      </c>
      <c r="O312" t="s">
        <v>1239</v>
      </c>
      <c r="P312" t="s">
        <v>1995</v>
      </c>
      <c r="Q312" t="s">
        <v>967</v>
      </c>
      <c r="R312" t="s">
        <v>1996</v>
      </c>
      <c r="S312" t="s">
        <v>1997</v>
      </c>
      <c r="T312" t="s">
        <v>970</v>
      </c>
      <c r="U312" t="s">
        <v>970</v>
      </c>
      <c r="V312" t="s">
        <v>1005</v>
      </c>
      <c r="W312" t="s">
        <v>996</v>
      </c>
      <c r="X312" t="s">
        <v>1998</v>
      </c>
      <c r="Y312" t="s">
        <v>1157</v>
      </c>
      <c r="Z312" t="s">
        <v>254</v>
      </c>
      <c r="AA312" t="s">
        <v>146</v>
      </c>
      <c r="AB312">
        <v>17</v>
      </c>
      <c r="AC312">
        <v>1</v>
      </c>
    </row>
    <row r="313" spans="2:29" x14ac:dyDescent="0.25">
      <c r="B313">
        <f t="shared" si="8"/>
        <v>2023</v>
      </c>
      <c r="C313">
        <f t="shared" si="9"/>
        <v>5</v>
      </c>
      <c r="D313" s="19">
        <f>_xlfn.XLOOKUP(G313,[1]Sheet1!$K:$K,[1]Sheet1!$D:$D,0)</f>
        <v>45068</v>
      </c>
      <c r="E313" s="19">
        <f>_xlfn.XLOOKUP(G313,[1]Sheet1!$K:$K,[1]Sheet1!$E:$E,0)</f>
        <v>45074</v>
      </c>
      <c r="F313" t="str">
        <f>_xlfn.XLOOKUP(G313,[1]Sheet1!$K:$K,[1]Sheet1!$N:$N,0)</f>
        <v>2023-W21</v>
      </c>
      <c r="G313" t="s">
        <v>252</v>
      </c>
      <c r="H313" t="s">
        <v>115</v>
      </c>
      <c r="I313" t="s">
        <v>116</v>
      </c>
      <c r="J313" t="s">
        <v>117</v>
      </c>
      <c r="K313" t="s">
        <v>118</v>
      </c>
      <c r="L313" t="s">
        <v>1056</v>
      </c>
      <c r="M313" t="s">
        <v>984</v>
      </c>
      <c r="N313" t="s">
        <v>1555</v>
      </c>
      <c r="O313" t="s">
        <v>986</v>
      </c>
      <c r="P313" t="s">
        <v>1008</v>
      </c>
      <c r="Q313" t="s">
        <v>984</v>
      </c>
      <c r="R313" t="s">
        <v>1999</v>
      </c>
      <c r="S313" t="s">
        <v>986</v>
      </c>
      <c r="T313" t="s">
        <v>1813</v>
      </c>
      <c r="U313" t="s">
        <v>986</v>
      </c>
      <c r="V313" t="s">
        <v>988</v>
      </c>
      <c r="W313" t="s">
        <v>984</v>
      </c>
      <c r="X313" t="s">
        <v>2000</v>
      </c>
      <c r="Y313" t="s">
        <v>986</v>
      </c>
      <c r="Z313" t="s">
        <v>255</v>
      </c>
      <c r="AA313" t="s">
        <v>33</v>
      </c>
      <c r="AB313">
        <v>14</v>
      </c>
      <c r="AC313">
        <v>0</v>
      </c>
    </row>
    <row r="314" spans="2:29" x14ac:dyDescent="0.25">
      <c r="B314">
        <f t="shared" si="8"/>
        <v>2023</v>
      </c>
      <c r="C314">
        <f t="shared" si="9"/>
        <v>5</v>
      </c>
      <c r="D314" s="19">
        <f>_xlfn.XLOOKUP(G314,[1]Sheet1!$K:$K,[1]Sheet1!$D:$D,0)</f>
        <v>45068</v>
      </c>
      <c r="E314" s="19">
        <f>_xlfn.XLOOKUP(G314,[1]Sheet1!$K:$K,[1]Sheet1!$E:$E,0)</f>
        <v>45074</v>
      </c>
      <c r="F314" t="str">
        <f>_xlfn.XLOOKUP(G314,[1]Sheet1!$K:$K,[1]Sheet1!$N:$N,0)</f>
        <v>2023-W21</v>
      </c>
      <c r="G314" t="s">
        <v>252</v>
      </c>
      <c r="H314" t="s">
        <v>34</v>
      </c>
      <c r="I314" t="s">
        <v>50</v>
      </c>
      <c r="J314" t="s">
        <v>51</v>
      </c>
      <c r="K314" t="s">
        <v>52</v>
      </c>
      <c r="L314" t="s">
        <v>1914</v>
      </c>
      <c r="M314" t="s">
        <v>996</v>
      </c>
      <c r="N314" t="s">
        <v>1208</v>
      </c>
      <c r="O314" t="s">
        <v>1249</v>
      </c>
      <c r="P314" t="s">
        <v>1214</v>
      </c>
      <c r="Q314" t="s">
        <v>972</v>
      </c>
      <c r="R314" t="s">
        <v>2001</v>
      </c>
      <c r="S314" t="s">
        <v>1383</v>
      </c>
      <c r="T314" t="s">
        <v>970</v>
      </c>
      <c r="U314" t="s">
        <v>970</v>
      </c>
      <c r="V314" t="s">
        <v>1042</v>
      </c>
      <c r="W314" t="s">
        <v>996</v>
      </c>
      <c r="X314" t="s">
        <v>1825</v>
      </c>
      <c r="Y314" t="s">
        <v>970</v>
      </c>
      <c r="Z314" t="s">
        <v>256</v>
      </c>
      <c r="AA314" t="s">
        <v>57</v>
      </c>
      <c r="AB314">
        <v>9</v>
      </c>
      <c r="AC314">
        <v>1</v>
      </c>
    </row>
    <row r="315" spans="2:29" x14ac:dyDescent="0.25">
      <c r="B315">
        <f t="shared" si="8"/>
        <v>2023</v>
      </c>
      <c r="C315">
        <f t="shared" si="9"/>
        <v>5</v>
      </c>
      <c r="D315" s="19">
        <f>_xlfn.XLOOKUP(G315,[1]Sheet1!$K:$K,[1]Sheet1!$D:$D,0)</f>
        <v>45068</v>
      </c>
      <c r="E315" s="19">
        <f>_xlfn.XLOOKUP(G315,[1]Sheet1!$K:$K,[1]Sheet1!$E:$E,0)</f>
        <v>45074</v>
      </c>
      <c r="F315" t="str">
        <f>_xlfn.XLOOKUP(G315,[1]Sheet1!$K:$K,[1]Sheet1!$N:$N,0)</f>
        <v>2023-W21</v>
      </c>
      <c r="G315" t="s">
        <v>252</v>
      </c>
      <c r="H315" t="s">
        <v>76</v>
      </c>
      <c r="I315" t="s">
        <v>76</v>
      </c>
      <c r="J315" t="s">
        <v>77</v>
      </c>
      <c r="K315" t="s">
        <v>78</v>
      </c>
      <c r="L315" t="s">
        <v>2002</v>
      </c>
      <c r="M315" t="s">
        <v>984</v>
      </c>
      <c r="N315" t="s">
        <v>1410</v>
      </c>
      <c r="O315" t="s">
        <v>986</v>
      </c>
      <c r="P315" t="s">
        <v>2003</v>
      </c>
      <c r="Q315" t="s">
        <v>984</v>
      </c>
      <c r="R315" t="s">
        <v>2004</v>
      </c>
      <c r="S315" t="s">
        <v>986</v>
      </c>
      <c r="T315" t="s">
        <v>970</v>
      </c>
      <c r="U315" t="s">
        <v>986</v>
      </c>
      <c r="V315" t="s">
        <v>1022</v>
      </c>
      <c r="W315" t="s">
        <v>984</v>
      </c>
      <c r="X315" t="s">
        <v>2005</v>
      </c>
      <c r="Y315" t="s">
        <v>986</v>
      </c>
      <c r="Z315" t="s">
        <v>143</v>
      </c>
      <c r="AA315" t="s">
        <v>33</v>
      </c>
      <c r="AB315">
        <v>8</v>
      </c>
      <c r="AC315">
        <v>0</v>
      </c>
    </row>
    <row r="316" spans="2:29" x14ac:dyDescent="0.25">
      <c r="B316">
        <f t="shared" si="8"/>
        <v>2023</v>
      </c>
      <c r="C316">
        <f t="shared" si="9"/>
        <v>5</v>
      </c>
      <c r="D316" s="19">
        <f>_xlfn.XLOOKUP(G316,[1]Sheet1!$K:$K,[1]Sheet1!$D:$D,0)</f>
        <v>45068</v>
      </c>
      <c r="E316" s="19">
        <f>_xlfn.XLOOKUP(G316,[1]Sheet1!$K:$K,[1]Sheet1!$E:$E,0)</f>
        <v>45074</v>
      </c>
      <c r="F316" t="str">
        <f>_xlfn.XLOOKUP(G316,[1]Sheet1!$K:$K,[1]Sheet1!$N:$N,0)</f>
        <v>2023-W21</v>
      </c>
      <c r="G316" t="s">
        <v>252</v>
      </c>
      <c r="H316" t="s">
        <v>120</v>
      </c>
      <c r="I316" t="s">
        <v>120</v>
      </c>
      <c r="J316" t="s">
        <v>121</v>
      </c>
      <c r="K316" t="s">
        <v>122</v>
      </c>
      <c r="L316" t="s">
        <v>1438</v>
      </c>
      <c r="M316" t="s">
        <v>984</v>
      </c>
      <c r="N316" t="s">
        <v>2006</v>
      </c>
      <c r="O316" t="s">
        <v>986</v>
      </c>
      <c r="P316" t="s">
        <v>1284</v>
      </c>
      <c r="Q316" t="s">
        <v>984</v>
      </c>
      <c r="R316" t="s">
        <v>1930</v>
      </c>
      <c r="S316" t="s">
        <v>986</v>
      </c>
      <c r="T316" t="s">
        <v>970</v>
      </c>
      <c r="U316" t="s">
        <v>986</v>
      </c>
      <c r="V316" t="s">
        <v>1032</v>
      </c>
      <c r="W316" t="s">
        <v>984</v>
      </c>
      <c r="X316" t="s">
        <v>1518</v>
      </c>
      <c r="Y316" t="s">
        <v>986</v>
      </c>
      <c r="Z316" t="s">
        <v>128</v>
      </c>
      <c r="AA316" t="s">
        <v>33</v>
      </c>
      <c r="AB316">
        <v>6</v>
      </c>
      <c r="AC316">
        <v>0</v>
      </c>
    </row>
    <row r="317" spans="2:29" x14ac:dyDescent="0.25">
      <c r="B317">
        <f t="shared" si="8"/>
        <v>2023</v>
      </c>
      <c r="C317">
        <f t="shared" si="9"/>
        <v>5</v>
      </c>
      <c r="D317" s="19">
        <f>_xlfn.XLOOKUP(G317,[1]Sheet1!$K:$K,[1]Sheet1!$D:$D,0)</f>
        <v>45068</v>
      </c>
      <c r="E317" s="19">
        <f>_xlfn.XLOOKUP(G317,[1]Sheet1!$K:$K,[1]Sheet1!$E:$E,0)</f>
        <v>45074</v>
      </c>
      <c r="F317" t="str">
        <f>_xlfn.XLOOKUP(G317,[1]Sheet1!$K:$K,[1]Sheet1!$N:$N,0)</f>
        <v>2023-W21</v>
      </c>
      <c r="G317" t="s">
        <v>252</v>
      </c>
      <c r="H317" t="s">
        <v>92</v>
      </c>
      <c r="I317" t="s">
        <v>97</v>
      </c>
      <c r="J317" t="s">
        <v>98</v>
      </c>
      <c r="K317" t="s">
        <v>99</v>
      </c>
      <c r="L317" t="s">
        <v>1588</v>
      </c>
      <c r="M317" t="s">
        <v>977</v>
      </c>
      <c r="N317" t="s">
        <v>2007</v>
      </c>
      <c r="O317" t="s">
        <v>1239</v>
      </c>
      <c r="P317" t="s">
        <v>2008</v>
      </c>
      <c r="Q317" t="s">
        <v>977</v>
      </c>
      <c r="R317" t="s">
        <v>1251</v>
      </c>
      <c r="S317" t="s">
        <v>1744</v>
      </c>
      <c r="T317" t="s">
        <v>970</v>
      </c>
      <c r="U317" t="s">
        <v>970</v>
      </c>
      <c r="V317" t="s">
        <v>1032</v>
      </c>
      <c r="W317" t="s">
        <v>984</v>
      </c>
      <c r="X317" t="s">
        <v>1264</v>
      </c>
      <c r="Y317" t="s">
        <v>986</v>
      </c>
      <c r="Z317" t="s">
        <v>128</v>
      </c>
      <c r="AA317" t="s">
        <v>33</v>
      </c>
      <c r="AB317">
        <v>6</v>
      </c>
      <c r="AC317">
        <v>0</v>
      </c>
    </row>
    <row r="318" spans="2:29" x14ac:dyDescent="0.25">
      <c r="B318">
        <f t="shared" si="8"/>
        <v>2023</v>
      </c>
      <c r="C318">
        <f t="shared" si="9"/>
        <v>5</v>
      </c>
      <c r="D318" s="19">
        <f>_xlfn.XLOOKUP(G318,[1]Sheet1!$K:$K,[1]Sheet1!$D:$D,0)</f>
        <v>45068</v>
      </c>
      <c r="E318" s="19">
        <f>_xlfn.XLOOKUP(G318,[1]Sheet1!$K:$K,[1]Sheet1!$E:$E,0)</f>
        <v>45074</v>
      </c>
      <c r="F318" t="str">
        <f>_xlfn.XLOOKUP(G318,[1]Sheet1!$K:$K,[1]Sheet1!$N:$N,0)</f>
        <v>2023-W21</v>
      </c>
      <c r="G318" t="s">
        <v>252</v>
      </c>
      <c r="H318" t="s">
        <v>34</v>
      </c>
      <c r="I318" t="s">
        <v>107</v>
      </c>
      <c r="J318" t="s">
        <v>108</v>
      </c>
      <c r="K318" t="s">
        <v>109</v>
      </c>
      <c r="L318" t="s">
        <v>1888</v>
      </c>
      <c r="M318" t="s">
        <v>972</v>
      </c>
      <c r="N318" t="s">
        <v>1895</v>
      </c>
      <c r="O318" t="s">
        <v>1232</v>
      </c>
      <c r="P318" t="s">
        <v>1855</v>
      </c>
      <c r="Q318" t="s">
        <v>972</v>
      </c>
      <c r="R318" t="s">
        <v>1665</v>
      </c>
      <c r="S318" t="s">
        <v>1383</v>
      </c>
      <c r="T318" t="s">
        <v>970</v>
      </c>
      <c r="U318" t="s">
        <v>970</v>
      </c>
      <c r="V318" t="s">
        <v>1032</v>
      </c>
      <c r="W318" t="s">
        <v>984</v>
      </c>
      <c r="X318" t="s">
        <v>1208</v>
      </c>
      <c r="Y318" t="s">
        <v>986</v>
      </c>
      <c r="Z318" t="s">
        <v>244</v>
      </c>
      <c r="AA318" t="s">
        <v>33</v>
      </c>
      <c r="AB318">
        <v>5</v>
      </c>
      <c r="AC318">
        <v>0</v>
      </c>
    </row>
    <row r="319" spans="2:29" x14ac:dyDescent="0.25">
      <c r="B319">
        <f t="shared" si="8"/>
        <v>2023</v>
      </c>
      <c r="C319">
        <f t="shared" si="9"/>
        <v>5</v>
      </c>
      <c r="D319" s="19">
        <f>_xlfn.XLOOKUP(G319,[1]Sheet1!$K:$K,[1]Sheet1!$D:$D,0)</f>
        <v>45068</v>
      </c>
      <c r="E319" s="19">
        <f>_xlfn.XLOOKUP(G319,[1]Sheet1!$K:$K,[1]Sheet1!$E:$E,0)</f>
        <v>45074</v>
      </c>
      <c r="F319" t="str">
        <f>_xlfn.XLOOKUP(G319,[1]Sheet1!$K:$K,[1]Sheet1!$N:$N,0)</f>
        <v>2023-W21</v>
      </c>
      <c r="G319" t="s">
        <v>252</v>
      </c>
      <c r="H319" t="s">
        <v>115</v>
      </c>
      <c r="I319" t="s">
        <v>231</v>
      </c>
      <c r="J319" t="s">
        <v>232</v>
      </c>
      <c r="K319" t="s">
        <v>233</v>
      </c>
      <c r="L319" t="s">
        <v>1189</v>
      </c>
      <c r="M319" t="s">
        <v>984</v>
      </c>
      <c r="N319" t="s">
        <v>1346</v>
      </c>
      <c r="O319" t="s">
        <v>986</v>
      </c>
      <c r="P319" t="s">
        <v>1087</v>
      </c>
      <c r="Q319" t="s">
        <v>984</v>
      </c>
      <c r="R319" t="s">
        <v>2009</v>
      </c>
      <c r="S319" t="s">
        <v>986</v>
      </c>
      <c r="T319" t="s">
        <v>970</v>
      </c>
      <c r="U319" t="s">
        <v>986</v>
      </c>
      <c r="V319" t="s">
        <v>972</v>
      </c>
      <c r="W319" t="s">
        <v>984</v>
      </c>
      <c r="X319" t="s">
        <v>2010</v>
      </c>
      <c r="Y319" t="s">
        <v>986</v>
      </c>
      <c r="Z319" t="s">
        <v>145</v>
      </c>
      <c r="AA319" t="s">
        <v>33</v>
      </c>
      <c r="AB319">
        <v>2</v>
      </c>
      <c r="AC319">
        <v>0</v>
      </c>
    </row>
    <row r="320" spans="2:29" x14ac:dyDescent="0.25">
      <c r="B320">
        <f t="shared" si="8"/>
        <v>2023</v>
      </c>
      <c r="C320">
        <f t="shared" si="9"/>
        <v>5</v>
      </c>
      <c r="D320" s="19">
        <f>_xlfn.XLOOKUP(G320,[1]Sheet1!$K:$K,[1]Sheet1!$D:$D,0)</f>
        <v>45068</v>
      </c>
      <c r="E320" s="19">
        <f>_xlfn.XLOOKUP(G320,[1]Sheet1!$K:$K,[1]Sheet1!$E:$E,0)</f>
        <v>45074</v>
      </c>
      <c r="F320" t="str">
        <f>_xlfn.XLOOKUP(G320,[1]Sheet1!$K:$K,[1]Sheet1!$N:$N,0)</f>
        <v>2023-W21</v>
      </c>
      <c r="G320" t="s">
        <v>252</v>
      </c>
      <c r="H320" t="s">
        <v>162</v>
      </c>
      <c r="I320" t="s">
        <v>163</v>
      </c>
      <c r="J320" t="s">
        <v>164</v>
      </c>
      <c r="K320" t="s">
        <v>165</v>
      </c>
      <c r="L320" t="s">
        <v>1360</v>
      </c>
      <c r="M320" t="s">
        <v>984</v>
      </c>
      <c r="N320" t="s">
        <v>2011</v>
      </c>
      <c r="O320" t="s">
        <v>986</v>
      </c>
      <c r="P320" t="s">
        <v>1124</v>
      </c>
      <c r="Q320" t="s">
        <v>984</v>
      </c>
      <c r="R320" t="s">
        <v>1525</v>
      </c>
      <c r="S320" t="s">
        <v>986</v>
      </c>
      <c r="T320" t="s">
        <v>2012</v>
      </c>
      <c r="U320" t="s">
        <v>986</v>
      </c>
      <c r="V320" t="s">
        <v>972</v>
      </c>
      <c r="W320" t="s">
        <v>984</v>
      </c>
      <c r="X320" t="s">
        <v>1375</v>
      </c>
      <c r="Y320" t="s">
        <v>986</v>
      </c>
      <c r="Z320" t="s">
        <v>257</v>
      </c>
      <c r="AA320" t="s">
        <v>33</v>
      </c>
      <c r="AB320">
        <v>2</v>
      </c>
      <c r="AC320">
        <v>0</v>
      </c>
    </row>
    <row r="321" spans="2:29" x14ac:dyDescent="0.25">
      <c r="B321">
        <f t="shared" si="8"/>
        <v>2023</v>
      </c>
      <c r="C321">
        <f t="shared" si="9"/>
        <v>5</v>
      </c>
      <c r="D321" s="19">
        <f>_xlfn.XLOOKUP(G321,[1]Sheet1!$K:$K,[1]Sheet1!$D:$D,0)</f>
        <v>45068</v>
      </c>
      <c r="E321" s="19">
        <f>_xlfn.XLOOKUP(G321,[1]Sheet1!$K:$K,[1]Sheet1!$E:$E,0)</f>
        <v>45074</v>
      </c>
      <c r="F321" t="str">
        <f>_xlfn.XLOOKUP(G321,[1]Sheet1!$K:$K,[1]Sheet1!$N:$N,0)</f>
        <v>2023-W21</v>
      </c>
      <c r="G321" t="s">
        <v>252</v>
      </c>
      <c r="H321" t="s">
        <v>92</v>
      </c>
      <c r="I321" t="s">
        <v>111</v>
      </c>
      <c r="J321" t="s">
        <v>112</v>
      </c>
      <c r="K321" t="s">
        <v>113</v>
      </c>
      <c r="L321" t="s">
        <v>1150</v>
      </c>
      <c r="M321" t="s">
        <v>972</v>
      </c>
      <c r="N321" t="s">
        <v>1474</v>
      </c>
      <c r="O321" t="s">
        <v>1232</v>
      </c>
      <c r="P321" t="s">
        <v>1180</v>
      </c>
      <c r="Q321" t="s">
        <v>1081</v>
      </c>
      <c r="R321" t="s">
        <v>1670</v>
      </c>
      <c r="S321" t="s">
        <v>2013</v>
      </c>
      <c r="T321" t="s">
        <v>970</v>
      </c>
      <c r="U321" t="s">
        <v>970</v>
      </c>
      <c r="V321" t="s">
        <v>972</v>
      </c>
      <c r="W321" t="s">
        <v>984</v>
      </c>
      <c r="X321" t="s">
        <v>2014</v>
      </c>
      <c r="Y321" t="s">
        <v>986</v>
      </c>
      <c r="Z321" t="s">
        <v>138</v>
      </c>
      <c r="AA321" t="s">
        <v>33</v>
      </c>
      <c r="AB321">
        <v>2</v>
      </c>
      <c r="AC321">
        <v>0</v>
      </c>
    </row>
    <row r="322" spans="2:29" x14ac:dyDescent="0.25">
      <c r="B322">
        <f t="shared" si="8"/>
        <v>2023</v>
      </c>
      <c r="C322">
        <f t="shared" si="9"/>
        <v>5</v>
      </c>
      <c r="D322" s="19">
        <f>_xlfn.XLOOKUP(G322,[1]Sheet1!$K:$K,[1]Sheet1!$D:$D,0)</f>
        <v>45068</v>
      </c>
      <c r="E322" s="19">
        <f>_xlfn.XLOOKUP(G322,[1]Sheet1!$K:$K,[1]Sheet1!$E:$E,0)</f>
        <v>45074</v>
      </c>
      <c r="F322" t="str">
        <f>_xlfn.XLOOKUP(G322,[1]Sheet1!$K:$K,[1]Sheet1!$N:$N,0)</f>
        <v>2023-W21</v>
      </c>
      <c r="G322" t="s">
        <v>252</v>
      </c>
      <c r="H322" t="s">
        <v>92</v>
      </c>
      <c r="I322" t="s">
        <v>93</v>
      </c>
      <c r="J322" t="s">
        <v>94</v>
      </c>
      <c r="K322" t="s">
        <v>95</v>
      </c>
      <c r="L322" t="s">
        <v>1030</v>
      </c>
      <c r="M322" t="s">
        <v>996</v>
      </c>
      <c r="N322" t="s">
        <v>2015</v>
      </c>
      <c r="O322" t="s">
        <v>1249</v>
      </c>
      <c r="P322" t="s">
        <v>1727</v>
      </c>
      <c r="Q322" t="s">
        <v>996</v>
      </c>
      <c r="R322" t="s">
        <v>1950</v>
      </c>
      <c r="S322" t="s">
        <v>1959</v>
      </c>
      <c r="T322" t="s">
        <v>970</v>
      </c>
      <c r="U322" t="s">
        <v>970</v>
      </c>
      <c r="V322" t="s">
        <v>996</v>
      </c>
      <c r="W322" t="s">
        <v>984</v>
      </c>
      <c r="X322" t="s">
        <v>1149</v>
      </c>
      <c r="Y322" t="s">
        <v>986</v>
      </c>
      <c r="Z322" t="s">
        <v>146</v>
      </c>
      <c r="AA322" t="s">
        <v>33</v>
      </c>
      <c r="AB322">
        <v>1</v>
      </c>
      <c r="AC322">
        <v>0</v>
      </c>
    </row>
    <row r="323" spans="2:29" x14ac:dyDescent="0.25">
      <c r="B323">
        <f t="shared" si="8"/>
        <v>2023</v>
      </c>
      <c r="C323">
        <f t="shared" si="9"/>
        <v>5</v>
      </c>
      <c r="D323" s="19">
        <f>_xlfn.XLOOKUP(G323,[1]Sheet1!$K:$K,[1]Sheet1!$D:$D,0)</f>
        <v>45068</v>
      </c>
      <c r="E323" s="19">
        <f>_xlfn.XLOOKUP(G323,[1]Sheet1!$K:$K,[1]Sheet1!$E:$E,0)</f>
        <v>45074</v>
      </c>
      <c r="F323" t="str">
        <f>_xlfn.XLOOKUP(G323,[1]Sheet1!$K:$K,[1]Sheet1!$N:$N,0)</f>
        <v>2023-W21</v>
      </c>
      <c r="G323" t="s">
        <v>252</v>
      </c>
      <c r="H323" t="s">
        <v>66</v>
      </c>
      <c r="I323" t="s">
        <v>67</v>
      </c>
      <c r="J323" t="s">
        <v>68</v>
      </c>
      <c r="K323" t="s">
        <v>69</v>
      </c>
      <c r="L323" t="s">
        <v>963</v>
      </c>
      <c r="M323" t="s">
        <v>984</v>
      </c>
      <c r="N323" t="s">
        <v>2016</v>
      </c>
      <c r="O323" t="s">
        <v>986</v>
      </c>
      <c r="P323" t="s">
        <v>963</v>
      </c>
      <c r="Q323" t="s">
        <v>984</v>
      </c>
      <c r="R323" t="s">
        <v>1874</v>
      </c>
      <c r="S323" t="s">
        <v>986</v>
      </c>
      <c r="T323" t="s">
        <v>970</v>
      </c>
      <c r="U323" t="s">
        <v>986</v>
      </c>
      <c r="V323" t="s">
        <v>996</v>
      </c>
      <c r="W323" t="s">
        <v>984</v>
      </c>
      <c r="X323" t="s">
        <v>1522</v>
      </c>
      <c r="Y323" t="s">
        <v>986</v>
      </c>
      <c r="Z323" t="s">
        <v>147</v>
      </c>
      <c r="AA323" t="s">
        <v>33</v>
      </c>
      <c r="AB323">
        <v>1</v>
      </c>
      <c r="AC323">
        <v>0</v>
      </c>
    </row>
    <row r="324" spans="2:29" x14ac:dyDescent="0.25">
      <c r="B324">
        <f t="shared" ref="B324:B387" si="10">YEAR(D324)</f>
        <v>2023</v>
      </c>
      <c r="C324">
        <f t="shared" ref="C324:C387" si="11">MONTH(D324)</f>
        <v>11</v>
      </c>
      <c r="D324" s="19">
        <f>_xlfn.XLOOKUP(G324,[1]Sheet1!$K:$K,[1]Sheet1!$D:$D,0)</f>
        <v>45250</v>
      </c>
      <c r="E324" s="19">
        <f>_xlfn.XLOOKUP(G324,[1]Sheet1!$K:$K,[1]Sheet1!$E:$E,0)</f>
        <v>45256</v>
      </c>
      <c r="F324" t="str">
        <f>_xlfn.XLOOKUP(G324,[1]Sheet1!$K:$K,[1]Sheet1!$N:$N,0)</f>
        <v>2023-W47</v>
      </c>
      <c r="G324" t="s">
        <v>258</v>
      </c>
      <c r="H324" t="s">
        <v>29</v>
      </c>
      <c r="I324" t="s">
        <v>29</v>
      </c>
      <c r="J324" t="s">
        <v>30</v>
      </c>
      <c r="K324" t="s">
        <v>31</v>
      </c>
      <c r="L324" t="s">
        <v>2017</v>
      </c>
      <c r="M324" t="s">
        <v>977</v>
      </c>
      <c r="N324" t="s">
        <v>2018</v>
      </c>
      <c r="O324" t="s">
        <v>1521</v>
      </c>
      <c r="P324" t="s">
        <v>2019</v>
      </c>
      <c r="Q324" t="s">
        <v>963</v>
      </c>
      <c r="R324" t="s">
        <v>2020</v>
      </c>
      <c r="S324" t="s">
        <v>2021</v>
      </c>
      <c r="T324" t="s">
        <v>2022</v>
      </c>
      <c r="U324" t="s">
        <v>970</v>
      </c>
      <c r="V324" t="s">
        <v>1727</v>
      </c>
      <c r="W324" t="s">
        <v>984</v>
      </c>
      <c r="X324" t="s">
        <v>2023</v>
      </c>
      <c r="Y324" t="s">
        <v>986</v>
      </c>
      <c r="Z324" t="s">
        <v>259</v>
      </c>
      <c r="AA324" t="s">
        <v>33</v>
      </c>
      <c r="AB324">
        <v>83</v>
      </c>
      <c r="AC324">
        <v>0</v>
      </c>
    </row>
    <row r="325" spans="2:29" x14ac:dyDescent="0.25">
      <c r="B325">
        <f t="shared" si="10"/>
        <v>2023</v>
      </c>
      <c r="C325">
        <f t="shared" si="11"/>
        <v>11</v>
      </c>
      <c r="D325" s="19">
        <f>_xlfn.XLOOKUP(G325,[1]Sheet1!$K:$K,[1]Sheet1!$D:$D,0)</f>
        <v>45250</v>
      </c>
      <c r="E325" s="19">
        <f>_xlfn.XLOOKUP(G325,[1]Sheet1!$K:$K,[1]Sheet1!$E:$E,0)</f>
        <v>45256</v>
      </c>
      <c r="F325" t="str">
        <f>_xlfn.XLOOKUP(G325,[1]Sheet1!$K:$K,[1]Sheet1!$N:$N,0)</f>
        <v>2023-W47</v>
      </c>
      <c r="G325" t="s">
        <v>258</v>
      </c>
      <c r="H325" t="s">
        <v>34</v>
      </c>
      <c r="I325" t="s">
        <v>50</v>
      </c>
      <c r="J325" t="s">
        <v>51</v>
      </c>
      <c r="K325" t="s">
        <v>52</v>
      </c>
      <c r="L325" t="s">
        <v>2024</v>
      </c>
      <c r="M325" t="s">
        <v>963</v>
      </c>
      <c r="N325" t="s">
        <v>2025</v>
      </c>
      <c r="O325" t="s">
        <v>2026</v>
      </c>
      <c r="P325" t="s">
        <v>1697</v>
      </c>
      <c r="Q325" t="s">
        <v>1012</v>
      </c>
      <c r="R325" t="s">
        <v>2027</v>
      </c>
      <c r="S325" t="s">
        <v>2028</v>
      </c>
      <c r="T325" t="s">
        <v>2029</v>
      </c>
      <c r="U325" t="s">
        <v>1578</v>
      </c>
      <c r="V325" t="s">
        <v>2030</v>
      </c>
      <c r="W325" t="s">
        <v>1318</v>
      </c>
      <c r="X325" t="s">
        <v>2031</v>
      </c>
      <c r="Y325" t="s">
        <v>2032</v>
      </c>
      <c r="Z325" t="s">
        <v>260</v>
      </c>
      <c r="AA325" t="s">
        <v>261</v>
      </c>
      <c r="AB325">
        <v>69</v>
      </c>
      <c r="AC325">
        <v>1</v>
      </c>
    </row>
    <row r="326" spans="2:29" x14ac:dyDescent="0.25">
      <c r="B326">
        <f t="shared" si="10"/>
        <v>2023</v>
      </c>
      <c r="C326">
        <f t="shared" si="11"/>
        <v>11</v>
      </c>
      <c r="D326" s="19">
        <f>_xlfn.XLOOKUP(G326,[1]Sheet1!$K:$K,[1]Sheet1!$D:$D,0)</f>
        <v>45250</v>
      </c>
      <c r="E326" s="19">
        <f>_xlfn.XLOOKUP(G326,[1]Sheet1!$K:$K,[1]Sheet1!$E:$E,0)</f>
        <v>45256</v>
      </c>
      <c r="F326" t="str">
        <f>_xlfn.XLOOKUP(G326,[1]Sheet1!$K:$K,[1]Sheet1!$N:$N,0)</f>
        <v>2023-W47</v>
      </c>
      <c r="G326" t="s">
        <v>258</v>
      </c>
      <c r="H326" t="s">
        <v>24</v>
      </c>
      <c r="I326" t="s">
        <v>24</v>
      </c>
      <c r="J326" t="s">
        <v>25</v>
      </c>
      <c r="K326" t="s">
        <v>26</v>
      </c>
      <c r="L326" t="s">
        <v>2033</v>
      </c>
      <c r="M326" t="s">
        <v>996</v>
      </c>
      <c r="N326" t="s">
        <v>1497</v>
      </c>
      <c r="O326" t="s">
        <v>1397</v>
      </c>
      <c r="P326" t="s">
        <v>1499</v>
      </c>
      <c r="Q326" t="s">
        <v>996</v>
      </c>
      <c r="R326" t="s">
        <v>1111</v>
      </c>
      <c r="S326" t="s">
        <v>1873</v>
      </c>
      <c r="T326" t="s">
        <v>970</v>
      </c>
      <c r="U326" t="s">
        <v>970</v>
      </c>
      <c r="V326" t="s">
        <v>1345</v>
      </c>
      <c r="W326" t="s">
        <v>984</v>
      </c>
      <c r="X326" t="s">
        <v>1538</v>
      </c>
      <c r="Y326" t="s">
        <v>986</v>
      </c>
      <c r="Z326" t="s">
        <v>262</v>
      </c>
      <c r="AA326" t="s">
        <v>33</v>
      </c>
      <c r="AB326">
        <v>43</v>
      </c>
      <c r="AC326">
        <v>0</v>
      </c>
    </row>
    <row r="327" spans="2:29" x14ac:dyDescent="0.25">
      <c r="B327">
        <f t="shared" si="10"/>
        <v>2023</v>
      </c>
      <c r="C327">
        <f t="shared" si="11"/>
        <v>11</v>
      </c>
      <c r="D327" s="19">
        <f>_xlfn.XLOOKUP(G327,[1]Sheet1!$K:$K,[1]Sheet1!$D:$D,0)</f>
        <v>45250</v>
      </c>
      <c r="E327" s="19">
        <f>_xlfn.XLOOKUP(G327,[1]Sheet1!$K:$K,[1]Sheet1!$E:$E,0)</f>
        <v>45256</v>
      </c>
      <c r="F327" t="str">
        <f>_xlfn.XLOOKUP(G327,[1]Sheet1!$K:$K,[1]Sheet1!$N:$N,0)</f>
        <v>2023-W47</v>
      </c>
      <c r="G327" t="s">
        <v>258</v>
      </c>
      <c r="H327" t="s">
        <v>40</v>
      </c>
      <c r="I327" t="s">
        <v>41</v>
      </c>
      <c r="J327" t="s">
        <v>42</v>
      </c>
      <c r="K327" t="s">
        <v>43</v>
      </c>
      <c r="L327" t="s">
        <v>1910</v>
      </c>
      <c r="M327" t="s">
        <v>996</v>
      </c>
      <c r="N327" t="s">
        <v>2034</v>
      </c>
      <c r="O327" t="s">
        <v>1397</v>
      </c>
      <c r="P327" t="s">
        <v>2035</v>
      </c>
      <c r="Q327" t="s">
        <v>996</v>
      </c>
      <c r="R327" t="s">
        <v>2036</v>
      </c>
      <c r="S327" t="s">
        <v>1873</v>
      </c>
      <c r="T327" t="s">
        <v>970</v>
      </c>
      <c r="U327" t="s">
        <v>970</v>
      </c>
      <c r="V327" t="s">
        <v>1097</v>
      </c>
      <c r="W327" t="s">
        <v>984</v>
      </c>
      <c r="X327" t="s">
        <v>2037</v>
      </c>
      <c r="Y327" t="s">
        <v>986</v>
      </c>
      <c r="Z327" t="s">
        <v>263</v>
      </c>
      <c r="AA327" t="s">
        <v>33</v>
      </c>
      <c r="AB327">
        <v>39</v>
      </c>
      <c r="AC327">
        <v>0</v>
      </c>
    </row>
    <row r="328" spans="2:29" x14ac:dyDescent="0.25">
      <c r="B328">
        <f t="shared" si="10"/>
        <v>2023</v>
      </c>
      <c r="C328">
        <f t="shared" si="11"/>
        <v>11</v>
      </c>
      <c r="D328" s="19">
        <f>_xlfn.XLOOKUP(G328,[1]Sheet1!$K:$K,[1]Sheet1!$D:$D,0)</f>
        <v>45250</v>
      </c>
      <c r="E328" s="19">
        <f>_xlfn.XLOOKUP(G328,[1]Sheet1!$K:$K,[1]Sheet1!$E:$E,0)</f>
        <v>45256</v>
      </c>
      <c r="F328" t="str">
        <f>_xlfn.XLOOKUP(G328,[1]Sheet1!$K:$K,[1]Sheet1!$N:$N,0)</f>
        <v>2023-W47</v>
      </c>
      <c r="G328" t="s">
        <v>258</v>
      </c>
      <c r="H328" t="s">
        <v>66</v>
      </c>
      <c r="I328" t="s">
        <v>67</v>
      </c>
      <c r="J328" t="s">
        <v>68</v>
      </c>
      <c r="K328" t="s">
        <v>69</v>
      </c>
      <c r="L328" t="s">
        <v>2038</v>
      </c>
      <c r="M328" t="s">
        <v>996</v>
      </c>
      <c r="N328" t="s">
        <v>2039</v>
      </c>
      <c r="O328" t="s">
        <v>1397</v>
      </c>
      <c r="P328" t="s">
        <v>2040</v>
      </c>
      <c r="Q328" t="s">
        <v>996</v>
      </c>
      <c r="R328" t="s">
        <v>2041</v>
      </c>
      <c r="S328" t="s">
        <v>1873</v>
      </c>
      <c r="T328" t="s">
        <v>970</v>
      </c>
      <c r="U328" t="s">
        <v>970</v>
      </c>
      <c r="V328" t="s">
        <v>1433</v>
      </c>
      <c r="W328" t="s">
        <v>984</v>
      </c>
      <c r="X328" t="s">
        <v>2042</v>
      </c>
      <c r="Y328" t="s">
        <v>986</v>
      </c>
      <c r="Z328" t="s">
        <v>264</v>
      </c>
      <c r="AA328" t="s">
        <v>33</v>
      </c>
      <c r="AB328">
        <v>38</v>
      </c>
      <c r="AC328">
        <v>0</v>
      </c>
    </row>
    <row r="329" spans="2:29" x14ac:dyDescent="0.25">
      <c r="B329">
        <f t="shared" si="10"/>
        <v>2023</v>
      </c>
      <c r="C329">
        <f t="shared" si="11"/>
        <v>11</v>
      </c>
      <c r="D329" s="19">
        <f>_xlfn.XLOOKUP(G329,[1]Sheet1!$K:$K,[1]Sheet1!$D:$D,0)</f>
        <v>45250</v>
      </c>
      <c r="E329" s="19">
        <f>_xlfn.XLOOKUP(G329,[1]Sheet1!$K:$K,[1]Sheet1!$E:$E,0)</f>
        <v>45256</v>
      </c>
      <c r="F329" t="str">
        <f>_xlfn.XLOOKUP(G329,[1]Sheet1!$K:$K,[1]Sheet1!$N:$N,0)</f>
        <v>2023-W47</v>
      </c>
      <c r="G329" t="s">
        <v>258</v>
      </c>
      <c r="H329" t="s">
        <v>54</v>
      </c>
      <c r="I329" t="s">
        <v>54</v>
      </c>
      <c r="J329" t="s">
        <v>30</v>
      </c>
      <c r="K329" t="s">
        <v>55</v>
      </c>
      <c r="L329" t="s">
        <v>2043</v>
      </c>
      <c r="M329" t="s">
        <v>963</v>
      </c>
      <c r="N329" t="s">
        <v>1749</v>
      </c>
      <c r="O329" t="s">
        <v>2026</v>
      </c>
      <c r="P329" t="s">
        <v>2044</v>
      </c>
      <c r="Q329" t="s">
        <v>1022</v>
      </c>
      <c r="R329" t="s">
        <v>1700</v>
      </c>
      <c r="S329" t="s">
        <v>1199</v>
      </c>
      <c r="T329" t="s">
        <v>970</v>
      </c>
      <c r="U329" t="s">
        <v>1580</v>
      </c>
      <c r="V329" t="s">
        <v>1116</v>
      </c>
      <c r="W329" t="s">
        <v>984</v>
      </c>
      <c r="X329" t="s">
        <v>1107</v>
      </c>
      <c r="Y329" t="s">
        <v>986</v>
      </c>
      <c r="Z329" t="s">
        <v>265</v>
      </c>
      <c r="AA329" t="s">
        <v>33</v>
      </c>
      <c r="AB329">
        <v>34</v>
      </c>
      <c r="AC329">
        <v>0</v>
      </c>
    </row>
    <row r="330" spans="2:29" x14ac:dyDescent="0.25">
      <c r="B330">
        <f t="shared" si="10"/>
        <v>2023</v>
      </c>
      <c r="C330">
        <f t="shared" si="11"/>
        <v>11</v>
      </c>
      <c r="D330" s="19">
        <f>_xlfn.XLOOKUP(G330,[1]Sheet1!$K:$K,[1]Sheet1!$D:$D,0)</f>
        <v>45250</v>
      </c>
      <c r="E330" s="19">
        <f>_xlfn.XLOOKUP(G330,[1]Sheet1!$K:$K,[1]Sheet1!$E:$E,0)</f>
        <v>45256</v>
      </c>
      <c r="F330" t="str">
        <f>_xlfn.XLOOKUP(G330,[1]Sheet1!$K:$K,[1]Sheet1!$N:$N,0)</f>
        <v>2023-W47</v>
      </c>
      <c r="G330" t="s">
        <v>258</v>
      </c>
      <c r="H330" t="s">
        <v>76</v>
      </c>
      <c r="I330" t="s">
        <v>76</v>
      </c>
      <c r="J330" t="s">
        <v>77</v>
      </c>
      <c r="K330" t="s">
        <v>78</v>
      </c>
      <c r="L330" t="s">
        <v>2045</v>
      </c>
      <c r="M330" t="s">
        <v>963</v>
      </c>
      <c r="N330" t="s">
        <v>1605</v>
      </c>
      <c r="O330" t="s">
        <v>2026</v>
      </c>
      <c r="P330" t="s">
        <v>2046</v>
      </c>
      <c r="Q330" t="s">
        <v>1032</v>
      </c>
      <c r="R330" t="s">
        <v>2047</v>
      </c>
      <c r="S330" t="s">
        <v>1571</v>
      </c>
      <c r="T330" t="s">
        <v>970</v>
      </c>
      <c r="U330" t="s">
        <v>970</v>
      </c>
      <c r="V330" t="s">
        <v>1318</v>
      </c>
      <c r="W330" t="s">
        <v>996</v>
      </c>
      <c r="X330" t="s">
        <v>1925</v>
      </c>
      <c r="Y330" t="s">
        <v>1522</v>
      </c>
      <c r="Z330" t="s">
        <v>266</v>
      </c>
      <c r="AA330" t="s">
        <v>57</v>
      </c>
      <c r="AB330">
        <v>31</v>
      </c>
      <c r="AC330">
        <v>1</v>
      </c>
    </row>
    <row r="331" spans="2:29" x14ac:dyDescent="0.25">
      <c r="B331">
        <f t="shared" si="10"/>
        <v>2023</v>
      </c>
      <c r="C331">
        <f t="shared" si="11"/>
        <v>11</v>
      </c>
      <c r="D331" s="19">
        <f>_xlfn.XLOOKUP(G331,[1]Sheet1!$K:$K,[1]Sheet1!$D:$D,0)</f>
        <v>45250</v>
      </c>
      <c r="E331" s="19">
        <f>_xlfn.XLOOKUP(G331,[1]Sheet1!$K:$K,[1]Sheet1!$E:$E,0)</f>
        <v>45256</v>
      </c>
      <c r="F331" t="str">
        <f>_xlfn.XLOOKUP(G331,[1]Sheet1!$K:$K,[1]Sheet1!$N:$N,0)</f>
        <v>2023-W47</v>
      </c>
      <c r="G331" t="s">
        <v>258</v>
      </c>
      <c r="H331" t="s">
        <v>34</v>
      </c>
      <c r="I331" t="s">
        <v>35</v>
      </c>
      <c r="J331" t="s">
        <v>36</v>
      </c>
      <c r="K331" t="s">
        <v>37</v>
      </c>
      <c r="L331" t="s">
        <v>1230</v>
      </c>
      <c r="M331" t="s">
        <v>1032</v>
      </c>
      <c r="N331" t="s">
        <v>1270</v>
      </c>
      <c r="O331" t="s">
        <v>2048</v>
      </c>
      <c r="P331" t="s">
        <v>2040</v>
      </c>
      <c r="Q331" t="s">
        <v>1032</v>
      </c>
      <c r="R331" t="s">
        <v>2041</v>
      </c>
      <c r="S331" t="s">
        <v>1571</v>
      </c>
      <c r="T331" t="s">
        <v>970</v>
      </c>
      <c r="U331" t="s">
        <v>1985</v>
      </c>
      <c r="V331" t="s">
        <v>1106</v>
      </c>
      <c r="W331" t="s">
        <v>984</v>
      </c>
      <c r="X331" t="s">
        <v>2049</v>
      </c>
      <c r="Y331" t="s">
        <v>986</v>
      </c>
      <c r="Z331" t="s">
        <v>267</v>
      </c>
      <c r="AA331" t="s">
        <v>33</v>
      </c>
      <c r="AB331">
        <v>30</v>
      </c>
      <c r="AC331">
        <v>0</v>
      </c>
    </row>
    <row r="332" spans="2:29" x14ac:dyDescent="0.25">
      <c r="B332">
        <f t="shared" si="10"/>
        <v>2023</v>
      </c>
      <c r="C332">
        <f t="shared" si="11"/>
        <v>11</v>
      </c>
      <c r="D332" s="19">
        <f>_xlfn.XLOOKUP(G332,[1]Sheet1!$K:$K,[1]Sheet1!$D:$D,0)</f>
        <v>45250</v>
      </c>
      <c r="E332" s="19">
        <f>_xlfn.XLOOKUP(G332,[1]Sheet1!$K:$K,[1]Sheet1!$E:$E,0)</f>
        <v>45256</v>
      </c>
      <c r="F332" t="str">
        <f>_xlfn.XLOOKUP(G332,[1]Sheet1!$K:$K,[1]Sheet1!$N:$N,0)</f>
        <v>2023-W47</v>
      </c>
      <c r="G332" t="s">
        <v>258</v>
      </c>
      <c r="H332" t="s">
        <v>34</v>
      </c>
      <c r="I332" t="s">
        <v>45</v>
      </c>
      <c r="J332" t="s">
        <v>46</v>
      </c>
      <c r="K332" t="s">
        <v>47</v>
      </c>
      <c r="L332" t="s">
        <v>2050</v>
      </c>
      <c r="M332" t="s">
        <v>972</v>
      </c>
      <c r="N332" t="s">
        <v>2051</v>
      </c>
      <c r="O332" t="s">
        <v>1218</v>
      </c>
      <c r="P332" t="s">
        <v>1306</v>
      </c>
      <c r="Q332" t="s">
        <v>972</v>
      </c>
      <c r="R332" t="s">
        <v>1252</v>
      </c>
      <c r="S332" t="s">
        <v>1283</v>
      </c>
      <c r="T332" t="s">
        <v>2052</v>
      </c>
      <c r="U332" t="s">
        <v>970</v>
      </c>
      <c r="V332" t="s">
        <v>1318</v>
      </c>
      <c r="W332" t="s">
        <v>984</v>
      </c>
      <c r="X332" t="s">
        <v>2053</v>
      </c>
      <c r="Y332" t="s">
        <v>986</v>
      </c>
      <c r="Z332" t="s">
        <v>268</v>
      </c>
      <c r="AA332" t="s">
        <v>33</v>
      </c>
      <c r="AB332">
        <v>29</v>
      </c>
      <c r="AC332">
        <v>0</v>
      </c>
    </row>
    <row r="333" spans="2:29" x14ac:dyDescent="0.25">
      <c r="B333">
        <f t="shared" si="10"/>
        <v>2023</v>
      </c>
      <c r="C333">
        <f t="shared" si="11"/>
        <v>11</v>
      </c>
      <c r="D333" s="19">
        <f>_xlfn.XLOOKUP(G333,[1]Sheet1!$K:$K,[1]Sheet1!$D:$D,0)</f>
        <v>45250</v>
      </c>
      <c r="E333" s="19">
        <f>_xlfn.XLOOKUP(G333,[1]Sheet1!$K:$K,[1]Sheet1!$E:$E,0)</f>
        <v>45256</v>
      </c>
      <c r="F333" t="str">
        <f>_xlfn.XLOOKUP(G333,[1]Sheet1!$K:$K,[1]Sheet1!$N:$N,0)</f>
        <v>2023-W47</v>
      </c>
      <c r="G333" t="s">
        <v>258</v>
      </c>
      <c r="H333" t="s">
        <v>66</v>
      </c>
      <c r="I333" t="s">
        <v>84</v>
      </c>
      <c r="J333" t="s">
        <v>85</v>
      </c>
      <c r="K333" t="s">
        <v>86</v>
      </c>
      <c r="L333" t="s">
        <v>1501</v>
      </c>
      <c r="M333" t="s">
        <v>996</v>
      </c>
      <c r="N333" t="s">
        <v>1555</v>
      </c>
      <c r="O333" t="s">
        <v>1397</v>
      </c>
      <c r="P333" t="s">
        <v>1946</v>
      </c>
      <c r="Q333" t="s">
        <v>996</v>
      </c>
      <c r="R333" t="s">
        <v>2054</v>
      </c>
      <c r="S333" t="s">
        <v>1873</v>
      </c>
      <c r="T333" t="s">
        <v>970</v>
      </c>
      <c r="U333" t="s">
        <v>970</v>
      </c>
      <c r="V333" t="s">
        <v>1289</v>
      </c>
      <c r="W333" t="s">
        <v>984</v>
      </c>
      <c r="X333" t="s">
        <v>1918</v>
      </c>
      <c r="Y333" t="s">
        <v>986</v>
      </c>
      <c r="Z333" t="s">
        <v>269</v>
      </c>
      <c r="AA333" t="s">
        <v>33</v>
      </c>
      <c r="AB333">
        <v>22</v>
      </c>
      <c r="AC333">
        <v>0</v>
      </c>
    </row>
    <row r="334" spans="2:29" x14ac:dyDescent="0.25">
      <c r="B334">
        <f t="shared" si="10"/>
        <v>2023</v>
      </c>
      <c r="C334">
        <f t="shared" si="11"/>
        <v>11</v>
      </c>
      <c r="D334" s="19">
        <f>_xlfn.XLOOKUP(G334,[1]Sheet1!$K:$K,[1]Sheet1!$D:$D,0)</f>
        <v>45250</v>
      </c>
      <c r="E334" s="19">
        <f>_xlfn.XLOOKUP(G334,[1]Sheet1!$K:$K,[1]Sheet1!$E:$E,0)</f>
        <v>45256</v>
      </c>
      <c r="F334" t="str">
        <f>_xlfn.XLOOKUP(G334,[1]Sheet1!$K:$K,[1]Sheet1!$N:$N,0)</f>
        <v>2023-W47</v>
      </c>
      <c r="G334" t="s">
        <v>258</v>
      </c>
      <c r="H334" t="s">
        <v>92</v>
      </c>
      <c r="I334" t="s">
        <v>102</v>
      </c>
      <c r="J334" t="s">
        <v>103</v>
      </c>
      <c r="K334" t="s">
        <v>104</v>
      </c>
      <c r="L334" t="s">
        <v>2055</v>
      </c>
      <c r="M334" t="s">
        <v>1032</v>
      </c>
      <c r="N334" t="s">
        <v>1384</v>
      </c>
      <c r="O334" t="s">
        <v>2048</v>
      </c>
      <c r="P334" t="s">
        <v>2056</v>
      </c>
      <c r="Q334" t="s">
        <v>1022</v>
      </c>
      <c r="R334" t="s">
        <v>1427</v>
      </c>
      <c r="S334" t="s">
        <v>1199</v>
      </c>
      <c r="T334" t="s">
        <v>970</v>
      </c>
      <c r="U334" t="s">
        <v>970</v>
      </c>
      <c r="V334" t="s">
        <v>1289</v>
      </c>
      <c r="W334" t="s">
        <v>996</v>
      </c>
      <c r="X334" t="s">
        <v>2057</v>
      </c>
      <c r="Y334" t="s">
        <v>1040</v>
      </c>
      <c r="Z334" t="s">
        <v>270</v>
      </c>
      <c r="AA334" t="s">
        <v>57</v>
      </c>
      <c r="AB334">
        <v>18</v>
      </c>
      <c r="AC334">
        <v>1</v>
      </c>
    </row>
    <row r="335" spans="2:29" x14ac:dyDescent="0.25">
      <c r="B335">
        <f t="shared" si="10"/>
        <v>2023</v>
      </c>
      <c r="C335">
        <f t="shared" si="11"/>
        <v>11</v>
      </c>
      <c r="D335" s="19">
        <f>_xlfn.XLOOKUP(G335,[1]Sheet1!$K:$K,[1]Sheet1!$D:$D,0)</f>
        <v>45250</v>
      </c>
      <c r="E335" s="19">
        <f>_xlfn.XLOOKUP(G335,[1]Sheet1!$K:$K,[1]Sheet1!$E:$E,0)</f>
        <v>45256</v>
      </c>
      <c r="F335" t="str">
        <f>_xlfn.XLOOKUP(G335,[1]Sheet1!$K:$K,[1]Sheet1!$N:$N,0)</f>
        <v>2023-W47</v>
      </c>
      <c r="G335" t="s">
        <v>258</v>
      </c>
      <c r="H335" t="s">
        <v>34</v>
      </c>
      <c r="I335" t="s">
        <v>62</v>
      </c>
      <c r="J335" t="s">
        <v>63</v>
      </c>
      <c r="K335" t="s">
        <v>64</v>
      </c>
      <c r="L335" t="s">
        <v>2058</v>
      </c>
      <c r="M335" t="s">
        <v>984</v>
      </c>
      <c r="N335" t="s">
        <v>1711</v>
      </c>
      <c r="O335" t="s">
        <v>986</v>
      </c>
      <c r="P335" t="s">
        <v>1531</v>
      </c>
      <c r="Q335" t="s">
        <v>984</v>
      </c>
      <c r="R335" t="s">
        <v>1137</v>
      </c>
      <c r="S335" t="s">
        <v>986</v>
      </c>
      <c r="T335" t="s">
        <v>970</v>
      </c>
      <c r="U335" t="s">
        <v>986</v>
      </c>
      <c r="V335" t="s">
        <v>1005</v>
      </c>
      <c r="W335" t="s">
        <v>984</v>
      </c>
      <c r="X335" t="s">
        <v>2059</v>
      </c>
      <c r="Y335" t="s">
        <v>986</v>
      </c>
      <c r="Z335" t="s">
        <v>271</v>
      </c>
      <c r="AA335" t="s">
        <v>33</v>
      </c>
      <c r="AB335">
        <v>17</v>
      </c>
      <c r="AC335">
        <v>0</v>
      </c>
    </row>
    <row r="336" spans="2:29" x14ac:dyDescent="0.25">
      <c r="B336">
        <f t="shared" si="10"/>
        <v>2023</v>
      </c>
      <c r="C336">
        <f t="shared" si="11"/>
        <v>11</v>
      </c>
      <c r="D336" s="19">
        <f>_xlfn.XLOOKUP(G336,[1]Sheet1!$K:$K,[1]Sheet1!$D:$D,0)</f>
        <v>45250</v>
      </c>
      <c r="E336" s="19">
        <f>_xlfn.XLOOKUP(G336,[1]Sheet1!$K:$K,[1]Sheet1!$E:$E,0)</f>
        <v>45256</v>
      </c>
      <c r="F336" t="str">
        <f>_xlfn.XLOOKUP(G336,[1]Sheet1!$K:$K,[1]Sheet1!$N:$N,0)</f>
        <v>2023-W47</v>
      </c>
      <c r="G336" t="s">
        <v>258</v>
      </c>
      <c r="H336" t="s">
        <v>40</v>
      </c>
      <c r="I336" t="s">
        <v>88</v>
      </c>
      <c r="J336" t="s">
        <v>89</v>
      </c>
      <c r="K336" t="s">
        <v>90</v>
      </c>
      <c r="L336" t="s">
        <v>1304</v>
      </c>
      <c r="M336" t="s">
        <v>996</v>
      </c>
      <c r="N336" t="s">
        <v>1645</v>
      </c>
      <c r="O336" t="s">
        <v>1397</v>
      </c>
      <c r="P336" t="s">
        <v>2060</v>
      </c>
      <c r="Q336" t="s">
        <v>996</v>
      </c>
      <c r="R336" t="s">
        <v>965</v>
      </c>
      <c r="S336" t="s">
        <v>1873</v>
      </c>
      <c r="T336" t="s">
        <v>970</v>
      </c>
      <c r="U336" t="s">
        <v>970</v>
      </c>
      <c r="V336" t="s">
        <v>1296</v>
      </c>
      <c r="W336" t="s">
        <v>984</v>
      </c>
      <c r="X336" t="s">
        <v>2061</v>
      </c>
      <c r="Y336" t="s">
        <v>986</v>
      </c>
      <c r="Z336" t="s">
        <v>272</v>
      </c>
      <c r="AA336" t="s">
        <v>33</v>
      </c>
      <c r="AB336">
        <v>16</v>
      </c>
      <c r="AC336">
        <v>0</v>
      </c>
    </row>
    <row r="337" spans="2:29" x14ac:dyDescent="0.25">
      <c r="B337">
        <f t="shared" si="10"/>
        <v>2023</v>
      </c>
      <c r="C337">
        <f t="shared" si="11"/>
        <v>11</v>
      </c>
      <c r="D337" s="19">
        <f>_xlfn.XLOOKUP(G337,[1]Sheet1!$K:$K,[1]Sheet1!$D:$D,0)</f>
        <v>45250</v>
      </c>
      <c r="E337" s="19">
        <f>_xlfn.XLOOKUP(G337,[1]Sheet1!$K:$K,[1]Sheet1!$E:$E,0)</f>
        <v>45256</v>
      </c>
      <c r="F337" t="str">
        <f>_xlfn.XLOOKUP(G337,[1]Sheet1!$K:$K,[1]Sheet1!$N:$N,0)</f>
        <v>2023-W47</v>
      </c>
      <c r="G337" t="s">
        <v>258</v>
      </c>
      <c r="H337" t="s">
        <v>92</v>
      </c>
      <c r="I337" t="s">
        <v>97</v>
      </c>
      <c r="J337" t="s">
        <v>98</v>
      </c>
      <c r="K337" t="s">
        <v>99</v>
      </c>
      <c r="L337" t="s">
        <v>2062</v>
      </c>
      <c r="M337" t="s">
        <v>972</v>
      </c>
      <c r="N337" t="s">
        <v>1832</v>
      </c>
      <c r="O337" t="s">
        <v>1218</v>
      </c>
      <c r="P337" t="s">
        <v>1515</v>
      </c>
      <c r="Q337" t="s">
        <v>1081</v>
      </c>
      <c r="R337" t="s">
        <v>1444</v>
      </c>
      <c r="S337" t="s">
        <v>1729</v>
      </c>
      <c r="T337" t="s">
        <v>970</v>
      </c>
      <c r="U337" t="s">
        <v>970</v>
      </c>
      <c r="V337" t="s">
        <v>1005</v>
      </c>
      <c r="W337" t="s">
        <v>984</v>
      </c>
      <c r="X337" t="s">
        <v>2063</v>
      </c>
      <c r="Y337" t="s">
        <v>986</v>
      </c>
      <c r="Z337" t="s">
        <v>273</v>
      </c>
      <c r="AA337" t="s">
        <v>33</v>
      </c>
      <c r="AB337">
        <v>15</v>
      </c>
      <c r="AC337">
        <v>0</v>
      </c>
    </row>
    <row r="338" spans="2:29" x14ac:dyDescent="0.25">
      <c r="B338">
        <f t="shared" si="10"/>
        <v>2023</v>
      </c>
      <c r="C338">
        <f t="shared" si="11"/>
        <v>11</v>
      </c>
      <c r="D338" s="19">
        <f>_xlfn.XLOOKUP(G338,[1]Sheet1!$K:$K,[1]Sheet1!$D:$D,0)</f>
        <v>45250</v>
      </c>
      <c r="E338" s="19">
        <f>_xlfn.XLOOKUP(G338,[1]Sheet1!$K:$K,[1]Sheet1!$E:$E,0)</f>
        <v>45256</v>
      </c>
      <c r="F338" t="str">
        <f>_xlfn.XLOOKUP(G338,[1]Sheet1!$K:$K,[1]Sheet1!$N:$N,0)</f>
        <v>2023-W47</v>
      </c>
      <c r="G338" t="s">
        <v>258</v>
      </c>
      <c r="H338" t="s">
        <v>92</v>
      </c>
      <c r="I338" t="s">
        <v>93</v>
      </c>
      <c r="J338" t="s">
        <v>94</v>
      </c>
      <c r="K338" t="s">
        <v>95</v>
      </c>
      <c r="L338" t="s">
        <v>1312</v>
      </c>
      <c r="M338" t="s">
        <v>1081</v>
      </c>
      <c r="N338" t="s">
        <v>1902</v>
      </c>
      <c r="O338" t="s">
        <v>1901</v>
      </c>
      <c r="P338" t="s">
        <v>2064</v>
      </c>
      <c r="Q338" t="s">
        <v>1081</v>
      </c>
      <c r="R338" t="s">
        <v>982</v>
      </c>
      <c r="S338" t="s">
        <v>1729</v>
      </c>
      <c r="T338" t="s">
        <v>970</v>
      </c>
      <c r="U338" t="s">
        <v>970</v>
      </c>
      <c r="V338" t="s">
        <v>1001</v>
      </c>
      <c r="W338" t="s">
        <v>984</v>
      </c>
      <c r="X338" t="s">
        <v>2065</v>
      </c>
      <c r="Y338" t="s">
        <v>986</v>
      </c>
      <c r="Z338" t="s">
        <v>274</v>
      </c>
      <c r="AA338" t="s">
        <v>33</v>
      </c>
      <c r="AB338">
        <v>12</v>
      </c>
      <c r="AC338">
        <v>0</v>
      </c>
    </row>
    <row r="339" spans="2:29" x14ac:dyDescent="0.25">
      <c r="B339">
        <f t="shared" si="10"/>
        <v>2023</v>
      </c>
      <c r="C339">
        <f t="shared" si="11"/>
        <v>11</v>
      </c>
      <c r="D339" s="19">
        <f>_xlfn.XLOOKUP(G339,[1]Sheet1!$K:$K,[1]Sheet1!$D:$D,0)</f>
        <v>45250</v>
      </c>
      <c r="E339" s="19">
        <f>_xlfn.XLOOKUP(G339,[1]Sheet1!$K:$K,[1]Sheet1!$E:$E,0)</f>
        <v>45256</v>
      </c>
      <c r="F339" t="str">
        <f>_xlfn.XLOOKUP(G339,[1]Sheet1!$K:$K,[1]Sheet1!$N:$N,0)</f>
        <v>2023-W47</v>
      </c>
      <c r="G339" t="s">
        <v>258</v>
      </c>
      <c r="H339" t="s">
        <v>71</v>
      </c>
      <c r="I339" t="s">
        <v>80</v>
      </c>
      <c r="J339" t="s">
        <v>81</v>
      </c>
      <c r="K339" t="s">
        <v>82</v>
      </c>
      <c r="L339" t="s">
        <v>2066</v>
      </c>
      <c r="M339" t="s">
        <v>972</v>
      </c>
      <c r="N339" t="s">
        <v>965</v>
      </c>
      <c r="O339" t="s">
        <v>1218</v>
      </c>
      <c r="P339" t="s">
        <v>1162</v>
      </c>
      <c r="Q339" t="s">
        <v>972</v>
      </c>
      <c r="R339" t="s">
        <v>1091</v>
      </c>
      <c r="S339" t="s">
        <v>1283</v>
      </c>
      <c r="T339" t="s">
        <v>1094</v>
      </c>
      <c r="U339" t="s">
        <v>970</v>
      </c>
      <c r="V339" t="s">
        <v>1012</v>
      </c>
      <c r="W339" t="s">
        <v>984</v>
      </c>
      <c r="X339" t="s">
        <v>2067</v>
      </c>
      <c r="Y339" t="s">
        <v>986</v>
      </c>
      <c r="Z339" t="s">
        <v>275</v>
      </c>
      <c r="AA339" t="s">
        <v>33</v>
      </c>
      <c r="AB339">
        <v>11</v>
      </c>
      <c r="AC339">
        <v>0</v>
      </c>
    </row>
    <row r="340" spans="2:29" x14ac:dyDescent="0.25">
      <c r="B340">
        <f t="shared" si="10"/>
        <v>2023</v>
      </c>
      <c r="C340">
        <f t="shared" si="11"/>
        <v>11</v>
      </c>
      <c r="D340" s="19">
        <f>_xlfn.XLOOKUP(G340,[1]Sheet1!$K:$K,[1]Sheet1!$D:$D,0)</f>
        <v>45250</v>
      </c>
      <c r="E340" s="19">
        <f>_xlfn.XLOOKUP(G340,[1]Sheet1!$K:$K,[1]Sheet1!$E:$E,0)</f>
        <v>45256</v>
      </c>
      <c r="F340" t="str">
        <f>_xlfn.XLOOKUP(G340,[1]Sheet1!$K:$K,[1]Sheet1!$N:$N,0)</f>
        <v>2023-W47</v>
      </c>
      <c r="G340" t="s">
        <v>258</v>
      </c>
      <c r="H340" t="s">
        <v>71</v>
      </c>
      <c r="I340" t="s">
        <v>72</v>
      </c>
      <c r="J340" t="s">
        <v>73</v>
      </c>
      <c r="K340" t="s">
        <v>74</v>
      </c>
      <c r="L340" t="s">
        <v>2024</v>
      </c>
      <c r="M340" t="s">
        <v>972</v>
      </c>
      <c r="N340" t="s">
        <v>2025</v>
      </c>
      <c r="O340" t="s">
        <v>1218</v>
      </c>
      <c r="P340" t="s">
        <v>2068</v>
      </c>
      <c r="Q340" t="s">
        <v>972</v>
      </c>
      <c r="R340" t="s">
        <v>2069</v>
      </c>
      <c r="S340" t="s">
        <v>1283</v>
      </c>
      <c r="T340" t="s">
        <v>970</v>
      </c>
      <c r="U340" t="s">
        <v>970</v>
      </c>
      <c r="V340" t="s">
        <v>1125</v>
      </c>
      <c r="W340" t="s">
        <v>984</v>
      </c>
      <c r="X340" t="s">
        <v>1121</v>
      </c>
      <c r="Y340" t="s">
        <v>986</v>
      </c>
      <c r="Z340" t="s">
        <v>276</v>
      </c>
      <c r="AA340" t="s">
        <v>33</v>
      </c>
      <c r="AB340">
        <v>11</v>
      </c>
      <c r="AC340">
        <v>0</v>
      </c>
    </row>
    <row r="341" spans="2:29" x14ac:dyDescent="0.25">
      <c r="B341">
        <f t="shared" si="10"/>
        <v>2023</v>
      </c>
      <c r="C341">
        <f t="shared" si="11"/>
        <v>11</v>
      </c>
      <c r="D341" s="19">
        <f>_xlfn.XLOOKUP(G341,[1]Sheet1!$K:$K,[1]Sheet1!$D:$D,0)</f>
        <v>45250</v>
      </c>
      <c r="E341" s="19">
        <f>_xlfn.XLOOKUP(G341,[1]Sheet1!$K:$K,[1]Sheet1!$E:$E,0)</f>
        <v>45256</v>
      </c>
      <c r="F341" t="str">
        <f>_xlfn.XLOOKUP(G341,[1]Sheet1!$K:$K,[1]Sheet1!$N:$N,0)</f>
        <v>2023-W47</v>
      </c>
      <c r="G341" t="s">
        <v>258</v>
      </c>
      <c r="H341" t="s">
        <v>40</v>
      </c>
      <c r="I341" t="s">
        <v>58</v>
      </c>
      <c r="J341" t="s">
        <v>59</v>
      </c>
      <c r="K341" t="s">
        <v>60</v>
      </c>
      <c r="L341" t="s">
        <v>2070</v>
      </c>
      <c r="M341" t="s">
        <v>1081</v>
      </c>
      <c r="N341" t="s">
        <v>2071</v>
      </c>
      <c r="O341" t="s">
        <v>1901</v>
      </c>
      <c r="P341" t="s">
        <v>1405</v>
      </c>
      <c r="Q341" t="s">
        <v>1081</v>
      </c>
      <c r="R341" t="s">
        <v>1391</v>
      </c>
      <c r="S341" t="s">
        <v>1729</v>
      </c>
      <c r="T341" t="s">
        <v>970</v>
      </c>
      <c r="U341" t="s">
        <v>970</v>
      </c>
      <c r="V341" t="s">
        <v>1042</v>
      </c>
      <c r="W341" t="s">
        <v>996</v>
      </c>
      <c r="X341" t="s">
        <v>2072</v>
      </c>
      <c r="Y341" t="s">
        <v>1538</v>
      </c>
      <c r="Z341" t="s">
        <v>277</v>
      </c>
      <c r="AA341" t="s">
        <v>166</v>
      </c>
      <c r="AB341">
        <v>10</v>
      </c>
      <c r="AC341">
        <v>1</v>
      </c>
    </row>
    <row r="342" spans="2:29" x14ac:dyDescent="0.25">
      <c r="B342">
        <f t="shared" si="10"/>
        <v>2023</v>
      </c>
      <c r="C342">
        <f t="shared" si="11"/>
        <v>11</v>
      </c>
      <c r="D342" s="19">
        <f>_xlfn.XLOOKUP(G342,[1]Sheet1!$K:$K,[1]Sheet1!$D:$D,0)</f>
        <v>45250</v>
      </c>
      <c r="E342" s="19">
        <f>_xlfn.XLOOKUP(G342,[1]Sheet1!$K:$K,[1]Sheet1!$E:$E,0)</f>
        <v>45256</v>
      </c>
      <c r="F342" t="str">
        <f>_xlfn.XLOOKUP(G342,[1]Sheet1!$K:$K,[1]Sheet1!$N:$N,0)</f>
        <v>2023-W47</v>
      </c>
      <c r="G342" t="s">
        <v>258</v>
      </c>
      <c r="H342" t="s">
        <v>92</v>
      </c>
      <c r="I342" t="s">
        <v>111</v>
      </c>
      <c r="J342" t="s">
        <v>112</v>
      </c>
      <c r="K342" t="s">
        <v>113</v>
      </c>
      <c r="L342" t="s">
        <v>2073</v>
      </c>
      <c r="M342" t="s">
        <v>1032</v>
      </c>
      <c r="N342" t="s">
        <v>1399</v>
      </c>
      <c r="O342" t="s">
        <v>2048</v>
      </c>
      <c r="P342" t="s">
        <v>2074</v>
      </c>
      <c r="Q342" t="s">
        <v>1022</v>
      </c>
      <c r="R342" t="s">
        <v>1256</v>
      </c>
      <c r="S342" t="s">
        <v>1199</v>
      </c>
      <c r="T342" t="s">
        <v>970</v>
      </c>
      <c r="U342" t="s">
        <v>970</v>
      </c>
      <c r="V342" t="s">
        <v>1012</v>
      </c>
      <c r="W342" t="s">
        <v>984</v>
      </c>
      <c r="X342" t="s">
        <v>2075</v>
      </c>
      <c r="Y342" t="s">
        <v>986</v>
      </c>
      <c r="Z342" t="s">
        <v>278</v>
      </c>
      <c r="AA342" t="s">
        <v>33</v>
      </c>
      <c r="AB342">
        <v>7</v>
      </c>
      <c r="AC342">
        <v>0</v>
      </c>
    </row>
    <row r="343" spans="2:29" x14ac:dyDescent="0.25">
      <c r="B343">
        <f t="shared" si="10"/>
        <v>2023</v>
      </c>
      <c r="C343">
        <f t="shared" si="11"/>
        <v>11</v>
      </c>
      <c r="D343" s="19">
        <f>_xlfn.XLOOKUP(G343,[1]Sheet1!$K:$K,[1]Sheet1!$D:$D,0)</f>
        <v>45250</v>
      </c>
      <c r="E343" s="19">
        <f>_xlfn.XLOOKUP(G343,[1]Sheet1!$K:$K,[1]Sheet1!$E:$E,0)</f>
        <v>45256</v>
      </c>
      <c r="F343" t="str">
        <f>_xlfn.XLOOKUP(G343,[1]Sheet1!$K:$K,[1]Sheet1!$N:$N,0)</f>
        <v>2023-W47</v>
      </c>
      <c r="G343" t="s">
        <v>258</v>
      </c>
      <c r="H343" t="s">
        <v>120</v>
      </c>
      <c r="I343" t="s">
        <v>120</v>
      </c>
      <c r="J343" t="s">
        <v>121</v>
      </c>
      <c r="K343" t="s">
        <v>122</v>
      </c>
      <c r="L343" t="s">
        <v>1064</v>
      </c>
      <c r="M343" t="s">
        <v>984</v>
      </c>
      <c r="N343" t="s">
        <v>1786</v>
      </c>
      <c r="O343" t="s">
        <v>986</v>
      </c>
      <c r="P343" t="s">
        <v>1047</v>
      </c>
      <c r="Q343" t="s">
        <v>984</v>
      </c>
      <c r="R343" t="s">
        <v>2076</v>
      </c>
      <c r="S343" t="s">
        <v>986</v>
      </c>
      <c r="T343" t="s">
        <v>970</v>
      </c>
      <c r="U343" t="s">
        <v>986</v>
      </c>
      <c r="V343" t="s">
        <v>1032</v>
      </c>
      <c r="W343" t="s">
        <v>984</v>
      </c>
      <c r="X343" t="s">
        <v>2077</v>
      </c>
      <c r="Y343" t="s">
        <v>986</v>
      </c>
      <c r="Z343" t="s">
        <v>279</v>
      </c>
      <c r="AA343" t="s">
        <v>33</v>
      </c>
      <c r="AB343">
        <v>6</v>
      </c>
      <c r="AC343">
        <v>0</v>
      </c>
    </row>
    <row r="344" spans="2:29" x14ac:dyDescent="0.25">
      <c r="B344">
        <f t="shared" si="10"/>
        <v>2023</v>
      </c>
      <c r="C344">
        <f t="shared" si="11"/>
        <v>11</v>
      </c>
      <c r="D344" s="19">
        <f>_xlfn.XLOOKUP(G344,[1]Sheet1!$K:$K,[1]Sheet1!$D:$D,0)</f>
        <v>45250</v>
      </c>
      <c r="E344" s="19">
        <f>_xlfn.XLOOKUP(G344,[1]Sheet1!$K:$K,[1]Sheet1!$E:$E,0)</f>
        <v>45256</v>
      </c>
      <c r="F344" t="str">
        <f>_xlfn.XLOOKUP(G344,[1]Sheet1!$K:$K,[1]Sheet1!$N:$N,0)</f>
        <v>2023-W47</v>
      </c>
      <c r="G344" t="s">
        <v>258</v>
      </c>
      <c r="H344" t="s">
        <v>115</v>
      </c>
      <c r="I344" t="s">
        <v>116</v>
      </c>
      <c r="J344" t="s">
        <v>117</v>
      </c>
      <c r="K344" t="s">
        <v>118</v>
      </c>
      <c r="L344" t="s">
        <v>1124</v>
      </c>
      <c r="M344" t="s">
        <v>972</v>
      </c>
      <c r="N344" t="s">
        <v>2078</v>
      </c>
      <c r="O344" t="s">
        <v>1218</v>
      </c>
      <c r="P344" t="s">
        <v>1101</v>
      </c>
      <c r="Q344" t="s">
        <v>972</v>
      </c>
      <c r="R344" t="s">
        <v>2078</v>
      </c>
      <c r="S344" t="s">
        <v>1283</v>
      </c>
      <c r="T344" t="s">
        <v>970</v>
      </c>
      <c r="U344" t="s">
        <v>970</v>
      </c>
      <c r="V344" t="s">
        <v>977</v>
      </c>
      <c r="W344" t="s">
        <v>984</v>
      </c>
      <c r="X344" t="s">
        <v>1347</v>
      </c>
      <c r="Y344" t="s">
        <v>986</v>
      </c>
      <c r="Z344" t="s">
        <v>131</v>
      </c>
      <c r="AA344" t="s">
        <v>33</v>
      </c>
      <c r="AB344">
        <v>4</v>
      </c>
      <c r="AC344">
        <v>0</v>
      </c>
    </row>
    <row r="345" spans="2:29" x14ac:dyDescent="0.25">
      <c r="B345">
        <f t="shared" si="10"/>
        <v>2023</v>
      </c>
      <c r="C345">
        <f t="shared" si="11"/>
        <v>5</v>
      </c>
      <c r="D345" s="19">
        <f>_xlfn.XLOOKUP(G345,[1]Sheet1!$K:$K,[1]Sheet1!$D:$D,0)</f>
        <v>45061</v>
      </c>
      <c r="E345" s="19">
        <f>_xlfn.XLOOKUP(G345,[1]Sheet1!$K:$K,[1]Sheet1!$E:$E,0)</f>
        <v>45067</v>
      </c>
      <c r="F345" t="str">
        <f>_xlfn.XLOOKUP(G345,[1]Sheet1!$K:$K,[1]Sheet1!$N:$N,0)</f>
        <v>2023-W20</v>
      </c>
      <c r="G345" t="s">
        <v>280</v>
      </c>
      <c r="H345" t="s">
        <v>40</v>
      </c>
      <c r="I345" t="s">
        <v>58</v>
      </c>
      <c r="J345" t="s">
        <v>59</v>
      </c>
      <c r="K345" t="s">
        <v>60</v>
      </c>
      <c r="L345" t="s">
        <v>2079</v>
      </c>
      <c r="M345" t="s">
        <v>1032</v>
      </c>
      <c r="N345" t="s">
        <v>2080</v>
      </c>
      <c r="O345" t="s">
        <v>2081</v>
      </c>
      <c r="P345" t="s">
        <v>2082</v>
      </c>
      <c r="Q345" t="s">
        <v>1110</v>
      </c>
      <c r="R345" t="s">
        <v>2083</v>
      </c>
      <c r="S345" t="s">
        <v>2084</v>
      </c>
      <c r="T345" t="s">
        <v>970</v>
      </c>
      <c r="U345" t="s">
        <v>970</v>
      </c>
      <c r="V345" t="s">
        <v>1087</v>
      </c>
      <c r="W345" t="s">
        <v>972</v>
      </c>
      <c r="X345" t="s">
        <v>2085</v>
      </c>
      <c r="Y345" t="s">
        <v>1538</v>
      </c>
      <c r="Z345" t="s">
        <v>281</v>
      </c>
      <c r="AA345" t="s">
        <v>282</v>
      </c>
      <c r="AB345">
        <v>50</v>
      </c>
      <c r="AC345">
        <v>2</v>
      </c>
    </row>
    <row r="346" spans="2:29" x14ac:dyDescent="0.25">
      <c r="B346">
        <f t="shared" si="10"/>
        <v>2023</v>
      </c>
      <c r="C346">
        <f t="shared" si="11"/>
        <v>5</v>
      </c>
      <c r="D346" s="19">
        <f>_xlfn.XLOOKUP(G346,[1]Sheet1!$K:$K,[1]Sheet1!$D:$D,0)</f>
        <v>45061</v>
      </c>
      <c r="E346" s="19">
        <f>_xlfn.XLOOKUP(G346,[1]Sheet1!$K:$K,[1]Sheet1!$E:$E,0)</f>
        <v>45067</v>
      </c>
      <c r="F346" t="str">
        <f>_xlfn.XLOOKUP(G346,[1]Sheet1!$K:$K,[1]Sheet1!$N:$N,0)</f>
        <v>2023-W20</v>
      </c>
      <c r="G346" t="s">
        <v>280</v>
      </c>
      <c r="H346" t="s">
        <v>92</v>
      </c>
      <c r="I346" t="s">
        <v>102</v>
      </c>
      <c r="J346" t="s">
        <v>103</v>
      </c>
      <c r="K346" t="s">
        <v>104</v>
      </c>
      <c r="L346" t="s">
        <v>1177</v>
      </c>
      <c r="M346" t="s">
        <v>1042</v>
      </c>
      <c r="N346" t="s">
        <v>2086</v>
      </c>
      <c r="O346" t="s">
        <v>2087</v>
      </c>
      <c r="P346" t="s">
        <v>2088</v>
      </c>
      <c r="Q346" t="s">
        <v>988</v>
      </c>
      <c r="R346" t="s">
        <v>2089</v>
      </c>
      <c r="S346" t="s">
        <v>2090</v>
      </c>
      <c r="T346" t="s">
        <v>2091</v>
      </c>
      <c r="U346" t="s">
        <v>970</v>
      </c>
      <c r="V346" t="s">
        <v>1221</v>
      </c>
      <c r="W346" t="s">
        <v>984</v>
      </c>
      <c r="X346" t="s">
        <v>1913</v>
      </c>
      <c r="Y346" t="s">
        <v>986</v>
      </c>
      <c r="Z346" t="s">
        <v>283</v>
      </c>
      <c r="AA346" t="s">
        <v>33</v>
      </c>
      <c r="AB346">
        <v>18</v>
      </c>
      <c r="AC346">
        <v>0</v>
      </c>
    </row>
    <row r="347" spans="2:29" x14ac:dyDescent="0.25">
      <c r="B347">
        <f t="shared" si="10"/>
        <v>2023</v>
      </c>
      <c r="C347">
        <f t="shared" si="11"/>
        <v>5</v>
      </c>
      <c r="D347" s="19">
        <f>_xlfn.XLOOKUP(G347,[1]Sheet1!$K:$K,[1]Sheet1!$D:$D,0)</f>
        <v>45061</v>
      </c>
      <c r="E347" s="19">
        <f>_xlfn.XLOOKUP(G347,[1]Sheet1!$K:$K,[1]Sheet1!$E:$E,0)</f>
        <v>45067</v>
      </c>
      <c r="F347" t="str">
        <f>_xlfn.XLOOKUP(G347,[1]Sheet1!$K:$K,[1]Sheet1!$N:$N,0)</f>
        <v>2023-W20</v>
      </c>
      <c r="G347" t="s">
        <v>280</v>
      </c>
      <c r="H347" t="s">
        <v>92</v>
      </c>
      <c r="I347" t="s">
        <v>97</v>
      </c>
      <c r="J347" t="s">
        <v>98</v>
      </c>
      <c r="K347" t="s">
        <v>99</v>
      </c>
      <c r="L347" t="s">
        <v>1827</v>
      </c>
      <c r="M347" t="s">
        <v>977</v>
      </c>
      <c r="N347" t="s">
        <v>2092</v>
      </c>
      <c r="O347" t="s">
        <v>1199</v>
      </c>
      <c r="P347" t="s">
        <v>2093</v>
      </c>
      <c r="Q347" t="s">
        <v>977</v>
      </c>
      <c r="R347" t="s">
        <v>2094</v>
      </c>
      <c r="S347" t="s">
        <v>1373</v>
      </c>
      <c r="T347" t="s">
        <v>970</v>
      </c>
      <c r="U347" t="s">
        <v>970</v>
      </c>
      <c r="V347" t="s">
        <v>1001</v>
      </c>
      <c r="W347" t="s">
        <v>984</v>
      </c>
      <c r="X347" t="s">
        <v>2095</v>
      </c>
      <c r="Y347" t="s">
        <v>986</v>
      </c>
      <c r="Z347" t="s">
        <v>126</v>
      </c>
      <c r="AA347" t="s">
        <v>33</v>
      </c>
      <c r="AB347">
        <v>13</v>
      </c>
      <c r="AC347">
        <v>0</v>
      </c>
    </row>
    <row r="348" spans="2:29" x14ac:dyDescent="0.25">
      <c r="B348">
        <f t="shared" si="10"/>
        <v>2023</v>
      </c>
      <c r="C348">
        <f t="shared" si="11"/>
        <v>5</v>
      </c>
      <c r="D348" s="19">
        <f>_xlfn.XLOOKUP(G348,[1]Sheet1!$K:$K,[1]Sheet1!$D:$D,0)</f>
        <v>45061</v>
      </c>
      <c r="E348" s="19">
        <f>_xlfn.XLOOKUP(G348,[1]Sheet1!$K:$K,[1]Sheet1!$E:$E,0)</f>
        <v>45067</v>
      </c>
      <c r="F348" t="str">
        <f>_xlfn.XLOOKUP(G348,[1]Sheet1!$K:$K,[1]Sheet1!$N:$N,0)</f>
        <v>2023-W20</v>
      </c>
      <c r="G348" t="s">
        <v>280</v>
      </c>
      <c r="H348" t="s">
        <v>76</v>
      </c>
      <c r="I348" t="s">
        <v>76</v>
      </c>
      <c r="J348" t="s">
        <v>77</v>
      </c>
      <c r="K348" t="s">
        <v>78</v>
      </c>
      <c r="L348" t="s">
        <v>1637</v>
      </c>
      <c r="M348" t="s">
        <v>972</v>
      </c>
      <c r="N348" t="s">
        <v>1808</v>
      </c>
      <c r="O348" t="s">
        <v>2010</v>
      </c>
      <c r="P348" t="s">
        <v>1304</v>
      </c>
      <c r="Q348" t="s">
        <v>972</v>
      </c>
      <c r="R348" t="s">
        <v>2096</v>
      </c>
      <c r="S348" t="s">
        <v>1133</v>
      </c>
      <c r="T348" t="s">
        <v>970</v>
      </c>
      <c r="U348" t="s">
        <v>970</v>
      </c>
      <c r="V348" t="s">
        <v>1001</v>
      </c>
      <c r="W348" t="s">
        <v>984</v>
      </c>
      <c r="X348" t="s">
        <v>2097</v>
      </c>
      <c r="Y348" t="s">
        <v>986</v>
      </c>
      <c r="Z348" t="s">
        <v>126</v>
      </c>
      <c r="AA348" t="s">
        <v>33</v>
      </c>
      <c r="AB348">
        <v>13</v>
      </c>
      <c r="AC348">
        <v>0</v>
      </c>
    </row>
    <row r="349" spans="2:29" x14ac:dyDescent="0.25">
      <c r="B349">
        <f t="shared" si="10"/>
        <v>2023</v>
      </c>
      <c r="C349">
        <f t="shared" si="11"/>
        <v>5</v>
      </c>
      <c r="D349" s="19">
        <f>_xlfn.XLOOKUP(G349,[1]Sheet1!$K:$K,[1]Sheet1!$D:$D,0)</f>
        <v>45061</v>
      </c>
      <c r="E349" s="19">
        <f>_xlfn.XLOOKUP(G349,[1]Sheet1!$K:$K,[1]Sheet1!$E:$E,0)</f>
        <v>45067</v>
      </c>
      <c r="F349" t="str">
        <f>_xlfn.XLOOKUP(G349,[1]Sheet1!$K:$K,[1]Sheet1!$N:$N,0)</f>
        <v>2023-W20</v>
      </c>
      <c r="G349" t="s">
        <v>280</v>
      </c>
      <c r="H349" t="s">
        <v>115</v>
      </c>
      <c r="I349" t="s">
        <v>116</v>
      </c>
      <c r="J349" t="s">
        <v>117</v>
      </c>
      <c r="K349" t="s">
        <v>118</v>
      </c>
      <c r="L349" t="s">
        <v>1550</v>
      </c>
      <c r="M349" t="s">
        <v>996</v>
      </c>
      <c r="N349" t="s">
        <v>1277</v>
      </c>
      <c r="O349" t="s">
        <v>1283</v>
      </c>
      <c r="P349" t="s">
        <v>1824</v>
      </c>
      <c r="Q349" t="s">
        <v>996</v>
      </c>
      <c r="R349" t="s">
        <v>1481</v>
      </c>
      <c r="S349" t="s">
        <v>1488</v>
      </c>
      <c r="T349" t="s">
        <v>1813</v>
      </c>
      <c r="U349" t="s">
        <v>970</v>
      </c>
      <c r="V349" t="s">
        <v>1125</v>
      </c>
      <c r="W349" t="s">
        <v>984</v>
      </c>
      <c r="X349" t="s">
        <v>2098</v>
      </c>
      <c r="Y349" t="s">
        <v>986</v>
      </c>
      <c r="Z349" t="s">
        <v>106</v>
      </c>
      <c r="AA349" t="s">
        <v>33</v>
      </c>
      <c r="AB349">
        <v>12</v>
      </c>
      <c r="AC349">
        <v>0</v>
      </c>
    </row>
    <row r="350" spans="2:29" x14ac:dyDescent="0.25">
      <c r="B350">
        <f t="shared" si="10"/>
        <v>2023</v>
      </c>
      <c r="C350">
        <f t="shared" si="11"/>
        <v>5</v>
      </c>
      <c r="D350" s="19">
        <f>_xlfn.XLOOKUP(G350,[1]Sheet1!$K:$K,[1]Sheet1!$D:$D,0)</f>
        <v>45061</v>
      </c>
      <c r="E350" s="19">
        <f>_xlfn.XLOOKUP(G350,[1]Sheet1!$K:$K,[1]Sheet1!$E:$E,0)</f>
        <v>45067</v>
      </c>
      <c r="F350" t="str">
        <f>_xlfn.XLOOKUP(G350,[1]Sheet1!$K:$K,[1]Sheet1!$N:$N,0)</f>
        <v>2023-W20</v>
      </c>
      <c r="G350" t="s">
        <v>280</v>
      </c>
      <c r="H350" t="s">
        <v>120</v>
      </c>
      <c r="I350" t="s">
        <v>120</v>
      </c>
      <c r="J350" t="s">
        <v>121</v>
      </c>
      <c r="K350" t="s">
        <v>122</v>
      </c>
      <c r="L350" t="s">
        <v>1166</v>
      </c>
      <c r="M350" t="s">
        <v>996</v>
      </c>
      <c r="N350" t="s">
        <v>982</v>
      </c>
      <c r="O350" t="s">
        <v>1283</v>
      </c>
      <c r="P350" t="s">
        <v>1038</v>
      </c>
      <c r="Q350" t="s">
        <v>996</v>
      </c>
      <c r="R350" t="s">
        <v>2099</v>
      </c>
      <c r="S350" t="s">
        <v>1488</v>
      </c>
      <c r="T350" t="s">
        <v>970</v>
      </c>
      <c r="U350" t="s">
        <v>970</v>
      </c>
      <c r="V350" t="s">
        <v>1022</v>
      </c>
      <c r="W350" t="s">
        <v>984</v>
      </c>
      <c r="X350" t="s">
        <v>1974</v>
      </c>
      <c r="Y350" t="s">
        <v>986</v>
      </c>
      <c r="Z350" t="s">
        <v>143</v>
      </c>
      <c r="AA350" t="s">
        <v>33</v>
      </c>
      <c r="AB350">
        <v>8</v>
      </c>
      <c r="AC350">
        <v>0</v>
      </c>
    </row>
    <row r="351" spans="2:29" x14ac:dyDescent="0.25">
      <c r="B351">
        <f t="shared" si="10"/>
        <v>2023</v>
      </c>
      <c r="C351">
        <f t="shared" si="11"/>
        <v>5</v>
      </c>
      <c r="D351" s="19">
        <f>_xlfn.XLOOKUP(G351,[1]Sheet1!$K:$K,[1]Sheet1!$D:$D,0)</f>
        <v>45061</v>
      </c>
      <c r="E351" s="19">
        <f>_xlfn.XLOOKUP(G351,[1]Sheet1!$K:$K,[1]Sheet1!$E:$E,0)</f>
        <v>45067</v>
      </c>
      <c r="F351" t="str">
        <f>_xlfn.XLOOKUP(G351,[1]Sheet1!$K:$K,[1]Sheet1!$N:$N,0)</f>
        <v>2023-W20</v>
      </c>
      <c r="G351" t="s">
        <v>280</v>
      </c>
      <c r="H351" t="s">
        <v>115</v>
      </c>
      <c r="I351" t="s">
        <v>231</v>
      </c>
      <c r="J351" t="s">
        <v>232</v>
      </c>
      <c r="K351" t="s">
        <v>233</v>
      </c>
      <c r="L351" t="s">
        <v>1477</v>
      </c>
      <c r="M351" t="s">
        <v>996</v>
      </c>
      <c r="N351" t="s">
        <v>1376</v>
      </c>
      <c r="O351" t="s">
        <v>1283</v>
      </c>
      <c r="P351" t="s">
        <v>1275</v>
      </c>
      <c r="Q351" t="s">
        <v>996</v>
      </c>
      <c r="R351" t="s">
        <v>1833</v>
      </c>
      <c r="S351" t="s">
        <v>1488</v>
      </c>
      <c r="T351" t="s">
        <v>970</v>
      </c>
      <c r="U351" t="s">
        <v>970</v>
      </c>
      <c r="V351" t="s">
        <v>967</v>
      </c>
      <c r="W351" t="s">
        <v>984</v>
      </c>
      <c r="X351" t="s">
        <v>2100</v>
      </c>
      <c r="Y351" t="s">
        <v>986</v>
      </c>
      <c r="Z351" t="s">
        <v>176</v>
      </c>
      <c r="AA351" t="s">
        <v>33</v>
      </c>
      <c r="AB351">
        <v>7</v>
      </c>
      <c r="AC351">
        <v>0</v>
      </c>
    </row>
    <row r="352" spans="2:29" x14ac:dyDescent="0.25">
      <c r="B352">
        <f t="shared" si="10"/>
        <v>2023</v>
      </c>
      <c r="C352">
        <f t="shared" si="11"/>
        <v>5</v>
      </c>
      <c r="D352" s="19">
        <f>_xlfn.XLOOKUP(G352,[1]Sheet1!$K:$K,[1]Sheet1!$D:$D,0)</f>
        <v>45061</v>
      </c>
      <c r="E352" s="19">
        <f>_xlfn.XLOOKUP(G352,[1]Sheet1!$K:$K,[1]Sheet1!$E:$E,0)</f>
        <v>45067</v>
      </c>
      <c r="F352" t="str">
        <f>_xlfn.XLOOKUP(G352,[1]Sheet1!$K:$K,[1]Sheet1!$N:$N,0)</f>
        <v>2023-W20</v>
      </c>
      <c r="G352" t="s">
        <v>280</v>
      </c>
      <c r="H352" t="s">
        <v>34</v>
      </c>
      <c r="I352" t="s">
        <v>50</v>
      </c>
      <c r="J352" t="s">
        <v>51</v>
      </c>
      <c r="K352" t="s">
        <v>52</v>
      </c>
      <c r="L352" t="s">
        <v>1468</v>
      </c>
      <c r="M352" t="s">
        <v>996</v>
      </c>
      <c r="N352" t="s">
        <v>1270</v>
      </c>
      <c r="O352" t="s">
        <v>1283</v>
      </c>
      <c r="P352" t="s">
        <v>2003</v>
      </c>
      <c r="Q352" t="s">
        <v>996</v>
      </c>
      <c r="R352" t="s">
        <v>1840</v>
      </c>
      <c r="S352" t="s">
        <v>1488</v>
      </c>
      <c r="T352" t="s">
        <v>2101</v>
      </c>
      <c r="U352" t="s">
        <v>970</v>
      </c>
      <c r="V352" t="s">
        <v>1022</v>
      </c>
      <c r="W352" t="s">
        <v>984</v>
      </c>
      <c r="X352" t="s">
        <v>1521</v>
      </c>
      <c r="Y352" t="s">
        <v>986</v>
      </c>
      <c r="Z352" t="s">
        <v>216</v>
      </c>
      <c r="AA352" t="s">
        <v>33</v>
      </c>
      <c r="AB352">
        <v>6</v>
      </c>
      <c r="AC352">
        <v>0</v>
      </c>
    </row>
    <row r="353" spans="2:29" x14ac:dyDescent="0.25">
      <c r="B353">
        <f t="shared" si="10"/>
        <v>2023</v>
      </c>
      <c r="C353">
        <f t="shared" si="11"/>
        <v>5</v>
      </c>
      <c r="D353" s="19">
        <f>_xlfn.XLOOKUP(G353,[1]Sheet1!$K:$K,[1]Sheet1!$D:$D,0)</f>
        <v>45061</v>
      </c>
      <c r="E353" s="19">
        <f>_xlfn.XLOOKUP(G353,[1]Sheet1!$K:$K,[1]Sheet1!$E:$E,0)</f>
        <v>45067</v>
      </c>
      <c r="F353" t="str">
        <f>_xlfn.XLOOKUP(G353,[1]Sheet1!$K:$K,[1]Sheet1!$N:$N,0)</f>
        <v>2023-W20</v>
      </c>
      <c r="G353" t="s">
        <v>280</v>
      </c>
      <c r="H353" t="s">
        <v>92</v>
      </c>
      <c r="I353" t="s">
        <v>111</v>
      </c>
      <c r="J353" t="s">
        <v>112</v>
      </c>
      <c r="K353" t="s">
        <v>113</v>
      </c>
      <c r="L353" t="s">
        <v>1299</v>
      </c>
      <c r="M353" t="s">
        <v>1081</v>
      </c>
      <c r="N353" t="s">
        <v>2102</v>
      </c>
      <c r="O353" t="s">
        <v>1571</v>
      </c>
      <c r="P353" t="s">
        <v>1248</v>
      </c>
      <c r="Q353" t="s">
        <v>1081</v>
      </c>
      <c r="R353" t="s">
        <v>1999</v>
      </c>
      <c r="S353" t="s">
        <v>1430</v>
      </c>
      <c r="T353" t="s">
        <v>970</v>
      </c>
      <c r="U353" t="s">
        <v>970</v>
      </c>
      <c r="V353" t="s">
        <v>963</v>
      </c>
      <c r="W353" t="s">
        <v>984</v>
      </c>
      <c r="X353" t="s">
        <v>1391</v>
      </c>
      <c r="Y353" t="s">
        <v>986</v>
      </c>
      <c r="Z353" t="s">
        <v>129</v>
      </c>
      <c r="AA353" t="s">
        <v>33</v>
      </c>
      <c r="AB353">
        <v>5</v>
      </c>
      <c r="AC353">
        <v>0</v>
      </c>
    </row>
    <row r="354" spans="2:29" x14ac:dyDescent="0.25">
      <c r="B354">
        <f t="shared" si="10"/>
        <v>2023</v>
      </c>
      <c r="C354">
        <f t="shared" si="11"/>
        <v>5</v>
      </c>
      <c r="D354" s="19">
        <f>_xlfn.XLOOKUP(G354,[1]Sheet1!$K:$K,[1]Sheet1!$D:$D,0)</f>
        <v>45061</v>
      </c>
      <c r="E354" s="19">
        <f>_xlfn.XLOOKUP(G354,[1]Sheet1!$K:$K,[1]Sheet1!$E:$E,0)</f>
        <v>45067</v>
      </c>
      <c r="F354" t="str">
        <f>_xlfn.XLOOKUP(G354,[1]Sheet1!$K:$K,[1]Sheet1!$N:$N,0)</f>
        <v>2023-W20</v>
      </c>
      <c r="G354" t="s">
        <v>280</v>
      </c>
      <c r="H354" t="s">
        <v>34</v>
      </c>
      <c r="I354" t="s">
        <v>107</v>
      </c>
      <c r="J354" t="s">
        <v>108</v>
      </c>
      <c r="K354" t="s">
        <v>109</v>
      </c>
      <c r="L354" t="s">
        <v>2030</v>
      </c>
      <c r="M354" t="s">
        <v>984</v>
      </c>
      <c r="N354" t="s">
        <v>2036</v>
      </c>
      <c r="O354" t="s">
        <v>986</v>
      </c>
      <c r="P354" t="s">
        <v>2103</v>
      </c>
      <c r="Q354" t="s">
        <v>984</v>
      </c>
      <c r="R354" t="s">
        <v>2104</v>
      </c>
      <c r="S354" t="s">
        <v>986</v>
      </c>
      <c r="T354" t="s">
        <v>970</v>
      </c>
      <c r="U354" t="s">
        <v>986</v>
      </c>
      <c r="V354" t="s">
        <v>977</v>
      </c>
      <c r="W354" t="s">
        <v>984</v>
      </c>
      <c r="X354" t="s">
        <v>2105</v>
      </c>
      <c r="Y354" t="s">
        <v>986</v>
      </c>
      <c r="Z354" t="s">
        <v>185</v>
      </c>
      <c r="AA354" t="s">
        <v>33</v>
      </c>
      <c r="AB354">
        <v>4</v>
      </c>
      <c r="AC354">
        <v>0</v>
      </c>
    </row>
    <row r="355" spans="2:29" x14ac:dyDescent="0.25">
      <c r="B355">
        <f t="shared" si="10"/>
        <v>2023</v>
      </c>
      <c r="C355">
        <f t="shared" si="11"/>
        <v>5</v>
      </c>
      <c r="D355" s="19">
        <f>_xlfn.XLOOKUP(G355,[1]Sheet1!$K:$K,[1]Sheet1!$D:$D,0)</f>
        <v>45061</v>
      </c>
      <c r="E355" s="19">
        <f>_xlfn.XLOOKUP(G355,[1]Sheet1!$K:$K,[1]Sheet1!$E:$E,0)</f>
        <v>45067</v>
      </c>
      <c r="F355" t="str">
        <f>_xlfn.XLOOKUP(G355,[1]Sheet1!$K:$K,[1]Sheet1!$N:$N,0)</f>
        <v>2023-W20</v>
      </c>
      <c r="G355" t="s">
        <v>280</v>
      </c>
      <c r="H355" t="s">
        <v>40</v>
      </c>
      <c r="I355" t="s">
        <v>88</v>
      </c>
      <c r="J355" t="s">
        <v>89</v>
      </c>
      <c r="K355" t="s">
        <v>90</v>
      </c>
      <c r="L355" t="s">
        <v>1431</v>
      </c>
      <c r="M355" t="s">
        <v>972</v>
      </c>
      <c r="N355" t="s">
        <v>2106</v>
      </c>
      <c r="O355" t="s">
        <v>2010</v>
      </c>
      <c r="P355" t="s">
        <v>1727</v>
      </c>
      <c r="Q355" t="s">
        <v>972</v>
      </c>
      <c r="R355" t="s">
        <v>2107</v>
      </c>
      <c r="S355" t="s">
        <v>1133</v>
      </c>
      <c r="T355" t="s">
        <v>970</v>
      </c>
      <c r="U355" t="s">
        <v>970</v>
      </c>
      <c r="V355" t="s">
        <v>972</v>
      </c>
      <c r="W355" t="s">
        <v>984</v>
      </c>
      <c r="X355" t="s">
        <v>1103</v>
      </c>
      <c r="Y355" t="s">
        <v>986</v>
      </c>
      <c r="Z355" t="s">
        <v>135</v>
      </c>
      <c r="AA355" t="s">
        <v>33</v>
      </c>
      <c r="AB355">
        <v>2</v>
      </c>
      <c r="AC355">
        <v>0</v>
      </c>
    </row>
    <row r="356" spans="2:29" x14ac:dyDescent="0.25">
      <c r="B356">
        <f t="shared" si="10"/>
        <v>2023</v>
      </c>
      <c r="C356">
        <f t="shared" si="11"/>
        <v>5</v>
      </c>
      <c r="D356" s="19">
        <f>_xlfn.XLOOKUP(G356,[1]Sheet1!$K:$K,[1]Sheet1!$D:$D,0)</f>
        <v>45061</v>
      </c>
      <c r="E356" s="19">
        <f>_xlfn.XLOOKUP(G356,[1]Sheet1!$K:$K,[1]Sheet1!$E:$E,0)</f>
        <v>45067</v>
      </c>
      <c r="F356" t="str">
        <f>_xlfn.XLOOKUP(G356,[1]Sheet1!$K:$K,[1]Sheet1!$N:$N,0)</f>
        <v>2023-W20</v>
      </c>
      <c r="G356" t="s">
        <v>280</v>
      </c>
      <c r="H356" t="s">
        <v>40</v>
      </c>
      <c r="I356" t="s">
        <v>41</v>
      </c>
      <c r="J356" t="s">
        <v>42</v>
      </c>
      <c r="K356" t="s">
        <v>43</v>
      </c>
      <c r="L356" t="s">
        <v>1536</v>
      </c>
      <c r="M356" t="s">
        <v>972</v>
      </c>
      <c r="N356" t="s">
        <v>2108</v>
      </c>
      <c r="O356" t="s">
        <v>2010</v>
      </c>
      <c r="P356" t="s">
        <v>1349</v>
      </c>
      <c r="Q356" t="s">
        <v>972</v>
      </c>
      <c r="R356" t="s">
        <v>1864</v>
      </c>
      <c r="S356" t="s">
        <v>1133</v>
      </c>
      <c r="T356" t="s">
        <v>970</v>
      </c>
      <c r="U356" t="s">
        <v>970</v>
      </c>
      <c r="V356" t="s">
        <v>972</v>
      </c>
      <c r="W356" t="s">
        <v>984</v>
      </c>
      <c r="X356" t="s">
        <v>1254</v>
      </c>
      <c r="Y356" t="s">
        <v>986</v>
      </c>
      <c r="Z356" t="s">
        <v>135</v>
      </c>
      <c r="AA356" t="s">
        <v>33</v>
      </c>
      <c r="AB356">
        <v>2</v>
      </c>
      <c r="AC356">
        <v>0</v>
      </c>
    </row>
    <row r="357" spans="2:29" x14ac:dyDescent="0.25">
      <c r="B357">
        <f t="shared" si="10"/>
        <v>2023</v>
      </c>
      <c r="C357">
        <f t="shared" si="11"/>
        <v>5</v>
      </c>
      <c r="D357" s="19">
        <f>_xlfn.XLOOKUP(G357,[1]Sheet1!$K:$K,[1]Sheet1!$D:$D,0)</f>
        <v>45061</v>
      </c>
      <c r="E357" s="19">
        <f>_xlfn.XLOOKUP(G357,[1]Sheet1!$K:$K,[1]Sheet1!$E:$E,0)</f>
        <v>45067</v>
      </c>
      <c r="F357" t="str">
        <f>_xlfn.XLOOKUP(G357,[1]Sheet1!$K:$K,[1]Sheet1!$N:$N,0)</f>
        <v>2023-W20</v>
      </c>
      <c r="G357" t="s">
        <v>280</v>
      </c>
      <c r="H357" t="s">
        <v>34</v>
      </c>
      <c r="I357" t="s">
        <v>157</v>
      </c>
      <c r="J357" t="s">
        <v>158</v>
      </c>
      <c r="K357" t="s">
        <v>159</v>
      </c>
      <c r="L357" t="s">
        <v>1318</v>
      </c>
      <c r="M357" t="s">
        <v>984</v>
      </c>
      <c r="N357" t="s">
        <v>2109</v>
      </c>
      <c r="O357" t="s">
        <v>986</v>
      </c>
      <c r="P357" t="s">
        <v>1433</v>
      </c>
      <c r="Q357" t="s">
        <v>984</v>
      </c>
      <c r="R357" t="s">
        <v>1397</v>
      </c>
      <c r="S357" t="s">
        <v>986</v>
      </c>
      <c r="T357" t="s">
        <v>970</v>
      </c>
      <c r="U357" t="s">
        <v>986</v>
      </c>
      <c r="V357" t="s">
        <v>996</v>
      </c>
      <c r="W357" t="s">
        <v>984</v>
      </c>
      <c r="X357" t="s">
        <v>1761</v>
      </c>
      <c r="Y357" t="s">
        <v>986</v>
      </c>
      <c r="Z357" t="s">
        <v>139</v>
      </c>
      <c r="AA357" t="s">
        <v>33</v>
      </c>
      <c r="AB357">
        <v>1</v>
      </c>
      <c r="AC357">
        <v>0</v>
      </c>
    </row>
    <row r="358" spans="2:29" x14ac:dyDescent="0.25">
      <c r="B358">
        <f t="shared" si="10"/>
        <v>2023</v>
      </c>
      <c r="C358">
        <f t="shared" si="11"/>
        <v>5</v>
      </c>
      <c r="D358" s="19">
        <f>_xlfn.XLOOKUP(G358,[1]Sheet1!$K:$K,[1]Sheet1!$D:$D,0)</f>
        <v>45061</v>
      </c>
      <c r="E358" s="19">
        <f>_xlfn.XLOOKUP(G358,[1]Sheet1!$K:$K,[1]Sheet1!$E:$E,0)</f>
        <v>45067</v>
      </c>
      <c r="F358" t="str">
        <f>_xlfn.XLOOKUP(G358,[1]Sheet1!$K:$K,[1]Sheet1!$N:$N,0)</f>
        <v>2023-W20</v>
      </c>
      <c r="G358" t="s">
        <v>280</v>
      </c>
      <c r="H358" t="s">
        <v>66</v>
      </c>
      <c r="I358" t="s">
        <v>84</v>
      </c>
      <c r="J358" t="s">
        <v>85</v>
      </c>
      <c r="K358" t="s">
        <v>86</v>
      </c>
      <c r="L358" t="s">
        <v>1110</v>
      </c>
      <c r="M358" t="s">
        <v>996</v>
      </c>
      <c r="N358" t="s">
        <v>2110</v>
      </c>
      <c r="O358" t="s">
        <v>1283</v>
      </c>
      <c r="P358" t="s">
        <v>1042</v>
      </c>
      <c r="Q358" t="s">
        <v>996</v>
      </c>
      <c r="R358" t="s">
        <v>2111</v>
      </c>
      <c r="S358" t="s">
        <v>1488</v>
      </c>
      <c r="T358" t="s">
        <v>1943</v>
      </c>
      <c r="U358" t="s">
        <v>970</v>
      </c>
      <c r="V358" t="s">
        <v>996</v>
      </c>
      <c r="W358" t="s">
        <v>984</v>
      </c>
      <c r="X358" t="s">
        <v>1335</v>
      </c>
      <c r="Y358" t="s">
        <v>986</v>
      </c>
      <c r="Z358" t="s">
        <v>33</v>
      </c>
      <c r="AA358" t="s">
        <v>33</v>
      </c>
      <c r="AB358">
        <v>1</v>
      </c>
      <c r="AC358">
        <v>0</v>
      </c>
    </row>
    <row r="359" spans="2:29" x14ac:dyDescent="0.25">
      <c r="B359">
        <f t="shared" si="10"/>
        <v>2023</v>
      </c>
      <c r="C359">
        <f t="shared" si="11"/>
        <v>5</v>
      </c>
      <c r="D359" s="19">
        <f>_xlfn.XLOOKUP(G359,[1]Sheet1!$K:$K,[1]Sheet1!$D:$D,0)</f>
        <v>45061</v>
      </c>
      <c r="E359" s="19">
        <f>_xlfn.XLOOKUP(G359,[1]Sheet1!$K:$K,[1]Sheet1!$E:$E,0)</f>
        <v>45067</v>
      </c>
      <c r="F359" t="str">
        <f>_xlfn.XLOOKUP(G359,[1]Sheet1!$K:$K,[1]Sheet1!$N:$N,0)</f>
        <v>2023-W20</v>
      </c>
      <c r="G359" t="s">
        <v>280</v>
      </c>
      <c r="H359" t="s">
        <v>92</v>
      </c>
      <c r="I359" t="s">
        <v>93</v>
      </c>
      <c r="J359" t="s">
        <v>94</v>
      </c>
      <c r="K359" t="s">
        <v>95</v>
      </c>
      <c r="L359" t="s">
        <v>1028</v>
      </c>
      <c r="M359" t="s">
        <v>1081</v>
      </c>
      <c r="N359" t="s">
        <v>1583</v>
      </c>
      <c r="O359" t="s">
        <v>1571</v>
      </c>
      <c r="P359" t="s">
        <v>983</v>
      </c>
      <c r="Q359" t="s">
        <v>1081</v>
      </c>
      <c r="R359" t="s">
        <v>2112</v>
      </c>
      <c r="S359" t="s">
        <v>1430</v>
      </c>
      <c r="T359" t="s">
        <v>970</v>
      </c>
      <c r="U359" t="s">
        <v>970</v>
      </c>
      <c r="V359" t="s">
        <v>996</v>
      </c>
      <c r="W359" t="s">
        <v>984</v>
      </c>
      <c r="X359" t="s">
        <v>1837</v>
      </c>
      <c r="Y359" t="s">
        <v>986</v>
      </c>
      <c r="Z359" t="s">
        <v>146</v>
      </c>
      <c r="AA359" t="s">
        <v>33</v>
      </c>
      <c r="AB359">
        <v>1</v>
      </c>
      <c r="AC359">
        <v>0</v>
      </c>
    </row>
    <row r="360" spans="2:29" x14ac:dyDescent="0.25">
      <c r="B360">
        <f t="shared" si="10"/>
        <v>2023</v>
      </c>
      <c r="C360">
        <f t="shared" si="11"/>
        <v>5</v>
      </c>
      <c r="D360" s="19">
        <f>_xlfn.XLOOKUP(G360,[1]Sheet1!$K:$K,[1]Sheet1!$D:$D,0)</f>
        <v>45061</v>
      </c>
      <c r="E360" s="19">
        <f>_xlfn.XLOOKUP(G360,[1]Sheet1!$K:$K,[1]Sheet1!$E:$E,0)</f>
        <v>45067</v>
      </c>
      <c r="F360" t="str">
        <f>_xlfn.XLOOKUP(G360,[1]Sheet1!$K:$K,[1]Sheet1!$N:$N,0)</f>
        <v>2023-W20</v>
      </c>
      <c r="G360" t="s">
        <v>280</v>
      </c>
      <c r="H360" t="s">
        <v>66</v>
      </c>
      <c r="I360" t="s">
        <v>67</v>
      </c>
      <c r="J360" t="s">
        <v>68</v>
      </c>
      <c r="K360" t="s">
        <v>69</v>
      </c>
      <c r="L360" t="s">
        <v>1042</v>
      </c>
      <c r="M360" t="s">
        <v>984</v>
      </c>
      <c r="N360" t="s">
        <v>1869</v>
      </c>
      <c r="O360" t="s">
        <v>986</v>
      </c>
      <c r="P360" t="s">
        <v>988</v>
      </c>
      <c r="Q360" t="s">
        <v>984</v>
      </c>
      <c r="R360" t="s">
        <v>1718</v>
      </c>
      <c r="S360" t="s">
        <v>986</v>
      </c>
      <c r="T360" t="s">
        <v>2113</v>
      </c>
      <c r="U360" t="s">
        <v>986</v>
      </c>
      <c r="V360" t="s">
        <v>996</v>
      </c>
      <c r="W360" t="s">
        <v>984</v>
      </c>
      <c r="X360" t="s">
        <v>1152</v>
      </c>
      <c r="Y360" t="s">
        <v>986</v>
      </c>
      <c r="Z360" t="s">
        <v>147</v>
      </c>
      <c r="AA360" t="s">
        <v>33</v>
      </c>
      <c r="AB360">
        <v>1</v>
      </c>
      <c r="AC360">
        <v>0</v>
      </c>
    </row>
    <row r="361" spans="2:29" x14ac:dyDescent="0.25">
      <c r="B361">
        <f t="shared" si="10"/>
        <v>2023</v>
      </c>
      <c r="C361">
        <f t="shared" si="11"/>
        <v>5</v>
      </c>
      <c r="D361" s="19">
        <f>_xlfn.XLOOKUP(G361,[1]Sheet1!$K:$K,[1]Sheet1!$D:$D,0)</f>
        <v>45054</v>
      </c>
      <c r="E361" s="19">
        <f>_xlfn.XLOOKUP(G361,[1]Sheet1!$K:$K,[1]Sheet1!$E:$E,0)</f>
        <v>45060</v>
      </c>
      <c r="F361" t="str">
        <f>_xlfn.XLOOKUP(G361,[1]Sheet1!$K:$K,[1]Sheet1!$N:$N,0)</f>
        <v>2023-W19</v>
      </c>
      <c r="G361" t="s">
        <v>284</v>
      </c>
      <c r="H361" t="s">
        <v>40</v>
      </c>
      <c r="I361" t="s">
        <v>58</v>
      </c>
      <c r="J361" t="s">
        <v>59</v>
      </c>
      <c r="K361" t="s">
        <v>60</v>
      </c>
      <c r="L361" t="s">
        <v>2114</v>
      </c>
      <c r="M361" t="s">
        <v>1340</v>
      </c>
      <c r="N361" t="s">
        <v>2115</v>
      </c>
      <c r="O361" t="s">
        <v>2116</v>
      </c>
      <c r="P361" t="s">
        <v>2117</v>
      </c>
      <c r="Q361" t="s">
        <v>1360</v>
      </c>
      <c r="R361" t="s">
        <v>2118</v>
      </c>
      <c r="S361" t="s">
        <v>2119</v>
      </c>
      <c r="T361" t="s">
        <v>2120</v>
      </c>
      <c r="U361" t="s">
        <v>970</v>
      </c>
      <c r="V361" t="s">
        <v>1213</v>
      </c>
      <c r="W361" t="s">
        <v>1081</v>
      </c>
      <c r="X361" t="s">
        <v>2121</v>
      </c>
      <c r="Y361" t="s">
        <v>2122</v>
      </c>
      <c r="Z361" t="s">
        <v>285</v>
      </c>
      <c r="AA361" t="s">
        <v>286</v>
      </c>
      <c r="AB361">
        <v>86</v>
      </c>
      <c r="AC361">
        <v>3</v>
      </c>
    </row>
    <row r="362" spans="2:29" x14ac:dyDescent="0.25">
      <c r="B362">
        <f t="shared" si="10"/>
        <v>2023</v>
      </c>
      <c r="C362">
        <f t="shared" si="11"/>
        <v>5</v>
      </c>
      <c r="D362" s="19">
        <f>_xlfn.XLOOKUP(G362,[1]Sheet1!$K:$K,[1]Sheet1!$D:$D,0)</f>
        <v>45054</v>
      </c>
      <c r="E362" s="19">
        <f>_xlfn.XLOOKUP(G362,[1]Sheet1!$K:$K,[1]Sheet1!$E:$E,0)</f>
        <v>45060</v>
      </c>
      <c r="F362" t="str">
        <f>_xlfn.XLOOKUP(G362,[1]Sheet1!$K:$K,[1]Sheet1!$N:$N,0)</f>
        <v>2023-W19</v>
      </c>
      <c r="G362" t="s">
        <v>284</v>
      </c>
      <c r="H362" t="s">
        <v>54</v>
      </c>
      <c r="I362" t="s">
        <v>54</v>
      </c>
      <c r="J362" t="s">
        <v>30</v>
      </c>
      <c r="K362" t="s">
        <v>55</v>
      </c>
      <c r="L362" t="s">
        <v>2123</v>
      </c>
      <c r="M362" t="s">
        <v>1318</v>
      </c>
      <c r="N362" t="s">
        <v>2124</v>
      </c>
      <c r="O362" t="s">
        <v>2125</v>
      </c>
      <c r="P362" t="s">
        <v>2126</v>
      </c>
      <c r="Q362" t="s">
        <v>1386</v>
      </c>
      <c r="R362" t="s">
        <v>2127</v>
      </c>
      <c r="S362" t="s">
        <v>2128</v>
      </c>
      <c r="T362" t="s">
        <v>2129</v>
      </c>
      <c r="U362" t="s">
        <v>2130</v>
      </c>
      <c r="V362" t="s">
        <v>1285</v>
      </c>
      <c r="W362" t="s">
        <v>972</v>
      </c>
      <c r="X362" t="s">
        <v>2131</v>
      </c>
      <c r="Y362" t="s">
        <v>1749</v>
      </c>
      <c r="Z362" t="s">
        <v>287</v>
      </c>
      <c r="AA362" t="s">
        <v>136</v>
      </c>
      <c r="AB362">
        <v>85</v>
      </c>
      <c r="AC362">
        <v>2</v>
      </c>
    </row>
    <row r="363" spans="2:29" x14ac:dyDescent="0.25">
      <c r="B363">
        <f t="shared" si="10"/>
        <v>2023</v>
      </c>
      <c r="C363">
        <f t="shared" si="11"/>
        <v>5</v>
      </c>
      <c r="D363" s="19">
        <f>_xlfn.XLOOKUP(G363,[1]Sheet1!$K:$K,[1]Sheet1!$D:$D,0)</f>
        <v>45054</v>
      </c>
      <c r="E363" s="19">
        <f>_xlfn.XLOOKUP(G363,[1]Sheet1!$K:$K,[1]Sheet1!$E:$E,0)</f>
        <v>45060</v>
      </c>
      <c r="F363" t="str">
        <f>_xlfn.XLOOKUP(G363,[1]Sheet1!$K:$K,[1]Sheet1!$N:$N,0)</f>
        <v>2023-W19</v>
      </c>
      <c r="G363" t="s">
        <v>284</v>
      </c>
      <c r="H363" t="s">
        <v>34</v>
      </c>
      <c r="I363" t="s">
        <v>62</v>
      </c>
      <c r="J363" t="s">
        <v>63</v>
      </c>
      <c r="K363" t="s">
        <v>64</v>
      </c>
      <c r="L363" t="s">
        <v>2132</v>
      </c>
      <c r="M363" t="s">
        <v>1081</v>
      </c>
      <c r="N363" t="s">
        <v>2133</v>
      </c>
      <c r="O363" t="s">
        <v>1256</v>
      </c>
      <c r="P363" t="s">
        <v>2035</v>
      </c>
      <c r="Q363" t="s">
        <v>977</v>
      </c>
      <c r="R363" t="s">
        <v>1913</v>
      </c>
      <c r="S363" t="s">
        <v>2105</v>
      </c>
      <c r="T363" t="s">
        <v>970</v>
      </c>
      <c r="U363" t="s">
        <v>970</v>
      </c>
      <c r="V363" t="s">
        <v>1914</v>
      </c>
      <c r="W363" t="s">
        <v>996</v>
      </c>
      <c r="X363" t="s">
        <v>2134</v>
      </c>
      <c r="Y363" t="s">
        <v>1538</v>
      </c>
      <c r="Z363" t="s">
        <v>288</v>
      </c>
      <c r="AA363" t="s">
        <v>139</v>
      </c>
      <c r="AB363">
        <v>82</v>
      </c>
      <c r="AC363">
        <v>1</v>
      </c>
    </row>
    <row r="364" spans="2:29" x14ac:dyDescent="0.25">
      <c r="B364">
        <f t="shared" si="10"/>
        <v>2023</v>
      </c>
      <c r="C364">
        <f t="shared" si="11"/>
        <v>5</v>
      </c>
      <c r="D364" s="19">
        <f>_xlfn.XLOOKUP(G364,[1]Sheet1!$K:$K,[1]Sheet1!$D:$D,0)</f>
        <v>45054</v>
      </c>
      <c r="E364" s="19">
        <f>_xlfn.XLOOKUP(G364,[1]Sheet1!$K:$K,[1]Sheet1!$E:$E,0)</f>
        <v>45060</v>
      </c>
      <c r="F364" t="str">
        <f>_xlfn.XLOOKUP(G364,[1]Sheet1!$K:$K,[1]Sheet1!$N:$N,0)</f>
        <v>2023-W19</v>
      </c>
      <c r="G364" t="s">
        <v>284</v>
      </c>
      <c r="H364" t="s">
        <v>76</v>
      </c>
      <c r="I364" t="s">
        <v>76</v>
      </c>
      <c r="J364" t="s">
        <v>77</v>
      </c>
      <c r="K364" t="s">
        <v>78</v>
      </c>
      <c r="L364" t="s">
        <v>1090</v>
      </c>
      <c r="M364" t="s">
        <v>1032</v>
      </c>
      <c r="N364" t="s">
        <v>2135</v>
      </c>
      <c r="O364" t="s">
        <v>2136</v>
      </c>
      <c r="P364" t="s">
        <v>2137</v>
      </c>
      <c r="Q364" t="s">
        <v>1022</v>
      </c>
      <c r="R364" t="s">
        <v>1233</v>
      </c>
      <c r="S364" t="s">
        <v>2075</v>
      </c>
      <c r="T364" t="s">
        <v>2138</v>
      </c>
      <c r="U364" t="s">
        <v>970</v>
      </c>
      <c r="V364" t="s">
        <v>1062</v>
      </c>
      <c r="W364" t="s">
        <v>996</v>
      </c>
      <c r="X364" t="s">
        <v>1709</v>
      </c>
      <c r="Y364" t="s">
        <v>1040</v>
      </c>
      <c r="Z364" t="s">
        <v>289</v>
      </c>
      <c r="AA364" t="s">
        <v>146</v>
      </c>
      <c r="AB364">
        <v>62</v>
      </c>
      <c r="AC364">
        <v>1</v>
      </c>
    </row>
    <row r="365" spans="2:29" x14ac:dyDescent="0.25">
      <c r="B365">
        <f t="shared" si="10"/>
        <v>2023</v>
      </c>
      <c r="C365">
        <f t="shared" si="11"/>
        <v>5</v>
      </c>
      <c r="D365" s="19">
        <f>_xlfn.XLOOKUP(G365,[1]Sheet1!$K:$K,[1]Sheet1!$D:$D,0)</f>
        <v>45054</v>
      </c>
      <c r="E365" s="19">
        <f>_xlfn.XLOOKUP(G365,[1]Sheet1!$K:$K,[1]Sheet1!$E:$E,0)</f>
        <v>45060</v>
      </c>
      <c r="F365" t="str">
        <f>_xlfn.XLOOKUP(G365,[1]Sheet1!$K:$K,[1]Sheet1!$N:$N,0)</f>
        <v>2023-W19</v>
      </c>
      <c r="G365" t="s">
        <v>284</v>
      </c>
      <c r="H365" t="s">
        <v>34</v>
      </c>
      <c r="I365" t="s">
        <v>50</v>
      </c>
      <c r="J365" t="s">
        <v>51</v>
      </c>
      <c r="K365" t="s">
        <v>52</v>
      </c>
      <c r="L365" t="s">
        <v>2139</v>
      </c>
      <c r="M365" t="s">
        <v>977</v>
      </c>
      <c r="N365" t="s">
        <v>1683</v>
      </c>
      <c r="O365" t="s">
        <v>1834</v>
      </c>
      <c r="P365" t="s">
        <v>1708</v>
      </c>
      <c r="Q365" t="s">
        <v>1032</v>
      </c>
      <c r="R365" t="s">
        <v>1975</v>
      </c>
      <c r="S365" t="s">
        <v>1432</v>
      </c>
      <c r="T365" t="s">
        <v>970</v>
      </c>
      <c r="U365" t="s">
        <v>970</v>
      </c>
      <c r="V365" t="s">
        <v>1106</v>
      </c>
      <c r="W365" t="s">
        <v>984</v>
      </c>
      <c r="X365" t="s">
        <v>2140</v>
      </c>
      <c r="Y365" t="s">
        <v>986</v>
      </c>
      <c r="Z365" t="s">
        <v>96</v>
      </c>
      <c r="AA365" t="s">
        <v>33</v>
      </c>
      <c r="AB365">
        <v>29</v>
      </c>
      <c r="AC365">
        <v>0</v>
      </c>
    </row>
    <row r="366" spans="2:29" x14ac:dyDescent="0.25">
      <c r="B366">
        <f t="shared" si="10"/>
        <v>2023</v>
      </c>
      <c r="C366">
        <f t="shared" si="11"/>
        <v>5</v>
      </c>
      <c r="D366" s="19">
        <f>_xlfn.XLOOKUP(G366,[1]Sheet1!$K:$K,[1]Sheet1!$D:$D,0)</f>
        <v>45054</v>
      </c>
      <c r="E366" s="19">
        <f>_xlfn.XLOOKUP(G366,[1]Sheet1!$K:$K,[1]Sheet1!$E:$E,0)</f>
        <v>45060</v>
      </c>
      <c r="F366" t="str">
        <f>_xlfn.XLOOKUP(G366,[1]Sheet1!$K:$K,[1]Sheet1!$N:$N,0)</f>
        <v>2023-W19</v>
      </c>
      <c r="G366" t="s">
        <v>284</v>
      </c>
      <c r="H366" t="s">
        <v>120</v>
      </c>
      <c r="I366" t="s">
        <v>120</v>
      </c>
      <c r="J366" t="s">
        <v>121</v>
      </c>
      <c r="K366" t="s">
        <v>122</v>
      </c>
      <c r="L366" t="s">
        <v>1623</v>
      </c>
      <c r="M366" t="s">
        <v>972</v>
      </c>
      <c r="N366" t="s">
        <v>2141</v>
      </c>
      <c r="O366" t="s">
        <v>1209</v>
      </c>
      <c r="P366" t="s">
        <v>2142</v>
      </c>
      <c r="Q366" t="s">
        <v>972</v>
      </c>
      <c r="R366" t="s">
        <v>1526</v>
      </c>
      <c r="S366" t="s">
        <v>2143</v>
      </c>
      <c r="T366" t="s">
        <v>970</v>
      </c>
      <c r="U366" t="s">
        <v>970</v>
      </c>
      <c r="V366" t="s">
        <v>1187</v>
      </c>
      <c r="W366" t="s">
        <v>984</v>
      </c>
      <c r="X366" t="s">
        <v>2144</v>
      </c>
      <c r="Y366" t="s">
        <v>986</v>
      </c>
      <c r="Z366" t="s">
        <v>290</v>
      </c>
      <c r="AA366" t="s">
        <v>33</v>
      </c>
      <c r="AB366">
        <v>27</v>
      </c>
      <c r="AC366">
        <v>0</v>
      </c>
    </row>
    <row r="367" spans="2:29" x14ac:dyDescent="0.25">
      <c r="B367">
        <f t="shared" si="10"/>
        <v>2023</v>
      </c>
      <c r="C367">
        <f t="shared" si="11"/>
        <v>5</v>
      </c>
      <c r="D367" s="19">
        <f>_xlfn.XLOOKUP(G367,[1]Sheet1!$K:$K,[1]Sheet1!$D:$D,0)</f>
        <v>45054</v>
      </c>
      <c r="E367" s="19">
        <f>_xlfn.XLOOKUP(G367,[1]Sheet1!$K:$K,[1]Sheet1!$E:$E,0)</f>
        <v>45060</v>
      </c>
      <c r="F367" t="str">
        <f>_xlfn.XLOOKUP(G367,[1]Sheet1!$K:$K,[1]Sheet1!$N:$N,0)</f>
        <v>2023-W19</v>
      </c>
      <c r="G367" t="s">
        <v>284</v>
      </c>
      <c r="H367" t="s">
        <v>92</v>
      </c>
      <c r="I367" t="s">
        <v>102</v>
      </c>
      <c r="J367" t="s">
        <v>103</v>
      </c>
      <c r="K367" t="s">
        <v>104</v>
      </c>
      <c r="L367" t="s">
        <v>2045</v>
      </c>
      <c r="M367" t="s">
        <v>963</v>
      </c>
      <c r="N367" t="s">
        <v>2145</v>
      </c>
      <c r="O367" t="s">
        <v>1182</v>
      </c>
      <c r="P367" t="s">
        <v>2146</v>
      </c>
      <c r="Q367" t="s">
        <v>967</v>
      </c>
      <c r="R367" t="s">
        <v>2147</v>
      </c>
      <c r="S367" t="s">
        <v>1866</v>
      </c>
      <c r="T367" t="s">
        <v>2148</v>
      </c>
      <c r="U367" t="s">
        <v>970</v>
      </c>
      <c r="V367" t="s">
        <v>1360</v>
      </c>
      <c r="W367" t="s">
        <v>984</v>
      </c>
      <c r="X367" t="s">
        <v>2149</v>
      </c>
      <c r="Y367" t="s">
        <v>986</v>
      </c>
      <c r="Z367" t="s">
        <v>291</v>
      </c>
      <c r="AA367" t="s">
        <v>33</v>
      </c>
      <c r="AB367">
        <v>23</v>
      </c>
      <c r="AC367">
        <v>0</v>
      </c>
    </row>
    <row r="368" spans="2:29" x14ac:dyDescent="0.25">
      <c r="B368">
        <f t="shared" si="10"/>
        <v>2023</v>
      </c>
      <c r="C368">
        <f t="shared" si="11"/>
        <v>5</v>
      </c>
      <c r="D368" s="19">
        <f>_xlfn.XLOOKUP(G368,[1]Sheet1!$K:$K,[1]Sheet1!$D:$D,0)</f>
        <v>45054</v>
      </c>
      <c r="E368" s="19">
        <f>_xlfn.XLOOKUP(G368,[1]Sheet1!$K:$K,[1]Sheet1!$E:$E,0)</f>
        <v>45060</v>
      </c>
      <c r="F368" t="str">
        <f>_xlfn.XLOOKUP(G368,[1]Sheet1!$K:$K,[1]Sheet1!$N:$N,0)</f>
        <v>2023-W19</v>
      </c>
      <c r="G368" t="s">
        <v>284</v>
      </c>
      <c r="H368" t="s">
        <v>66</v>
      </c>
      <c r="I368" t="s">
        <v>84</v>
      </c>
      <c r="J368" t="s">
        <v>85</v>
      </c>
      <c r="K368" t="s">
        <v>86</v>
      </c>
      <c r="L368" t="s">
        <v>2142</v>
      </c>
      <c r="M368" t="s">
        <v>972</v>
      </c>
      <c r="N368" t="s">
        <v>2150</v>
      </c>
      <c r="O368" t="s">
        <v>1209</v>
      </c>
      <c r="P368" t="s">
        <v>2151</v>
      </c>
      <c r="Q368" t="s">
        <v>1081</v>
      </c>
      <c r="R368" t="s">
        <v>1252</v>
      </c>
      <c r="S368" t="s">
        <v>1630</v>
      </c>
      <c r="T368" t="s">
        <v>2152</v>
      </c>
      <c r="U368" t="s">
        <v>970</v>
      </c>
      <c r="V368" t="s">
        <v>1119</v>
      </c>
      <c r="W368" t="s">
        <v>984</v>
      </c>
      <c r="X368" t="s">
        <v>2153</v>
      </c>
      <c r="Y368" t="s">
        <v>986</v>
      </c>
      <c r="Z368" t="s">
        <v>292</v>
      </c>
      <c r="AA368" t="s">
        <v>33</v>
      </c>
      <c r="AB368">
        <v>21</v>
      </c>
      <c r="AC368">
        <v>0</v>
      </c>
    </row>
    <row r="369" spans="2:29" x14ac:dyDescent="0.25">
      <c r="B369">
        <f t="shared" si="10"/>
        <v>2023</v>
      </c>
      <c r="C369">
        <f t="shared" si="11"/>
        <v>5</v>
      </c>
      <c r="D369" s="19">
        <f>_xlfn.XLOOKUP(G369,[1]Sheet1!$K:$K,[1]Sheet1!$D:$D,0)</f>
        <v>45054</v>
      </c>
      <c r="E369" s="19">
        <f>_xlfn.XLOOKUP(G369,[1]Sheet1!$K:$K,[1]Sheet1!$E:$E,0)</f>
        <v>45060</v>
      </c>
      <c r="F369" t="str">
        <f>_xlfn.XLOOKUP(G369,[1]Sheet1!$K:$K,[1]Sheet1!$N:$N,0)</f>
        <v>2023-W19</v>
      </c>
      <c r="G369" t="s">
        <v>284</v>
      </c>
      <c r="H369" t="s">
        <v>92</v>
      </c>
      <c r="I369" t="s">
        <v>97</v>
      </c>
      <c r="J369" t="s">
        <v>98</v>
      </c>
      <c r="K369" t="s">
        <v>99</v>
      </c>
      <c r="L369" t="s">
        <v>1829</v>
      </c>
      <c r="M369" t="s">
        <v>972</v>
      </c>
      <c r="N369" t="s">
        <v>1123</v>
      </c>
      <c r="O369" t="s">
        <v>1209</v>
      </c>
      <c r="P369" t="s">
        <v>2154</v>
      </c>
      <c r="Q369" t="s">
        <v>972</v>
      </c>
      <c r="R369" t="s">
        <v>1865</v>
      </c>
      <c r="S369" t="s">
        <v>2143</v>
      </c>
      <c r="T369" t="s">
        <v>970</v>
      </c>
      <c r="U369" t="s">
        <v>970</v>
      </c>
      <c r="V369" t="s">
        <v>1119</v>
      </c>
      <c r="W369" t="s">
        <v>984</v>
      </c>
      <c r="X369" t="s">
        <v>2155</v>
      </c>
      <c r="Y369" t="s">
        <v>986</v>
      </c>
      <c r="Z369" t="s">
        <v>293</v>
      </c>
      <c r="AA369" t="s">
        <v>33</v>
      </c>
      <c r="AB369">
        <v>21</v>
      </c>
      <c r="AC369">
        <v>0</v>
      </c>
    </row>
    <row r="370" spans="2:29" x14ac:dyDescent="0.25">
      <c r="B370">
        <f t="shared" si="10"/>
        <v>2023</v>
      </c>
      <c r="C370">
        <f t="shared" si="11"/>
        <v>5</v>
      </c>
      <c r="D370" s="19">
        <f>_xlfn.XLOOKUP(G370,[1]Sheet1!$K:$K,[1]Sheet1!$D:$D,0)</f>
        <v>45054</v>
      </c>
      <c r="E370" s="19">
        <f>_xlfn.XLOOKUP(G370,[1]Sheet1!$K:$K,[1]Sheet1!$E:$E,0)</f>
        <v>45060</v>
      </c>
      <c r="F370" t="str">
        <f>_xlfn.XLOOKUP(G370,[1]Sheet1!$K:$K,[1]Sheet1!$N:$N,0)</f>
        <v>2023-W19</v>
      </c>
      <c r="G370" t="s">
        <v>284</v>
      </c>
      <c r="H370" t="s">
        <v>92</v>
      </c>
      <c r="I370" t="s">
        <v>93</v>
      </c>
      <c r="J370" t="s">
        <v>94</v>
      </c>
      <c r="K370" t="s">
        <v>95</v>
      </c>
      <c r="L370" t="s">
        <v>2156</v>
      </c>
      <c r="M370" t="s">
        <v>1081</v>
      </c>
      <c r="N370" t="s">
        <v>2157</v>
      </c>
      <c r="O370" t="s">
        <v>1256</v>
      </c>
      <c r="P370" t="s">
        <v>1402</v>
      </c>
      <c r="Q370" t="s">
        <v>977</v>
      </c>
      <c r="R370" t="s">
        <v>2158</v>
      </c>
      <c r="S370" t="s">
        <v>2105</v>
      </c>
      <c r="T370" t="s">
        <v>970</v>
      </c>
      <c r="U370" t="s">
        <v>970</v>
      </c>
      <c r="V370" t="s">
        <v>1296</v>
      </c>
      <c r="W370" t="s">
        <v>984</v>
      </c>
      <c r="X370" t="s">
        <v>2159</v>
      </c>
      <c r="Y370" t="s">
        <v>986</v>
      </c>
      <c r="Z370" t="s">
        <v>294</v>
      </c>
      <c r="AA370" t="s">
        <v>33</v>
      </c>
      <c r="AB370">
        <v>15</v>
      </c>
      <c r="AC370">
        <v>0</v>
      </c>
    </row>
    <row r="371" spans="2:29" x14ac:dyDescent="0.25">
      <c r="B371">
        <f t="shared" si="10"/>
        <v>2023</v>
      </c>
      <c r="C371">
        <f t="shared" si="11"/>
        <v>5</v>
      </c>
      <c r="D371" s="19">
        <f>_xlfn.XLOOKUP(G371,[1]Sheet1!$K:$K,[1]Sheet1!$D:$D,0)</f>
        <v>45054</v>
      </c>
      <c r="E371" s="19">
        <f>_xlfn.XLOOKUP(G371,[1]Sheet1!$K:$K,[1]Sheet1!$E:$E,0)</f>
        <v>45060</v>
      </c>
      <c r="F371" t="str">
        <f>_xlfn.XLOOKUP(G371,[1]Sheet1!$K:$K,[1]Sheet1!$N:$N,0)</f>
        <v>2023-W19</v>
      </c>
      <c r="G371" t="s">
        <v>284</v>
      </c>
      <c r="H371" t="s">
        <v>66</v>
      </c>
      <c r="I371" t="s">
        <v>67</v>
      </c>
      <c r="J371" t="s">
        <v>68</v>
      </c>
      <c r="K371" t="s">
        <v>69</v>
      </c>
      <c r="L371" t="s">
        <v>1080</v>
      </c>
      <c r="M371" t="s">
        <v>972</v>
      </c>
      <c r="N371" t="s">
        <v>2160</v>
      </c>
      <c r="O371" t="s">
        <v>1209</v>
      </c>
      <c r="P371" t="s">
        <v>2161</v>
      </c>
      <c r="Q371" t="s">
        <v>972</v>
      </c>
      <c r="R371" t="s">
        <v>1665</v>
      </c>
      <c r="S371" t="s">
        <v>2143</v>
      </c>
      <c r="T371" t="s">
        <v>2162</v>
      </c>
      <c r="U371" t="s">
        <v>970</v>
      </c>
      <c r="V371" t="s">
        <v>1340</v>
      </c>
      <c r="W371" t="s">
        <v>984</v>
      </c>
      <c r="X371" t="s">
        <v>1276</v>
      </c>
      <c r="Y371" t="s">
        <v>986</v>
      </c>
      <c r="Z371" t="s">
        <v>295</v>
      </c>
      <c r="AA371" t="s">
        <v>33</v>
      </c>
      <c r="AB371">
        <v>15</v>
      </c>
      <c r="AC371">
        <v>0</v>
      </c>
    </row>
    <row r="372" spans="2:29" x14ac:dyDescent="0.25">
      <c r="B372">
        <f t="shared" si="10"/>
        <v>2023</v>
      </c>
      <c r="C372">
        <f t="shared" si="11"/>
        <v>5</v>
      </c>
      <c r="D372" s="19">
        <f>_xlfn.XLOOKUP(G372,[1]Sheet1!$K:$K,[1]Sheet1!$D:$D,0)</f>
        <v>45054</v>
      </c>
      <c r="E372" s="19">
        <f>_xlfn.XLOOKUP(G372,[1]Sheet1!$K:$K,[1]Sheet1!$E:$E,0)</f>
        <v>45060</v>
      </c>
      <c r="F372" t="str">
        <f>_xlfn.XLOOKUP(G372,[1]Sheet1!$K:$K,[1]Sheet1!$N:$N,0)</f>
        <v>2023-W19</v>
      </c>
      <c r="G372" t="s">
        <v>284</v>
      </c>
      <c r="H372" t="s">
        <v>115</v>
      </c>
      <c r="I372" t="s">
        <v>231</v>
      </c>
      <c r="J372" t="s">
        <v>232</v>
      </c>
      <c r="K372" t="s">
        <v>233</v>
      </c>
      <c r="L372" t="s">
        <v>1855</v>
      </c>
      <c r="M372" t="s">
        <v>984</v>
      </c>
      <c r="N372" t="s">
        <v>1083</v>
      </c>
      <c r="O372" t="s">
        <v>986</v>
      </c>
      <c r="P372" t="s">
        <v>2163</v>
      </c>
      <c r="Q372" t="s">
        <v>984</v>
      </c>
      <c r="R372" t="s">
        <v>2164</v>
      </c>
      <c r="S372" t="s">
        <v>986</v>
      </c>
      <c r="T372" t="s">
        <v>970</v>
      </c>
      <c r="U372" t="s">
        <v>986</v>
      </c>
      <c r="V372" t="s">
        <v>988</v>
      </c>
      <c r="W372" t="s">
        <v>984</v>
      </c>
      <c r="X372" t="s">
        <v>2165</v>
      </c>
      <c r="Y372" t="s">
        <v>986</v>
      </c>
      <c r="Z372" t="s">
        <v>296</v>
      </c>
      <c r="AA372" t="s">
        <v>33</v>
      </c>
      <c r="AB372">
        <v>14</v>
      </c>
      <c r="AC372">
        <v>0</v>
      </c>
    </row>
    <row r="373" spans="2:29" x14ac:dyDescent="0.25">
      <c r="B373">
        <f t="shared" si="10"/>
        <v>2023</v>
      </c>
      <c r="C373">
        <f t="shared" si="11"/>
        <v>5</v>
      </c>
      <c r="D373" s="19">
        <f>_xlfn.XLOOKUP(G373,[1]Sheet1!$K:$K,[1]Sheet1!$D:$D,0)</f>
        <v>45054</v>
      </c>
      <c r="E373" s="19">
        <f>_xlfn.XLOOKUP(G373,[1]Sheet1!$K:$K,[1]Sheet1!$E:$E,0)</f>
        <v>45060</v>
      </c>
      <c r="F373" t="str">
        <f>_xlfn.XLOOKUP(G373,[1]Sheet1!$K:$K,[1]Sheet1!$N:$N,0)</f>
        <v>2023-W19</v>
      </c>
      <c r="G373" t="s">
        <v>284</v>
      </c>
      <c r="H373" t="s">
        <v>92</v>
      </c>
      <c r="I373" t="s">
        <v>111</v>
      </c>
      <c r="J373" t="s">
        <v>112</v>
      </c>
      <c r="K373" t="s">
        <v>113</v>
      </c>
      <c r="L373" t="s">
        <v>2003</v>
      </c>
      <c r="M373" t="s">
        <v>996</v>
      </c>
      <c r="N373" t="s">
        <v>1185</v>
      </c>
      <c r="O373" t="s">
        <v>1837</v>
      </c>
      <c r="P373" t="s">
        <v>2166</v>
      </c>
      <c r="Q373" t="s">
        <v>996</v>
      </c>
      <c r="R373" t="s">
        <v>1387</v>
      </c>
      <c r="S373" t="s">
        <v>1726</v>
      </c>
      <c r="T373" t="s">
        <v>2167</v>
      </c>
      <c r="U373" t="s">
        <v>970</v>
      </c>
      <c r="V373" t="s">
        <v>988</v>
      </c>
      <c r="W373" t="s">
        <v>984</v>
      </c>
      <c r="X373" t="s">
        <v>2168</v>
      </c>
      <c r="Y373" t="s">
        <v>986</v>
      </c>
      <c r="Z373" t="s">
        <v>142</v>
      </c>
      <c r="AA373" t="s">
        <v>33</v>
      </c>
      <c r="AB373">
        <v>14</v>
      </c>
      <c r="AC373">
        <v>0</v>
      </c>
    </row>
    <row r="374" spans="2:29" x14ac:dyDescent="0.25">
      <c r="B374">
        <f t="shared" si="10"/>
        <v>2023</v>
      </c>
      <c r="C374">
        <f t="shared" si="11"/>
        <v>5</v>
      </c>
      <c r="D374" s="19">
        <f>_xlfn.XLOOKUP(G374,[1]Sheet1!$K:$K,[1]Sheet1!$D:$D,0)</f>
        <v>45054</v>
      </c>
      <c r="E374" s="19">
        <f>_xlfn.XLOOKUP(G374,[1]Sheet1!$K:$K,[1]Sheet1!$E:$E,0)</f>
        <v>45060</v>
      </c>
      <c r="F374" t="str">
        <f>_xlfn.XLOOKUP(G374,[1]Sheet1!$K:$K,[1]Sheet1!$N:$N,0)</f>
        <v>2023-W19</v>
      </c>
      <c r="G374" t="s">
        <v>284</v>
      </c>
      <c r="H374" t="s">
        <v>115</v>
      </c>
      <c r="I374" t="s">
        <v>116</v>
      </c>
      <c r="J374" t="s">
        <v>117</v>
      </c>
      <c r="K374" t="s">
        <v>118</v>
      </c>
      <c r="L374" t="s">
        <v>1049</v>
      </c>
      <c r="M374" t="s">
        <v>996</v>
      </c>
      <c r="N374" t="s">
        <v>1220</v>
      </c>
      <c r="O374" t="s">
        <v>1837</v>
      </c>
      <c r="P374" t="s">
        <v>1213</v>
      </c>
      <c r="Q374" t="s">
        <v>996</v>
      </c>
      <c r="R374" t="s">
        <v>2169</v>
      </c>
      <c r="S374" t="s">
        <v>1726</v>
      </c>
      <c r="T374" t="s">
        <v>970</v>
      </c>
      <c r="U374" t="s">
        <v>970</v>
      </c>
      <c r="V374" t="s">
        <v>1022</v>
      </c>
      <c r="W374" t="s">
        <v>984</v>
      </c>
      <c r="X374" t="s">
        <v>2170</v>
      </c>
      <c r="Y374" t="s">
        <v>986</v>
      </c>
      <c r="Z374" t="s">
        <v>237</v>
      </c>
      <c r="AA374" t="s">
        <v>33</v>
      </c>
      <c r="AB374">
        <v>8</v>
      </c>
      <c r="AC374">
        <v>0</v>
      </c>
    </row>
    <row r="375" spans="2:29" x14ac:dyDescent="0.25">
      <c r="B375">
        <f t="shared" si="10"/>
        <v>2023</v>
      </c>
      <c r="C375">
        <f t="shared" si="11"/>
        <v>5</v>
      </c>
      <c r="D375" s="19">
        <f>_xlfn.XLOOKUP(G375,[1]Sheet1!$K:$K,[1]Sheet1!$D:$D,0)</f>
        <v>45054</v>
      </c>
      <c r="E375" s="19">
        <f>_xlfn.XLOOKUP(G375,[1]Sheet1!$K:$K,[1]Sheet1!$E:$E,0)</f>
        <v>45060</v>
      </c>
      <c r="F375" t="str">
        <f>_xlfn.XLOOKUP(G375,[1]Sheet1!$K:$K,[1]Sheet1!$N:$N,0)</f>
        <v>2023-W19</v>
      </c>
      <c r="G375" t="s">
        <v>284</v>
      </c>
      <c r="H375" t="s">
        <v>34</v>
      </c>
      <c r="I375" t="s">
        <v>107</v>
      </c>
      <c r="J375" t="s">
        <v>108</v>
      </c>
      <c r="K375" t="s">
        <v>109</v>
      </c>
      <c r="L375" t="s">
        <v>2171</v>
      </c>
      <c r="M375" t="s">
        <v>963</v>
      </c>
      <c r="N375" t="s">
        <v>1834</v>
      </c>
      <c r="O375" t="s">
        <v>1182</v>
      </c>
      <c r="P375" t="s">
        <v>2172</v>
      </c>
      <c r="Q375" t="s">
        <v>1022</v>
      </c>
      <c r="R375" t="s">
        <v>2173</v>
      </c>
      <c r="S375" t="s">
        <v>2075</v>
      </c>
      <c r="T375" t="s">
        <v>970</v>
      </c>
      <c r="U375" t="s">
        <v>970</v>
      </c>
      <c r="V375" t="s">
        <v>1022</v>
      </c>
      <c r="W375" t="s">
        <v>984</v>
      </c>
      <c r="X375" t="s">
        <v>1444</v>
      </c>
      <c r="Y375" t="s">
        <v>986</v>
      </c>
      <c r="Z375" t="s">
        <v>297</v>
      </c>
      <c r="AA375" t="s">
        <v>33</v>
      </c>
      <c r="AB375">
        <v>8</v>
      </c>
      <c r="AC375">
        <v>0</v>
      </c>
    </row>
    <row r="376" spans="2:29" x14ac:dyDescent="0.25">
      <c r="B376">
        <f t="shared" si="10"/>
        <v>2023</v>
      </c>
      <c r="C376">
        <f t="shared" si="11"/>
        <v>5</v>
      </c>
      <c r="D376" s="19">
        <f>_xlfn.XLOOKUP(G376,[1]Sheet1!$K:$K,[1]Sheet1!$D:$D,0)</f>
        <v>45054</v>
      </c>
      <c r="E376" s="19">
        <f>_xlfn.XLOOKUP(G376,[1]Sheet1!$K:$K,[1]Sheet1!$E:$E,0)</f>
        <v>45060</v>
      </c>
      <c r="F376" t="str">
        <f>_xlfn.XLOOKUP(G376,[1]Sheet1!$K:$K,[1]Sheet1!$N:$N,0)</f>
        <v>2023-W19</v>
      </c>
      <c r="G376" t="s">
        <v>284</v>
      </c>
      <c r="H376" t="s">
        <v>162</v>
      </c>
      <c r="I376" t="s">
        <v>163</v>
      </c>
      <c r="J376" t="s">
        <v>164</v>
      </c>
      <c r="K376" t="s">
        <v>165</v>
      </c>
      <c r="L376" t="s">
        <v>1349</v>
      </c>
      <c r="M376" t="s">
        <v>984</v>
      </c>
      <c r="N376" t="s">
        <v>2174</v>
      </c>
      <c r="O376" t="s">
        <v>986</v>
      </c>
      <c r="P376" t="s">
        <v>1352</v>
      </c>
      <c r="Q376" t="s">
        <v>984</v>
      </c>
      <c r="R376" t="s">
        <v>1762</v>
      </c>
      <c r="S376" t="s">
        <v>986</v>
      </c>
      <c r="T376" t="s">
        <v>2175</v>
      </c>
      <c r="U376" t="s">
        <v>986</v>
      </c>
      <c r="V376" t="s">
        <v>1032</v>
      </c>
      <c r="W376" t="s">
        <v>984</v>
      </c>
      <c r="X376" t="s">
        <v>2176</v>
      </c>
      <c r="Y376" t="s">
        <v>986</v>
      </c>
      <c r="Z376" t="s">
        <v>298</v>
      </c>
      <c r="AA376" t="s">
        <v>33</v>
      </c>
      <c r="AB376">
        <v>6</v>
      </c>
      <c r="AC376">
        <v>0</v>
      </c>
    </row>
    <row r="377" spans="2:29" x14ac:dyDescent="0.25">
      <c r="B377">
        <f t="shared" si="10"/>
        <v>2023</v>
      </c>
      <c r="C377">
        <f t="shared" si="11"/>
        <v>5</v>
      </c>
      <c r="D377" s="19">
        <f>_xlfn.XLOOKUP(G377,[1]Sheet1!$K:$K,[1]Sheet1!$D:$D,0)</f>
        <v>45054</v>
      </c>
      <c r="E377" s="19">
        <f>_xlfn.XLOOKUP(G377,[1]Sheet1!$K:$K,[1]Sheet1!$E:$E,0)</f>
        <v>45060</v>
      </c>
      <c r="F377" t="str">
        <f>_xlfn.XLOOKUP(G377,[1]Sheet1!$K:$K,[1]Sheet1!$N:$N,0)</f>
        <v>2023-W19</v>
      </c>
      <c r="G377" t="s">
        <v>284</v>
      </c>
      <c r="H377" t="s">
        <v>29</v>
      </c>
      <c r="I377" t="s">
        <v>29</v>
      </c>
      <c r="J377" t="s">
        <v>30</v>
      </c>
      <c r="K377" t="s">
        <v>31</v>
      </c>
      <c r="L377" t="s">
        <v>2177</v>
      </c>
      <c r="M377" t="s">
        <v>972</v>
      </c>
      <c r="N377" t="s">
        <v>1387</v>
      </c>
      <c r="O377" t="s">
        <v>1209</v>
      </c>
      <c r="P377" t="s">
        <v>2178</v>
      </c>
      <c r="Q377" t="s">
        <v>1081</v>
      </c>
      <c r="R377" t="s">
        <v>1295</v>
      </c>
      <c r="S377" t="s">
        <v>1630</v>
      </c>
      <c r="T377" t="s">
        <v>2179</v>
      </c>
      <c r="U377" t="s">
        <v>1657</v>
      </c>
      <c r="V377" t="s">
        <v>963</v>
      </c>
      <c r="W377" t="s">
        <v>984</v>
      </c>
      <c r="X377" t="s">
        <v>2173</v>
      </c>
      <c r="Y377" t="s">
        <v>986</v>
      </c>
      <c r="Z377" t="s">
        <v>299</v>
      </c>
      <c r="AA377" t="s">
        <v>33</v>
      </c>
      <c r="AB377">
        <v>5</v>
      </c>
      <c r="AC377">
        <v>0</v>
      </c>
    </row>
    <row r="378" spans="2:29" x14ac:dyDescent="0.25">
      <c r="B378">
        <f t="shared" si="10"/>
        <v>2023</v>
      </c>
      <c r="C378">
        <f t="shared" si="11"/>
        <v>5</v>
      </c>
      <c r="D378" s="19">
        <f>_xlfn.XLOOKUP(G378,[1]Sheet1!$K:$K,[1]Sheet1!$D:$D,0)</f>
        <v>45054</v>
      </c>
      <c r="E378" s="19">
        <f>_xlfn.XLOOKUP(G378,[1]Sheet1!$K:$K,[1]Sheet1!$E:$E,0)</f>
        <v>45060</v>
      </c>
      <c r="F378" t="str">
        <f>_xlfn.XLOOKUP(G378,[1]Sheet1!$K:$K,[1]Sheet1!$N:$N,0)</f>
        <v>2023-W19</v>
      </c>
      <c r="G378" t="s">
        <v>284</v>
      </c>
      <c r="H378" t="s">
        <v>40</v>
      </c>
      <c r="I378" t="s">
        <v>41</v>
      </c>
      <c r="J378" t="s">
        <v>42</v>
      </c>
      <c r="K378" t="s">
        <v>43</v>
      </c>
      <c r="L378" t="s">
        <v>1468</v>
      </c>
      <c r="M378" t="s">
        <v>1081</v>
      </c>
      <c r="N378" t="s">
        <v>1714</v>
      </c>
      <c r="O378" t="s">
        <v>1256</v>
      </c>
      <c r="P378" t="s">
        <v>1855</v>
      </c>
      <c r="Q378" t="s">
        <v>1081</v>
      </c>
      <c r="R378" t="s">
        <v>2180</v>
      </c>
      <c r="S378" t="s">
        <v>1630</v>
      </c>
      <c r="T378" t="s">
        <v>970</v>
      </c>
      <c r="U378" t="s">
        <v>970</v>
      </c>
      <c r="V378" t="s">
        <v>977</v>
      </c>
      <c r="W378" t="s">
        <v>984</v>
      </c>
      <c r="X378" t="s">
        <v>1218</v>
      </c>
      <c r="Y378" t="s">
        <v>986</v>
      </c>
      <c r="Z378" t="s">
        <v>172</v>
      </c>
      <c r="AA378" t="s">
        <v>33</v>
      </c>
      <c r="AB378">
        <v>4</v>
      </c>
      <c r="AC378">
        <v>0</v>
      </c>
    </row>
    <row r="379" spans="2:29" x14ac:dyDescent="0.25">
      <c r="B379">
        <f t="shared" si="10"/>
        <v>2023</v>
      </c>
      <c r="C379">
        <f t="shared" si="11"/>
        <v>5</v>
      </c>
      <c r="D379" s="19">
        <f>_xlfn.XLOOKUP(G379,[1]Sheet1!$K:$K,[1]Sheet1!$D:$D,0)</f>
        <v>45054</v>
      </c>
      <c r="E379" s="19">
        <f>_xlfn.XLOOKUP(G379,[1]Sheet1!$K:$K,[1]Sheet1!$E:$E,0)</f>
        <v>45060</v>
      </c>
      <c r="F379" t="str">
        <f>_xlfn.XLOOKUP(G379,[1]Sheet1!$K:$K,[1]Sheet1!$N:$N,0)</f>
        <v>2023-W19</v>
      </c>
      <c r="G379" t="s">
        <v>284</v>
      </c>
      <c r="H379" t="s">
        <v>40</v>
      </c>
      <c r="I379" t="s">
        <v>88</v>
      </c>
      <c r="J379" t="s">
        <v>89</v>
      </c>
      <c r="K379" t="s">
        <v>90</v>
      </c>
      <c r="L379" t="s">
        <v>1299</v>
      </c>
      <c r="M379" t="s">
        <v>977</v>
      </c>
      <c r="N379" t="s">
        <v>2181</v>
      </c>
      <c r="O379" t="s">
        <v>1834</v>
      </c>
      <c r="P379" t="s">
        <v>1260</v>
      </c>
      <c r="Q379" t="s">
        <v>977</v>
      </c>
      <c r="R379" t="s">
        <v>1933</v>
      </c>
      <c r="S379" t="s">
        <v>2105</v>
      </c>
      <c r="T379" t="s">
        <v>970</v>
      </c>
      <c r="U379" t="s">
        <v>970</v>
      </c>
      <c r="V379" t="s">
        <v>972</v>
      </c>
      <c r="W379" t="s">
        <v>984</v>
      </c>
      <c r="X379" t="s">
        <v>1723</v>
      </c>
      <c r="Y379" t="s">
        <v>986</v>
      </c>
      <c r="Z379" t="s">
        <v>135</v>
      </c>
      <c r="AA379" t="s">
        <v>33</v>
      </c>
      <c r="AB379">
        <v>2</v>
      </c>
      <c r="AC379">
        <v>0</v>
      </c>
    </row>
    <row r="380" spans="2:29" x14ac:dyDescent="0.25">
      <c r="B380">
        <f t="shared" si="10"/>
        <v>2023</v>
      </c>
      <c r="C380">
        <f t="shared" si="11"/>
        <v>5</v>
      </c>
      <c r="D380" s="19">
        <f>_xlfn.XLOOKUP(G380,[1]Sheet1!$K:$K,[1]Sheet1!$D:$D,0)</f>
        <v>45054</v>
      </c>
      <c r="E380" s="19">
        <f>_xlfn.XLOOKUP(G380,[1]Sheet1!$K:$K,[1]Sheet1!$E:$E,0)</f>
        <v>45060</v>
      </c>
      <c r="F380" t="str">
        <f>_xlfn.XLOOKUP(G380,[1]Sheet1!$K:$K,[1]Sheet1!$N:$N,0)</f>
        <v>2023-W19</v>
      </c>
      <c r="G380" t="s">
        <v>284</v>
      </c>
      <c r="H380" t="s">
        <v>34</v>
      </c>
      <c r="I380" t="s">
        <v>157</v>
      </c>
      <c r="J380" t="s">
        <v>158</v>
      </c>
      <c r="K380" t="s">
        <v>159</v>
      </c>
      <c r="L380" t="s">
        <v>1438</v>
      </c>
      <c r="M380" t="s">
        <v>996</v>
      </c>
      <c r="N380" t="s">
        <v>1222</v>
      </c>
      <c r="O380" t="s">
        <v>1837</v>
      </c>
      <c r="P380" t="s">
        <v>1056</v>
      </c>
      <c r="Q380" t="s">
        <v>996</v>
      </c>
      <c r="R380" t="s">
        <v>1706</v>
      </c>
      <c r="S380" t="s">
        <v>1726</v>
      </c>
      <c r="T380" t="s">
        <v>970</v>
      </c>
      <c r="U380" t="s">
        <v>970</v>
      </c>
      <c r="V380" t="s">
        <v>972</v>
      </c>
      <c r="W380" t="s">
        <v>984</v>
      </c>
      <c r="X380" t="s">
        <v>1121</v>
      </c>
      <c r="Y380" t="s">
        <v>986</v>
      </c>
      <c r="Z380" t="s">
        <v>135</v>
      </c>
      <c r="AA380" t="s">
        <v>33</v>
      </c>
      <c r="AB380">
        <v>2</v>
      </c>
      <c r="AC380">
        <v>0</v>
      </c>
    </row>
    <row r="381" spans="2:29" x14ac:dyDescent="0.25">
      <c r="B381">
        <f t="shared" si="10"/>
        <v>2023</v>
      </c>
      <c r="C381">
        <f t="shared" si="11"/>
        <v>5</v>
      </c>
      <c r="D381" s="19">
        <f>_xlfn.XLOOKUP(G381,[1]Sheet1!$K:$K,[1]Sheet1!$D:$D,0)</f>
        <v>45054</v>
      </c>
      <c r="E381" s="19">
        <f>_xlfn.XLOOKUP(G381,[1]Sheet1!$K:$K,[1]Sheet1!$E:$E,0)</f>
        <v>45060</v>
      </c>
      <c r="F381" t="str">
        <f>_xlfn.XLOOKUP(G381,[1]Sheet1!$K:$K,[1]Sheet1!$N:$N,0)</f>
        <v>2023-W19</v>
      </c>
      <c r="G381" t="s">
        <v>284</v>
      </c>
      <c r="H381" t="s">
        <v>133</v>
      </c>
      <c r="I381" t="s">
        <v>72</v>
      </c>
      <c r="J381" t="s">
        <v>73</v>
      </c>
      <c r="K381" t="s">
        <v>74</v>
      </c>
      <c r="L381" t="s">
        <v>1166</v>
      </c>
      <c r="M381" t="s">
        <v>996</v>
      </c>
      <c r="N381" t="s">
        <v>1787</v>
      </c>
      <c r="O381" t="s">
        <v>1837</v>
      </c>
      <c r="P381" t="s">
        <v>1536</v>
      </c>
      <c r="Q381" t="s">
        <v>996</v>
      </c>
      <c r="R381" t="s">
        <v>2182</v>
      </c>
      <c r="S381" t="s">
        <v>1726</v>
      </c>
      <c r="T381" t="s">
        <v>970</v>
      </c>
      <c r="U381" t="s">
        <v>970</v>
      </c>
      <c r="V381" t="s">
        <v>972</v>
      </c>
      <c r="W381" t="s">
        <v>984</v>
      </c>
      <c r="X381" t="s">
        <v>1372</v>
      </c>
      <c r="Y381" t="s">
        <v>986</v>
      </c>
      <c r="Z381" t="s">
        <v>300</v>
      </c>
      <c r="AA381" t="s">
        <v>33</v>
      </c>
      <c r="AB381">
        <v>2</v>
      </c>
      <c r="AC381">
        <v>0</v>
      </c>
    </row>
    <row r="382" spans="2:29" x14ac:dyDescent="0.25">
      <c r="B382">
        <f t="shared" si="10"/>
        <v>2023</v>
      </c>
      <c r="C382">
        <f t="shared" si="11"/>
        <v>5</v>
      </c>
      <c r="D382" s="19">
        <f>_xlfn.XLOOKUP(G382,[1]Sheet1!$K:$K,[1]Sheet1!$D:$D,0)</f>
        <v>45054</v>
      </c>
      <c r="E382" s="19">
        <f>_xlfn.XLOOKUP(G382,[1]Sheet1!$K:$K,[1]Sheet1!$E:$E,0)</f>
        <v>45060</v>
      </c>
      <c r="F382" t="str">
        <f>_xlfn.XLOOKUP(G382,[1]Sheet1!$K:$K,[1]Sheet1!$N:$N,0)</f>
        <v>2023-W19</v>
      </c>
      <c r="G382" t="s">
        <v>284</v>
      </c>
      <c r="H382" t="s">
        <v>34</v>
      </c>
      <c r="I382" t="s">
        <v>186</v>
      </c>
      <c r="J382" t="s">
        <v>187</v>
      </c>
      <c r="K382" t="s">
        <v>188</v>
      </c>
      <c r="L382" t="s">
        <v>1070</v>
      </c>
      <c r="M382" t="s">
        <v>984</v>
      </c>
      <c r="N382" t="s">
        <v>2183</v>
      </c>
      <c r="O382" t="s">
        <v>986</v>
      </c>
      <c r="P382" t="s">
        <v>1275</v>
      </c>
      <c r="Q382" t="s">
        <v>984</v>
      </c>
      <c r="R382" t="s">
        <v>2184</v>
      </c>
      <c r="S382" t="s">
        <v>986</v>
      </c>
      <c r="T382" t="s">
        <v>1556</v>
      </c>
      <c r="U382" t="s">
        <v>986</v>
      </c>
      <c r="V382" t="s">
        <v>996</v>
      </c>
      <c r="W382" t="s">
        <v>984</v>
      </c>
      <c r="X382" t="s">
        <v>1397</v>
      </c>
      <c r="Y382" t="s">
        <v>986</v>
      </c>
      <c r="Z382" t="s">
        <v>166</v>
      </c>
      <c r="AA382" t="s">
        <v>33</v>
      </c>
      <c r="AB382">
        <v>1</v>
      </c>
      <c r="AC382">
        <v>0</v>
      </c>
    </row>
    <row r="383" spans="2:29" x14ac:dyDescent="0.25">
      <c r="B383">
        <f t="shared" si="10"/>
        <v>2023</v>
      </c>
      <c r="C383">
        <f t="shared" si="11"/>
        <v>5</v>
      </c>
      <c r="D383" s="19">
        <f>_xlfn.XLOOKUP(G383,[1]Sheet1!$K:$K,[1]Sheet1!$D:$D,0)</f>
        <v>45054</v>
      </c>
      <c r="E383" s="19">
        <f>_xlfn.XLOOKUP(G383,[1]Sheet1!$K:$K,[1]Sheet1!$E:$E,0)</f>
        <v>45060</v>
      </c>
      <c r="F383" t="str">
        <f>_xlfn.XLOOKUP(G383,[1]Sheet1!$K:$K,[1]Sheet1!$N:$N,0)</f>
        <v>2023-W19</v>
      </c>
      <c r="G383" t="s">
        <v>284</v>
      </c>
      <c r="H383" t="s">
        <v>34</v>
      </c>
      <c r="I383" t="s">
        <v>301</v>
      </c>
      <c r="J383" t="s">
        <v>302</v>
      </c>
      <c r="K383" t="s">
        <v>303</v>
      </c>
      <c r="L383" t="s">
        <v>1332</v>
      </c>
      <c r="M383" t="s">
        <v>984</v>
      </c>
      <c r="N383" t="s">
        <v>2185</v>
      </c>
      <c r="O383" t="s">
        <v>986</v>
      </c>
      <c r="P383" t="s">
        <v>1219</v>
      </c>
      <c r="Q383" t="s">
        <v>984</v>
      </c>
      <c r="R383" t="s">
        <v>2186</v>
      </c>
      <c r="S383" t="s">
        <v>986</v>
      </c>
      <c r="T383" t="s">
        <v>970</v>
      </c>
      <c r="U383" t="s">
        <v>986</v>
      </c>
      <c r="V383" t="s">
        <v>996</v>
      </c>
      <c r="W383" t="s">
        <v>984</v>
      </c>
      <c r="X383" t="s">
        <v>1024</v>
      </c>
      <c r="Y383" t="s">
        <v>986</v>
      </c>
      <c r="Z383" t="s">
        <v>166</v>
      </c>
      <c r="AA383" t="s">
        <v>33</v>
      </c>
      <c r="AB383">
        <v>1</v>
      </c>
      <c r="AC383">
        <v>0</v>
      </c>
    </row>
    <row r="384" spans="2:29" x14ac:dyDescent="0.25">
      <c r="B384">
        <f t="shared" si="10"/>
        <v>2023</v>
      </c>
      <c r="C384">
        <f t="shared" si="11"/>
        <v>5</v>
      </c>
      <c r="D384" s="19">
        <f>_xlfn.XLOOKUP(G384,[1]Sheet1!$K:$K,[1]Sheet1!$D:$D,0)</f>
        <v>45054</v>
      </c>
      <c r="E384" s="19">
        <f>_xlfn.XLOOKUP(G384,[1]Sheet1!$K:$K,[1]Sheet1!$E:$E,0)</f>
        <v>45060</v>
      </c>
      <c r="F384" t="str">
        <f>_xlfn.XLOOKUP(G384,[1]Sheet1!$K:$K,[1]Sheet1!$N:$N,0)</f>
        <v>2023-W19</v>
      </c>
      <c r="G384" t="s">
        <v>284</v>
      </c>
      <c r="H384" t="s">
        <v>34</v>
      </c>
      <c r="I384" t="s">
        <v>224</v>
      </c>
      <c r="J384" t="s">
        <v>158</v>
      </c>
      <c r="K384" t="s">
        <v>225</v>
      </c>
      <c r="L384" t="s">
        <v>1475</v>
      </c>
      <c r="M384" t="s">
        <v>972</v>
      </c>
      <c r="N384" t="s">
        <v>1933</v>
      </c>
      <c r="O384" t="s">
        <v>1209</v>
      </c>
      <c r="P384" t="s">
        <v>1727</v>
      </c>
      <c r="Q384" t="s">
        <v>972</v>
      </c>
      <c r="R384" t="s">
        <v>1786</v>
      </c>
      <c r="S384" t="s">
        <v>2143</v>
      </c>
      <c r="T384" t="s">
        <v>2187</v>
      </c>
      <c r="U384" t="s">
        <v>970</v>
      </c>
      <c r="V384" t="s">
        <v>996</v>
      </c>
      <c r="W384" t="s">
        <v>984</v>
      </c>
      <c r="X384" t="s">
        <v>1290</v>
      </c>
      <c r="Y384" t="s">
        <v>986</v>
      </c>
      <c r="Z384" t="s">
        <v>139</v>
      </c>
      <c r="AA384" t="s">
        <v>33</v>
      </c>
      <c r="AB384">
        <v>1</v>
      </c>
      <c r="AC384">
        <v>0</v>
      </c>
    </row>
    <row r="385" spans="2:29" x14ac:dyDescent="0.25">
      <c r="B385">
        <f t="shared" si="10"/>
        <v>2023</v>
      </c>
      <c r="C385">
        <f t="shared" si="11"/>
        <v>5</v>
      </c>
      <c r="D385" s="19">
        <f>_xlfn.XLOOKUP(G385,[1]Sheet1!$K:$K,[1]Sheet1!$D:$D,0)</f>
        <v>45054</v>
      </c>
      <c r="E385" s="19">
        <f>_xlfn.XLOOKUP(G385,[1]Sheet1!$K:$K,[1]Sheet1!$E:$E,0)</f>
        <v>45060</v>
      </c>
      <c r="F385" t="str">
        <f>_xlfn.XLOOKUP(G385,[1]Sheet1!$K:$K,[1]Sheet1!$N:$N,0)</f>
        <v>2023-W19</v>
      </c>
      <c r="G385" t="s">
        <v>284</v>
      </c>
      <c r="H385" t="s">
        <v>34</v>
      </c>
      <c r="I385" t="s">
        <v>35</v>
      </c>
      <c r="J385" t="s">
        <v>36</v>
      </c>
      <c r="K385" t="s">
        <v>37</v>
      </c>
      <c r="L385" t="s">
        <v>1056</v>
      </c>
      <c r="M385" t="s">
        <v>996</v>
      </c>
      <c r="N385" t="s">
        <v>2076</v>
      </c>
      <c r="O385" t="s">
        <v>1837</v>
      </c>
      <c r="P385" t="s">
        <v>1536</v>
      </c>
      <c r="Q385" t="s">
        <v>996</v>
      </c>
      <c r="R385" t="s">
        <v>2182</v>
      </c>
      <c r="S385" t="s">
        <v>1726</v>
      </c>
      <c r="T385" t="s">
        <v>1374</v>
      </c>
      <c r="U385" t="s">
        <v>970</v>
      </c>
      <c r="V385" t="s">
        <v>996</v>
      </c>
      <c r="W385" t="s">
        <v>984</v>
      </c>
      <c r="X385" t="s">
        <v>1190</v>
      </c>
      <c r="Y385" t="s">
        <v>986</v>
      </c>
      <c r="Z385" t="s">
        <v>139</v>
      </c>
      <c r="AA385" t="s">
        <v>33</v>
      </c>
      <c r="AB385">
        <v>1</v>
      </c>
      <c r="AC385">
        <v>0</v>
      </c>
    </row>
    <row r="386" spans="2:29" x14ac:dyDescent="0.25">
      <c r="B386">
        <f t="shared" si="10"/>
        <v>2023</v>
      </c>
      <c r="C386">
        <f t="shared" si="11"/>
        <v>5</v>
      </c>
      <c r="D386" s="19">
        <f>_xlfn.XLOOKUP(G386,[1]Sheet1!$K:$K,[1]Sheet1!$D:$D,0)</f>
        <v>45047</v>
      </c>
      <c r="E386" s="19">
        <f>_xlfn.XLOOKUP(G386,[1]Sheet1!$K:$K,[1]Sheet1!$E:$E,0)</f>
        <v>45053</v>
      </c>
      <c r="F386" t="str">
        <f>_xlfn.XLOOKUP(G386,[1]Sheet1!$K:$K,[1]Sheet1!$N:$N,0)</f>
        <v>2023-W18</v>
      </c>
      <c r="G386" t="s">
        <v>304</v>
      </c>
      <c r="H386" t="s">
        <v>29</v>
      </c>
      <c r="I386" t="s">
        <v>29</v>
      </c>
      <c r="J386" t="s">
        <v>30</v>
      </c>
      <c r="K386" t="s">
        <v>31</v>
      </c>
      <c r="L386" t="s">
        <v>2188</v>
      </c>
      <c r="M386" t="s">
        <v>1433</v>
      </c>
      <c r="N386" t="s">
        <v>2189</v>
      </c>
      <c r="O386" t="s">
        <v>2190</v>
      </c>
      <c r="P386" t="s">
        <v>2191</v>
      </c>
      <c r="Q386" t="s">
        <v>1054</v>
      </c>
      <c r="R386" t="s">
        <v>2192</v>
      </c>
      <c r="S386" t="s">
        <v>2193</v>
      </c>
      <c r="T386" t="s">
        <v>2194</v>
      </c>
      <c r="U386" t="s">
        <v>1443</v>
      </c>
      <c r="V386" t="s">
        <v>2195</v>
      </c>
      <c r="W386" t="s">
        <v>1081</v>
      </c>
      <c r="X386" t="s">
        <v>2196</v>
      </c>
      <c r="Y386" t="s">
        <v>2197</v>
      </c>
      <c r="Z386" t="s">
        <v>305</v>
      </c>
      <c r="AA386" t="s">
        <v>306</v>
      </c>
      <c r="AB386">
        <v>334</v>
      </c>
      <c r="AC386">
        <v>3</v>
      </c>
    </row>
    <row r="387" spans="2:29" x14ac:dyDescent="0.25">
      <c r="B387">
        <f t="shared" si="10"/>
        <v>2023</v>
      </c>
      <c r="C387">
        <f t="shared" si="11"/>
        <v>5</v>
      </c>
      <c r="D387" s="19">
        <f>_xlfn.XLOOKUP(G387,[1]Sheet1!$K:$K,[1]Sheet1!$D:$D,0)</f>
        <v>45047</v>
      </c>
      <c r="E387" s="19">
        <f>_xlfn.XLOOKUP(G387,[1]Sheet1!$K:$K,[1]Sheet1!$E:$E,0)</f>
        <v>45053</v>
      </c>
      <c r="F387" t="str">
        <f>_xlfn.XLOOKUP(G387,[1]Sheet1!$K:$K,[1]Sheet1!$N:$N,0)</f>
        <v>2023-W18</v>
      </c>
      <c r="G387" t="s">
        <v>304</v>
      </c>
      <c r="H387" t="s">
        <v>54</v>
      </c>
      <c r="I387" t="s">
        <v>54</v>
      </c>
      <c r="J387" t="s">
        <v>30</v>
      </c>
      <c r="K387" t="s">
        <v>55</v>
      </c>
      <c r="L387" t="s">
        <v>2198</v>
      </c>
      <c r="M387" t="s">
        <v>1296</v>
      </c>
      <c r="N387" t="s">
        <v>2199</v>
      </c>
      <c r="O387" t="s">
        <v>2200</v>
      </c>
      <c r="P387" t="s">
        <v>2201</v>
      </c>
      <c r="Q387" t="s">
        <v>1386</v>
      </c>
      <c r="R387" t="s">
        <v>2202</v>
      </c>
      <c r="S387" t="s">
        <v>2203</v>
      </c>
      <c r="T387" t="s">
        <v>970</v>
      </c>
      <c r="U387" t="s">
        <v>970</v>
      </c>
      <c r="V387" t="s">
        <v>1056</v>
      </c>
      <c r="W387" t="s">
        <v>984</v>
      </c>
      <c r="X387" t="s">
        <v>1756</v>
      </c>
      <c r="Y387" t="s">
        <v>986</v>
      </c>
      <c r="Z387" t="s">
        <v>307</v>
      </c>
      <c r="AA387" t="s">
        <v>33</v>
      </c>
      <c r="AB387">
        <v>60</v>
      </c>
      <c r="AC387">
        <v>0</v>
      </c>
    </row>
    <row r="388" spans="2:29" x14ac:dyDescent="0.25">
      <c r="B388">
        <f t="shared" ref="B388:B451" si="12">YEAR(D388)</f>
        <v>2023</v>
      </c>
      <c r="C388">
        <f t="shared" ref="C388:C451" si="13">MONTH(D388)</f>
        <v>5</v>
      </c>
      <c r="D388" s="19">
        <f>_xlfn.XLOOKUP(G388,[1]Sheet1!$K:$K,[1]Sheet1!$D:$D,0)</f>
        <v>45047</v>
      </c>
      <c r="E388" s="19">
        <f>_xlfn.XLOOKUP(G388,[1]Sheet1!$K:$K,[1]Sheet1!$E:$E,0)</f>
        <v>45053</v>
      </c>
      <c r="F388" t="str">
        <f>_xlfn.XLOOKUP(G388,[1]Sheet1!$K:$K,[1]Sheet1!$N:$N,0)</f>
        <v>2023-W18</v>
      </c>
      <c r="G388" t="s">
        <v>304</v>
      </c>
      <c r="H388" t="s">
        <v>40</v>
      </c>
      <c r="I388" t="s">
        <v>58</v>
      </c>
      <c r="J388" t="s">
        <v>59</v>
      </c>
      <c r="K388" t="s">
        <v>60</v>
      </c>
      <c r="L388" t="s">
        <v>1990</v>
      </c>
      <c r="M388" t="s">
        <v>963</v>
      </c>
      <c r="N388" t="s">
        <v>2204</v>
      </c>
      <c r="O388" t="s">
        <v>2205</v>
      </c>
      <c r="P388" t="s">
        <v>2206</v>
      </c>
      <c r="Q388" t="s">
        <v>963</v>
      </c>
      <c r="R388" t="s">
        <v>2207</v>
      </c>
      <c r="S388" t="s">
        <v>1277</v>
      </c>
      <c r="T388" t="s">
        <v>970</v>
      </c>
      <c r="U388" t="s">
        <v>970</v>
      </c>
      <c r="V388" t="s">
        <v>1095</v>
      </c>
      <c r="W388" t="s">
        <v>984</v>
      </c>
      <c r="X388" t="s">
        <v>1856</v>
      </c>
      <c r="Y388" t="s">
        <v>986</v>
      </c>
      <c r="Z388" t="s">
        <v>308</v>
      </c>
      <c r="AA388" t="s">
        <v>33</v>
      </c>
      <c r="AB388">
        <v>48</v>
      </c>
      <c r="AC388">
        <v>0</v>
      </c>
    </row>
    <row r="389" spans="2:29" x14ac:dyDescent="0.25">
      <c r="B389">
        <f t="shared" si="12"/>
        <v>2023</v>
      </c>
      <c r="C389">
        <f t="shared" si="13"/>
        <v>5</v>
      </c>
      <c r="D389" s="19">
        <f>_xlfn.XLOOKUP(G389,[1]Sheet1!$K:$K,[1]Sheet1!$D:$D,0)</f>
        <v>45047</v>
      </c>
      <c r="E389" s="19">
        <f>_xlfn.XLOOKUP(G389,[1]Sheet1!$K:$K,[1]Sheet1!$E:$E,0)</f>
        <v>45053</v>
      </c>
      <c r="F389" t="str">
        <f>_xlfn.XLOOKUP(G389,[1]Sheet1!$K:$K,[1]Sheet1!$N:$N,0)</f>
        <v>2023-W18</v>
      </c>
      <c r="G389" t="s">
        <v>304</v>
      </c>
      <c r="H389" t="s">
        <v>34</v>
      </c>
      <c r="I389" t="s">
        <v>62</v>
      </c>
      <c r="J389" t="s">
        <v>63</v>
      </c>
      <c r="K389" t="s">
        <v>64</v>
      </c>
      <c r="L389" t="s">
        <v>1454</v>
      </c>
      <c r="M389" t="s">
        <v>1081</v>
      </c>
      <c r="N389" t="s">
        <v>2108</v>
      </c>
      <c r="O389" t="s">
        <v>2208</v>
      </c>
      <c r="P389" t="s">
        <v>2209</v>
      </c>
      <c r="Q389" t="s">
        <v>977</v>
      </c>
      <c r="R389" t="s">
        <v>2210</v>
      </c>
      <c r="S389" t="s">
        <v>2099</v>
      </c>
      <c r="T389" t="s">
        <v>970</v>
      </c>
      <c r="U389" t="s">
        <v>970</v>
      </c>
      <c r="V389" t="s">
        <v>1255</v>
      </c>
      <c r="W389" t="s">
        <v>984</v>
      </c>
      <c r="X389" t="s">
        <v>1739</v>
      </c>
      <c r="Y389" t="s">
        <v>986</v>
      </c>
      <c r="Z389" t="s">
        <v>309</v>
      </c>
      <c r="AA389" t="s">
        <v>33</v>
      </c>
      <c r="AB389">
        <v>42</v>
      </c>
      <c r="AC389">
        <v>0</v>
      </c>
    </row>
    <row r="390" spans="2:29" x14ac:dyDescent="0.25">
      <c r="B390">
        <f t="shared" si="12"/>
        <v>2023</v>
      </c>
      <c r="C390">
        <f t="shared" si="13"/>
        <v>5</v>
      </c>
      <c r="D390" s="19">
        <f>_xlfn.XLOOKUP(G390,[1]Sheet1!$K:$K,[1]Sheet1!$D:$D,0)</f>
        <v>45047</v>
      </c>
      <c r="E390" s="19">
        <f>_xlfn.XLOOKUP(G390,[1]Sheet1!$K:$K,[1]Sheet1!$E:$E,0)</f>
        <v>45053</v>
      </c>
      <c r="F390" t="str">
        <f>_xlfn.XLOOKUP(G390,[1]Sheet1!$K:$K,[1]Sheet1!$N:$N,0)</f>
        <v>2023-W18</v>
      </c>
      <c r="G390" t="s">
        <v>304</v>
      </c>
      <c r="H390" t="s">
        <v>115</v>
      </c>
      <c r="I390" t="s">
        <v>231</v>
      </c>
      <c r="J390" t="s">
        <v>232</v>
      </c>
      <c r="K390" t="s">
        <v>233</v>
      </c>
      <c r="L390" t="s">
        <v>1559</v>
      </c>
      <c r="M390" t="s">
        <v>972</v>
      </c>
      <c r="N390" t="s">
        <v>1464</v>
      </c>
      <c r="O390" t="s">
        <v>2211</v>
      </c>
      <c r="P390" t="s">
        <v>2172</v>
      </c>
      <c r="Q390" t="s">
        <v>972</v>
      </c>
      <c r="R390" t="s">
        <v>2212</v>
      </c>
      <c r="S390" t="s">
        <v>2213</v>
      </c>
      <c r="T390" t="s">
        <v>970</v>
      </c>
      <c r="U390" t="s">
        <v>970</v>
      </c>
      <c r="V390" t="s">
        <v>1318</v>
      </c>
      <c r="W390" t="s">
        <v>984</v>
      </c>
      <c r="X390" t="s">
        <v>2214</v>
      </c>
      <c r="Y390" t="s">
        <v>986</v>
      </c>
      <c r="Z390" t="s">
        <v>310</v>
      </c>
      <c r="AA390" t="s">
        <v>33</v>
      </c>
      <c r="AB390">
        <v>28</v>
      </c>
      <c r="AC390">
        <v>0</v>
      </c>
    </row>
    <row r="391" spans="2:29" x14ac:dyDescent="0.25">
      <c r="B391">
        <f t="shared" si="12"/>
        <v>2023</v>
      </c>
      <c r="C391">
        <f t="shared" si="13"/>
        <v>5</v>
      </c>
      <c r="D391" s="19">
        <f>_xlfn.XLOOKUP(G391,[1]Sheet1!$K:$K,[1]Sheet1!$D:$D,0)</f>
        <v>45047</v>
      </c>
      <c r="E391" s="19">
        <f>_xlfn.XLOOKUP(G391,[1]Sheet1!$K:$K,[1]Sheet1!$E:$E,0)</f>
        <v>45053</v>
      </c>
      <c r="F391" t="str">
        <f>_xlfn.XLOOKUP(G391,[1]Sheet1!$K:$K,[1]Sheet1!$N:$N,0)</f>
        <v>2023-W18</v>
      </c>
      <c r="G391" t="s">
        <v>304</v>
      </c>
      <c r="H391" t="s">
        <v>76</v>
      </c>
      <c r="I391" t="s">
        <v>76</v>
      </c>
      <c r="J391" t="s">
        <v>77</v>
      </c>
      <c r="K391" t="s">
        <v>78</v>
      </c>
      <c r="L391" t="s">
        <v>2060</v>
      </c>
      <c r="M391" t="s">
        <v>967</v>
      </c>
      <c r="N391" t="s">
        <v>1619</v>
      </c>
      <c r="O391" t="s">
        <v>998</v>
      </c>
      <c r="P391" t="s">
        <v>2215</v>
      </c>
      <c r="Q391" t="s">
        <v>1022</v>
      </c>
      <c r="R391" t="s">
        <v>2216</v>
      </c>
      <c r="S391" t="s">
        <v>2104</v>
      </c>
      <c r="T391" t="s">
        <v>970</v>
      </c>
      <c r="U391" t="s">
        <v>970</v>
      </c>
      <c r="V391" t="s">
        <v>1219</v>
      </c>
      <c r="W391" t="s">
        <v>984</v>
      </c>
      <c r="X391" t="s">
        <v>2217</v>
      </c>
      <c r="Y391" t="s">
        <v>986</v>
      </c>
      <c r="Z391" t="s">
        <v>311</v>
      </c>
      <c r="AA391" t="s">
        <v>33</v>
      </c>
      <c r="AB391">
        <v>19</v>
      </c>
      <c r="AC391">
        <v>0</v>
      </c>
    </row>
    <row r="392" spans="2:29" x14ac:dyDescent="0.25">
      <c r="B392">
        <f t="shared" si="12"/>
        <v>2023</v>
      </c>
      <c r="C392">
        <f t="shared" si="13"/>
        <v>5</v>
      </c>
      <c r="D392" s="19">
        <f>_xlfn.XLOOKUP(G392,[1]Sheet1!$K:$K,[1]Sheet1!$D:$D,0)</f>
        <v>45047</v>
      </c>
      <c r="E392" s="19">
        <f>_xlfn.XLOOKUP(G392,[1]Sheet1!$K:$K,[1]Sheet1!$E:$E,0)</f>
        <v>45053</v>
      </c>
      <c r="F392" t="str">
        <f>_xlfn.XLOOKUP(G392,[1]Sheet1!$K:$K,[1]Sheet1!$N:$N,0)</f>
        <v>2023-W18</v>
      </c>
      <c r="G392" t="s">
        <v>304</v>
      </c>
      <c r="H392" t="s">
        <v>34</v>
      </c>
      <c r="I392" t="s">
        <v>50</v>
      </c>
      <c r="J392" t="s">
        <v>51</v>
      </c>
      <c r="K392" t="s">
        <v>52</v>
      </c>
      <c r="L392" t="s">
        <v>2218</v>
      </c>
      <c r="M392" t="s">
        <v>996</v>
      </c>
      <c r="N392" t="s">
        <v>1722</v>
      </c>
      <c r="O392" t="s">
        <v>2076</v>
      </c>
      <c r="P392" t="s">
        <v>1304</v>
      </c>
      <c r="Q392" t="s">
        <v>996</v>
      </c>
      <c r="R392" t="s">
        <v>1422</v>
      </c>
      <c r="S392" t="s">
        <v>2219</v>
      </c>
      <c r="T392" t="s">
        <v>2220</v>
      </c>
      <c r="U392" t="s">
        <v>970</v>
      </c>
      <c r="V392" t="s">
        <v>1340</v>
      </c>
      <c r="W392" t="s">
        <v>984</v>
      </c>
      <c r="X392" t="s">
        <v>1473</v>
      </c>
      <c r="Y392" t="s">
        <v>986</v>
      </c>
      <c r="Z392" t="s">
        <v>312</v>
      </c>
      <c r="AA392" t="s">
        <v>33</v>
      </c>
      <c r="AB392">
        <v>15</v>
      </c>
      <c r="AC392">
        <v>0</v>
      </c>
    </row>
    <row r="393" spans="2:29" x14ac:dyDescent="0.25">
      <c r="B393">
        <f t="shared" si="12"/>
        <v>2023</v>
      </c>
      <c r="C393">
        <f t="shared" si="13"/>
        <v>5</v>
      </c>
      <c r="D393" s="19">
        <f>_xlfn.XLOOKUP(G393,[1]Sheet1!$K:$K,[1]Sheet1!$D:$D,0)</f>
        <v>45047</v>
      </c>
      <c r="E393" s="19">
        <f>_xlfn.XLOOKUP(G393,[1]Sheet1!$K:$K,[1]Sheet1!$E:$E,0)</f>
        <v>45053</v>
      </c>
      <c r="F393" t="str">
        <f>_xlfn.XLOOKUP(G393,[1]Sheet1!$K:$K,[1]Sheet1!$N:$N,0)</f>
        <v>2023-W18</v>
      </c>
      <c r="G393" t="s">
        <v>304</v>
      </c>
      <c r="H393" t="s">
        <v>92</v>
      </c>
      <c r="I393" t="s">
        <v>102</v>
      </c>
      <c r="J393" t="s">
        <v>103</v>
      </c>
      <c r="K393" t="s">
        <v>104</v>
      </c>
      <c r="L393" t="s">
        <v>1829</v>
      </c>
      <c r="M393" t="s">
        <v>1081</v>
      </c>
      <c r="N393" t="s">
        <v>1629</v>
      </c>
      <c r="O393" t="s">
        <v>2208</v>
      </c>
      <c r="P393" t="s">
        <v>1724</v>
      </c>
      <c r="Q393" t="s">
        <v>1081</v>
      </c>
      <c r="R393" t="s">
        <v>1626</v>
      </c>
      <c r="S393" t="s">
        <v>1282</v>
      </c>
      <c r="T393" t="s">
        <v>1848</v>
      </c>
      <c r="U393" t="s">
        <v>970</v>
      </c>
      <c r="V393" t="s">
        <v>1001</v>
      </c>
      <c r="W393" t="s">
        <v>984</v>
      </c>
      <c r="X393" t="s">
        <v>1036</v>
      </c>
      <c r="Y393" t="s">
        <v>986</v>
      </c>
      <c r="Z393" t="s">
        <v>126</v>
      </c>
      <c r="AA393" t="s">
        <v>33</v>
      </c>
      <c r="AB393">
        <v>13</v>
      </c>
      <c r="AC393">
        <v>0</v>
      </c>
    </row>
    <row r="394" spans="2:29" x14ac:dyDescent="0.25">
      <c r="B394">
        <f t="shared" si="12"/>
        <v>2023</v>
      </c>
      <c r="C394">
        <f t="shared" si="13"/>
        <v>5</v>
      </c>
      <c r="D394" s="19">
        <f>_xlfn.XLOOKUP(G394,[1]Sheet1!$K:$K,[1]Sheet1!$D:$D,0)</f>
        <v>45047</v>
      </c>
      <c r="E394" s="19">
        <f>_xlfn.XLOOKUP(G394,[1]Sheet1!$K:$K,[1]Sheet1!$E:$E,0)</f>
        <v>45053</v>
      </c>
      <c r="F394" t="str">
        <f>_xlfn.XLOOKUP(G394,[1]Sheet1!$K:$K,[1]Sheet1!$N:$N,0)</f>
        <v>2023-W18</v>
      </c>
      <c r="G394" t="s">
        <v>304</v>
      </c>
      <c r="H394" t="s">
        <v>92</v>
      </c>
      <c r="I394" t="s">
        <v>97</v>
      </c>
      <c r="J394" t="s">
        <v>98</v>
      </c>
      <c r="K394" t="s">
        <v>99</v>
      </c>
      <c r="L394" t="s">
        <v>1214</v>
      </c>
      <c r="M394" t="s">
        <v>972</v>
      </c>
      <c r="N394" t="s">
        <v>2221</v>
      </c>
      <c r="O394" t="s">
        <v>2211</v>
      </c>
      <c r="P394" t="s">
        <v>2103</v>
      </c>
      <c r="Q394" t="s">
        <v>972</v>
      </c>
      <c r="R394" t="s">
        <v>1188</v>
      </c>
      <c r="S394" t="s">
        <v>2213</v>
      </c>
      <c r="T394" t="s">
        <v>2222</v>
      </c>
      <c r="U394" t="s">
        <v>970</v>
      </c>
      <c r="V394" t="s">
        <v>1038</v>
      </c>
      <c r="W394" t="s">
        <v>984</v>
      </c>
      <c r="X394" t="s">
        <v>2223</v>
      </c>
      <c r="Y394" t="s">
        <v>986</v>
      </c>
      <c r="Z394" t="s">
        <v>313</v>
      </c>
      <c r="AA394" t="s">
        <v>33</v>
      </c>
      <c r="AB394">
        <v>11</v>
      </c>
      <c r="AC394">
        <v>0</v>
      </c>
    </row>
    <row r="395" spans="2:29" x14ac:dyDescent="0.25">
      <c r="B395">
        <f t="shared" si="12"/>
        <v>2023</v>
      </c>
      <c r="C395">
        <f t="shared" si="13"/>
        <v>5</v>
      </c>
      <c r="D395" s="19">
        <f>_xlfn.XLOOKUP(G395,[1]Sheet1!$K:$K,[1]Sheet1!$D:$D,0)</f>
        <v>45047</v>
      </c>
      <c r="E395" s="19">
        <f>_xlfn.XLOOKUP(G395,[1]Sheet1!$K:$K,[1]Sheet1!$E:$E,0)</f>
        <v>45053</v>
      </c>
      <c r="F395" t="str">
        <f>_xlfn.XLOOKUP(G395,[1]Sheet1!$K:$K,[1]Sheet1!$N:$N,0)</f>
        <v>2023-W18</v>
      </c>
      <c r="G395" t="s">
        <v>304</v>
      </c>
      <c r="H395" t="s">
        <v>115</v>
      </c>
      <c r="I395" t="s">
        <v>116</v>
      </c>
      <c r="J395" t="s">
        <v>117</v>
      </c>
      <c r="K395" t="s">
        <v>118</v>
      </c>
      <c r="L395" t="s">
        <v>1284</v>
      </c>
      <c r="M395" t="s">
        <v>984</v>
      </c>
      <c r="N395" t="s">
        <v>1786</v>
      </c>
      <c r="O395" t="s">
        <v>986</v>
      </c>
      <c r="P395" t="s">
        <v>1008</v>
      </c>
      <c r="Q395" t="s">
        <v>984</v>
      </c>
      <c r="R395" t="s">
        <v>1732</v>
      </c>
      <c r="S395" t="s">
        <v>986</v>
      </c>
      <c r="T395" t="s">
        <v>970</v>
      </c>
      <c r="U395" t="s">
        <v>986</v>
      </c>
      <c r="V395" t="s">
        <v>1042</v>
      </c>
      <c r="W395" t="s">
        <v>984</v>
      </c>
      <c r="X395" t="s">
        <v>1303</v>
      </c>
      <c r="Y395" t="s">
        <v>986</v>
      </c>
      <c r="Z395" t="s">
        <v>220</v>
      </c>
      <c r="AA395" t="s">
        <v>33</v>
      </c>
      <c r="AB395">
        <v>10</v>
      </c>
      <c r="AC395">
        <v>0</v>
      </c>
    </row>
    <row r="396" spans="2:29" x14ac:dyDescent="0.25">
      <c r="B396">
        <f t="shared" si="12"/>
        <v>2023</v>
      </c>
      <c r="C396">
        <f t="shared" si="13"/>
        <v>5</v>
      </c>
      <c r="D396" s="19">
        <f>_xlfn.XLOOKUP(G396,[1]Sheet1!$K:$K,[1]Sheet1!$D:$D,0)</f>
        <v>45047</v>
      </c>
      <c r="E396" s="19">
        <f>_xlfn.XLOOKUP(G396,[1]Sheet1!$K:$K,[1]Sheet1!$E:$E,0)</f>
        <v>45053</v>
      </c>
      <c r="F396" t="str">
        <f>_xlfn.XLOOKUP(G396,[1]Sheet1!$K:$K,[1]Sheet1!$N:$N,0)</f>
        <v>2023-W18</v>
      </c>
      <c r="G396" t="s">
        <v>304</v>
      </c>
      <c r="H396" t="s">
        <v>66</v>
      </c>
      <c r="I396" t="s">
        <v>84</v>
      </c>
      <c r="J396" t="s">
        <v>85</v>
      </c>
      <c r="K396" t="s">
        <v>86</v>
      </c>
      <c r="L396" t="s">
        <v>2224</v>
      </c>
      <c r="M396" t="s">
        <v>972</v>
      </c>
      <c r="N396" t="s">
        <v>1487</v>
      </c>
      <c r="O396" t="s">
        <v>2211</v>
      </c>
      <c r="P396" t="s">
        <v>2225</v>
      </c>
      <c r="Q396" t="s">
        <v>972</v>
      </c>
      <c r="R396" t="s">
        <v>1111</v>
      </c>
      <c r="S396" t="s">
        <v>2213</v>
      </c>
      <c r="T396" t="s">
        <v>2226</v>
      </c>
      <c r="U396" t="s">
        <v>970</v>
      </c>
      <c r="V396" t="s">
        <v>1022</v>
      </c>
      <c r="W396" t="s">
        <v>984</v>
      </c>
      <c r="X396" t="s">
        <v>1834</v>
      </c>
      <c r="Y396" t="s">
        <v>986</v>
      </c>
      <c r="Z396" t="s">
        <v>314</v>
      </c>
      <c r="AA396" t="s">
        <v>33</v>
      </c>
      <c r="AB396">
        <v>8</v>
      </c>
      <c r="AC396">
        <v>0</v>
      </c>
    </row>
    <row r="397" spans="2:29" x14ac:dyDescent="0.25">
      <c r="B397">
        <f t="shared" si="12"/>
        <v>2023</v>
      </c>
      <c r="C397">
        <f t="shared" si="13"/>
        <v>5</v>
      </c>
      <c r="D397" s="19">
        <f>_xlfn.XLOOKUP(G397,[1]Sheet1!$K:$K,[1]Sheet1!$D:$D,0)</f>
        <v>45047</v>
      </c>
      <c r="E397" s="19">
        <f>_xlfn.XLOOKUP(G397,[1]Sheet1!$K:$K,[1]Sheet1!$E:$E,0)</f>
        <v>45053</v>
      </c>
      <c r="F397" t="str">
        <f>_xlfn.XLOOKUP(G397,[1]Sheet1!$K:$K,[1]Sheet1!$N:$N,0)</f>
        <v>2023-W18</v>
      </c>
      <c r="G397" t="s">
        <v>304</v>
      </c>
      <c r="H397" t="s">
        <v>120</v>
      </c>
      <c r="I397" t="s">
        <v>120</v>
      </c>
      <c r="J397" t="s">
        <v>121</v>
      </c>
      <c r="K397" t="s">
        <v>122</v>
      </c>
      <c r="L397" t="s">
        <v>1285</v>
      </c>
      <c r="M397" t="s">
        <v>984</v>
      </c>
      <c r="N397" t="s">
        <v>2227</v>
      </c>
      <c r="O397" t="s">
        <v>986</v>
      </c>
      <c r="P397" t="s">
        <v>983</v>
      </c>
      <c r="Q397" t="s">
        <v>984</v>
      </c>
      <c r="R397" t="s">
        <v>1334</v>
      </c>
      <c r="S397" t="s">
        <v>986</v>
      </c>
      <c r="T397" t="s">
        <v>970</v>
      </c>
      <c r="U397" t="s">
        <v>986</v>
      </c>
      <c r="V397" t="s">
        <v>967</v>
      </c>
      <c r="W397" t="s">
        <v>984</v>
      </c>
      <c r="X397" t="s">
        <v>1716</v>
      </c>
      <c r="Y397" t="s">
        <v>986</v>
      </c>
      <c r="Z397" t="s">
        <v>151</v>
      </c>
      <c r="AA397" t="s">
        <v>33</v>
      </c>
      <c r="AB397">
        <v>7</v>
      </c>
      <c r="AC397">
        <v>0</v>
      </c>
    </row>
    <row r="398" spans="2:29" x14ac:dyDescent="0.25">
      <c r="B398">
        <f t="shared" si="12"/>
        <v>2023</v>
      </c>
      <c r="C398">
        <f t="shared" si="13"/>
        <v>5</v>
      </c>
      <c r="D398" s="19">
        <f>_xlfn.XLOOKUP(G398,[1]Sheet1!$K:$K,[1]Sheet1!$D:$D,0)</f>
        <v>45047</v>
      </c>
      <c r="E398" s="19">
        <f>_xlfn.XLOOKUP(G398,[1]Sheet1!$K:$K,[1]Sheet1!$E:$E,0)</f>
        <v>45053</v>
      </c>
      <c r="F398" t="str">
        <f>_xlfn.XLOOKUP(G398,[1]Sheet1!$K:$K,[1]Sheet1!$N:$N,0)</f>
        <v>2023-W18</v>
      </c>
      <c r="G398" t="s">
        <v>304</v>
      </c>
      <c r="H398" t="s">
        <v>66</v>
      </c>
      <c r="I398" t="s">
        <v>67</v>
      </c>
      <c r="J398" t="s">
        <v>68</v>
      </c>
      <c r="K398" t="s">
        <v>69</v>
      </c>
      <c r="L398" t="s">
        <v>2228</v>
      </c>
      <c r="M398" t="s">
        <v>972</v>
      </c>
      <c r="N398" t="s">
        <v>1498</v>
      </c>
      <c r="O398" t="s">
        <v>2211</v>
      </c>
      <c r="P398" t="s">
        <v>2229</v>
      </c>
      <c r="Q398" t="s">
        <v>1081</v>
      </c>
      <c r="R398" t="s">
        <v>1526</v>
      </c>
      <c r="S398" t="s">
        <v>1282</v>
      </c>
      <c r="T398" t="s">
        <v>2230</v>
      </c>
      <c r="U398" t="s">
        <v>970</v>
      </c>
      <c r="V398" t="s">
        <v>967</v>
      </c>
      <c r="W398" t="s">
        <v>984</v>
      </c>
      <c r="X398" t="s">
        <v>1761</v>
      </c>
      <c r="Y398" t="s">
        <v>986</v>
      </c>
      <c r="Z398" t="s">
        <v>315</v>
      </c>
      <c r="AA398" t="s">
        <v>33</v>
      </c>
      <c r="AB398">
        <v>7</v>
      </c>
      <c r="AC398">
        <v>0</v>
      </c>
    </row>
    <row r="399" spans="2:29" x14ac:dyDescent="0.25">
      <c r="B399">
        <f t="shared" si="12"/>
        <v>2023</v>
      </c>
      <c r="C399">
        <f t="shared" si="13"/>
        <v>5</v>
      </c>
      <c r="D399" s="19">
        <f>_xlfn.XLOOKUP(G399,[1]Sheet1!$K:$K,[1]Sheet1!$D:$D,0)</f>
        <v>45047</v>
      </c>
      <c r="E399" s="19">
        <f>_xlfn.XLOOKUP(G399,[1]Sheet1!$K:$K,[1]Sheet1!$E:$E,0)</f>
        <v>45053</v>
      </c>
      <c r="F399" t="str">
        <f>_xlfn.XLOOKUP(G399,[1]Sheet1!$K:$K,[1]Sheet1!$N:$N,0)</f>
        <v>2023-W18</v>
      </c>
      <c r="G399" t="s">
        <v>304</v>
      </c>
      <c r="H399" t="s">
        <v>133</v>
      </c>
      <c r="I399" t="s">
        <v>72</v>
      </c>
      <c r="J399" t="s">
        <v>73</v>
      </c>
      <c r="K399" t="s">
        <v>74</v>
      </c>
      <c r="L399" t="s">
        <v>1150</v>
      </c>
      <c r="M399" t="s">
        <v>996</v>
      </c>
      <c r="N399" t="s">
        <v>2231</v>
      </c>
      <c r="O399" t="s">
        <v>2076</v>
      </c>
      <c r="P399" t="s">
        <v>1651</v>
      </c>
      <c r="Q399" t="s">
        <v>996</v>
      </c>
      <c r="R399" t="s">
        <v>2232</v>
      </c>
      <c r="S399" t="s">
        <v>2219</v>
      </c>
      <c r="T399" t="s">
        <v>2233</v>
      </c>
      <c r="U399" t="s">
        <v>970</v>
      </c>
      <c r="V399" t="s">
        <v>1032</v>
      </c>
      <c r="W399" t="s">
        <v>984</v>
      </c>
      <c r="X399" t="s">
        <v>1435</v>
      </c>
      <c r="Y399" t="s">
        <v>986</v>
      </c>
      <c r="Z399" t="s">
        <v>316</v>
      </c>
      <c r="AA399" t="s">
        <v>33</v>
      </c>
      <c r="AB399">
        <v>6</v>
      </c>
      <c r="AC399">
        <v>0</v>
      </c>
    </row>
    <row r="400" spans="2:29" x14ac:dyDescent="0.25">
      <c r="B400">
        <f t="shared" si="12"/>
        <v>2023</v>
      </c>
      <c r="C400">
        <f t="shared" si="13"/>
        <v>5</v>
      </c>
      <c r="D400" s="19">
        <f>_xlfn.XLOOKUP(G400,[1]Sheet1!$K:$K,[1]Sheet1!$D:$D,0)</f>
        <v>45047</v>
      </c>
      <c r="E400" s="19">
        <f>_xlfn.XLOOKUP(G400,[1]Sheet1!$K:$K,[1]Sheet1!$E:$E,0)</f>
        <v>45053</v>
      </c>
      <c r="F400" t="str">
        <f>_xlfn.XLOOKUP(G400,[1]Sheet1!$K:$K,[1]Sheet1!$N:$N,0)</f>
        <v>2023-W18</v>
      </c>
      <c r="G400" t="s">
        <v>304</v>
      </c>
      <c r="H400" t="s">
        <v>92</v>
      </c>
      <c r="I400" t="s">
        <v>93</v>
      </c>
      <c r="J400" t="s">
        <v>94</v>
      </c>
      <c r="K400" t="s">
        <v>95</v>
      </c>
      <c r="L400" t="s">
        <v>1192</v>
      </c>
      <c r="M400" t="s">
        <v>996</v>
      </c>
      <c r="N400" t="s">
        <v>1339</v>
      </c>
      <c r="O400" t="s">
        <v>2076</v>
      </c>
      <c r="P400" t="s">
        <v>1461</v>
      </c>
      <c r="Q400" t="s">
        <v>996</v>
      </c>
      <c r="R400" t="s">
        <v>1492</v>
      </c>
      <c r="S400" t="s">
        <v>2219</v>
      </c>
      <c r="T400" t="s">
        <v>2234</v>
      </c>
      <c r="U400" t="s">
        <v>970</v>
      </c>
      <c r="V400" t="s">
        <v>1275</v>
      </c>
      <c r="W400" t="s">
        <v>984</v>
      </c>
      <c r="X400" t="s">
        <v>2235</v>
      </c>
      <c r="Y400" t="s">
        <v>986</v>
      </c>
      <c r="Z400" t="s">
        <v>317</v>
      </c>
      <c r="AA400" t="s">
        <v>33</v>
      </c>
      <c r="AB400">
        <v>6</v>
      </c>
      <c r="AC400">
        <v>0</v>
      </c>
    </row>
    <row r="401" spans="2:29" x14ac:dyDescent="0.25">
      <c r="B401">
        <f t="shared" si="12"/>
        <v>2023</v>
      </c>
      <c r="C401">
        <f t="shared" si="13"/>
        <v>5</v>
      </c>
      <c r="D401" s="19">
        <f>_xlfn.XLOOKUP(G401,[1]Sheet1!$K:$K,[1]Sheet1!$D:$D,0)</f>
        <v>45047</v>
      </c>
      <c r="E401" s="19">
        <f>_xlfn.XLOOKUP(G401,[1]Sheet1!$K:$K,[1]Sheet1!$E:$E,0)</f>
        <v>45053</v>
      </c>
      <c r="F401" t="str">
        <f>_xlfn.XLOOKUP(G401,[1]Sheet1!$K:$K,[1]Sheet1!$N:$N,0)</f>
        <v>2023-W18</v>
      </c>
      <c r="G401" t="s">
        <v>304</v>
      </c>
      <c r="H401" t="s">
        <v>34</v>
      </c>
      <c r="I401" t="s">
        <v>107</v>
      </c>
      <c r="J401" t="s">
        <v>108</v>
      </c>
      <c r="K401" t="s">
        <v>109</v>
      </c>
      <c r="L401" t="s">
        <v>2236</v>
      </c>
      <c r="M401" t="s">
        <v>996</v>
      </c>
      <c r="N401" t="s">
        <v>1376</v>
      </c>
      <c r="O401" t="s">
        <v>2076</v>
      </c>
      <c r="P401" t="s">
        <v>1234</v>
      </c>
      <c r="Q401" t="s">
        <v>996</v>
      </c>
      <c r="R401" t="s">
        <v>2237</v>
      </c>
      <c r="S401" t="s">
        <v>2219</v>
      </c>
      <c r="T401" t="s">
        <v>970</v>
      </c>
      <c r="U401" t="s">
        <v>970</v>
      </c>
      <c r="V401" t="s">
        <v>977</v>
      </c>
      <c r="W401" t="s">
        <v>984</v>
      </c>
      <c r="X401" t="s">
        <v>1265</v>
      </c>
      <c r="Y401" t="s">
        <v>986</v>
      </c>
      <c r="Z401" t="s">
        <v>185</v>
      </c>
      <c r="AA401" t="s">
        <v>33</v>
      </c>
      <c r="AB401">
        <v>4</v>
      </c>
      <c r="AC401">
        <v>0</v>
      </c>
    </row>
    <row r="402" spans="2:29" x14ac:dyDescent="0.25">
      <c r="B402">
        <f t="shared" si="12"/>
        <v>2023</v>
      </c>
      <c r="C402">
        <f t="shared" si="13"/>
        <v>5</v>
      </c>
      <c r="D402" s="19">
        <f>_xlfn.XLOOKUP(G402,[1]Sheet1!$K:$K,[1]Sheet1!$D:$D,0)</f>
        <v>45047</v>
      </c>
      <c r="E402" s="19">
        <f>_xlfn.XLOOKUP(G402,[1]Sheet1!$K:$K,[1]Sheet1!$E:$E,0)</f>
        <v>45053</v>
      </c>
      <c r="F402" t="str">
        <f>_xlfn.XLOOKUP(G402,[1]Sheet1!$K:$K,[1]Sheet1!$N:$N,0)</f>
        <v>2023-W18</v>
      </c>
      <c r="G402" t="s">
        <v>304</v>
      </c>
      <c r="H402" t="s">
        <v>92</v>
      </c>
      <c r="I402" t="s">
        <v>111</v>
      </c>
      <c r="J402" t="s">
        <v>112</v>
      </c>
      <c r="K402" t="s">
        <v>113</v>
      </c>
      <c r="L402" t="s">
        <v>1275</v>
      </c>
      <c r="M402" t="s">
        <v>984</v>
      </c>
      <c r="N402" t="s">
        <v>2238</v>
      </c>
      <c r="O402" t="s">
        <v>986</v>
      </c>
      <c r="P402" t="s">
        <v>1285</v>
      </c>
      <c r="Q402" t="s">
        <v>984</v>
      </c>
      <c r="R402" t="s">
        <v>2238</v>
      </c>
      <c r="S402" t="s">
        <v>986</v>
      </c>
      <c r="T402" t="s">
        <v>2239</v>
      </c>
      <c r="U402" t="s">
        <v>986</v>
      </c>
      <c r="V402" t="s">
        <v>977</v>
      </c>
      <c r="W402" t="s">
        <v>984</v>
      </c>
      <c r="X402" t="s">
        <v>1112</v>
      </c>
      <c r="Y402" t="s">
        <v>986</v>
      </c>
      <c r="Z402" t="s">
        <v>132</v>
      </c>
      <c r="AA402" t="s">
        <v>33</v>
      </c>
      <c r="AB402">
        <v>4</v>
      </c>
      <c r="AC402">
        <v>0</v>
      </c>
    </row>
    <row r="403" spans="2:29" x14ac:dyDescent="0.25">
      <c r="B403">
        <f t="shared" si="12"/>
        <v>2023</v>
      </c>
      <c r="C403">
        <f t="shared" si="13"/>
        <v>5</v>
      </c>
      <c r="D403" s="19">
        <f>_xlfn.XLOOKUP(G403,[1]Sheet1!$K:$K,[1]Sheet1!$D:$D,0)</f>
        <v>45047</v>
      </c>
      <c r="E403" s="19">
        <f>_xlfn.XLOOKUP(G403,[1]Sheet1!$K:$K,[1]Sheet1!$E:$E,0)</f>
        <v>45053</v>
      </c>
      <c r="F403" t="str">
        <f>_xlfn.XLOOKUP(G403,[1]Sheet1!$K:$K,[1]Sheet1!$N:$N,0)</f>
        <v>2023-W18</v>
      </c>
      <c r="G403" t="s">
        <v>304</v>
      </c>
      <c r="H403" t="s">
        <v>162</v>
      </c>
      <c r="I403" t="s">
        <v>163</v>
      </c>
      <c r="J403" t="s">
        <v>164</v>
      </c>
      <c r="K403" t="s">
        <v>165</v>
      </c>
      <c r="L403" t="s">
        <v>1275</v>
      </c>
      <c r="M403" t="s">
        <v>984</v>
      </c>
      <c r="N403" t="s">
        <v>2238</v>
      </c>
      <c r="O403" t="s">
        <v>986</v>
      </c>
      <c r="P403" t="s">
        <v>1180</v>
      </c>
      <c r="Q403" t="s">
        <v>984</v>
      </c>
      <c r="R403" t="s">
        <v>1837</v>
      </c>
      <c r="S403" t="s">
        <v>986</v>
      </c>
      <c r="T403" t="s">
        <v>1813</v>
      </c>
      <c r="U403" t="s">
        <v>986</v>
      </c>
      <c r="V403" t="s">
        <v>1081</v>
      </c>
      <c r="W403" t="s">
        <v>984</v>
      </c>
      <c r="X403" t="s">
        <v>1129</v>
      </c>
      <c r="Y403" t="s">
        <v>986</v>
      </c>
      <c r="Z403" t="s">
        <v>318</v>
      </c>
      <c r="AA403" t="s">
        <v>33</v>
      </c>
      <c r="AB403">
        <v>3</v>
      </c>
      <c r="AC403">
        <v>0</v>
      </c>
    </row>
    <row r="404" spans="2:29" x14ac:dyDescent="0.25">
      <c r="B404">
        <f t="shared" si="12"/>
        <v>2023</v>
      </c>
      <c r="C404">
        <f t="shared" si="13"/>
        <v>5</v>
      </c>
      <c r="D404" s="19">
        <f>_xlfn.XLOOKUP(G404,[1]Sheet1!$K:$K,[1]Sheet1!$D:$D,0)</f>
        <v>45047</v>
      </c>
      <c r="E404" s="19">
        <f>_xlfn.XLOOKUP(G404,[1]Sheet1!$K:$K,[1]Sheet1!$E:$E,0)</f>
        <v>45053</v>
      </c>
      <c r="F404" t="str">
        <f>_xlfn.XLOOKUP(G404,[1]Sheet1!$K:$K,[1]Sheet1!$N:$N,0)</f>
        <v>2023-W18</v>
      </c>
      <c r="G404" t="s">
        <v>304</v>
      </c>
      <c r="H404" t="s">
        <v>40</v>
      </c>
      <c r="I404" t="s">
        <v>88</v>
      </c>
      <c r="J404" t="s">
        <v>89</v>
      </c>
      <c r="K404" t="s">
        <v>90</v>
      </c>
      <c r="L404" t="s">
        <v>1038</v>
      </c>
      <c r="M404" t="s">
        <v>972</v>
      </c>
      <c r="N404" t="s">
        <v>1732</v>
      </c>
      <c r="O404" t="s">
        <v>2211</v>
      </c>
      <c r="P404" t="s">
        <v>1284</v>
      </c>
      <c r="Q404" t="s">
        <v>972</v>
      </c>
      <c r="R404" t="s">
        <v>1726</v>
      </c>
      <c r="S404" t="s">
        <v>2213</v>
      </c>
      <c r="T404" t="s">
        <v>970</v>
      </c>
      <c r="U404" t="s">
        <v>986</v>
      </c>
      <c r="V404" t="s">
        <v>972</v>
      </c>
      <c r="W404" t="s">
        <v>984</v>
      </c>
      <c r="X404" t="s">
        <v>1526</v>
      </c>
      <c r="Y404" t="s">
        <v>986</v>
      </c>
      <c r="Z404" t="s">
        <v>135</v>
      </c>
      <c r="AA404" t="s">
        <v>33</v>
      </c>
      <c r="AB404">
        <v>2</v>
      </c>
      <c r="AC404">
        <v>0</v>
      </c>
    </row>
    <row r="405" spans="2:29" x14ac:dyDescent="0.25">
      <c r="B405">
        <f t="shared" si="12"/>
        <v>2023</v>
      </c>
      <c r="C405">
        <f t="shared" si="13"/>
        <v>5</v>
      </c>
      <c r="D405" s="19">
        <f>_xlfn.XLOOKUP(G405,[1]Sheet1!$K:$K,[1]Sheet1!$D:$D,0)</f>
        <v>45047</v>
      </c>
      <c r="E405" s="19">
        <f>_xlfn.XLOOKUP(G405,[1]Sheet1!$K:$K,[1]Sheet1!$E:$E,0)</f>
        <v>45053</v>
      </c>
      <c r="F405" t="str">
        <f>_xlfn.XLOOKUP(G405,[1]Sheet1!$K:$K,[1]Sheet1!$N:$N,0)</f>
        <v>2023-W18</v>
      </c>
      <c r="G405" t="s">
        <v>304</v>
      </c>
      <c r="H405" t="s">
        <v>34</v>
      </c>
      <c r="I405" t="s">
        <v>157</v>
      </c>
      <c r="J405" t="s">
        <v>158</v>
      </c>
      <c r="K405" t="s">
        <v>159</v>
      </c>
      <c r="L405" t="s">
        <v>1206</v>
      </c>
      <c r="M405" t="s">
        <v>984</v>
      </c>
      <c r="N405" t="s">
        <v>2240</v>
      </c>
      <c r="O405" t="s">
        <v>986</v>
      </c>
      <c r="P405" t="s">
        <v>1200</v>
      </c>
      <c r="Q405" t="s">
        <v>984</v>
      </c>
      <c r="R405" t="s">
        <v>1148</v>
      </c>
      <c r="S405" t="s">
        <v>986</v>
      </c>
      <c r="T405" t="s">
        <v>970</v>
      </c>
      <c r="U405" t="s">
        <v>986</v>
      </c>
      <c r="V405" t="s">
        <v>972</v>
      </c>
      <c r="W405" t="s">
        <v>984</v>
      </c>
      <c r="X405" t="s">
        <v>1215</v>
      </c>
      <c r="Y405" t="s">
        <v>986</v>
      </c>
      <c r="Z405" t="s">
        <v>135</v>
      </c>
      <c r="AA405" t="s">
        <v>33</v>
      </c>
      <c r="AB405">
        <v>2</v>
      </c>
      <c r="AC405">
        <v>0</v>
      </c>
    </row>
    <row r="406" spans="2:29" x14ac:dyDescent="0.25">
      <c r="B406">
        <f t="shared" si="12"/>
        <v>2023</v>
      </c>
      <c r="C406">
        <f t="shared" si="13"/>
        <v>5</v>
      </c>
      <c r="D406" s="19">
        <f>_xlfn.XLOOKUP(G406,[1]Sheet1!$K:$K,[1]Sheet1!$D:$D,0)</f>
        <v>45047</v>
      </c>
      <c r="E406" s="19">
        <f>_xlfn.XLOOKUP(G406,[1]Sheet1!$K:$K,[1]Sheet1!$E:$E,0)</f>
        <v>45053</v>
      </c>
      <c r="F406" t="str">
        <f>_xlfn.XLOOKUP(G406,[1]Sheet1!$K:$K,[1]Sheet1!$N:$N,0)</f>
        <v>2023-W18</v>
      </c>
      <c r="G406" t="s">
        <v>304</v>
      </c>
      <c r="H406" t="s">
        <v>34</v>
      </c>
      <c r="I406" t="s">
        <v>222</v>
      </c>
      <c r="J406" t="s">
        <v>158</v>
      </c>
      <c r="K406" t="s">
        <v>223</v>
      </c>
      <c r="L406" t="s">
        <v>1184</v>
      </c>
      <c r="M406" t="s">
        <v>996</v>
      </c>
      <c r="N406" t="s">
        <v>2241</v>
      </c>
      <c r="O406" t="s">
        <v>2076</v>
      </c>
      <c r="P406" t="s">
        <v>1097</v>
      </c>
      <c r="Q406" t="s">
        <v>996</v>
      </c>
      <c r="R406" t="s">
        <v>2242</v>
      </c>
      <c r="S406" t="s">
        <v>2219</v>
      </c>
      <c r="T406" t="s">
        <v>970</v>
      </c>
      <c r="U406" t="s">
        <v>970</v>
      </c>
      <c r="V406" t="s">
        <v>996</v>
      </c>
      <c r="W406" t="s">
        <v>984</v>
      </c>
      <c r="X406" t="s">
        <v>1488</v>
      </c>
      <c r="Y406" t="s">
        <v>986</v>
      </c>
      <c r="Z406" t="s">
        <v>160</v>
      </c>
      <c r="AA406" t="s">
        <v>33</v>
      </c>
      <c r="AB406">
        <v>1</v>
      </c>
      <c r="AC406">
        <v>0</v>
      </c>
    </row>
    <row r="407" spans="2:29" x14ac:dyDescent="0.25">
      <c r="B407">
        <f t="shared" si="12"/>
        <v>2023</v>
      </c>
      <c r="C407">
        <f t="shared" si="13"/>
        <v>5</v>
      </c>
      <c r="D407" s="19">
        <f>_xlfn.XLOOKUP(G407,[1]Sheet1!$K:$K,[1]Sheet1!$D:$D,0)</f>
        <v>45047</v>
      </c>
      <c r="E407" s="19">
        <f>_xlfn.XLOOKUP(G407,[1]Sheet1!$K:$K,[1]Sheet1!$E:$E,0)</f>
        <v>45053</v>
      </c>
      <c r="F407" t="str">
        <f>_xlfn.XLOOKUP(G407,[1]Sheet1!$K:$K,[1]Sheet1!$N:$N,0)</f>
        <v>2023-W18</v>
      </c>
      <c r="G407" t="s">
        <v>304</v>
      </c>
      <c r="H407" t="s">
        <v>34</v>
      </c>
      <c r="I407" t="s">
        <v>35</v>
      </c>
      <c r="J407" t="s">
        <v>36</v>
      </c>
      <c r="K407" t="s">
        <v>37</v>
      </c>
      <c r="L407" t="s">
        <v>1097</v>
      </c>
      <c r="M407" t="s">
        <v>984</v>
      </c>
      <c r="N407" t="s">
        <v>2243</v>
      </c>
      <c r="O407" t="s">
        <v>986</v>
      </c>
      <c r="P407" t="s">
        <v>1087</v>
      </c>
      <c r="Q407" t="s">
        <v>984</v>
      </c>
      <c r="R407" t="s">
        <v>2244</v>
      </c>
      <c r="S407" t="s">
        <v>986</v>
      </c>
      <c r="T407" t="s">
        <v>2245</v>
      </c>
      <c r="U407" t="s">
        <v>986</v>
      </c>
      <c r="V407" t="s">
        <v>996</v>
      </c>
      <c r="W407" t="s">
        <v>984</v>
      </c>
      <c r="X407" t="s">
        <v>1479</v>
      </c>
      <c r="Y407" t="s">
        <v>986</v>
      </c>
      <c r="Z407" t="s">
        <v>139</v>
      </c>
      <c r="AA407" t="s">
        <v>33</v>
      </c>
      <c r="AB407">
        <v>1</v>
      </c>
      <c r="AC407">
        <v>0</v>
      </c>
    </row>
    <row r="408" spans="2:29" x14ac:dyDescent="0.25">
      <c r="B408">
        <f t="shared" si="12"/>
        <v>2023</v>
      </c>
      <c r="C408">
        <f t="shared" si="13"/>
        <v>4</v>
      </c>
      <c r="D408" s="19">
        <f>_xlfn.XLOOKUP(G408,[1]Sheet1!$K:$K,[1]Sheet1!$D:$D,0)</f>
        <v>45040</v>
      </c>
      <c r="E408" s="19">
        <f>_xlfn.XLOOKUP(G408,[1]Sheet1!$K:$K,[1]Sheet1!$E:$E,0)</f>
        <v>45046</v>
      </c>
      <c r="F408" t="str">
        <f>_xlfn.XLOOKUP(G408,[1]Sheet1!$K:$K,[1]Sheet1!$N:$N,0)</f>
        <v>2023-W17</v>
      </c>
      <c r="G408" t="s">
        <v>319</v>
      </c>
      <c r="H408" t="s">
        <v>29</v>
      </c>
      <c r="I408" t="s">
        <v>29</v>
      </c>
      <c r="J408" t="s">
        <v>30</v>
      </c>
      <c r="K408" t="s">
        <v>31</v>
      </c>
      <c r="L408" t="s">
        <v>2246</v>
      </c>
      <c r="M408" t="s">
        <v>1005</v>
      </c>
      <c r="N408" t="s">
        <v>2247</v>
      </c>
      <c r="O408" t="s">
        <v>2248</v>
      </c>
      <c r="P408" t="s">
        <v>2249</v>
      </c>
      <c r="Q408" t="s">
        <v>1219</v>
      </c>
      <c r="R408" t="s">
        <v>2250</v>
      </c>
      <c r="S408" t="s">
        <v>2251</v>
      </c>
      <c r="T408" t="s">
        <v>2252</v>
      </c>
      <c r="U408" t="s">
        <v>970</v>
      </c>
      <c r="V408" t="s">
        <v>1924</v>
      </c>
      <c r="W408" t="s">
        <v>972</v>
      </c>
      <c r="X408" t="s">
        <v>2253</v>
      </c>
      <c r="Y408" t="s">
        <v>1232</v>
      </c>
      <c r="Z408" t="s">
        <v>320</v>
      </c>
      <c r="AA408" t="s">
        <v>138</v>
      </c>
      <c r="AB408">
        <v>127</v>
      </c>
      <c r="AC408">
        <v>2</v>
      </c>
    </row>
    <row r="409" spans="2:29" x14ac:dyDescent="0.25">
      <c r="B409">
        <f t="shared" si="12"/>
        <v>2023</v>
      </c>
      <c r="C409">
        <f t="shared" si="13"/>
        <v>4</v>
      </c>
      <c r="D409" s="19">
        <f>_xlfn.XLOOKUP(G409,[1]Sheet1!$K:$K,[1]Sheet1!$D:$D,0)</f>
        <v>45040</v>
      </c>
      <c r="E409" s="19">
        <f>_xlfn.XLOOKUP(G409,[1]Sheet1!$K:$K,[1]Sheet1!$E:$E,0)</f>
        <v>45046</v>
      </c>
      <c r="F409" t="str">
        <f>_xlfn.XLOOKUP(G409,[1]Sheet1!$K:$K,[1]Sheet1!$N:$N,0)</f>
        <v>2023-W17</v>
      </c>
      <c r="G409" t="s">
        <v>319</v>
      </c>
      <c r="H409" t="s">
        <v>115</v>
      </c>
      <c r="I409" t="s">
        <v>231</v>
      </c>
      <c r="J409" t="s">
        <v>232</v>
      </c>
      <c r="K409" t="s">
        <v>233</v>
      </c>
      <c r="L409" t="s">
        <v>1559</v>
      </c>
      <c r="M409" t="s">
        <v>977</v>
      </c>
      <c r="N409" t="s">
        <v>2254</v>
      </c>
      <c r="O409" t="s">
        <v>1696</v>
      </c>
      <c r="P409" t="s">
        <v>2255</v>
      </c>
      <c r="Q409" t="s">
        <v>977</v>
      </c>
      <c r="R409" t="s">
        <v>2256</v>
      </c>
      <c r="S409" t="s">
        <v>2257</v>
      </c>
      <c r="T409" t="s">
        <v>970</v>
      </c>
      <c r="U409" t="s">
        <v>970</v>
      </c>
      <c r="V409" t="s">
        <v>1132</v>
      </c>
      <c r="W409" t="s">
        <v>996</v>
      </c>
      <c r="X409" t="s">
        <v>2258</v>
      </c>
      <c r="Y409" t="s">
        <v>1157</v>
      </c>
      <c r="Z409" t="s">
        <v>321</v>
      </c>
      <c r="AA409" t="s">
        <v>160</v>
      </c>
      <c r="AB409">
        <v>26</v>
      </c>
      <c r="AC409">
        <v>1</v>
      </c>
    </row>
    <row r="410" spans="2:29" x14ac:dyDescent="0.25">
      <c r="B410">
        <f t="shared" si="12"/>
        <v>2023</v>
      </c>
      <c r="C410">
        <f t="shared" si="13"/>
        <v>4</v>
      </c>
      <c r="D410" s="19">
        <f>_xlfn.XLOOKUP(G410,[1]Sheet1!$K:$K,[1]Sheet1!$D:$D,0)</f>
        <v>45040</v>
      </c>
      <c r="E410" s="19">
        <f>_xlfn.XLOOKUP(G410,[1]Sheet1!$K:$K,[1]Sheet1!$E:$E,0)</f>
        <v>45046</v>
      </c>
      <c r="F410" t="str">
        <f>_xlfn.XLOOKUP(G410,[1]Sheet1!$K:$K,[1]Sheet1!$N:$N,0)</f>
        <v>2023-W17</v>
      </c>
      <c r="G410" t="s">
        <v>319</v>
      </c>
      <c r="H410" t="s">
        <v>40</v>
      </c>
      <c r="I410" t="s">
        <v>58</v>
      </c>
      <c r="J410" t="s">
        <v>59</v>
      </c>
      <c r="K410" t="s">
        <v>60</v>
      </c>
      <c r="L410" t="s">
        <v>1938</v>
      </c>
      <c r="M410" t="s">
        <v>1081</v>
      </c>
      <c r="N410" t="s">
        <v>1126</v>
      </c>
      <c r="O410" t="s">
        <v>1427</v>
      </c>
      <c r="P410" t="s">
        <v>2259</v>
      </c>
      <c r="Q410" t="s">
        <v>977</v>
      </c>
      <c r="R410" t="s">
        <v>1791</v>
      </c>
      <c r="S410" t="s">
        <v>2257</v>
      </c>
      <c r="T410" t="s">
        <v>2260</v>
      </c>
      <c r="U410" t="s">
        <v>970</v>
      </c>
      <c r="V410" t="s">
        <v>1289</v>
      </c>
      <c r="W410" t="s">
        <v>984</v>
      </c>
      <c r="X410" t="s">
        <v>1014</v>
      </c>
      <c r="Y410" t="s">
        <v>986</v>
      </c>
      <c r="Z410" t="s">
        <v>322</v>
      </c>
      <c r="AA410" t="s">
        <v>33</v>
      </c>
      <c r="AB410">
        <v>22</v>
      </c>
      <c r="AC410">
        <v>0</v>
      </c>
    </row>
    <row r="411" spans="2:29" x14ac:dyDescent="0.25">
      <c r="B411">
        <f t="shared" si="12"/>
        <v>2023</v>
      </c>
      <c r="C411">
        <f t="shared" si="13"/>
        <v>4</v>
      </c>
      <c r="D411" s="19">
        <f>_xlfn.XLOOKUP(G411,[1]Sheet1!$K:$K,[1]Sheet1!$D:$D,0)</f>
        <v>45040</v>
      </c>
      <c r="E411" s="19">
        <f>_xlfn.XLOOKUP(G411,[1]Sheet1!$K:$K,[1]Sheet1!$E:$E,0)</f>
        <v>45046</v>
      </c>
      <c r="F411" t="str">
        <f>_xlfn.XLOOKUP(G411,[1]Sheet1!$K:$K,[1]Sheet1!$N:$N,0)</f>
        <v>2023-W17</v>
      </c>
      <c r="G411" t="s">
        <v>319</v>
      </c>
      <c r="H411" t="s">
        <v>34</v>
      </c>
      <c r="I411" t="s">
        <v>50</v>
      </c>
      <c r="J411" t="s">
        <v>51</v>
      </c>
      <c r="K411" t="s">
        <v>52</v>
      </c>
      <c r="L411" t="s">
        <v>971</v>
      </c>
      <c r="M411" t="s">
        <v>1081</v>
      </c>
      <c r="N411" t="s">
        <v>1789</v>
      </c>
      <c r="O411" t="s">
        <v>1427</v>
      </c>
      <c r="P411" t="s">
        <v>2261</v>
      </c>
      <c r="Q411" t="s">
        <v>967</v>
      </c>
      <c r="R411" t="s">
        <v>2216</v>
      </c>
      <c r="S411" t="s">
        <v>1663</v>
      </c>
      <c r="T411" t="s">
        <v>2262</v>
      </c>
      <c r="U411" t="s">
        <v>970</v>
      </c>
      <c r="V411" t="s">
        <v>1005</v>
      </c>
      <c r="W411" t="s">
        <v>984</v>
      </c>
      <c r="X411" t="s">
        <v>2263</v>
      </c>
      <c r="Y411" t="s">
        <v>986</v>
      </c>
      <c r="Z411" t="s">
        <v>323</v>
      </c>
      <c r="AA411" t="s">
        <v>33</v>
      </c>
      <c r="AB411">
        <v>15</v>
      </c>
      <c r="AC411">
        <v>0</v>
      </c>
    </row>
    <row r="412" spans="2:29" x14ac:dyDescent="0.25">
      <c r="B412">
        <f t="shared" si="12"/>
        <v>2023</v>
      </c>
      <c r="C412">
        <f t="shared" si="13"/>
        <v>4</v>
      </c>
      <c r="D412" s="19">
        <f>_xlfn.XLOOKUP(G412,[1]Sheet1!$K:$K,[1]Sheet1!$D:$D,0)</f>
        <v>45040</v>
      </c>
      <c r="E412" s="19">
        <f>_xlfn.XLOOKUP(G412,[1]Sheet1!$K:$K,[1]Sheet1!$E:$E,0)</f>
        <v>45046</v>
      </c>
      <c r="F412" t="str">
        <f>_xlfn.XLOOKUP(G412,[1]Sheet1!$K:$K,[1]Sheet1!$N:$N,0)</f>
        <v>2023-W17</v>
      </c>
      <c r="G412" t="s">
        <v>319</v>
      </c>
      <c r="H412" t="s">
        <v>34</v>
      </c>
      <c r="I412" t="s">
        <v>45</v>
      </c>
      <c r="J412" t="s">
        <v>46</v>
      </c>
      <c r="K412" t="s">
        <v>47</v>
      </c>
      <c r="L412" t="s">
        <v>2103</v>
      </c>
      <c r="M412" t="s">
        <v>1081</v>
      </c>
      <c r="N412" t="s">
        <v>1619</v>
      </c>
      <c r="O412" t="s">
        <v>1427</v>
      </c>
      <c r="P412" t="s">
        <v>1764</v>
      </c>
      <c r="Q412" t="s">
        <v>1081</v>
      </c>
      <c r="R412" t="s">
        <v>968</v>
      </c>
      <c r="S412" t="s">
        <v>1026</v>
      </c>
      <c r="T412" t="s">
        <v>970</v>
      </c>
      <c r="U412" t="s">
        <v>970</v>
      </c>
      <c r="V412" t="s">
        <v>992</v>
      </c>
      <c r="W412" t="s">
        <v>984</v>
      </c>
      <c r="X412" t="s">
        <v>2115</v>
      </c>
      <c r="Y412" t="s">
        <v>986</v>
      </c>
      <c r="Z412" t="s">
        <v>324</v>
      </c>
      <c r="AA412" t="s">
        <v>33</v>
      </c>
      <c r="AB412">
        <v>15</v>
      </c>
      <c r="AC412">
        <v>0</v>
      </c>
    </row>
    <row r="413" spans="2:29" x14ac:dyDescent="0.25">
      <c r="B413">
        <f t="shared" si="12"/>
        <v>2023</v>
      </c>
      <c r="C413">
        <f t="shared" si="13"/>
        <v>4</v>
      </c>
      <c r="D413" s="19">
        <f>_xlfn.XLOOKUP(G413,[1]Sheet1!$K:$K,[1]Sheet1!$D:$D,0)</f>
        <v>45040</v>
      </c>
      <c r="E413" s="19">
        <f>_xlfn.XLOOKUP(G413,[1]Sheet1!$K:$K,[1]Sheet1!$E:$E,0)</f>
        <v>45046</v>
      </c>
      <c r="F413" t="str">
        <f>_xlfn.XLOOKUP(G413,[1]Sheet1!$K:$K,[1]Sheet1!$N:$N,0)</f>
        <v>2023-W17</v>
      </c>
      <c r="G413" t="s">
        <v>319</v>
      </c>
      <c r="H413" t="s">
        <v>54</v>
      </c>
      <c r="I413" t="s">
        <v>54</v>
      </c>
      <c r="J413" t="s">
        <v>30</v>
      </c>
      <c r="K413" t="s">
        <v>55</v>
      </c>
      <c r="L413" t="s">
        <v>2264</v>
      </c>
      <c r="M413" t="s">
        <v>963</v>
      </c>
      <c r="N413" t="s">
        <v>1659</v>
      </c>
      <c r="O413" t="s">
        <v>994</v>
      </c>
      <c r="P413" t="s">
        <v>2265</v>
      </c>
      <c r="Q413" t="s">
        <v>1032</v>
      </c>
      <c r="R413" t="s">
        <v>1100</v>
      </c>
      <c r="S413" t="s">
        <v>2266</v>
      </c>
      <c r="T413" t="s">
        <v>970</v>
      </c>
      <c r="U413" t="s">
        <v>970</v>
      </c>
      <c r="V413" t="s">
        <v>992</v>
      </c>
      <c r="W413" t="s">
        <v>984</v>
      </c>
      <c r="X413" t="s">
        <v>1129</v>
      </c>
      <c r="Y413" t="s">
        <v>986</v>
      </c>
      <c r="Z413" t="s">
        <v>325</v>
      </c>
      <c r="AA413" t="s">
        <v>33</v>
      </c>
      <c r="AB413">
        <v>15</v>
      </c>
      <c r="AC413">
        <v>0</v>
      </c>
    </row>
    <row r="414" spans="2:29" x14ac:dyDescent="0.25">
      <c r="B414">
        <f t="shared" si="12"/>
        <v>2023</v>
      </c>
      <c r="C414">
        <f t="shared" si="13"/>
        <v>4</v>
      </c>
      <c r="D414" s="19">
        <f>_xlfn.XLOOKUP(G414,[1]Sheet1!$K:$K,[1]Sheet1!$D:$D,0)</f>
        <v>45040</v>
      </c>
      <c r="E414" s="19">
        <f>_xlfn.XLOOKUP(G414,[1]Sheet1!$K:$K,[1]Sheet1!$E:$E,0)</f>
        <v>45046</v>
      </c>
      <c r="F414" t="str">
        <f>_xlfn.XLOOKUP(G414,[1]Sheet1!$K:$K,[1]Sheet1!$N:$N,0)</f>
        <v>2023-W17</v>
      </c>
      <c r="G414" t="s">
        <v>319</v>
      </c>
      <c r="H414" t="s">
        <v>76</v>
      </c>
      <c r="I414" t="s">
        <v>76</v>
      </c>
      <c r="J414" t="s">
        <v>77</v>
      </c>
      <c r="K414" t="s">
        <v>78</v>
      </c>
      <c r="L414" t="s">
        <v>2002</v>
      </c>
      <c r="M414" t="s">
        <v>972</v>
      </c>
      <c r="N414" t="s">
        <v>2267</v>
      </c>
      <c r="O414" t="s">
        <v>1037</v>
      </c>
      <c r="P414" t="s">
        <v>1642</v>
      </c>
      <c r="Q414" t="s">
        <v>1081</v>
      </c>
      <c r="R414" t="s">
        <v>2268</v>
      </c>
      <c r="S414" t="s">
        <v>1026</v>
      </c>
      <c r="T414" t="s">
        <v>970</v>
      </c>
      <c r="U414" t="s">
        <v>970</v>
      </c>
      <c r="V414" t="s">
        <v>1042</v>
      </c>
      <c r="W414" t="s">
        <v>984</v>
      </c>
      <c r="X414" t="s">
        <v>1473</v>
      </c>
      <c r="Y414" t="s">
        <v>986</v>
      </c>
      <c r="Z414" t="s">
        <v>326</v>
      </c>
      <c r="AA414" t="s">
        <v>33</v>
      </c>
      <c r="AB414">
        <v>10</v>
      </c>
      <c r="AC414">
        <v>0</v>
      </c>
    </row>
    <row r="415" spans="2:29" x14ac:dyDescent="0.25">
      <c r="B415">
        <f t="shared" si="12"/>
        <v>2023</v>
      </c>
      <c r="C415">
        <f t="shared" si="13"/>
        <v>4</v>
      </c>
      <c r="D415" s="19">
        <f>_xlfn.XLOOKUP(G415,[1]Sheet1!$K:$K,[1]Sheet1!$D:$D,0)</f>
        <v>45040</v>
      </c>
      <c r="E415" s="19">
        <f>_xlfn.XLOOKUP(G415,[1]Sheet1!$K:$K,[1]Sheet1!$E:$E,0)</f>
        <v>45046</v>
      </c>
      <c r="F415" t="str">
        <f>_xlfn.XLOOKUP(G415,[1]Sheet1!$K:$K,[1]Sheet1!$N:$N,0)</f>
        <v>2023-W17</v>
      </c>
      <c r="G415" t="s">
        <v>319</v>
      </c>
      <c r="H415" t="s">
        <v>34</v>
      </c>
      <c r="I415" t="s">
        <v>62</v>
      </c>
      <c r="J415" t="s">
        <v>63</v>
      </c>
      <c r="K415" t="s">
        <v>64</v>
      </c>
      <c r="L415" t="s">
        <v>971</v>
      </c>
      <c r="M415" t="s">
        <v>972</v>
      </c>
      <c r="N415" t="s">
        <v>1789</v>
      </c>
      <c r="O415" t="s">
        <v>1037</v>
      </c>
      <c r="P415" t="s">
        <v>2073</v>
      </c>
      <c r="Q415" t="s">
        <v>972</v>
      </c>
      <c r="R415" t="s">
        <v>1439</v>
      </c>
      <c r="S415" t="s">
        <v>1103</v>
      </c>
      <c r="T415" t="s">
        <v>2269</v>
      </c>
      <c r="U415" t="s">
        <v>970</v>
      </c>
      <c r="V415" t="s">
        <v>1042</v>
      </c>
      <c r="W415" t="s">
        <v>984</v>
      </c>
      <c r="X415" t="s">
        <v>1605</v>
      </c>
      <c r="Y415" t="s">
        <v>986</v>
      </c>
      <c r="Z415" t="s">
        <v>327</v>
      </c>
      <c r="AA415" t="s">
        <v>33</v>
      </c>
      <c r="AB415">
        <v>9</v>
      </c>
      <c r="AC415">
        <v>0</v>
      </c>
    </row>
    <row r="416" spans="2:29" x14ac:dyDescent="0.25">
      <c r="B416">
        <f t="shared" si="12"/>
        <v>2023</v>
      </c>
      <c r="C416">
        <f t="shared" si="13"/>
        <v>4</v>
      </c>
      <c r="D416" s="19">
        <f>_xlfn.XLOOKUP(G416,[1]Sheet1!$K:$K,[1]Sheet1!$D:$D,0)</f>
        <v>45040</v>
      </c>
      <c r="E416" s="19">
        <f>_xlfn.XLOOKUP(G416,[1]Sheet1!$K:$K,[1]Sheet1!$E:$E,0)</f>
        <v>45046</v>
      </c>
      <c r="F416" t="str">
        <f>_xlfn.XLOOKUP(G416,[1]Sheet1!$K:$K,[1]Sheet1!$N:$N,0)</f>
        <v>2023-W17</v>
      </c>
      <c r="G416" t="s">
        <v>319</v>
      </c>
      <c r="H416" t="s">
        <v>115</v>
      </c>
      <c r="I416" t="s">
        <v>116</v>
      </c>
      <c r="J416" t="s">
        <v>117</v>
      </c>
      <c r="K416" t="s">
        <v>118</v>
      </c>
      <c r="L416" t="s">
        <v>1028</v>
      </c>
      <c r="M416" t="s">
        <v>996</v>
      </c>
      <c r="N416" t="s">
        <v>1815</v>
      </c>
      <c r="O416" t="s">
        <v>1086</v>
      </c>
      <c r="P416" t="s">
        <v>1588</v>
      </c>
      <c r="Q416" t="s">
        <v>996</v>
      </c>
      <c r="R416" t="s">
        <v>1280</v>
      </c>
      <c r="S416" t="s">
        <v>2270</v>
      </c>
      <c r="T416" t="s">
        <v>2271</v>
      </c>
      <c r="U416" t="s">
        <v>970</v>
      </c>
      <c r="V416" t="s">
        <v>967</v>
      </c>
      <c r="W416" t="s">
        <v>984</v>
      </c>
      <c r="X416" t="s">
        <v>2272</v>
      </c>
      <c r="Y416" t="s">
        <v>986</v>
      </c>
      <c r="Z416" t="s">
        <v>176</v>
      </c>
      <c r="AA416" t="s">
        <v>33</v>
      </c>
      <c r="AB416">
        <v>7</v>
      </c>
      <c r="AC416">
        <v>0</v>
      </c>
    </row>
    <row r="417" spans="2:29" x14ac:dyDescent="0.25">
      <c r="B417">
        <f t="shared" si="12"/>
        <v>2023</v>
      </c>
      <c r="C417">
        <f t="shared" si="13"/>
        <v>4</v>
      </c>
      <c r="D417" s="19">
        <f>_xlfn.XLOOKUP(G417,[1]Sheet1!$K:$K,[1]Sheet1!$D:$D,0)</f>
        <v>45040</v>
      </c>
      <c r="E417" s="19">
        <f>_xlfn.XLOOKUP(G417,[1]Sheet1!$K:$K,[1]Sheet1!$E:$E,0)</f>
        <v>45046</v>
      </c>
      <c r="F417" t="str">
        <f>_xlfn.XLOOKUP(G417,[1]Sheet1!$K:$K,[1]Sheet1!$N:$N,0)</f>
        <v>2023-W17</v>
      </c>
      <c r="G417" t="s">
        <v>319</v>
      </c>
      <c r="H417" t="s">
        <v>92</v>
      </c>
      <c r="I417" t="s">
        <v>102</v>
      </c>
      <c r="J417" t="s">
        <v>103</v>
      </c>
      <c r="K417" t="s">
        <v>104</v>
      </c>
      <c r="L417" t="s">
        <v>2273</v>
      </c>
      <c r="M417" t="s">
        <v>1081</v>
      </c>
      <c r="N417" t="s">
        <v>2274</v>
      </c>
      <c r="O417" t="s">
        <v>1427</v>
      </c>
      <c r="P417" t="s">
        <v>2275</v>
      </c>
      <c r="Q417" t="s">
        <v>977</v>
      </c>
      <c r="R417" t="s">
        <v>2276</v>
      </c>
      <c r="S417" t="s">
        <v>2257</v>
      </c>
      <c r="T417" t="s">
        <v>970</v>
      </c>
      <c r="U417" t="s">
        <v>970</v>
      </c>
      <c r="V417" t="s">
        <v>1032</v>
      </c>
      <c r="W417" t="s">
        <v>984</v>
      </c>
      <c r="X417" t="s">
        <v>1217</v>
      </c>
      <c r="Y417" t="s">
        <v>986</v>
      </c>
      <c r="Z417" t="s">
        <v>328</v>
      </c>
      <c r="AA417" t="s">
        <v>33</v>
      </c>
      <c r="AB417">
        <v>6</v>
      </c>
      <c r="AC417">
        <v>0</v>
      </c>
    </row>
    <row r="418" spans="2:29" x14ac:dyDescent="0.25">
      <c r="B418">
        <f t="shared" si="12"/>
        <v>2023</v>
      </c>
      <c r="C418">
        <f t="shared" si="13"/>
        <v>4</v>
      </c>
      <c r="D418" s="19">
        <f>_xlfn.XLOOKUP(G418,[1]Sheet1!$K:$K,[1]Sheet1!$D:$D,0)</f>
        <v>45040</v>
      </c>
      <c r="E418" s="19">
        <f>_xlfn.XLOOKUP(G418,[1]Sheet1!$K:$K,[1]Sheet1!$E:$E,0)</f>
        <v>45046</v>
      </c>
      <c r="F418" t="str">
        <f>_xlfn.XLOOKUP(G418,[1]Sheet1!$K:$K,[1]Sheet1!$N:$N,0)</f>
        <v>2023-W17</v>
      </c>
      <c r="G418" t="s">
        <v>319</v>
      </c>
      <c r="H418" t="s">
        <v>34</v>
      </c>
      <c r="I418" t="s">
        <v>107</v>
      </c>
      <c r="J418" t="s">
        <v>108</v>
      </c>
      <c r="K418" t="s">
        <v>109</v>
      </c>
      <c r="L418" t="s">
        <v>1993</v>
      </c>
      <c r="M418" t="s">
        <v>972</v>
      </c>
      <c r="N418" t="s">
        <v>1183</v>
      </c>
      <c r="O418" t="s">
        <v>1037</v>
      </c>
      <c r="P418" t="s">
        <v>1230</v>
      </c>
      <c r="Q418" t="s">
        <v>977</v>
      </c>
      <c r="R418" t="s">
        <v>2277</v>
      </c>
      <c r="S418" t="s">
        <v>2257</v>
      </c>
      <c r="T418" t="s">
        <v>970</v>
      </c>
      <c r="U418" t="s">
        <v>970</v>
      </c>
      <c r="V418" t="s">
        <v>1032</v>
      </c>
      <c r="W418" t="s">
        <v>984</v>
      </c>
      <c r="X418" t="s">
        <v>2278</v>
      </c>
      <c r="Y418" t="s">
        <v>986</v>
      </c>
      <c r="Z418" t="s">
        <v>244</v>
      </c>
      <c r="AA418" t="s">
        <v>33</v>
      </c>
      <c r="AB418">
        <v>5</v>
      </c>
      <c r="AC418">
        <v>0</v>
      </c>
    </row>
    <row r="419" spans="2:29" x14ac:dyDescent="0.25">
      <c r="B419">
        <f t="shared" si="12"/>
        <v>2023</v>
      </c>
      <c r="C419">
        <f t="shared" si="13"/>
        <v>4</v>
      </c>
      <c r="D419" s="19">
        <f>_xlfn.XLOOKUP(G419,[1]Sheet1!$K:$K,[1]Sheet1!$D:$D,0)</f>
        <v>45040</v>
      </c>
      <c r="E419" s="19">
        <f>_xlfn.XLOOKUP(G419,[1]Sheet1!$K:$K,[1]Sheet1!$E:$E,0)</f>
        <v>45046</v>
      </c>
      <c r="F419" t="str">
        <f>_xlfn.XLOOKUP(G419,[1]Sheet1!$K:$K,[1]Sheet1!$N:$N,0)</f>
        <v>2023-W17</v>
      </c>
      <c r="G419" t="s">
        <v>319</v>
      </c>
      <c r="H419" t="s">
        <v>133</v>
      </c>
      <c r="I419" t="s">
        <v>72</v>
      </c>
      <c r="J419" t="s">
        <v>73</v>
      </c>
      <c r="K419" t="s">
        <v>74</v>
      </c>
      <c r="L419" t="s">
        <v>1097</v>
      </c>
      <c r="M419" t="s">
        <v>996</v>
      </c>
      <c r="N419" t="s">
        <v>2279</v>
      </c>
      <c r="O419" t="s">
        <v>1086</v>
      </c>
      <c r="P419" t="s">
        <v>1778</v>
      </c>
      <c r="Q419" t="s">
        <v>996</v>
      </c>
      <c r="R419" t="s">
        <v>2280</v>
      </c>
      <c r="S419" t="s">
        <v>2270</v>
      </c>
      <c r="T419" t="s">
        <v>2281</v>
      </c>
      <c r="U419" t="s">
        <v>970</v>
      </c>
      <c r="V419" t="s">
        <v>963</v>
      </c>
      <c r="W419" t="s">
        <v>984</v>
      </c>
      <c r="X419" t="s">
        <v>2042</v>
      </c>
      <c r="Y419" t="s">
        <v>986</v>
      </c>
      <c r="Z419" t="s">
        <v>329</v>
      </c>
      <c r="AA419" t="s">
        <v>33</v>
      </c>
      <c r="AB419">
        <v>5</v>
      </c>
      <c r="AC419">
        <v>0</v>
      </c>
    </row>
    <row r="420" spans="2:29" x14ac:dyDescent="0.25">
      <c r="B420">
        <f t="shared" si="12"/>
        <v>2023</v>
      </c>
      <c r="C420">
        <f t="shared" si="13"/>
        <v>4</v>
      </c>
      <c r="D420" s="19">
        <f>_xlfn.XLOOKUP(G420,[1]Sheet1!$K:$K,[1]Sheet1!$D:$D,0)</f>
        <v>45040</v>
      </c>
      <c r="E420" s="19">
        <f>_xlfn.XLOOKUP(G420,[1]Sheet1!$K:$K,[1]Sheet1!$E:$E,0)</f>
        <v>45046</v>
      </c>
      <c r="F420" t="str">
        <f>_xlfn.XLOOKUP(G420,[1]Sheet1!$K:$K,[1]Sheet1!$N:$N,0)</f>
        <v>2023-W17</v>
      </c>
      <c r="G420" t="s">
        <v>319</v>
      </c>
      <c r="H420" t="s">
        <v>120</v>
      </c>
      <c r="I420" t="s">
        <v>120</v>
      </c>
      <c r="J420" t="s">
        <v>121</v>
      </c>
      <c r="K420" t="s">
        <v>122</v>
      </c>
      <c r="L420" t="s">
        <v>1253</v>
      </c>
      <c r="M420" t="s">
        <v>984</v>
      </c>
      <c r="N420" t="s">
        <v>2282</v>
      </c>
      <c r="O420" t="s">
        <v>986</v>
      </c>
      <c r="P420" t="s">
        <v>2002</v>
      </c>
      <c r="Q420" t="s">
        <v>984</v>
      </c>
      <c r="R420" t="s">
        <v>2283</v>
      </c>
      <c r="S420" t="s">
        <v>986</v>
      </c>
      <c r="T420" t="s">
        <v>970</v>
      </c>
      <c r="U420" t="s">
        <v>986</v>
      </c>
      <c r="V420" t="s">
        <v>1081</v>
      </c>
      <c r="W420" t="s">
        <v>984</v>
      </c>
      <c r="X420" t="s">
        <v>1024</v>
      </c>
      <c r="Y420" t="s">
        <v>986</v>
      </c>
      <c r="Z420" t="s">
        <v>330</v>
      </c>
      <c r="AA420" t="s">
        <v>33</v>
      </c>
      <c r="AB420">
        <v>3</v>
      </c>
      <c r="AC420">
        <v>0</v>
      </c>
    </row>
    <row r="421" spans="2:29" x14ac:dyDescent="0.25">
      <c r="B421">
        <f t="shared" si="12"/>
        <v>2023</v>
      </c>
      <c r="C421">
        <f t="shared" si="13"/>
        <v>4</v>
      </c>
      <c r="D421" s="19">
        <f>_xlfn.XLOOKUP(G421,[1]Sheet1!$K:$K,[1]Sheet1!$D:$D,0)</f>
        <v>45040</v>
      </c>
      <c r="E421" s="19">
        <f>_xlfn.XLOOKUP(G421,[1]Sheet1!$K:$K,[1]Sheet1!$E:$E,0)</f>
        <v>45046</v>
      </c>
      <c r="F421" t="str">
        <f>_xlfn.XLOOKUP(G421,[1]Sheet1!$K:$K,[1]Sheet1!$N:$N,0)</f>
        <v>2023-W17</v>
      </c>
      <c r="G421" t="s">
        <v>319</v>
      </c>
      <c r="H421" t="s">
        <v>92</v>
      </c>
      <c r="I421" t="s">
        <v>97</v>
      </c>
      <c r="J421" t="s">
        <v>98</v>
      </c>
      <c r="K421" t="s">
        <v>99</v>
      </c>
      <c r="L421" t="s">
        <v>1008</v>
      </c>
      <c r="M421" t="s">
        <v>963</v>
      </c>
      <c r="N421" t="s">
        <v>1722</v>
      </c>
      <c r="O421" t="s">
        <v>994</v>
      </c>
      <c r="P421" t="s">
        <v>1271</v>
      </c>
      <c r="Q421" t="s">
        <v>1032</v>
      </c>
      <c r="R421" t="s">
        <v>1387</v>
      </c>
      <c r="S421" t="s">
        <v>2266</v>
      </c>
      <c r="T421" t="s">
        <v>970</v>
      </c>
      <c r="U421" t="s">
        <v>970</v>
      </c>
      <c r="V421" t="s">
        <v>1081</v>
      </c>
      <c r="W421" t="s">
        <v>984</v>
      </c>
      <c r="X421" t="s">
        <v>1464</v>
      </c>
      <c r="Y421" t="s">
        <v>986</v>
      </c>
      <c r="Z421" t="s">
        <v>331</v>
      </c>
      <c r="AA421" t="s">
        <v>33</v>
      </c>
      <c r="AB421">
        <v>3</v>
      </c>
      <c r="AC421">
        <v>0</v>
      </c>
    </row>
    <row r="422" spans="2:29" x14ac:dyDescent="0.25">
      <c r="B422">
        <f t="shared" si="12"/>
        <v>2023</v>
      </c>
      <c r="C422">
        <f t="shared" si="13"/>
        <v>4</v>
      </c>
      <c r="D422" s="19">
        <f>_xlfn.XLOOKUP(G422,[1]Sheet1!$K:$K,[1]Sheet1!$D:$D,0)</f>
        <v>45040</v>
      </c>
      <c r="E422" s="19">
        <f>_xlfn.XLOOKUP(G422,[1]Sheet1!$K:$K,[1]Sheet1!$E:$E,0)</f>
        <v>45046</v>
      </c>
      <c r="F422" t="str">
        <f>_xlfn.XLOOKUP(G422,[1]Sheet1!$K:$K,[1]Sheet1!$N:$N,0)</f>
        <v>2023-W17</v>
      </c>
      <c r="G422" t="s">
        <v>319</v>
      </c>
      <c r="H422" t="s">
        <v>66</v>
      </c>
      <c r="I422" t="s">
        <v>67</v>
      </c>
      <c r="J422" t="s">
        <v>68</v>
      </c>
      <c r="K422" t="s">
        <v>69</v>
      </c>
      <c r="L422" t="s">
        <v>1079</v>
      </c>
      <c r="M422" t="s">
        <v>1081</v>
      </c>
      <c r="N422" t="s">
        <v>1188</v>
      </c>
      <c r="O422" t="s">
        <v>1427</v>
      </c>
      <c r="P422" t="s">
        <v>1529</v>
      </c>
      <c r="Q422" t="s">
        <v>977</v>
      </c>
      <c r="R422" t="s">
        <v>1873</v>
      </c>
      <c r="S422" t="s">
        <v>2257</v>
      </c>
      <c r="T422" t="s">
        <v>2284</v>
      </c>
      <c r="U422" t="s">
        <v>970</v>
      </c>
      <c r="V422" t="s">
        <v>1081</v>
      </c>
      <c r="W422" t="s">
        <v>984</v>
      </c>
      <c r="X422" t="s">
        <v>1223</v>
      </c>
      <c r="Y422" t="s">
        <v>986</v>
      </c>
      <c r="Z422" t="s">
        <v>306</v>
      </c>
      <c r="AA422" t="s">
        <v>33</v>
      </c>
      <c r="AB422">
        <v>3</v>
      </c>
      <c r="AC422">
        <v>0</v>
      </c>
    </row>
    <row r="423" spans="2:29" x14ac:dyDescent="0.25">
      <c r="B423">
        <f t="shared" si="12"/>
        <v>2023</v>
      </c>
      <c r="C423">
        <f t="shared" si="13"/>
        <v>4</v>
      </c>
      <c r="D423" s="19">
        <f>_xlfn.XLOOKUP(G423,[1]Sheet1!$K:$K,[1]Sheet1!$D:$D,0)</f>
        <v>45040</v>
      </c>
      <c r="E423" s="19">
        <f>_xlfn.XLOOKUP(G423,[1]Sheet1!$K:$K,[1]Sheet1!$E:$E,0)</f>
        <v>45046</v>
      </c>
      <c r="F423" t="str">
        <f>_xlfn.XLOOKUP(G423,[1]Sheet1!$K:$K,[1]Sheet1!$N:$N,0)</f>
        <v>2023-W17</v>
      </c>
      <c r="G423" t="s">
        <v>319</v>
      </c>
      <c r="H423" t="s">
        <v>66</v>
      </c>
      <c r="I423" t="s">
        <v>84</v>
      </c>
      <c r="J423" t="s">
        <v>85</v>
      </c>
      <c r="K423" t="s">
        <v>86</v>
      </c>
      <c r="L423" t="s">
        <v>1299</v>
      </c>
      <c r="M423" t="s">
        <v>996</v>
      </c>
      <c r="N423" t="s">
        <v>1278</v>
      </c>
      <c r="O423" t="s">
        <v>1086</v>
      </c>
      <c r="P423" t="s">
        <v>1507</v>
      </c>
      <c r="Q423" t="s">
        <v>996</v>
      </c>
      <c r="R423" t="s">
        <v>1283</v>
      </c>
      <c r="S423" t="s">
        <v>2270</v>
      </c>
      <c r="T423" t="s">
        <v>2285</v>
      </c>
      <c r="U423" t="s">
        <v>986</v>
      </c>
      <c r="V423" t="s">
        <v>972</v>
      </c>
      <c r="W423" t="s">
        <v>984</v>
      </c>
      <c r="X423" t="s">
        <v>1723</v>
      </c>
      <c r="Y423" t="s">
        <v>986</v>
      </c>
      <c r="Z423" t="s">
        <v>134</v>
      </c>
      <c r="AA423" t="s">
        <v>33</v>
      </c>
      <c r="AB423">
        <v>2</v>
      </c>
      <c r="AC423">
        <v>0</v>
      </c>
    </row>
    <row r="424" spans="2:29" x14ac:dyDescent="0.25">
      <c r="B424">
        <f t="shared" si="12"/>
        <v>2023</v>
      </c>
      <c r="C424">
        <f t="shared" si="13"/>
        <v>4</v>
      </c>
      <c r="D424" s="19">
        <f>_xlfn.XLOOKUP(G424,[1]Sheet1!$K:$K,[1]Sheet1!$D:$D,0)</f>
        <v>45040</v>
      </c>
      <c r="E424" s="19">
        <f>_xlfn.XLOOKUP(G424,[1]Sheet1!$K:$K,[1]Sheet1!$E:$E,0)</f>
        <v>45046</v>
      </c>
      <c r="F424" t="str">
        <f>_xlfn.XLOOKUP(G424,[1]Sheet1!$K:$K,[1]Sheet1!$N:$N,0)</f>
        <v>2023-W17</v>
      </c>
      <c r="G424" t="s">
        <v>319</v>
      </c>
      <c r="H424" t="s">
        <v>92</v>
      </c>
      <c r="I424" t="s">
        <v>111</v>
      </c>
      <c r="J424" t="s">
        <v>112</v>
      </c>
      <c r="K424" t="s">
        <v>113</v>
      </c>
      <c r="L424" t="s">
        <v>1550</v>
      </c>
      <c r="M424" t="s">
        <v>1081</v>
      </c>
      <c r="N424" t="s">
        <v>2286</v>
      </c>
      <c r="O424" t="s">
        <v>1427</v>
      </c>
      <c r="P424" t="s">
        <v>1914</v>
      </c>
      <c r="Q424" t="s">
        <v>1081</v>
      </c>
      <c r="R424" t="s">
        <v>1317</v>
      </c>
      <c r="S424" t="s">
        <v>1026</v>
      </c>
      <c r="T424" t="s">
        <v>970</v>
      </c>
      <c r="U424" t="s">
        <v>970</v>
      </c>
      <c r="V424" t="s">
        <v>972</v>
      </c>
      <c r="W424" t="s">
        <v>984</v>
      </c>
      <c r="X424" t="s">
        <v>2287</v>
      </c>
      <c r="Y424" t="s">
        <v>986</v>
      </c>
      <c r="Z424" t="s">
        <v>332</v>
      </c>
      <c r="AA424" t="s">
        <v>33</v>
      </c>
      <c r="AB424">
        <v>2</v>
      </c>
      <c r="AC424">
        <v>0</v>
      </c>
    </row>
    <row r="425" spans="2:29" x14ac:dyDescent="0.25">
      <c r="B425">
        <f t="shared" si="12"/>
        <v>2023</v>
      </c>
      <c r="C425">
        <f t="shared" si="13"/>
        <v>4</v>
      </c>
      <c r="D425" s="19">
        <f>_xlfn.XLOOKUP(G425,[1]Sheet1!$K:$K,[1]Sheet1!$D:$D,0)</f>
        <v>45040</v>
      </c>
      <c r="E425" s="19">
        <f>_xlfn.XLOOKUP(G425,[1]Sheet1!$K:$K,[1]Sheet1!$E:$E,0)</f>
        <v>45046</v>
      </c>
      <c r="F425" t="str">
        <f>_xlfn.XLOOKUP(G425,[1]Sheet1!$K:$K,[1]Sheet1!$N:$N,0)</f>
        <v>2023-W17</v>
      </c>
      <c r="G425" t="s">
        <v>319</v>
      </c>
      <c r="H425" t="s">
        <v>34</v>
      </c>
      <c r="I425" t="s">
        <v>224</v>
      </c>
      <c r="J425" t="s">
        <v>158</v>
      </c>
      <c r="K425" t="s">
        <v>225</v>
      </c>
      <c r="L425" t="s">
        <v>1336</v>
      </c>
      <c r="M425" t="s">
        <v>996</v>
      </c>
      <c r="N425" t="s">
        <v>1440</v>
      </c>
      <c r="O425" t="s">
        <v>1086</v>
      </c>
      <c r="P425" t="s">
        <v>1079</v>
      </c>
      <c r="Q425" t="s">
        <v>996</v>
      </c>
      <c r="R425" t="s">
        <v>1342</v>
      </c>
      <c r="S425" t="s">
        <v>2270</v>
      </c>
      <c r="T425" t="s">
        <v>970</v>
      </c>
      <c r="U425" t="s">
        <v>970</v>
      </c>
      <c r="V425" t="s">
        <v>996</v>
      </c>
      <c r="W425" t="s">
        <v>984</v>
      </c>
      <c r="X425" t="s">
        <v>1339</v>
      </c>
      <c r="Y425" t="s">
        <v>986</v>
      </c>
      <c r="Z425" t="s">
        <v>139</v>
      </c>
      <c r="AA425" t="s">
        <v>33</v>
      </c>
      <c r="AB425">
        <v>1</v>
      </c>
      <c r="AC425">
        <v>0</v>
      </c>
    </row>
    <row r="426" spans="2:29" x14ac:dyDescent="0.25">
      <c r="B426">
        <f t="shared" si="12"/>
        <v>2023</v>
      </c>
      <c r="C426">
        <f t="shared" si="13"/>
        <v>4</v>
      </c>
      <c r="D426" s="19">
        <f>_xlfn.XLOOKUP(G426,[1]Sheet1!$K:$K,[1]Sheet1!$D:$D,0)</f>
        <v>45033</v>
      </c>
      <c r="E426" s="19">
        <f>_xlfn.XLOOKUP(G426,[1]Sheet1!$K:$K,[1]Sheet1!$E:$E,0)</f>
        <v>45039</v>
      </c>
      <c r="F426" t="str">
        <f>_xlfn.XLOOKUP(G426,[1]Sheet1!$K:$K,[1]Sheet1!$N:$N,0)</f>
        <v>2023-W16</v>
      </c>
      <c r="G426" t="s">
        <v>333</v>
      </c>
      <c r="H426" t="s">
        <v>29</v>
      </c>
      <c r="I426" t="s">
        <v>29</v>
      </c>
      <c r="J426" t="s">
        <v>30</v>
      </c>
      <c r="K426" t="s">
        <v>31</v>
      </c>
      <c r="L426" t="s">
        <v>2288</v>
      </c>
      <c r="M426" t="s">
        <v>1012</v>
      </c>
      <c r="N426" t="s">
        <v>2289</v>
      </c>
      <c r="O426" t="s">
        <v>2290</v>
      </c>
      <c r="P426" t="s">
        <v>2291</v>
      </c>
      <c r="Q426" t="s">
        <v>1005</v>
      </c>
      <c r="R426" t="s">
        <v>2292</v>
      </c>
      <c r="S426" t="s">
        <v>2293</v>
      </c>
      <c r="T426" t="s">
        <v>2091</v>
      </c>
      <c r="U426" t="s">
        <v>970</v>
      </c>
      <c r="V426" t="s">
        <v>1184</v>
      </c>
      <c r="W426" t="s">
        <v>984</v>
      </c>
      <c r="X426" t="s">
        <v>2294</v>
      </c>
      <c r="Y426" t="s">
        <v>986</v>
      </c>
      <c r="Z426" t="s">
        <v>334</v>
      </c>
      <c r="AA426" t="s">
        <v>33</v>
      </c>
      <c r="AB426">
        <v>44</v>
      </c>
      <c r="AC426">
        <v>0</v>
      </c>
    </row>
    <row r="427" spans="2:29" x14ac:dyDescent="0.25">
      <c r="B427">
        <f t="shared" si="12"/>
        <v>2023</v>
      </c>
      <c r="C427">
        <f t="shared" si="13"/>
        <v>4</v>
      </c>
      <c r="D427" s="19">
        <f>_xlfn.XLOOKUP(G427,[1]Sheet1!$K:$K,[1]Sheet1!$D:$D,0)</f>
        <v>45033</v>
      </c>
      <c r="E427" s="19">
        <f>_xlfn.XLOOKUP(G427,[1]Sheet1!$K:$K,[1]Sheet1!$E:$E,0)</f>
        <v>45039</v>
      </c>
      <c r="F427" t="str">
        <f>_xlfn.XLOOKUP(G427,[1]Sheet1!$K:$K,[1]Sheet1!$N:$N,0)</f>
        <v>2023-W16</v>
      </c>
      <c r="G427" t="s">
        <v>333</v>
      </c>
      <c r="H427" t="s">
        <v>115</v>
      </c>
      <c r="I427" t="s">
        <v>231</v>
      </c>
      <c r="J427" t="s">
        <v>232</v>
      </c>
      <c r="K427" t="s">
        <v>233</v>
      </c>
      <c r="L427" t="s">
        <v>1451</v>
      </c>
      <c r="M427" t="s">
        <v>967</v>
      </c>
      <c r="N427" t="s">
        <v>1845</v>
      </c>
      <c r="O427" t="s">
        <v>1303</v>
      </c>
      <c r="P427" t="s">
        <v>2265</v>
      </c>
      <c r="Q427" t="s">
        <v>1110</v>
      </c>
      <c r="R427" t="s">
        <v>2295</v>
      </c>
      <c r="S427" t="s">
        <v>1817</v>
      </c>
      <c r="T427" t="s">
        <v>2296</v>
      </c>
      <c r="U427" t="s">
        <v>970</v>
      </c>
      <c r="V427" t="s">
        <v>1360</v>
      </c>
      <c r="W427" t="s">
        <v>984</v>
      </c>
      <c r="X427" t="s">
        <v>2297</v>
      </c>
      <c r="Y427" t="s">
        <v>986</v>
      </c>
      <c r="Z427" t="s">
        <v>335</v>
      </c>
      <c r="AA427" t="s">
        <v>33</v>
      </c>
      <c r="AB427">
        <v>24</v>
      </c>
      <c r="AC427">
        <v>0</v>
      </c>
    </row>
    <row r="428" spans="2:29" x14ac:dyDescent="0.25">
      <c r="B428">
        <f t="shared" si="12"/>
        <v>2023</v>
      </c>
      <c r="C428">
        <f t="shared" si="13"/>
        <v>4</v>
      </c>
      <c r="D428" s="19">
        <f>_xlfn.XLOOKUP(G428,[1]Sheet1!$K:$K,[1]Sheet1!$D:$D,0)</f>
        <v>45033</v>
      </c>
      <c r="E428" s="19">
        <f>_xlfn.XLOOKUP(G428,[1]Sheet1!$K:$K,[1]Sheet1!$E:$E,0)</f>
        <v>45039</v>
      </c>
      <c r="F428" t="str">
        <f>_xlfn.XLOOKUP(G428,[1]Sheet1!$K:$K,[1]Sheet1!$N:$N,0)</f>
        <v>2023-W16</v>
      </c>
      <c r="G428" t="s">
        <v>333</v>
      </c>
      <c r="H428" t="s">
        <v>34</v>
      </c>
      <c r="I428" t="s">
        <v>50</v>
      </c>
      <c r="J428" t="s">
        <v>51</v>
      </c>
      <c r="K428" t="s">
        <v>52</v>
      </c>
      <c r="L428" t="s">
        <v>2033</v>
      </c>
      <c r="M428" t="s">
        <v>996</v>
      </c>
      <c r="N428" t="s">
        <v>1670</v>
      </c>
      <c r="O428" t="s">
        <v>2211</v>
      </c>
      <c r="P428" t="s">
        <v>2066</v>
      </c>
      <c r="Q428" t="s">
        <v>996</v>
      </c>
      <c r="R428" t="s">
        <v>2102</v>
      </c>
      <c r="S428" t="s">
        <v>1190</v>
      </c>
      <c r="T428" t="s">
        <v>2298</v>
      </c>
      <c r="U428" t="s">
        <v>970</v>
      </c>
      <c r="V428" t="s">
        <v>992</v>
      </c>
      <c r="W428" t="s">
        <v>984</v>
      </c>
      <c r="X428" t="s">
        <v>1335</v>
      </c>
      <c r="Y428" t="s">
        <v>986</v>
      </c>
      <c r="Z428" t="s">
        <v>324</v>
      </c>
      <c r="AA428" t="s">
        <v>33</v>
      </c>
      <c r="AB428">
        <v>15</v>
      </c>
      <c r="AC428">
        <v>0</v>
      </c>
    </row>
    <row r="429" spans="2:29" x14ac:dyDescent="0.25">
      <c r="B429">
        <f t="shared" si="12"/>
        <v>2023</v>
      </c>
      <c r="C429">
        <f t="shared" si="13"/>
        <v>4</v>
      </c>
      <c r="D429" s="19">
        <f>_xlfn.XLOOKUP(G429,[1]Sheet1!$K:$K,[1]Sheet1!$D:$D,0)</f>
        <v>45033</v>
      </c>
      <c r="E429" s="19">
        <f>_xlfn.XLOOKUP(G429,[1]Sheet1!$K:$K,[1]Sheet1!$E:$E,0)</f>
        <v>45039</v>
      </c>
      <c r="F429" t="str">
        <f>_xlfn.XLOOKUP(G429,[1]Sheet1!$K:$K,[1]Sheet1!$N:$N,0)</f>
        <v>2023-W16</v>
      </c>
      <c r="G429" t="s">
        <v>333</v>
      </c>
      <c r="H429" t="s">
        <v>40</v>
      </c>
      <c r="I429" t="s">
        <v>58</v>
      </c>
      <c r="J429" t="s">
        <v>59</v>
      </c>
      <c r="K429" t="s">
        <v>60</v>
      </c>
      <c r="L429" t="s">
        <v>2299</v>
      </c>
      <c r="M429" t="s">
        <v>1042</v>
      </c>
      <c r="N429" t="s">
        <v>2300</v>
      </c>
      <c r="O429" t="s">
        <v>2301</v>
      </c>
      <c r="P429" t="s">
        <v>2215</v>
      </c>
      <c r="Q429" t="s">
        <v>1125</v>
      </c>
      <c r="R429" t="s">
        <v>2302</v>
      </c>
      <c r="S429" t="s">
        <v>1522</v>
      </c>
      <c r="T429" t="s">
        <v>2303</v>
      </c>
      <c r="U429" t="s">
        <v>970</v>
      </c>
      <c r="V429" t="s">
        <v>1001</v>
      </c>
      <c r="W429" t="s">
        <v>972</v>
      </c>
      <c r="X429" t="s">
        <v>1677</v>
      </c>
      <c r="Y429" t="s">
        <v>1522</v>
      </c>
      <c r="Z429" t="s">
        <v>336</v>
      </c>
      <c r="AA429" t="s">
        <v>135</v>
      </c>
      <c r="AB429">
        <v>13</v>
      </c>
      <c r="AC429">
        <v>2</v>
      </c>
    </row>
    <row r="430" spans="2:29" x14ac:dyDescent="0.25">
      <c r="B430">
        <f t="shared" si="12"/>
        <v>2023</v>
      </c>
      <c r="C430">
        <f t="shared" si="13"/>
        <v>4</v>
      </c>
      <c r="D430" s="19">
        <f>_xlfn.XLOOKUP(G430,[1]Sheet1!$K:$K,[1]Sheet1!$D:$D,0)</f>
        <v>45033</v>
      </c>
      <c r="E430" s="19">
        <f>_xlfn.XLOOKUP(G430,[1]Sheet1!$K:$K,[1]Sheet1!$E:$E,0)</f>
        <v>45039</v>
      </c>
      <c r="F430" t="str">
        <f>_xlfn.XLOOKUP(G430,[1]Sheet1!$K:$K,[1]Sheet1!$N:$N,0)</f>
        <v>2023-W16</v>
      </c>
      <c r="G430" t="s">
        <v>333</v>
      </c>
      <c r="H430" t="s">
        <v>34</v>
      </c>
      <c r="I430" t="s">
        <v>62</v>
      </c>
      <c r="J430" t="s">
        <v>63</v>
      </c>
      <c r="K430" t="s">
        <v>64</v>
      </c>
      <c r="L430" t="s">
        <v>1030</v>
      </c>
      <c r="M430" t="s">
        <v>996</v>
      </c>
      <c r="N430" t="s">
        <v>2141</v>
      </c>
      <c r="O430" t="s">
        <v>2211</v>
      </c>
      <c r="P430" t="s">
        <v>2304</v>
      </c>
      <c r="Q430" t="s">
        <v>996</v>
      </c>
      <c r="R430" t="s">
        <v>1280</v>
      </c>
      <c r="S430" t="s">
        <v>1190</v>
      </c>
      <c r="T430" t="s">
        <v>970</v>
      </c>
      <c r="U430" t="s">
        <v>970</v>
      </c>
      <c r="V430" t="s">
        <v>1042</v>
      </c>
      <c r="W430" t="s">
        <v>996</v>
      </c>
      <c r="X430" t="s">
        <v>2305</v>
      </c>
      <c r="Y430" t="s">
        <v>970</v>
      </c>
      <c r="Z430" t="s">
        <v>327</v>
      </c>
      <c r="AA430" t="s">
        <v>139</v>
      </c>
      <c r="AB430">
        <v>10</v>
      </c>
      <c r="AC430">
        <v>1</v>
      </c>
    </row>
    <row r="431" spans="2:29" x14ac:dyDescent="0.25">
      <c r="B431">
        <f t="shared" si="12"/>
        <v>2023</v>
      </c>
      <c r="C431">
        <f t="shared" si="13"/>
        <v>4</v>
      </c>
      <c r="D431" s="19">
        <f>_xlfn.XLOOKUP(G431,[1]Sheet1!$K:$K,[1]Sheet1!$D:$D,0)</f>
        <v>45033</v>
      </c>
      <c r="E431" s="19">
        <f>_xlfn.XLOOKUP(G431,[1]Sheet1!$K:$K,[1]Sheet1!$E:$E,0)</f>
        <v>45039</v>
      </c>
      <c r="F431" t="str">
        <f>_xlfn.XLOOKUP(G431,[1]Sheet1!$K:$K,[1]Sheet1!$N:$N,0)</f>
        <v>2023-W16</v>
      </c>
      <c r="G431" t="s">
        <v>333</v>
      </c>
      <c r="H431" t="s">
        <v>115</v>
      </c>
      <c r="I431" t="s">
        <v>116</v>
      </c>
      <c r="J431" t="s">
        <v>117</v>
      </c>
      <c r="K431" t="s">
        <v>118</v>
      </c>
      <c r="L431" t="s">
        <v>1475</v>
      </c>
      <c r="M431" t="s">
        <v>996</v>
      </c>
      <c r="N431" t="s">
        <v>1902</v>
      </c>
      <c r="O431" t="s">
        <v>2211</v>
      </c>
      <c r="P431" t="s">
        <v>1888</v>
      </c>
      <c r="Q431" t="s">
        <v>996</v>
      </c>
      <c r="R431" t="s">
        <v>1295</v>
      </c>
      <c r="S431" t="s">
        <v>1190</v>
      </c>
      <c r="T431" t="s">
        <v>970</v>
      </c>
      <c r="U431" t="s">
        <v>970</v>
      </c>
      <c r="V431" t="s">
        <v>1042</v>
      </c>
      <c r="W431" t="s">
        <v>984</v>
      </c>
      <c r="X431" t="s">
        <v>1078</v>
      </c>
      <c r="Y431" t="s">
        <v>986</v>
      </c>
      <c r="Z431" t="s">
        <v>220</v>
      </c>
      <c r="AA431" t="s">
        <v>33</v>
      </c>
      <c r="AB431">
        <v>9</v>
      </c>
      <c r="AC431">
        <v>0</v>
      </c>
    </row>
    <row r="432" spans="2:29" x14ac:dyDescent="0.25">
      <c r="B432">
        <f t="shared" si="12"/>
        <v>2023</v>
      </c>
      <c r="C432">
        <f t="shared" si="13"/>
        <v>4</v>
      </c>
      <c r="D432" s="19">
        <f>_xlfn.XLOOKUP(G432,[1]Sheet1!$K:$K,[1]Sheet1!$D:$D,0)</f>
        <v>45033</v>
      </c>
      <c r="E432" s="19">
        <f>_xlfn.XLOOKUP(G432,[1]Sheet1!$K:$K,[1]Sheet1!$E:$E,0)</f>
        <v>45039</v>
      </c>
      <c r="F432" t="str">
        <f>_xlfn.XLOOKUP(G432,[1]Sheet1!$K:$K,[1]Sheet1!$N:$N,0)</f>
        <v>2023-W16</v>
      </c>
      <c r="G432" t="s">
        <v>333</v>
      </c>
      <c r="H432" t="s">
        <v>34</v>
      </c>
      <c r="I432" t="s">
        <v>107</v>
      </c>
      <c r="J432" t="s">
        <v>108</v>
      </c>
      <c r="K432" t="s">
        <v>109</v>
      </c>
      <c r="L432" t="s">
        <v>2306</v>
      </c>
      <c r="M432" t="s">
        <v>984</v>
      </c>
      <c r="N432" t="s">
        <v>1223</v>
      </c>
      <c r="O432" t="s">
        <v>986</v>
      </c>
      <c r="P432" t="s">
        <v>1243</v>
      </c>
      <c r="Q432" t="s">
        <v>984</v>
      </c>
      <c r="R432" t="s">
        <v>1548</v>
      </c>
      <c r="S432" t="s">
        <v>986</v>
      </c>
      <c r="T432" t="s">
        <v>970</v>
      </c>
      <c r="U432" t="s">
        <v>986</v>
      </c>
      <c r="V432" t="s">
        <v>967</v>
      </c>
      <c r="W432" t="s">
        <v>984</v>
      </c>
      <c r="X432" t="s">
        <v>2307</v>
      </c>
      <c r="Y432" t="s">
        <v>986</v>
      </c>
      <c r="Z432" t="s">
        <v>337</v>
      </c>
      <c r="AA432" t="s">
        <v>33</v>
      </c>
      <c r="AB432">
        <v>7</v>
      </c>
      <c r="AC432">
        <v>0</v>
      </c>
    </row>
    <row r="433" spans="2:29" x14ac:dyDescent="0.25">
      <c r="B433">
        <f t="shared" si="12"/>
        <v>2023</v>
      </c>
      <c r="C433">
        <f t="shared" si="13"/>
        <v>4</v>
      </c>
      <c r="D433" s="19">
        <f>_xlfn.XLOOKUP(G433,[1]Sheet1!$K:$K,[1]Sheet1!$D:$D,0)</f>
        <v>45033</v>
      </c>
      <c r="E433" s="19">
        <f>_xlfn.XLOOKUP(G433,[1]Sheet1!$K:$K,[1]Sheet1!$E:$E,0)</f>
        <v>45039</v>
      </c>
      <c r="F433" t="str">
        <f>_xlfn.XLOOKUP(G433,[1]Sheet1!$K:$K,[1]Sheet1!$N:$N,0)</f>
        <v>2023-W16</v>
      </c>
      <c r="G433" t="s">
        <v>333</v>
      </c>
      <c r="H433" t="s">
        <v>92</v>
      </c>
      <c r="I433" t="s">
        <v>97</v>
      </c>
      <c r="J433" t="s">
        <v>98</v>
      </c>
      <c r="K433" t="s">
        <v>99</v>
      </c>
      <c r="L433" t="s">
        <v>1651</v>
      </c>
      <c r="M433" t="s">
        <v>996</v>
      </c>
      <c r="N433" t="s">
        <v>1893</v>
      </c>
      <c r="O433" t="s">
        <v>2211</v>
      </c>
      <c r="P433" t="s">
        <v>1846</v>
      </c>
      <c r="Q433" t="s">
        <v>996</v>
      </c>
      <c r="R433" t="s">
        <v>1789</v>
      </c>
      <c r="S433" t="s">
        <v>1190</v>
      </c>
      <c r="T433" t="s">
        <v>970</v>
      </c>
      <c r="U433" t="s">
        <v>970</v>
      </c>
      <c r="V433" t="s">
        <v>963</v>
      </c>
      <c r="W433" t="s">
        <v>984</v>
      </c>
      <c r="X433" t="s">
        <v>2307</v>
      </c>
      <c r="Y433" t="s">
        <v>986</v>
      </c>
      <c r="Z433" t="s">
        <v>329</v>
      </c>
      <c r="AA433" t="s">
        <v>33</v>
      </c>
      <c r="AB433">
        <v>5</v>
      </c>
      <c r="AC433">
        <v>0</v>
      </c>
    </row>
    <row r="434" spans="2:29" x14ac:dyDescent="0.25">
      <c r="B434">
        <f t="shared" si="12"/>
        <v>2023</v>
      </c>
      <c r="C434">
        <f t="shared" si="13"/>
        <v>4</v>
      </c>
      <c r="D434" s="19">
        <f>_xlfn.XLOOKUP(G434,[1]Sheet1!$K:$K,[1]Sheet1!$D:$D,0)</f>
        <v>45033</v>
      </c>
      <c r="E434" s="19">
        <f>_xlfn.XLOOKUP(G434,[1]Sheet1!$K:$K,[1]Sheet1!$E:$E,0)</f>
        <v>45039</v>
      </c>
      <c r="F434" t="str">
        <f>_xlfn.XLOOKUP(G434,[1]Sheet1!$K:$K,[1]Sheet1!$N:$N,0)</f>
        <v>2023-W16</v>
      </c>
      <c r="G434" t="s">
        <v>333</v>
      </c>
      <c r="H434" t="s">
        <v>92</v>
      </c>
      <c r="I434" t="s">
        <v>102</v>
      </c>
      <c r="J434" t="s">
        <v>103</v>
      </c>
      <c r="K434" t="s">
        <v>104</v>
      </c>
      <c r="L434" t="s">
        <v>2218</v>
      </c>
      <c r="M434" t="s">
        <v>963</v>
      </c>
      <c r="N434" t="s">
        <v>2308</v>
      </c>
      <c r="O434" t="s">
        <v>2309</v>
      </c>
      <c r="P434" t="s">
        <v>2310</v>
      </c>
      <c r="Q434" t="s">
        <v>1032</v>
      </c>
      <c r="R434" t="s">
        <v>2104</v>
      </c>
      <c r="S434" t="s">
        <v>1152</v>
      </c>
      <c r="T434" t="s">
        <v>970</v>
      </c>
      <c r="U434" t="s">
        <v>970</v>
      </c>
      <c r="V434" t="s">
        <v>963</v>
      </c>
      <c r="W434" t="s">
        <v>984</v>
      </c>
      <c r="X434" t="s">
        <v>1168</v>
      </c>
      <c r="Y434" t="s">
        <v>986</v>
      </c>
      <c r="Z434" t="s">
        <v>329</v>
      </c>
      <c r="AA434" t="s">
        <v>33</v>
      </c>
      <c r="AB434">
        <v>5</v>
      </c>
      <c r="AC434">
        <v>0</v>
      </c>
    </row>
    <row r="435" spans="2:29" x14ac:dyDescent="0.25">
      <c r="B435">
        <f t="shared" si="12"/>
        <v>2023</v>
      </c>
      <c r="C435">
        <f t="shared" si="13"/>
        <v>4</v>
      </c>
      <c r="D435" s="19">
        <f>_xlfn.XLOOKUP(G435,[1]Sheet1!$K:$K,[1]Sheet1!$D:$D,0)</f>
        <v>45033</v>
      </c>
      <c r="E435" s="19">
        <f>_xlfn.XLOOKUP(G435,[1]Sheet1!$K:$K,[1]Sheet1!$E:$E,0)</f>
        <v>45039</v>
      </c>
      <c r="F435" t="str">
        <f>_xlfn.XLOOKUP(G435,[1]Sheet1!$K:$K,[1]Sheet1!$N:$N,0)</f>
        <v>2023-W16</v>
      </c>
      <c r="G435" t="s">
        <v>333</v>
      </c>
      <c r="H435" t="s">
        <v>34</v>
      </c>
      <c r="I435" t="s">
        <v>45</v>
      </c>
      <c r="J435" t="s">
        <v>46</v>
      </c>
      <c r="K435" t="s">
        <v>47</v>
      </c>
      <c r="L435" t="s">
        <v>999</v>
      </c>
      <c r="M435" t="s">
        <v>984</v>
      </c>
      <c r="N435" t="s">
        <v>1789</v>
      </c>
      <c r="O435" t="s">
        <v>986</v>
      </c>
      <c r="P435" t="s">
        <v>1507</v>
      </c>
      <c r="Q435" t="s">
        <v>984</v>
      </c>
      <c r="R435" t="s">
        <v>2311</v>
      </c>
      <c r="S435" t="s">
        <v>986</v>
      </c>
      <c r="T435" t="s">
        <v>970</v>
      </c>
      <c r="U435" t="s">
        <v>986</v>
      </c>
      <c r="V435" t="s">
        <v>977</v>
      </c>
      <c r="W435" t="s">
        <v>984</v>
      </c>
      <c r="X435" t="s">
        <v>1619</v>
      </c>
      <c r="Y435" t="s">
        <v>986</v>
      </c>
      <c r="Z435" t="s">
        <v>247</v>
      </c>
      <c r="AA435" t="s">
        <v>33</v>
      </c>
      <c r="AB435">
        <v>4</v>
      </c>
      <c r="AC435">
        <v>0</v>
      </c>
    </row>
    <row r="436" spans="2:29" x14ac:dyDescent="0.25">
      <c r="B436">
        <f t="shared" si="12"/>
        <v>2023</v>
      </c>
      <c r="C436">
        <f t="shared" si="13"/>
        <v>4</v>
      </c>
      <c r="D436" s="19">
        <f>_xlfn.XLOOKUP(G436,[1]Sheet1!$K:$K,[1]Sheet1!$D:$D,0)</f>
        <v>45033</v>
      </c>
      <c r="E436" s="19">
        <f>_xlfn.XLOOKUP(G436,[1]Sheet1!$K:$K,[1]Sheet1!$E:$E,0)</f>
        <v>45039</v>
      </c>
      <c r="F436" t="str">
        <f>_xlfn.XLOOKUP(G436,[1]Sheet1!$K:$K,[1]Sheet1!$N:$N,0)</f>
        <v>2023-W16</v>
      </c>
      <c r="G436" t="s">
        <v>333</v>
      </c>
      <c r="H436" t="s">
        <v>76</v>
      </c>
      <c r="I436" t="s">
        <v>76</v>
      </c>
      <c r="J436" t="s">
        <v>77</v>
      </c>
      <c r="K436" t="s">
        <v>78</v>
      </c>
      <c r="L436" t="s">
        <v>1047</v>
      </c>
      <c r="M436" t="s">
        <v>984</v>
      </c>
      <c r="N436" t="s">
        <v>1280</v>
      </c>
      <c r="O436" t="s">
        <v>986</v>
      </c>
      <c r="P436" t="s">
        <v>2002</v>
      </c>
      <c r="Q436" t="s">
        <v>984</v>
      </c>
      <c r="R436" t="s">
        <v>1760</v>
      </c>
      <c r="S436" t="s">
        <v>986</v>
      </c>
      <c r="T436" t="s">
        <v>970</v>
      </c>
      <c r="U436" t="s">
        <v>986</v>
      </c>
      <c r="V436" t="s">
        <v>977</v>
      </c>
      <c r="W436" t="s">
        <v>984</v>
      </c>
      <c r="X436" t="s">
        <v>2010</v>
      </c>
      <c r="Y436" t="s">
        <v>986</v>
      </c>
      <c r="Z436" t="s">
        <v>338</v>
      </c>
      <c r="AA436" t="s">
        <v>33</v>
      </c>
      <c r="AB436">
        <v>4</v>
      </c>
      <c r="AC436">
        <v>0</v>
      </c>
    </row>
    <row r="437" spans="2:29" x14ac:dyDescent="0.25">
      <c r="B437">
        <f t="shared" si="12"/>
        <v>2023</v>
      </c>
      <c r="C437">
        <f t="shared" si="13"/>
        <v>4</v>
      </c>
      <c r="D437" s="19">
        <f>_xlfn.XLOOKUP(G437,[1]Sheet1!$K:$K,[1]Sheet1!$D:$D,0)</f>
        <v>45033</v>
      </c>
      <c r="E437" s="19">
        <f>_xlfn.XLOOKUP(G437,[1]Sheet1!$K:$K,[1]Sheet1!$E:$E,0)</f>
        <v>45039</v>
      </c>
      <c r="F437" t="str">
        <f>_xlfn.XLOOKUP(G437,[1]Sheet1!$K:$K,[1]Sheet1!$N:$N,0)</f>
        <v>2023-W16</v>
      </c>
      <c r="G437" t="s">
        <v>333</v>
      </c>
      <c r="H437" t="s">
        <v>120</v>
      </c>
      <c r="I437" t="s">
        <v>120</v>
      </c>
      <c r="J437" t="s">
        <v>121</v>
      </c>
      <c r="K437" t="s">
        <v>122</v>
      </c>
      <c r="L437" t="s">
        <v>1200</v>
      </c>
      <c r="M437" t="s">
        <v>984</v>
      </c>
      <c r="N437" t="s">
        <v>1424</v>
      </c>
      <c r="O437" t="s">
        <v>986</v>
      </c>
      <c r="P437" t="s">
        <v>1253</v>
      </c>
      <c r="Q437" t="s">
        <v>984</v>
      </c>
      <c r="R437" t="s">
        <v>2312</v>
      </c>
      <c r="S437" t="s">
        <v>986</v>
      </c>
      <c r="T437" t="s">
        <v>970</v>
      </c>
      <c r="U437" t="s">
        <v>986</v>
      </c>
      <c r="V437" t="s">
        <v>1081</v>
      </c>
      <c r="W437" t="s">
        <v>984</v>
      </c>
      <c r="X437" t="s">
        <v>1201</v>
      </c>
      <c r="Y437" t="s">
        <v>986</v>
      </c>
      <c r="Z437" t="s">
        <v>339</v>
      </c>
      <c r="AA437" t="s">
        <v>33</v>
      </c>
      <c r="AB437">
        <v>3</v>
      </c>
      <c r="AC437">
        <v>0</v>
      </c>
    </row>
    <row r="438" spans="2:29" x14ac:dyDescent="0.25">
      <c r="B438">
        <f t="shared" si="12"/>
        <v>2023</v>
      </c>
      <c r="C438">
        <f t="shared" si="13"/>
        <v>4</v>
      </c>
      <c r="D438" s="19">
        <f>_xlfn.XLOOKUP(G438,[1]Sheet1!$K:$K,[1]Sheet1!$D:$D,0)</f>
        <v>45033</v>
      </c>
      <c r="E438" s="19">
        <f>_xlfn.XLOOKUP(G438,[1]Sheet1!$K:$K,[1]Sheet1!$E:$E,0)</f>
        <v>45039</v>
      </c>
      <c r="F438" t="str">
        <f>_xlfn.XLOOKUP(G438,[1]Sheet1!$K:$K,[1]Sheet1!$N:$N,0)</f>
        <v>2023-W16</v>
      </c>
      <c r="G438" t="s">
        <v>333</v>
      </c>
      <c r="H438" t="s">
        <v>54</v>
      </c>
      <c r="I438" t="s">
        <v>54</v>
      </c>
      <c r="J438" t="s">
        <v>30</v>
      </c>
      <c r="K438" t="s">
        <v>55</v>
      </c>
      <c r="L438" t="s">
        <v>1559</v>
      </c>
      <c r="M438" t="s">
        <v>967</v>
      </c>
      <c r="N438" t="s">
        <v>1768</v>
      </c>
      <c r="O438" t="s">
        <v>1303</v>
      </c>
      <c r="P438" t="s">
        <v>1354</v>
      </c>
      <c r="Q438" t="s">
        <v>967</v>
      </c>
      <c r="R438" t="s">
        <v>1261</v>
      </c>
      <c r="S438" t="s">
        <v>1747</v>
      </c>
      <c r="T438" t="s">
        <v>1556</v>
      </c>
      <c r="U438" t="s">
        <v>1662</v>
      </c>
      <c r="V438" t="s">
        <v>1081</v>
      </c>
      <c r="W438" t="s">
        <v>984</v>
      </c>
      <c r="X438" t="s">
        <v>2313</v>
      </c>
      <c r="Y438" t="s">
        <v>986</v>
      </c>
      <c r="Z438" t="s">
        <v>340</v>
      </c>
      <c r="AA438" t="s">
        <v>33</v>
      </c>
      <c r="AB438">
        <v>3</v>
      </c>
      <c r="AC438">
        <v>0</v>
      </c>
    </row>
    <row r="439" spans="2:29" x14ac:dyDescent="0.25">
      <c r="B439">
        <f t="shared" si="12"/>
        <v>2023</v>
      </c>
      <c r="C439">
        <f t="shared" si="13"/>
        <v>4</v>
      </c>
      <c r="D439" s="19">
        <f>_xlfn.XLOOKUP(G439,[1]Sheet1!$K:$K,[1]Sheet1!$D:$D,0)</f>
        <v>45033</v>
      </c>
      <c r="E439" s="19">
        <f>_xlfn.XLOOKUP(G439,[1]Sheet1!$K:$K,[1]Sheet1!$E:$E,0)</f>
        <v>45039</v>
      </c>
      <c r="F439" t="str">
        <f>_xlfn.XLOOKUP(G439,[1]Sheet1!$K:$K,[1]Sheet1!$N:$N,0)</f>
        <v>2023-W16</v>
      </c>
      <c r="G439" t="s">
        <v>333</v>
      </c>
      <c r="H439" t="s">
        <v>92</v>
      </c>
      <c r="I439" t="s">
        <v>93</v>
      </c>
      <c r="J439" t="s">
        <v>94</v>
      </c>
      <c r="K439" t="s">
        <v>95</v>
      </c>
      <c r="L439" t="s">
        <v>1727</v>
      </c>
      <c r="M439" t="s">
        <v>996</v>
      </c>
      <c r="N439" t="s">
        <v>2314</v>
      </c>
      <c r="O439" t="s">
        <v>2211</v>
      </c>
      <c r="P439" t="s">
        <v>1955</v>
      </c>
      <c r="Q439" t="s">
        <v>996</v>
      </c>
      <c r="R439" t="s">
        <v>1137</v>
      </c>
      <c r="S439" t="s">
        <v>1190</v>
      </c>
      <c r="T439" t="s">
        <v>970</v>
      </c>
      <c r="U439" t="s">
        <v>970</v>
      </c>
      <c r="V439" t="s">
        <v>1081</v>
      </c>
      <c r="W439" t="s">
        <v>984</v>
      </c>
      <c r="X439" t="s">
        <v>1123</v>
      </c>
      <c r="Y439" t="s">
        <v>986</v>
      </c>
      <c r="Z439" t="s">
        <v>341</v>
      </c>
      <c r="AA439" t="s">
        <v>33</v>
      </c>
      <c r="AB439">
        <v>3</v>
      </c>
      <c r="AC439">
        <v>0</v>
      </c>
    </row>
    <row r="440" spans="2:29" x14ac:dyDescent="0.25">
      <c r="B440">
        <f t="shared" si="12"/>
        <v>2023</v>
      </c>
      <c r="C440">
        <f t="shared" si="13"/>
        <v>4</v>
      </c>
      <c r="D440" s="19">
        <f>_xlfn.XLOOKUP(G440,[1]Sheet1!$K:$K,[1]Sheet1!$D:$D,0)</f>
        <v>45033</v>
      </c>
      <c r="E440" s="19">
        <f>_xlfn.XLOOKUP(G440,[1]Sheet1!$K:$K,[1]Sheet1!$E:$E,0)</f>
        <v>45039</v>
      </c>
      <c r="F440" t="str">
        <f>_xlfn.XLOOKUP(G440,[1]Sheet1!$K:$K,[1]Sheet1!$N:$N,0)</f>
        <v>2023-W16</v>
      </c>
      <c r="G440" t="s">
        <v>333</v>
      </c>
      <c r="H440" t="s">
        <v>162</v>
      </c>
      <c r="I440" t="s">
        <v>342</v>
      </c>
      <c r="J440" t="s">
        <v>343</v>
      </c>
      <c r="K440" t="s">
        <v>344</v>
      </c>
      <c r="L440" t="s">
        <v>1022</v>
      </c>
      <c r="M440" t="s">
        <v>996</v>
      </c>
      <c r="N440" t="s">
        <v>2315</v>
      </c>
      <c r="O440" t="s">
        <v>2211</v>
      </c>
      <c r="P440" t="s">
        <v>1125</v>
      </c>
      <c r="Q440" t="s">
        <v>996</v>
      </c>
      <c r="R440" t="s">
        <v>2316</v>
      </c>
      <c r="S440" t="s">
        <v>1190</v>
      </c>
      <c r="T440" t="s">
        <v>1628</v>
      </c>
      <c r="U440" t="s">
        <v>970</v>
      </c>
      <c r="V440" t="s">
        <v>972</v>
      </c>
      <c r="W440" t="s">
        <v>984</v>
      </c>
      <c r="X440" t="s">
        <v>1157</v>
      </c>
      <c r="Y440" t="s">
        <v>986</v>
      </c>
      <c r="Z440" t="s">
        <v>257</v>
      </c>
      <c r="AA440" t="s">
        <v>33</v>
      </c>
      <c r="AB440">
        <v>2</v>
      </c>
      <c r="AC440">
        <v>0</v>
      </c>
    </row>
    <row r="441" spans="2:29" x14ac:dyDescent="0.25">
      <c r="B441">
        <f t="shared" si="12"/>
        <v>2023</v>
      </c>
      <c r="C441">
        <f t="shared" si="13"/>
        <v>4</v>
      </c>
      <c r="D441" s="19">
        <f>_xlfn.XLOOKUP(G441,[1]Sheet1!$K:$K,[1]Sheet1!$D:$D,0)</f>
        <v>45033</v>
      </c>
      <c r="E441" s="19">
        <f>_xlfn.XLOOKUP(G441,[1]Sheet1!$K:$K,[1]Sheet1!$E:$E,0)</f>
        <v>45039</v>
      </c>
      <c r="F441" t="str">
        <f>_xlfn.XLOOKUP(G441,[1]Sheet1!$K:$K,[1]Sheet1!$N:$N,0)</f>
        <v>2023-W16</v>
      </c>
      <c r="G441" t="s">
        <v>333</v>
      </c>
      <c r="H441" t="s">
        <v>92</v>
      </c>
      <c r="I441" t="s">
        <v>111</v>
      </c>
      <c r="J441" t="s">
        <v>112</v>
      </c>
      <c r="K441" t="s">
        <v>113</v>
      </c>
      <c r="L441" t="s">
        <v>1285</v>
      </c>
      <c r="M441" t="s">
        <v>996</v>
      </c>
      <c r="N441" t="s">
        <v>1385</v>
      </c>
      <c r="O441" t="s">
        <v>2211</v>
      </c>
      <c r="P441" t="s">
        <v>1260</v>
      </c>
      <c r="Q441" t="s">
        <v>996</v>
      </c>
      <c r="R441" t="s">
        <v>2317</v>
      </c>
      <c r="S441" t="s">
        <v>1190</v>
      </c>
      <c r="T441" t="s">
        <v>970</v>
      </c>
      <c r="U441" t="s">
        <v>970</v>
      </c>
      <c r="V441" t="s">
        <v>972</v>
      </c>
      <c r="W441" t="s">
        <v>984</v>
      </c>
      <c r="X441" t="s">
        <v>2318</v>
      </c>
      <c r="Y441" t="s">
        <v>986</v>
      </c>
      <c r="Z441" t="s">
        <v>300</v>
      </c>
      <c r="AA441" t="s">
        <v>33</v>
      </c>
      <c r="AB441">
        <v>2</v>
      </c>
      <c r="AC441">
        <v>0</v>
      </c>
    </row>
    <row r="442" spans="2:29" x14ac:dyDescent="0.25">
      <c r="B442">
        <f t="shared" si="12"/>
        <v>2023</v>
      </c>
      <c r="C442">
        <f t="shared" si="13"/>
        <v>4</v>
      </c>
      <c r="D442" s="19">
        <f>_xlfn.XLOOKUP(G442,[1]Sheet1!$K:$K,[1]Sheet1!$D:$D,0)</f>
        <v>45033</v>
      </c>
      <c r="E442" s="19">
        <f>_xlfn.XLOOKUP(G442,[1]Sheet1!$K:$K,[1]Sheet1!$E:$E,0)</f>
        <v>45039</v>
      </c>
      <c r="F442" t="str">
        <f>_xlfn.XLOOKUP(G442,[1]Sheet1!$K:$K,[1]Sheet1!$N:$N,0)</f>
        <v>2023-W16</v>
      </c>
      <c r="G442" t="s">
        <v>333</v>
      </c>
      <c r="H442" t="s">
        <v>133</v>
      </c>
      <c r="I442" t="s">
        <v>72</v>
      </c>
      <c r="J442" t="s">
        <v>73</v>
      </c>
      <c r="K442" t="s">
        <v>74</v>
      </c>
      <c r="L442" t="s">
        <v>1438</v>
      </c>
      <c r="M442" t="s">
        <v>972</v>
      </c>
      <c r="N442" t="s">
        <v>1209</v>
      </c>
      <c r="O442" t="s">
        <v>1730</v>
      </c>
      <c r="P442" t="s">
        <v>1030</v>
      </c>
      <c r="Q442" t="s">
        <v>972</v>
      </c>
      <c r="R442" t="s">
        <v>1083</v>
      </c>
      <c r="S442" t="s">
        <v>1498</v>
      </c>
      <c r="T442" t="s">
        <v>2319</v>
      </c>
      <c r="U442" t="s">
        <v>970</v>
      </c>
      <c r="V442" t="s">
        <v>972</v>
      </c>
      <c r="W442" t="s">
        <v>984</v>
      </c>
      <c r="X442" t="s">
        <v>1121</v>
      </c>
      <c r="Y442" t="s">
        <v>986</v>
      </c>
      <c r="Z442" t="s">
        <v>300</v>
      </c>
      <c r="AA442" t="s">
        <v>33</v>
      </c>
      <c r="AB442">
        <v>2</v>
      </c>
      <c r="AC442">
        <v>0</v>
      </c>
    </row>
    <row r="443" spans="2:29" x14ac:dyDescent="0.25">
      <c r="B443">
        <f t="shared" si="12"/>
        <v>2023</v>
      </c>
      <c r="C443">
        <f t="shared" si="13"/>
        <v>4</v>
      </c>
      <c r="D443" s="19">
        <f>_xlfn.XLOOKUP(G443,[1]Sheet1!$K:$K,[1]Sheet1!$D:$D,0)</f>
        <v>45033</v>
      </c>
      <c r="E443" s="19">
        <f>_xlfn.XLOOKUP(G443,[1]Sheet1!$K:$K,[1]Sheet1!$E:$E,0)</f>
        <v>45039</v>
      </c>
      <c r="F443" t="str">
        <f>_xlfn.XLOOKUP(G443,[1]Sheet1!$K:$K,[1]Sheet1!$N:$N,0)</f>
        <v>2023-W16</v>
      </c>
      <c r="G443" t="s">
        <v>333</v>
      </c>
      <c r="H443" t="s">
        <v>34</v>
      </c>
      <c r="I443" t="s">
        <v>301</v>
      </c>
      <c r="J443" t="s">
        <v>302</v>
      </c>
      <c r="K443" t="s">
        <v>303</v>
      </c>
      <c r="L443" t="s">
        <v>1386</v>
      </c>
      <c r="M443" t="s">
        <v>984</v>
      </c>
      <c r="N443" t="s">
        <v>1393</v>
      </c>
      <c r="O443" t="s">
        <v>986</v>
      </c>
      <c r="P443" t="s">
        <v>1184</v>
      </c>
      <c r="Q443" t="s">
        <v>984</v>
      </c>
      <c r="R443" t="s">
        <v>1446</v>
      </c>
      <c r="S443" t="s">
        <v>986</v>
      </c>
      <c r="T443" t="s">
        <v>970</v>
      </c>
      <c r="U443" t="s">
        <v>986</v>
      </c>
      <c r="V443" t="s">
        <v>996</v>
      </c>
      <c r="W443" t="s">
        <v>984</v>
      </c>
      <c r="X443" t="s">
        <v>1421</v>
      </c>
      <c r="Y443" t="s">
        <v>986</v>
      </c>
      <c r="Z443" t="s">
        <v>166</v>
      </c>
      <c r="AA443" t="s">
        <v>33</v>
      </c>
      <c r="AB443">
        <v>1</v>
      </c>
      <c r="AC443">
        <v>0</v>
      </c>
    </row>
    <row r="444" spans="2:29" x14ac:dyDescent="0.25">
      <c r="B444">
        <f t="shared" si="12"/>
        <v>2023</v>
      </c>
      <c r="C444">
        <f t="shared" si="13"/>
        <v>4</v>
      </c>
      <c r="D444" s="19">
        <f>_xlfn.XLOOKUP(G444,[1]Sheet1!$K:$K,[1]Sheet1!$D:$D,0)</f>
        <v>45026</v>
      </c>
      <c r="E444" s="19">
        <f>_xlfn.XLOOKUP(G444,[1]Sheet1!$K:$K,[1]Sheet1!$E:$E,0)</f>
        <v>45032</v>
      </c>
      <c r="F444" t="str">
        <f>_xlfn.XLOOKUP(G444,[1]Sheet1!$K:$K,[1]Sheet1!$N:$N,0)</f>
        <v>2023-W15</v>
      </c>
      <c r="G444" t="s">
        <v>345</v>
      </c>
      <c r="H444" t="s">
        <v>115</v>
      </c>
      <c r="I444" t="s">
        <v>231</v>
      </c>
      <c r="J444" t="s">
        <v>232</v>
      </c>
      <c r="K444" t="s">
        <v>233</v>
      </c>
      <c r="L444" t="s">
        <v>1680</v>
      </c>
      <c r="M444" t="s">
        <v>972</v>
      </c>
      <c r="N444" t="s">
        <v>2320</v>
      </c>
      <c r="O444" t="s">
        <v>1448</v>
      </c>
      <c r="P444" t="s">
        <v>2321</v>
      </c>
      <c r="Q444" t="s">
        <v>1081</v>
      </c>
      <c r="R444" t="s">
        <v>2322</v>
      </c>
      <c r="S444" t="s">
        <v>2176</v>
      </c>
      <c r="T444" t="s">
        <v>970</v>
      </c>
      <c r="U444" t="s">
        <v>970</v>
      </c>
      <c r="V444" t="s">
        <v>1108</v>
      </c>
      <c r="W444" t="s">
        <v>984</v>
      </c>
      <c r="X444" t="s">
        <v>2323</v>
      </c>
      <c r="Y444" t="s">
        <v>986</v>
      </c>
      <c r="Z444" t="s">
        <v>346</v>
      </c>
      <c r="AA444" t="s">
        <v>33</v>
      </c>
      <c r="AB444">
        <v>29</v>
      </c>
      <c r="AC444">
        <v>0</v>
      </c>
    </row>
    <row r="445" spans="2:29" x14ac:dyDescent="0.25">
      <c r="B445">
        <f t="shared" si="12"/>
        <v>2023</v>
      </c>
      <c r="C445">
        <f t="shared" si="13"/>
        <v>4</v>
      </c>
      <c r="D445" s="19">
        <f>_xlfn.XLOOKUP(G445,[1]Sheet1!$K:$K,[1]Sheet1!$D:$D,0)</f>
        <v>45026</v>
      </c>
      <c r="E445" s="19">
        <f>_xlfn.XLOOKUP(G445,[1]Sheet1!$K:$K,[1]Sheet1!$E:$E,0)</f>
        <v>45032</v>
      </c>
      <c r="F445" t="str">
        <f>_xlfn.XLOOKUP(G445,[1]Sheet1!$K:$K,[1]Sheet1!$N:$N,0)</f>
        <v>2023-W15</v>
      </c>
      <c r="G445" t="s">
        <v>345</v>
      </c>
      <c r="H445" t="s">
        <v>115</v>
      </c>
      <c r="I445" t="s">
        <v>116</v>
      </c>
      <c r="J445" t="s">
        <v>117</v>
      </c>
      <c r="K445" t="s">
        <v>118</v>
      </c>
      <c r="L445" t="s">
        <v>1214</v>
      </c>
      <c r="M445" t="s">
        <v>972</v>
      </c>
      <c r="N445" t="s">
        <v>2324</v>
      </c>
      <c r="O445" t="s">
        <v>1448</v>
      </c>
      <c r="P445" t="s">
        <v>1241</v>
      </c>
      <c r="Q445" t="s">
        <v>972</v>
      </c>
      <c r="R445" t="s">
        <v>2325</v>
      </c>
      <c r="S445" t="s">
        <v>1249</v>
      </c>
      <c r="T445" t="s">
        <v>970</v>
      </c>
      <c r="U445" t="s">
        <v>970</v>
      </c>
      <c r="V445" t="s">
        <v>1125</v>
      </c>
      <c r="W445" t="s">
        <v>984</v>
      </c>
      <c r="X445" t="s">
        <v>1335</v>
      </c>
      <c r="Y445" t="s">
        <v>986</v>
      </c>
      <c r="Z445" t="s">
        <v>106</v>
      </c>
      <c r="AA445" t="s">
        <v>33</v>
      </c>
      <c r="AB445">
        <v>12</v>
      </c>
      <c r="AC445">
        <v>0</v>
      </c>
    </row>
    <row r="446" spans="2:29" x14ac:dyDescent="0.25">
      <c r="B446">
        <f t="shared" si="12"/>
        <v>2023</v>
      </c>
      <c r="C446">
        <f t="shared" si="13"/>
        <v>4</v>
      </c>
      <c r="D446" s="19">
        <f>_xlfn.XLOOKUP(G446,[1]Sheet1!$K:$K,[1]Sheet1!$D:$D,0)</f>
        <v>45026</v>
      </c>
      <c r="E446" s="19">
        <f>_xlfn.XLOOKUP(G446,[1]Sheet1!$K:$K,[1]Sheet1!$E:$E,0)</f>
        <v>45032</v>
      </c>
      <c r="F446" t="str">
        <f>_xlfn.XLOOKUP(G446,[1]Sheet1!$K:$K,[1]Sheet1!$N:$N,0)</f>
        <v>2023-W15</v>
      </c>
      <c r="G446" t="s">
        <v>345</v>
      </c>
      <c r="H446" t="s">
        <v>29</v>
      </c>
      <c r="I446" t="s">
        <v>29</v>
      </c>
      <c r="J446" t="s">
        <v>30</v>
      </c>
      <c r="K446" t="s">
        <v>31</v>
      </c>
      <c r="L446" t="s">
        <v>2326</v>
      </c>
      <c r="M446" t="s">
        <v>1022</v>
      </c>
      <c r="N446" t="s">
        <v>1861</v>
      </c>
      <c r="O446" t="s">
        <v>2327</v>
      </c>
      <c r="P446" t="s">
        <v>2328</v>
      </c>
      <c r="Q446" t="s">
        <v>1042</v>
      </c>
      <c r="R446" t="s">
        <v>2329</v>
      </c>
      <c r="S446" t="s">
        <v>2330</v>
      </c>
      <c r="T446" t="s">
        <v>970</v>
      </c>
      <c r="U446" t="s">
        <v>970</v>
      </c>
      <c r="V446" t="s">
        <v>1012</v>
      </c>
      <c r="W446" t="s">
        <v>984</v>
      </c>
      <c r="X446" t="s">
        <v>2317</v>
      </c>
      <c r="Y446" t="s">
        <v>986</v>
      </c>
      <c r="Z446" t="s">
        <v>347</v>
      </c>
      <c r="AA446" t="s">
        <v>33</v>
      </c>
      <c r="AB446">
        <v>11</v>
      </c>
      <c r="AC446">
        <v>0</v>
      </c>
    </row>
    <row r="447" spans="2:29" x14ac:dyDescent="0.25">
      <c r="B447">
        <f t="shared" si="12"/>
        <v>2023</v>
      </c>
      <c r="C447">
        <f t="shared" si="13"/>
        <v>4</v>
      </c>
      <c r="D447" s="19">
        <f>_xlfn.XLOOKUP(G447,[1]Sheet1!$K:$K,[1]Sheet1!$D:$D,0)</f>
        <v>45026</v>
      </c>
      <c r="E447" s="19">
        <f>_xlfn.XLOOKUP(G447,[1]Sheet1!$K:$K,[1]Sheet1!$E:$E,0)</f>
        <v>45032</v>
      </c>
      <c r="F447" t="str">
        <f>_xlfn.XLOOKUP(G447,[1]Sheet1!$K:$K,[1]Sheet1!$N:$N,0)</f>
        <v>2023-W15</v>
      </c>
      <c r="G447" t="s">
        <v>345</v>
      </c>
      <c r="H447" t="s">
        <v>40</v>
      </c>
      <c r="I447" t="s">
        <v>58</v>
      </c>
      <c r="J447" t="s">
        <v>59</v>
      </c>
      <c r="K447" t="s">
        <v>60</v>
      </c>
      <c r="L447" t="s">
        <v>1507</v>
      </c>
      <c r="M447" t="s">
        <v>972</v>
      </c>
      <c r="N447" t="s">
        <v>2331</v>
      </c>
      <c r="O447" t="s">
        <v>1448</v>
      </c>
      <c r="P447" t="s">
        <v>1623</v>
      </c>
      <c r="Q447" t="s">
        <v>972</v>
      </c>
      <c r="R447" t="s">
        <v>2332</v>
      </c>
      <c r="S447" t="s">
        <v>1249</v>
      </c>
      <c r="T447" t="s">
        <v>1374</v>
      </c>
      <c r="U447" t="s">
        <v>1524</v>
      </c>
      <c r="V447" t="s">
        <v>967</v>
      </c>
      <c r="W447" t="s">
        <v>984</v>
      </c>
      <c r="X447" t="s">
        <v>1024</v>
      </c>
      <c r="Y447" t="s">
        <v>986</v>
      </c>
      <c r="Z447" t="s">
        <v>348</v>
      </c>
      <c r="AA447" t="s">
        <v>33</v>
      </c>
      <c r="AB447">
        <v>7</v>
      </c>
      <c r="AC447">
        <v>0</v>
      </c>
    </row>
    <row r="448" spans="2:29" x14ac:dyDescent="0.25">
      <c r="B448">
        <f t="shared" si="12"/>
        <v>2023</v>
      </c>
      <c r="C448">
        <f t="shared" si="13"/>
        <v>4</v>
      </c>
      <c r="D448" s="19">
        <f>_xlfn.XLOOKUP(G448,[1]Sheet1!$K:$K,[1]Sheet1!$D:$D,0)</f>
        <v>45026</v>
      </c>
      <c r="E448" s="19">
        <f>_xlfn.XLOOKUP(G448,[1]Sheet1!$K:$K,[1]Sheet1!$E:$E,0)</f>
        <v>45032</v>
      </c>
      <c r="F448" t="str">
        <f>_xlfn.XLOOKUP(G448,[1]Sheet1!$K:$K,[1]Sheet1!$N:$N,0)</f>
        <v>2023-W15</v>
      </c>
      <c r="G448" t="s">
        <v>345</v>
      </c>
      <c r="H448" t="s">
        <v>34</v>
      </c>
      <c r="I448" t="s">
        <v>50</v>
      </c>
      <c r="J448" t="s">
        <v>51</v>
      </c>
      <c r="K448" t="s">
        <v>52</v>
      </c>
      <c r="L448" t="s">
        <v>1018</v>
      </c>
      <c r="M448" t="s">
        <v>1081</v>
      </c>
      <c r="N448" t="s">
        <v>1059</v>
      </c>
      <c r="O448" t="s">
        <v>1152</v>
      </c>
      <c r="P448" t="s">
        <v>1649</v>
      </c>
      <c r="Q448" t="s">
        <v>1081</v>
      </c>
      <c r="R448" t="s">
        <v>1394</v>
      </c>
      <c r="S448" t="s">
        <v>2176</v>
      </c>
      <c r="T448" t="s">
        <v>2333</v>
      </c>
      <c r="U448" t="s">
        <v>1657</v>
      </c>
      <c r="V448" t="s">
        <v>1032</v>
      </c>
      <c r="W448" t="s">
        <v>996</v>
      </c>
      <c r="X448" t="s">
        <v>1922</v>
      </c>
      <c r="Y448" t="s">
        <v>1538</v>
      </c>
      <c r="Z448" t="s">
        <v>221</v>
      </c>
      <c r="AA448" t="s">
        <v>139</v>
      </c>
      <c r="AB448">
        <v>6</v>
      </c>
      <c r="AC448">
        <v>1</v>
      </c>
    </row>
    <row r="449" spans="2:29" x14ac:dyDescent="0.25">
      <c r="B449">
        <f t="shared" si="12"/>
        <v>2023</v>
      </c>
      <c r="C449">
        <f t="shared" si="13"/>
        <v>4</v>
      </c>
      <c r="D449" s="19">
        <f>_xlfn.XLOOKUP(G449,[1]Sheet1!$K:$K,[1]Sheet1!$D:$D,0)</f>
        <v>45026</v>
      </c>
      <c r="E449" s="19">
        <f>_xlfn.XLOOKUP(G449,[1]Sheet1!$K:$K,[1]Sheet1!$E:$E,0)</f>
        <v>45032</v>
      </c>
      <c r="F449" t="str">
        <f>_xlfn.XLOOKUP(G449,[1]Sheet1!$K:$K,[1]Sheet1!$N:$N,0)</f>
        <v>2023-W15</v>
      </c>
      <c r="G449" t="s">
        <v>345</v>
      </c>
      <c r="H449" t="s">
        <v>92</v>
      </c>
      <c r="I449" t="s">
        <v>97</v>
      </c>
      <c r="J449" t="s">
        <v>98</v>
      </c>
      <c r="K449" t="s">
        <v>99</v>
      </c>
      <c r="L449" t="s">
        <v>1504</v>
      </c>
      <c r="M449" t="s">
        <v>996</v>
      </c>
      <c r="N449" t="s">
        <v>2334</v>
      </c>
      <c r="O449" t="s">
        <v>1498</v>
      </c>
      <c r="P449" t="s">
        <v>2030</v>
      </c>
      <c r="Q449" t="s">
        <v>996</v>
      </c>
      <c r="R449" t="s">
        <v>1920</v>
      </c>
      <c r="S449" t="s">
        <v>1902</v>
      </c>
      <c r="T449" t="s">
        <v>970</v>
      </c>
      <c r="U449" t="s">
        <v>970</v>
      </c>
      <c r="V449" t="s">
        <v>977</v>
      </c>
      <c r="W449" t="s">
        <v>984</v>
      </c>
      <c r="X449" t="s">
        <v>2335</v>
      </c>
      <c r="Y449" t="s">
        <v>986</v>
      </c>
      <c r="Z449" t="s">
        <v>338</v>
      </c>
      <c r="AA449" t="s">
        <v>33</v>
      </c>
      <c r="AB449">
        <v>4</v>
      </c>
      <c r="AC449">
        <v>0</v>
      </c>
    </row>
    <row r="450" spans="2:29" x14ac:dyDescent="0.25">
      <c r="B450">
        <f t="shared" si="12"/>
        <v>2023</v>
      </c>
      <c r="C450">
        <f t="shared" si="13"/>
        <v>4</v>
      </c>
      <c r="D450" s="19">
        <f>_xlfn.XLOOKUP(G450,[1]Sheet1!$K:$K,[1]Sheet1!$D:$D,0)</f>
        <v>45026</v>
      </c>
      <c r="E450" s="19">
        <f>_xlfn.XLOOKUP(G450,[1]Sheet1!$K:$K,[1]Sheet1!$E:$E,0)</f>
        <v>45032</v>
      </c>
      <c r="F450" t="str">
        <f>_xlfn.XLOOKUP(G450,[1]Sheet1!$K:$K,[1]Sheet1!$N:$N,0)</f>
        <v>2023-W15</v>
      </c>
      <c r="G450" t="s">
        <v>345</v>
      </c>
      <c r="H450" t="s">
        <v>76</v>
      </c>
      <c r="I450" t="s">
        <v>76</v>
      </c>
      <c r="J450" t="s">
        <v>77</v>
      </c>
      <c r="K450" t="s">
        <v>78</v>
      </c>
      <c r="L450" t="s">
        <v>1529</v>
      </c>
      <c r="M450" t="s">
        <v>996</v>
      </c>
      <c r="N450" t="s">
        <v>2216</v>
      </c>
      <c r="O450" t="s">
        <v>1498</v>
      </c>
      <c r="P450" t="s">
        <v>1475</v>
      </c>
      <c r="Q450" t="s">
        <v>996</v>
      </c>
      <c r="R450" t="s">
        <v>1930</v>
      </c>
      <c r="S450" t="s">
        <v>1902</v>
      </c>
      <c r="T450" t="s">
        <v>970</v>
      </c>
      <c r="U450" t="s">
        <v>970</v>
      </c>
      <c r="V450" t="s">
        <v>977</v>
      </c>
      <c r="W450" t="s">
        <v>984</v>
      </c>
      <c r="X450" t="s">
        <v>1618</v>
      </c>
      <c r="Y450" t="s">
        <v>986</v>
      </c>
      <c r="Z450" t="s">
        <v>338</v>
      </c>
      <c r="AA450" t="s">
        <v>33</v>
      </c>
      <c r="AB450">
        <v>4</v>
      </c>
      <c r="AC450">
        <v>0</v>
      </c>
    </row>
    <row r="451" spans="2:29" x14ac:dyDescent="0.25">
      <c r="B451">
        <f t="shared" si="12"/>
        <v>2023</v>
      </c>
      <c r="C451">
        <f t="shared" si="13"/>
        <v>4</v>
      </c>
      <c r="D451" s="19">
        <f>_xlfn.XLOOKUP(G451,[1]Sheet1!$K:$K,[1]Sheet1!$D:$D,0)</f>
        <v>45026</v>
      </c>
      <c r="E451" s="19">
        <f>_xlfn.XLOOKUP(G451,[1]Sheet1!$K:$K,[1]Sheet1!$E:$E,0)</f>
        <v>45032</v>
      </c>
      <c r="F451" t="str">
        <f>_xlfn.XLOOKUP(G451,[1]Sheet1!$K:$K,[1]Sheet1!$N:$N,0)</f>
        <v>2023-W15</v>
      </c>
      <c r="G451" t="s">
        <v>345</v>
      </c>
      <c r="H451" t="s">
        <v>92</v>
      </c>
      <c r="I451" t="s">
        <v>102</v>
      </c>
      <c r="J451" t="s">
        <v>103</v>
      </c>
      <c r="K451" t="s">
        <v>104</v>
      </c>
      <c r="L451" t="s">
        <v>2033</v>
      </c>
      <c r="M451" t="s">
        <v>996</v>
      </c>
      <c r="N451" t="s">
        <v>2336</v>
      </c>
      <c r="O451" t="s">
        <v>1498</v>
      </c>
      <c r="P451" t="s">
        <v>2261</v>
      </c>
      <c r="Q451" t="s">
        <v>972</v>
      </c>
      <c r="R451" t="s">
        <v>2337</v>
      </c>
      <c r="S451" t="s">
        <v>1249</v>
      </c>
      <c r="T451" t="s">
        <v>2338</v>
      </c>
      <c r="U451" t="s">
        <v>986</v>
      </c>
      <c r="V451" t="s">
        <v>977</v>
      </c>
      <c r="W451" t="s">
        <v>984</v>
      </c>
      <c r="X451" t="s">
        <v>2099</v>
      </c>
      <c r="Y451" t="s">
        <v>986</v>
      </c>
      <c r="Z451" t="s">
        <v>338</v>
      </c>
      <c r="AA451" t="s">
        <v>33</v>
      </c>
      <c r="AB451">
        <v>4</v>
      </c>
      <c r="AC451">
        <v>0</v>
      </c>
    </row>
    <row r="452" spans="2:29" x14ac:dyDescent="0.25">
      <c r="B452">
        <f t="shared" ref="B452:B515" si="14">YEAR(D452)</f>
        <v>2023</v>
      </c>
      <c r="C452">
        <f t="shared" ref="C452:C515" si="15">MONTH(D452)</f>
        <v>4</v>
      </c>
      <c r="D452" s="19">
        <f>_xlfn.XLOOKUP(G452,[1]Sheet1!$K:$K,[1]Sheet1!$D:$D,0)</f>
        <v>45026</v>
      </c>
      <c r="E452" s="19">
        <f>_xlfn.XLOOKUP(G452,[1]Sheet1!$K:$K,[1]Sheet1!$E:$E,0)</f>
        <v>45032</v>
      </c>
      <c r="F452" t="str">
        <f>_xlfn.XLOOKUP(G452,[1]Sheet1!$K:$K,[1]Sheet1!$N:$N,0)</f>
        <v>2023-W15</v>
      </c>
      <c r="G452" t="s">
        <v>345</v>
      </c>
      <c r="H452" t="s">
        <v>34</v>
      </c>
      <c r="I452" t="s">
        <v>45</v>
      </c>
      <c r="J452" t="s">
        <v>46</v>
      </c>
      <c r="K452" t="s">
        <v>47</v>
      </c>
      <c r="L452" t="s">
        <v>1341</v>
      </c>
      <c r="M452" t="s">
        <v>984</v>
      </c>
      <c r="N452" t="s">
        <v>2339</v>
      </c>
      <c r="O452" t="s">
        <v>986</v>
      </c>
      <c r="P452" t="s">
        <v>1360</v>
      </c>
      <c r="Q452" t="s">
        <v>984</v>
      </c>
      <c r="R452" t="s">
        <v>2174</v>
      </c>
      <c r="S452" t="s">
        <v>986</v>
      </c>
      <c r="T452" t="s">
        <v>970</v>
      </c>
      <c r="U452" t="s">
        <v>986</v>
      </c>
      <c r="V452" t="s">
        <v>1081</v>
      </c>
      <c r="W452" t="s">
        <v>984</v>
      </c>
      <c r="X452" t="s">
        <v>1817</v>
      </c>
      <c r="Y452" t="s">
        <v>986</v>
      </c>
      <c r="Z452" t="s">
        <v>172</v>
      </c>
      <c r="AA452" t="s">
        <v>33</v>
      </c>
      <c r="AB452">
        <v>3</v>
      </c>
      <c r="AC452">
        <v>0</v>
      </c>
    </row>
    <row r="453" spans="2:29" x14ac:dyDescent="0.25">
      <c r="B453">
        <f t="shared" si="14"/>
        <v>2023</v>
      </c>
      <c r="C453">
        <f t="shared" si="15"/>
        <v>4</v>
      </c>
      <c r="D453" s="19">
        <f>_xlfn.XLOOKUP(G453,[1]Sheet1!$K:$K,[1]Sheet1!$D:$D,0)</f>
        <v>45026</v>
      </c>
      <c r="E453" s="19">
        <f>_xlfn.XLOOKUP(G453,[1]Sheet1!$K:$K,[1]Sheet1!$E:$E,0)</f>
        <v>45032</v>
      </c>
      <c r="F453" t="str">
        <f>_xlfn.XLOOKUP(G453,[1]Sheet1!$K:$K,[1]Sheet1!$N:$N,0)</f>
        <v>2023-W15</v>
      </c>
      <c r="G453" t="s">
        <v>345</v>
      </c>
      <c r="H453" t="s">
        <v>120</v>
      </c>
      <c r="I453" t="s">
        <v>120</v>
      </c>
      <c r="J453" t="s">
        <v>121</v>
      </c>
      <c r="K453" t="s">
        <v>122</v>
      </c>
      <c r="L453" t="s">
        <v>1281</v>
      </c>
      <c r="M453" t="s">
        <v>1081</v>
      </c>
      <c r="N453" t="s">
        <v>1630</v>
      </c>
      <c r="O453" t="s">
        <v>1152</v>
      </c>
      <c r="P453" t="s">
        <v>1345</v>
      </c>
      <c r="Q453" t="s">
        <v>1081</v>
      </c>
      <c r="R453" t="s">
        <v>1224</v>
      </c>
      <c r="S453" t="s">
        <v>2176</v>
      </c>
      <c r="T453" t="s">
        <v>970</v>
      </c>
      <c r="U453" t="s">
        <v>970</v>
      </c>
      <c r="V453" t="s">
        <v>1081</v>
      </c>
      <c r="W453" t="s">
        <v>984</v>
      </c>
      <c r="X453" t="s">
        <v>1247</v>
      </c>
      <c r="Y453" t="s">
        <v>986</v>
      </c>
      <c r="Z453" t="s">
        <v>339</v>
      </c>
      <c r="AA453" t="s">
        <v>33</v>
      </c>
      <c r="AB453">
        <v>3</v>
      </c>
      <c r="AC453">
        <v>0</v>
      </c>
    </row>
    <row r="454" spans="2:29" x14ac:dyDescent="0.25">
      <c r="B454">
        <f t="shared" si="14"/>
        <v>2023</v>
      </c>
      <c r="C454">
        <f t="shared" si="15"/>
        <v>4</v>
      </c>
      <c r="D454" s="19">
        <f>_xlfn.XLOOKUP(G454,[1]Sheet1!$K:$K,[1]Sheet1!$D:$D,0)</f>
        <v>45026</v>
      </c>
      <c r="E454" s="19">
        <f>_xlfn.XLOOKUP(G454,[1]Sheet1!$K:$K,[1]Sheet1!$E:$E,0)</f>
        <v>45032</v>
      </c>
      <c r="F454" t="str">
        <f>_xlfn.XLOOKUP(G454,[1]Sheet1!$K:$K,[1]Sheet1!$N:$N,0)</f>
        <v>2023-W15</v>
      </c>
      <c r="G454" t="s">
        <v>345</v>
      </c>
      <c r="H454" t="s">
        <v>162</v>
      </c>
      <c r="I454" t="s">
        <v>342</v>
      </c>
      <c r="J454" t="s">
        <v>343</v>
      </c>
      <c r="K454" t="s">
        <v>344</v>
      </c>
      <c r="L454" t="s">
        <v>1022</v>
      </c>
      <c r="M454" t="s">
        <v>984</v>
      </c>
      <c r="N454" t="s">
        <v>1148</v>
      </c>
      <c r="O454" t="s">
        <v>986</v>
      </c>
      <c r="P454" t="s">
        <v>1001</v>
      </c>
      <c r="Q454" t="s">
        <v>984</v>
      </c>
      <c r="R454" t="s">
        <v>2240</v>
      </c>
      <c r="S454" t="s">
        <v>986</v>
      </c>
      <c r="T454" t="s">
        <v>970</v>
      </c>
      <c r="U454" t="s">
        <v>986</v>
      </c>
      <c r="V454" t="s">
        <v>972</v>
      </c>
      <c r="W454" t="s">
        <v>984</v>
      </c>
      <c r="X454" t="s">
        <v>1157</v>
      </c>
      <c r="Y454" t="s">
        <v>986</v>
      </c>
      <c r="Z454" t="s">
        <v>257</v>
      </c>
      <c r="AA454" t="s">
        <v>33</v>
      </c>
      <c r="AB454">
        <v>2</v>
      </c>
      <c r="AC454">
        <v>0</v>
      </c>
    </row>
    <row r="455" spans="2:29" x14ac:dyDescent="0.25">
      <c r="B455">
        <f t="shared" si="14"/>
        <v>2023</v>
      </c>
      <c r="C455">
        <f t="shared" si="15"/>
        <v>4</v>
      </c>
      <c r="D455" s="19">
        <f>_xlfn.XLOOKUP(G455,[1]Sheet1!$K:$K,[1]Sheet1!$D:$D,0)</f>
        <v>45026</v>
      </c>
      <c r="E455" s="19">
        <f>_xlfn.XLOOKUP(G455,[1]Sheet1!$K:$K,[1]Sheet1!$E:$E,0)</f>
        <v>45032</v>
      </c>
      <c r="F455" t="str">
        <f>_xlfn.XLOOKUP(G455,[1]Sheet1!$K:$K,[1]Sheet1!$N:$N,0)</f>
        <v>2023-W15</v>
      </c>
      <c r="G455" t="s">
        <v>345</v>
      </c>
      <c r="H455" t="s">
        <v>40</v>
      </c>
      <c r="I455" t="s">
        <v>88</v>
      </c>
      <c r="J455" t="s">
        <v>89</v>
      </c>
      <c r="K455" t="s">
        <v>90</v>
      </c>
      <c r="L455" t="s">
        <v>1221</v>
      </c>
      <c r="M455" t="s">
        <v>984</v>
      </c>
      <c r="N455" t="s">
        <v>2340</v>
      </c>
      <c r="O455" t="s">
        <v>986</v>
      </c>
      <c r="P455" t="s">
        <v>1119</v>
      </c>
      <c r="Q455" t="s">
        <v>984</v>
      </c>
      <c r="R455" t="s">
        <v>2341</v>
      </c>
      <c r="S455" t="s">
        <v>986</v>
      </c>
      <c r="T455" t="s">
        <v>970</v>
      </c>
      <c r="U455" t="s">
        <v>986</v>
      </c>
      <c r="V455" t="s">
        <v>996</v>
      </c>
      <c r="W455" t="s">
        <v>984</v>
      </c>
      <c r="X455" t="s">
        <v>1279</v>
      </c>
      <c r="Y455" t="s">
        <v>986</v>
      </c>
      <c r="Z455" t="s">
        <v>139</v>
      </c>
      <c r="AA455" t="s">
        <v>33</v>
      </c>
      <c r="AB455">
        <v>1</v>
      </c>
      <c r="AC455">
        <v>0</v>
      </c>
    </row>
    <row r="456" spans="2:29" x14ac:dyDescent="0.25">
      <c r="B456">
        <f t="shared" si="14"/>
        <v>2023</v>
      </c>
      <c r="C456">
        <f t="shared" si="15"/>
        <v>4</v>
      </c>
      <c r="D456" s="19">
        <f>_xlfn.XLOOKUP(G456,[1]Sheet1!$K:$K,[1]Sheet1!$D:$D,0)</f>
        <v>45026</v>
      </c>
      <c r="E456" s="19">
        <f>_xlfn.XLOOKUP(G456,[1]Sheet1!$K:$K,[1]Sheet1!$E:$E,0)</f>
        <v>45032</v>
      </c>
      <c r="F456" t="str">
        <f>_xlfn.XLOOKUP(G456,[1]Sheet1!$K:$K,[1]Sheet1!$N:$N,0)</f>
        <v>2023-W15</v>
      </c>
      <c r="G456" t="s">
        <v>345</v>
      </c>
      <c r="H456" t="s">
        <v>34</v>
      </c>
      <c r="I456" t="s">
        <v>107</v>
      </c>
      <c r="J456" t="s">
        <v>108</v>
      </c>
      <c r="K456" t="s">
        <v>109</v>
      </c>
      <c r="L456" t="s">
        <v>1266</v>
      </c>
      <c r="M456" t="s">
        <v>996</v>
      </c>
      <c r="N456" t="s">
        <v>1225</v>
      </c>
      <c r="O456" t="s">
        <v>1498</v>
      </c>
      <c r="P456" t="s">
        <v>1184</v>
      </c>
      <c r="Q456" t="s">
        <v>996</v>
      </c>
      <c r="R456" t="s">
        <v>1479</v>
      </c>
      <c r="S456" t="s">
        <v>1902</v>
      </c>
      <c r="T456" t="s">
        <v>970</v>
      </c>
      <c r="U456" t="s">
        <v>970</v>
      </c>
      <c r="V456" t="s">
        <v>996</v>
      </c>
      <c r="W456" t="s">
        <v>984</v>
      </c>
      <c r="X456" t="s">
        <v>979</v>
      </c>
      <c r="Y456" t="s">
        <v>986</v>
      </c>
      <c r="Z456" t="s">
        <v>161</v>
      </c>
      <c r="AA456" t="s">
        <v>33</v>
      </c>
      <c r="AB456">
        <v>1</v>
      </c>
      <c r="AC456">
        <v>0</v>
      </c>
    </row>
    <row r="457" spans="2:29" x14ac:dyDescent="0.25">
      <c r="B457">
        <f t="shared" si="14"/>
        <v>2023</v>
      </c>
      <c r="C457">
        <f t="shared" si="15"/>
        <v>4</v>
      </c>
      <c r="D457" s="19">
        <f>_xlfn.XLOOKUP(G457,[1]Sheet1!$K:$K,[1]Sheet1!$D:$D,0)</f>
        <v>45026</v>
      </c>
      <c r="E457" s="19">
        <f>_xlfn.XLOOKUP(G457,[1]Sheet1!$K:$K,[1]Sheet1!$E:$E,0)</f>
        <v>45032</v>
      </c>
      <c r="F457" t="str">
        <f>_xlfn.XLOOKUP(G457,[1]Sheet1!$K:$K,[1]Sheet1!$N:$N,0)</f>
        <v>2023-W15</v>
      </c>
      <c r="G457" t="s">
        <v>345</v>
      </c>
      <c r="H457" t="s">
        <v>54</v>
      </c>
      <c r="I457" t="s">
        <v>54</v>
      </c>
      <c r="J457" t="s">
        <v>30</v>
      </c>
      <c r="K457" t="s">
        <v>55</v>
      </c>
      <c r="L457" t="s">
        <v>1507</v>
      </c>
      <c r="M457" t="s">
        <v>1032</v>
      </c>
      <c r="N457" t="s">
        <v>2331</v>
      </c>
      <c r="O457" t="s">
        <v>1522</v>
      </c>
      <c r="P457" t="s">
        <v>1362</v>
      </c>
      <c r="Q457" t="s">
        <v>1032</v>
      </c>
      <c r="R457" t="s">
        <v>2342</v>
      </c>
      <c r="S457" t="s">
        <v>1263</v>
      </c>
      <c r="T457" t="s">
        <v>970</v>
      </c>
      <c r="U457" t="s">
        <v>970</v>
      </c>
      <c r="V457" t="s">
        <v>996</v>
      </c>
      <c r="W457" t="s">
        <v>984</v>
      </c>
      <c r="X457" t="s">
        <v>2343</v>
      </c>
      <c r="Y457" t="s">
        <v>986</v>
      </c>
      <c r="Z457" t="s">
        <v>349</v>
      </c>
      <c r="AA457" t="s">
        <v>33</v>
      </c>
      <c r="AB457">
        <v>1</v>
      </c>
      <c r="AC457">
        <v>0</v>
      </c>
    </row>
    <row r="458" spans="2:29" x14ac:dyDescent="0.25">
      <c r="B458">
        <f t="shared" si="14"/>
        <v>2023</v>
      </c>
      <c r="C458">
        <f t="shared" si="15"/>
        <v>4</v>
      </c>
      <c r="D458" s="19">
        <f>_xlfn.XLOOKUP(G458,[1]Sheet1!$K:$K,[1]Sheet1!$D:$D,0)</f>
        <v>45026</v>
      </c>
      <c r="E458" s="19">
        <f>_xlfn.XLOOKUP(G458,[1]Sheet1!$K:$K,[1]Sheet1!$E:$E,0)</f>
        <v>45032</v>
      </c>
      <c r="F458" t="str">
        <f>_xlfn.XLOOKUP(G458,[1]Sheet1!$K:$K,[1]Sheet1!$N:$N,0)</f>
        <v>2023-W15</v>
      </c>
      <c r="G458" t="s">
        <v>345</v>
      </c>
      <c r="H458" t="s">
        <v>92</v>
      </c>
      <c r="I458" t="s">
        <v>111</v>
      </c>
      <c r="J458" t="s">
        <v>112</v>
      </c>
      <c r="K458" t="s">
        <v>113</v>
      </c>
      <c r="L458" t="s">
        <v>1200</v>
      </c>
      <c r="M458" t="s">
        <v>984</v>
      </c>
      <c r="N458" t="s">
        <v>2344</v>
      </c>
      <c r="O458" t="s">
        <v>986</v>
      </c>
      <c r="P458" t="s">
        <v>1257</v>
      </c>
      <c r="Q458" t="s">
        <v>984</v>
      </c>
      <c r="R458" t="s">
        <v>1445</v>
      </c>
      <c r="S458" t="s">
        <v>986</v>
      </c>
      <c r="T458" t="s">
        <v>970</v>
      </c>
      <c r="U458" t="s">
        <v>986</v>
      </c>
      <c r="V458" t="s">
        <v>996</v>
      </c>
      <c r="W458" t="s">
        <v>984</v>
      </c>
      <c r="X458" t="s">
        <v>1226</v>
      </c>
      <c r="Y458" t="s">
        <v>986</v>
      </c>
      <c r="Z458" t="s">
        <v>178</v>
      </c>
      <c r="AA458" t="s">
        <v>33</v>
      </c>
      <c r="AB458">
        <v>1</v>
      </c>
      <c r="AC458">
        <v>0</v>
      </c>
    </row>
    <row r="459" spans="2:29" x14ac:dyDescent="0.25">
      <c r="B459">
        <f t="shared" si="14"/>
        <v>2023</v>
      </c>
      <c r="C459">
        <f t="shared" si="15"/>
        <v>4</v>
      </c>
      <c r="D459" s="19">
        <f>_xlfn.XLOOKUP(G459,[1]Sheet1!$K:$K,[1]Sheet1!$D:$D,0)</f>
        <v>45019</v>
      </c>
      <c r="E459" s="19">
        <f>_xlfn.XLOOKUP(G459,[1]Sheet1!$K:$K,[1]Sheet1!$E:$E,0)</f>
        <v>45025</v>
      </c>
      <c r="F459" t="str">
        <f>_xlfn.XLOOKUP(G459,[1]Sheet1!$K:$K,[1]Sheet1!$N:$N,0)</f>
        <v>2023-W14</v>
      </c>
      <c r="G459" t="s">
        <v>350</v>
      </c>
      <c r="H459" t="s">
        <v>115</v>
      </c>
      <c r="I459" t="s">
        <v>231</v>
      </c>
      <c r="J459" t="s">
        <v>232</v>
      </c>
      <c r="K459" t="s">
        <v>233</v>
      </c>
      <c r="L459" t="s">
        <v>2345</v>
      </c>
      <c r="M459" t="s">
        <v>1081</v>
      </c>
      <c r="N459" t="s">
        <v>2346</v>
      </c>
      <c r="O459" t="s">
        <v>2347</v>
      </c>
      <c r="P459" t="s">
        <v>2348</v>
      </c>
      <c r="Q459" t="s">
        <v>1081</v>
      </c>
      <c r="R459" t="s">
        <v>1406</v>
      </c>
      <c r="S459" t="s">
        <v>1152</v>
      </c>
      <c r="T459" t="s">
        <v>970</v>
      </c>
      <c r="U459" t="s">
        <v>970</v>
      </c>
      <c r="V459" t="s">
        <v>1386</v>
      </c>
      <c r="W459" t="s">
        <v>984</v>
      </c>
      <c r="X459" t="s">
        <v>2349</v>
      </c>
      <c r="Y459" t="s">
        <v>986</v>
      </c>
      <c r="Z459" t="s">
        <v>351</v>
      </c>
      <c r="AA459" t="s">
        <v>33</v>
      </c>
      <c r="AB459">
        <v>38</v>
      </c>
      <c r="AC459">
        <v>0</v>
      </c>
    </row>
    <row r="460" spans="2:29" x14ac:dyDescent="0.25">
      <c r="B460">
        <f t="shared" si="14"/>
        <v>2023</v>
      </c>
      <c r="C460">
        <f t="shared" si="15"/>
        <v>4</v>
      </c>
      <c r="D460" s="19">
        <f>_xlfn.XLOOKUP(G460,[1]Sheet1!$K:$K,[1]Sheet1!$D:$D,0)</f>
        <v>45019</v>
      </c>
      <c r="E460" s="19">
        <f>_xlfn.XLOOKUP(G460,[1]Sheet1!$K:$K,[1]Sheet1!$E:$E,0)</f>
        <v>45025</v>
      </c>
      <c r="F460" t="str">
        <f>_xlfn.XLOOKUP(G460,[1]Sheet1!$K:$K,[1]Sheet1!$N:$N,0)</f>
        <v>2023-W14</v>
      </c>
      <c r="G460" t="s">
        <v>350</v>
      </c>
      <c r="H460" t="s">
        <v>29</v>
      </c>
      <c r="I460" t="s">
        <v>29</v>
      </c>
      <c r="J460" t="s">
        <v>30</v>
      </c>
      <c r="K460" t="s">
        <v>31</v>
      </c>
      <c r="L460" t="s">
        <v>1876</v>
      </c>
      <c r="M460" t="s">
        <v>963</v>
      </c>
      <c r="N460" t="s">
        <v>2350</v>
      </c>
      <c r="O460" t="s">
        <v>1522</v>
      </c>
      <c r="P460" t="s">
        <v>2351</v>
      </c>
      <c r="Q460" t="s">
        <v>963</v>
      </c>
      <c r="R460" t="s">
        <v>1622</v>
      </c>
      <c r="S460" t="s">
        <v>1040</v>
      </c>
      <c r="T460" t="s">
        <v>970</v>
      </c>
      <c r="U460" t="s">
        <v>970</v>
      </c>
      <c r="V460" t="s">
        <v>992</v>
      </c>
      <c r="W460" t="s">
        <v>984</v>
      </c>
      <c r="X460" t="s">
        <v>1901</v>
      </c>
      <c r="Y460" t="s">
        <v>986</v>
      </c>
      <c r="Z460" t="s">
        <v>352</v>
      </c>
      <c r="AA460" t="s">
        <v>33</v>
      </c>
      <c r="AB460">
        <v>15</v>
      </c>
      <c r="AC460">
        <v>0</v>
      </c>
    </row>
    <row r="461" spans="2:29" x14ac:dyDescent="0.25">
      <c r="B461">
        <f t="shared" si="14"/>
        <v>2023</v>
      </c>
      <c r="C461">
        <f t="shared" si="15"/>
        <v>4</v>
      </c>
      <c r="D461" s="19">
        <f>_xlfn.XLOOKUP(G461,[1]Sheet1!$K:$K,[1]Sheet1!$D:$D,0)</f>
        <v>45019</v>
      </c>
      <c r="E461" s="19">
        <f>_xlfn.XLOOKUP(G461,[1]Sheet1!$K:$K,[1]Sheet1!$E:$E,0)</f>
        <v>45025</v>
      </c>
      <c r="F461" t="str">
        <f>_xlfn.XLOOKUP(G461,[1]Sheet1!$K:$K,[1]Sheet1!$N:$N,0)</f>
        <v>2023-W14</v>
      </c>
      <c r="G461" t="s">
        <v>350</v>
      </c>
      <c r="H461" t="s">
        <v>34</v>
      </c>
      <c r="I461" t="s">
        <v>50</v>
      </c>
      <c r="J461" t="s">
        <v>51</v>
      </c>
      <c r="K461" t="s">
        <v>52</v>
      </c>
      <c r="L461" t="s">
        <v>1914</v>
      </c>
      <c r="M461" t="s">
        <v>972</v>
      </c>
      <c r="N461" t="s">
        <v>1593</v>
      </c>
      <c r="O461" t="s">
        <v>1435</v>
      </c>
      <c r="P461" t="s">
        <v>1651</v>
      </c>
      <c r="Q461" t="s">
        <v>972</v>
      </c>
      <c r="R461" t="s">
        <v>1426</v>
      </c>
      <c r="S461" t="s">
        <v>1448</v>
      </c>
      <c r="T461" t="s">
        <v>2352</v>
      </c>
      <c r="U461" t="s">
        <v>970</v>
      </c>
      <c r="V461" t="s">
        <v>1012</v>
      </c>
      <c r="W461" t="s">
        <v>984</v>
      </c>
      <c r="X461" t="s">
        <v>2353</v>
      </c>
      <c r="Y461" t="s">
        <v>986</v>
      </c>
      <c r="Z461" t="s">
        <v>353</v>
      </c>
      <c r="AA461" t="s">
        <v>33</v>
      </c>
      <c r="AB461">
        <v>10</v>
      </c>
      <c r="AC461">
        <v>0</v>
      </c>
    </row>
    <row r="462" spans="2:29" x14ac:dyDescent="0.25">
      <c r="B462">
        <f t="shared" si="14"/>
        <v>2023</v>
      </c>
      <c r="C462">
        <f t="shared" si="15"/>
        <v>4</v>
      </c>
      <c r="D462" s="19">
        <f>_xlfn.XLOOKUP(G462,[1]Sheet1!$K:$K,[1]Sheet1!$D:$D,0)</f>
        <v>45019</v>
      </c>
      <c r="E462" s="19">
        <f>_xlfn.XLOOKUP(G462,[1]Sheet1!$K:$K,[1]Sheet1!$E:$E,0)</f>
        <v>45025</v>
      </c>
      <c r="F462" t="str">
        <f>_xlfn.XLOOKUP(G462,[1]Sheet1!$K:$K,[1]Sheet1!$N:$N,0)</f>
        <v>2023-W14</v>
      </c>
      <c r="G462" t="s">
        <v>350</v>
      </c>
      <c r="H462" t="s">
        <v>115</v>
      </c>
      <c r="I462" t="s">
        <v>116</v>
      </c>
      <c r="J462" t="s">
        <v>117</v>
      </c>
      <c r="K462" t="s">
        <v>118</v>
      </c>
      <c r="L462" t="s">
        <v>1213</v>
      </c>
      <c r="M462" t="s">
        <v>996</v>
      </c>
      <c r="N462" t="s">
        <v>2354</v>
      </c>
      <c r="O462" t="s">
        <v>1411</v>
      </c>
      <c r="P462" t="s">
        <v>1379</v>
      </c>
      <c r="Q462" t="s">
        <v>996</v>
      </c>
      <c r="R462" t="s">
        <v>1703</v>
      </c>
      <c r="S462" t="s">
        <v>1498</v>
      </c>
      <c r="T462" t="s">
        <v>970</v>
      </c>
      <c r="U462" t="s">
        <v>970</v>
      </c>
      <c r="V462" t="s">
        <v>1022</v>
      </c>
      <c r="W462" t="s">
        <v>984</v>
      </c>
      <c r="X462" t="s">
        <v>1251</v>
      </c>
      <c r="Y462" t="s">
        <v>986</v>
      </c>
      <c r="Z462" t="s">
        <v>237</v>
      </c>
      <c r="AA462" t="s">
        <v>33</v>
      </c>
      <c r="AB462">
        <v>8</v>
      </c>
      <c r="AC462">
        <v>0</v>
      </c>
    </row>
    <row r="463" spans="2:29" x14ac:dyDescent="0.25">
      <c r="B463">
        <f t="shared" si="14"/>
        <v>2023</v>
      </c>
      <c r="C463">
        <f t="shared" si="15"/>
        <v>4</v>
      </c>
      <c r="D463" s="19">
        <f>_xlfn.XLOOKUP(G463,[1]Sheet1!$K:$K,[1]Sheet1!$D:$D,0)</f>
        <v>45019</v>
      </c>
      <c r="E463" s="19">
        <f>_xlfn.XLOOKUP(G463,[1]Sheet1!$K:$K,[1]Sheet1!$E:$E,0)</f>
        <v>45025</v>
      </c>
      <c r="F463" t="str">
        <f>_xlfn.XLOOKUP(G463,[1]Sheet1!$K:$K,[1]Sheet1!$N:$N,0)</f>
        <v>2023-W14</v>
      </c>
      <c r="G463" t="s">
        <v>350</v>
      </c>
      <c r="H463" t="s">
        <v>92</v>
      </c>
      <c r="I463" t="s">
        <v>102</v>
      </c>
      <c r="J463" t="s">
        <v>103</v>
      </c>
      <c r="K463" t="s">
        <v>104</v>
      </c>
      <c r="L463" t="s">
        <v>1764</v>
      </c>
      <c r="M463" t="s">
        <v>972</v>
      </c>
      <c r="N463" t="s">
        <v>2355</v>
      </c>
      <c r="O463" t="s">
        <v>1435</v>
      </c>
      <c r="P463" t="s">
        <v>1449</v>
      </c>
      <c r="Q463" t="s">
        <v>1081</v>
      </c>
      <c r="R463" t="s">
        <v>2356</v>
      </c>
      <c r="S463" t="s">
        <v>1152</v>
      </c>
      <c r="T463" t="s">
        <v>970</v>
      </c>
      <c r="U463" t="s">
        <v>970</v>
      </c>
      <c r="V463" t="s">
        <v>967</v>
      </c>
      <c r="W463" t="s">
        <v>984</v>
      </c>
      <c r="X463" t="s">
        <v>1725</v>
      </c>
      <c r="Y463" t="s">
        <v>986</v>
      </c>
      <c r="Z463" t="s">
        <v>354</v>
      </c>
      <c r="AA463" t="s">
        <v>33</v>
      </c>
      <c r="AB463">
        <v>7</v>
      </c>
      <c r="AC463">
        <v>0</v>
      </c>
    </row>
    <row r="464" spans="2:29" x14ac:dyDescent="0.25">
      <c r="B464">
        <f t="shared" si="14"/>
        <v>2023</v>
      </c>
      <c r="C464">
        <f t="shared" si="15"/>
        <v>4</v>
      </c>
      <c r="D464" s="19">
        <f>_xlfn.XLOOKUP(G464,[1]Sheet1!$K:$K,[1]Sheet1!$D:$D,0)</f>
        <v>45019</v>
      </c>
      <c r="E464" s="19">
        <f>_xlfn.XLOOKUP(G464,[1]Sheet1!$K:$K,[1]Sheet1!$E:$E,0)</f>
        <v>45025</v>
      </c>
      <c r="F464" t="str">
        <f>_xlfn.XLOOKUP(G464,[1]Sheet1!$K:$K,[1]Sheet1!$N:$N,0)</f>
        <v>2023-W14</v>
      </c>
      <c r="G464" t="s">
        <v>350</v>
      </c>
      <c r="H464" t="s">
        <v>92</v>
      </c>
      <c r="I464" t="s">
        <v>97</v>
      </c>
      <c r="J464" t="s">
        <v>98</v>
      </c>
      <c r="K464" t="s">
        <v>99</v>
      </c>
      <c r="L464" t="s">
        <v>1248</v>
      </c>
      <c r="M464" t="s">
        <v>972</v>
      </c>
      <c r="N464" t="s">
        <v>2357</v>
      </c>
      <c r="O464" t="s">
        <v>1435</v>
      </c>
      <c r="P464" t="s">
        <v>2058</v>
      </c>
      <c r="Q464" t="s">
        <v>1081</v>
      </c>
      <c r="R464" t="s">
        <v>1046</v>
      </c>
      <c r="S464" t="s">
        <v>1152</v>
      </c>
      <c r="T464" t="s">
        <v>970</v>
      </c>
      <c r="U464" t="s">
        <v>970</v>
      </c>
      <c r="V464" t="s">
        <v>1032</v>
      </c>
      <c r="W464" t="s">
        <v>984</v>
      </c>
      <c r="X464" t="s">
        <v>1427</v>
      </c>
      <c r="Y464" t="s">
        <v>986</v>
      </c>
      <c r="Z464" t="s">
        <v>316</v>
      </c>
      <c r="AA464" t="s">
        <v>33</v>
      </c>
      <c r="AB464">
        <v>6</v>
      </c>
      <c r="AC464">
        <v>0</v>
      </c>
    </row>
    <row r="465" spans="2:29" x14ac:dyDescent="0.25">
      <c r="B465">
        <f t="shared" si="14"/>
        <v>2023</v>
      </c>
      <c r="C465">
        <f t="shared" si="15"/>
        <v>4</v>
      </c>
      <c r="D465" s="19">
        <f>_xlfn.XLOOKUP(G465,[1]Sheet1!$K:$K,[1]Sheet1!$D:$D,0)</f>
        <v>45019</v>
      </c>
      <c r="E465" s="19">
        <f>_xlfn.XLOOKUP(G465,[1]Sheet1!$K:$K,[1]Sheet1!$E:$E,0)</f>
        <v>45025</v>
      </c>
      <c r="F465" t="str">
        <f>_xlfn.XLOOKUP(G465,[1]Sheet1!$K:$K,[1]Sheet1!$N:$N,0)</f>
        <v>2023-W14</v>
      </c>
      <c r="G465" t="s">
        <v>350</v>
      </c>
      <c r="H465" t="s">
        <v>120</v>
      </c>
      <c r="I465" t="s">
        <v>120</v>
      </c>
      <c r="J465" t="s">
        <v>121</v>
      </c>
      <c r="K465" t="s">
        <v>122</v>
      </c>
      <c r="L465" t="s">
        <v>1189</v>
      </c>
      <c r="M465" t="s">
        <v>996</v>
      </c>
      <c r="N465" t="s">
        <v>1387</v>
      </c>
      <c r="O465" t="s">
        <v>1411</v>
      </c>
      <c r="P465" t="s">
        <v>1336</v>
      </c>
      <c r="Q465" t="s">
        <v>996</v>
      </c>
      <c r="R465" t="s">
        <v>2009</v>
      </c>
      <c r="S465" t="s">
        <v>1498</v>
      </c>
      <c r="T465" t="s">
        <v>970</v>
      </c>
      <c r="U465" t="s">
        <v>970</v>
      </c>
      <c r="V465" t="s">
        <v>977</v>
      </c>
      <c r="W465" t="s">
        <v>984</v>
      </c>
      <c r="X465" t="s">
        <v>1199</v>
      </c>
      <c r="Y465" t="s">
        <v>986</v>
      </c>
      <c r="Z465" t="s">
        <v>355</v>
      </c>
      <c r="AA465" t="s">
        <v>33</v>
      </c>
      <c r="AB465">
        <v>4</v>
      </c>
      <c r="AC465">
        <v>0</v>
      </c>
    </row>
    <row r="466" spans="2:29" x14ac:dyDescent="0.25">
      <c r="B466">
        <f t="shared" si="14"/>
        <v>2023</v>
      </c>
      <c r="C466">
        <f t="shared" si="15"/>
        <v>4</v>
      </c>
      <c r="D466" s="19">
        <f>_xlfn.XLOOKUP(G466,[1]Sheet1!$K:$K,[1]Sheet1!$D:$D,0)</f>
        <v>45019</v>
      </c>
      <c r="E466" s="19">
        <f>_xlfn.XLOOKUP(G466,[1]Sheet1!$K:$K,[1]Sheet1!$E:$E,0)</f>
        <v>45025</v>
      </c>
      <c r="F466" t="str">
        <f>_xlfn.XLOOKUP(G466,[1]Sheet1!$K:$K,[1]Sheet1!$N:$N,0)</f>
        <v>2023-W14</v>
      </c>
      <c r="G466" t="s">
        <v>350</v>
      </c>
      <c r="H466" t="s">
        <v>92</v>
      </c>
      <c r="I466" t="s">
        <v>93</v>
      </c>
      <c r="J466" t="s">
        <v>94</v>
      </c>
      <c r="K466" t="s">
        <v>95</v>
      </c>
      <c r="L466" t="s">
        <v>1253</v>
      </c>
      <c r="M466" t="s">
        <v>984</v>
      </c>
      <c r="N466" t="s">
        <v>1051</v>
      </c>
      <c r="O466" t="s">
        <v>986</v>
      </c>
      <c r="P466" t="s">
        <v>1349</v>
      </c>
      <c r="Q466" t="s">
        <v>984</v>
      </c>
      <c r="R466" t="s">
        <v>1471</v>
      </c>
      <c r="S466" t="s">
        <v>986</v>
      </c>
      <c r="T466" t="s">
        <v>970</v>
      </c>
      <c r="U466" t="s">
        <v>986</v>
      </c>
      <c r="V466" t="s">
        <v>977</v>
      </c>
      <c r="W466" t="s">
        <v>984</v>
      </c>
      <c r="X466" t="s">
        <v>1311</v>
      </c>
      <c r="Y466" t="s">
        <v>986</v>
      </c>
      <c r="Z466" t="s">
        <v>338</v>
      </c>
      <c r="AA466" t="s">
        <v>33</v>
      </c>
      <c r="AB466">
        <v>4</v>
      </c>
      <c r="AC466">
        <v>0</v>
      </c>
    </row>
    <row r="467" spans="2:29" x14ac:dyDescent="0.25">
      <c r="B467">
        <f t="shared" si="14"/>
        <v>2023</v>
      </c>
      <c r="C467">
        <f t="shared" si="15"/>
        <v>4</v>
      </c>
      <c r="D467" s="19">
        <f>_xlfn.XLOOKUP(G467,[1]Sheet1!$K:$K,[1]Sheet1!$D:$D,0)</f>
        <v>45019</v>
      </c>
      <c r="E467" s="19">
        <f>_xlfn.XLOOKUP(G467,[1]Sheet1!$K:$K,[1]Sheet1!$E:$E,0)</f>
        <v>45025</v>
      </c>
      <c r="F467" t="str">
        <f>_xlfn.XLOOKUP(G467,[1]Sheet1!$K:$K,[1]Sheet1!$N:$N,0)</f>
        <v>2023-W14</v>
      </c>
      <c r="G467" t="s">
        <v>350</v>
      </c>
      <c r="H467" t="s">
        <v>54</v>
      </c>
      <c r="I467" t="s">
        <v>54</v>
      </c>
      <c r="J467" t="s">
        <v>30</v>
      </c>
      <c r="K467" t="s">
        <v>55</v>
      </c>
      <c r="L467" t="s">
        <v>2358</v>
      </c>
      <c r="M467" t="s">
        <v>977</v>
      </c>
      <c r="N467" t="s">
        <v>2359</v>
      </c>
      <c r="O467" t="s">
        <v>1416</v>
      </c>
      <c r="P467" t="s">
        <v>1172</v>
      </c>
      <c r="Q467" t="s">
        <v>1032</v>
      </c>
      <c r="R467" t="s">
        <v>2097</v>
      </c>
      <c r="S467" t="s">
        <v>1522</v>
      </c>
      <c r="T467" t="s">
        <v>970</v>
      </c>
      <c r="U467" t="s">
        <v>970</v>
      </c>
      <c r="V467" t="s">
        <v>1081</v>
      </c>
      <c r="W467" t="s">
        <v>984</v>
      </c>
      <c r="X467" t="s">
        <v>1265</v>
      </c>
      <c r="Y467" t="s">
        <v>986</v>
      </c>
      <c r="Z467" t="s">
        <v>340</v>
      </c>
      <c r="AA467" t="s">
        <v>33</v>
      </c>
      <c r="AB467">
        <v>3</v>
      </c>
      <c r="AC467">
        <v>0</v>
      </c>
    </row>
    <row r="468" spans="2:29" x14ac:dyDescent="0.25">
      <c r="B468">
        <f t="shared" si="14"/>
        <v>2023</v>
      </c>
      <c r="C468">
        <f t="shared" si="15"/>
        <v>4</v>
      </c>
      <c r="D468" s="19">
        <f>_xlfn.XLOOKUP(G468,[1]Sheet1!$K:$K,[1]Sheet1!$D:$D,0)</f>
        <v>45019</v>
      </c>
      <c r="E468" s="19">
        <f>_xlfn.XLOOKUP(G468,[1]Sheet1!$K:$K,[1]Sheet1!$E:$E,0)</f>
        <v>45025</v>
      </c>
      <c r="F468" t="str">
        <f>_xlfn.XLOOKUP(G468,[1]Sheet1!$K:$K,[1]Sheet1!$N:$N,0)</f>
        <v>2023-W14</v>
      </c>
      <c r="G468" t="s">
        <v>350</v>
      </c>
      <c r="H468" t="s">
        <v>76</v>
      </c>
      <c r="I468" t="s">
        <v>76</v>
      </c>
      <c r="J468" t="s">
        <v>77</v>
      </c>
      <c r="K468" t="s">
        <v>78</v>
      </c>
      <c r="L468" t="s">
        <v>1054</v>
      </c>
      <c r="M468" t="s">
        <v>984</v>
      </c>
      <c r="N468" t="s">
        <v>2360</v>
      </c>
      <c r="O468" t="s">
        <v>986</v>
      </c>
      <c r="P468" t="s">
        <v>1914</v>
      </c>
      <c r="Q468" t="s">
        <v>984</v>
      </c>
      <c r="R468" t="s">
        <v>1834</v>
      </c>
      <c r="S468" t="s">
        <v>986</v>
      </c>
      <c r="T468" t="s">
        <v>970</v>
      </c>
      <c r="U468" t="s">
        <v>986</v>
      </c>
      <c r="V468" t="s">
        <v>1081</v>
      </c>
      <c r="W468" t="s">
        <v>984</v>
      </c>
      <c r="X468" t="s">
        <v>1860</v>
      </c>
      <c r="Y468" t="s">
        <v>986</v>
      </c>
      <c r="Z468" t="s">
        <v>341</v>
      </c>
      <c r="AA468" t="s">
        <v>33</v>
      </c>
      <c r="AB468">
        <v>3</v>
      </c>
      <c r="AC468">
        <v>0</v>
      </c>
    </row>
    <row r="469" spans="2:29" x14ac:dyDescent="0.25">
      <c r="B469">
        <f t="shared" si="14"/>
        <v>2023</v>
      </c>
      <c r="C469">
        <f t="shared" si="15"/>
        <v>4</v>
      </c>
      <c r="D469" s="19">
        <f>_xlfn.XLOOKUP(G469,[1]Sheet1!$K:$K,[1]Sheet1!$D:$D,0)</f>
        <v>45019</v>
      </c>
      <c r="E469" s="19">
        <f>_xlfn.XLOOKUP(G469,[1]Sheet1!$K:$K,[1]Sheet1!$E:$E,0)</f>
        <v>45025</v>
      </c>
      <c r="F469" t="str">
        <f>_xlfn.XLOOKUP(G469,[1]Sheet1!$K:$K,[1]Sheet1!$N:$N,0)</f>
        <v>2023-W14</v>
      </c>
      <c r="G469" t="s">
        <v>350</v>
      </c>
      <c r="H469" t="s">
        <v>133</v>
      </c>
      <c r="I469" t="s">
        <v>72</v>
      </c>
      <c r="J469" t="s">
        <v>73</v>
      </c>
      <c r="K469" t="s">
        <v>74</v>
      </c>
      <c r="L469" t="s">
        <v>1438</v>
      </c>
      <c r="M469" t="s">
        <v>984</v>
      </c>
      <c r="N469" t="s">
        <v>1780</v>
      </c>
      <c r="O469" t="s">
        <v>986</v>
      </c>
      <c r="P469" t="s">
        <v>1010</v>
      </c>
      <c r="Q469" t="s">
        <v>984</v>
      </c>
      <c r="R469" t="s">
        <v>2216</v>
      </c>
      <c r="S469" t="s">
        <v>986</v>
      </c>
      <c r="T469" t="s">
        <v>970</v>
      </c>
      <c r="U469" t="s">
        <v>986</v>
      </c>
      <c r="V469" t="s">
        <v>972</v>
      </c>
      <c r="W469" t="s">
        <v>984</v>
      </c>
      <c r="X469" t="s">
        <v>1121</v>
      </c>
      <c r="Y469" t="s">
        <v>986</v>
      </c>
      <c r="Z469" t="s">
        <v>300</v>
      </c>
      <c r="AA469" t="s">
        <v>33</v>
      </c>
      <c r="AB469">
        <v>2</v>
      </c>
      <c r="AC469">
        <v>0</v>
      </c>
    </row>
    <row r="470" spans="2:29" x14ac:dyDescent="0.25">
      <c r="B470">
        <f t="shared" si="14"/>
        <v>2023</v>
      </c>
      <c r="C470">
        <f t="shared" si="15"/>
        <v>4</v>
      </c>
      <c r="D470" s="19">
        <f>_xlfn.XLOOKUP(G470,[1]Sheet1!$K:$K,[1]Sheet1!$D:$D,0)</f>
        <v>45019</v>
      </c>
      <c r="E470" s="19">
        <f>_xlfn.XLOOKUP(G470,[1]Sheet1!$K:$K,[1]Sheet1!$E:$E,0)</f>
        <v>45025</v>
      </c>
      <c r="F470" t="str">
        <f>_xlfn.XLOOKUP(G470,[1]Sheet1!$K:$K,[1]Sheet1!$N:$N,0)</f>
        <v>2023-W14</v>
      </c>
      <c r="G470" t="s">
        <v>350</v>
      </c>
      <c r="H470" t="s">
        <v>66</v>
      </c>
      <c r="I470" t="s">
        <v>67</v>
      </c>
      <c r="J470" t="s">
        <v>68</v>
      </c>
      <c r="K470" t="s">
        <v>69</v>
      </c>
      <c r="L470" t="s">
        <v>1119</v>
      </c>
      <c r="M470" t="s">
        <v>977</v>
      </c>
      <c r="N470" t="s">
        <v>2282</v>
      </c>
      <c r="O470" t="s">
        <v>1416</v>
      </c>
      <c r="P470" t="s">
        <v>1187</v>
      </c>
      <c r="Q470" t="s">
        <v>963</v>
      </c>
      <c r="R470" t="s">
        <v>1933</v>
      </c>
      <c r="S470" t="s">
        <v>1040</v>
      </c>
      <c r="T470" t="s">
        <v>970</v>
      </c>
      <c r="U470" t="s">
        <v>970</v>
      </c>
      <c r="V470" t="s">
        <v>972</v>
      </c>
      <c r="W470" t="s">
        <v>996</v>
      </c>
      <c r="X470" t="s">
        <v>1383</v>
      </c>
      <c r="Y470" t="s">
        <v>1157</v>
      </c>
      <c r="Z470" t="s">
        <v>356</v>
      </c>
      <c r="AA470" t="s">
        <v>357</v>
      </c>
      <c r="AB470">
        <v>2</v>
      </c>
      <c r="AC470">
        <v>1</v>
      </c>
    </row>
    <row r="471" spans="2:29" x14ac:dyDescent="0.25">
      <c r="B471">
        <f t="shared" si="14"/>
        <v>2023</v>
      </c>
      <c r="C471">
        <f t="shared" si="15"/>
        <v>4</v>
      </c>
      <c r="D471" s="19">
        <f>_xlfn.XLOOKUP(G471,[1]Sheet1!$K:$K,[1]Sheet1!$D:$D,0)</f>
        <v>45019</v>
      </c>
      <c r="E471" s="19">
        <f>_xlfn.XLOOKUP(G471,[1]Sheet1!$K:$K,[1]Sheet1!$E:$E,0)</f>
        <v>45025</v>
      </c>
      <c r="F471" t="str">
        <f>_xlfn.XLOOKUP(G471,[1]Sheet1!$K:$K,[1]Sheet1!$N:$N,0)</f>
        <v>2023-W14</v>
      </c>
      <c r="G471" t="s">
        <v>350</v>
      </c>
      <c r="H471" t="s">
        <v>40</v>
      </c>
      <c r="I471" t="s">
        <v>41</v>
      </c>
      <c r="J471" t="s">
        <v>42</v>
      </c>
      <c r="K471" t="s">
        <v>43</v>
      </c>
      <c r="L471" t="s">
        <v>1345</v>
      </c>
      <c r="M471" t="s">
        <v>996</v>
      </c>
      <c r="N471" t="s">
        <v>1105</v>
      </c>
      <c r="O471" t="s">
        <v>1411</v>
      </c>
      <c r="P471" t="s">
        <v>1336</v>
      </c>
      <c r="Q471" t="s">
        <v>996</v>
      </c>
      <c r="R471" t="s">
        <v>2009</v>
      </c>
      <c r="S471" t="s">
        <v>1498</v>
      </c>
      <c r="T471" t="s">
        <v>970</v>
      </c>
      <c r="U471" t="s">
        <v>970</v>
      </c>
      <c r="V471" t="s">
        <v>996</v>
      </c>
      <c r="W471" t="s">
        <v>984</v>
      </c>
      <c r="X471" t="s">
        <v>1282</v>
      </c>
      <c r="Y471" t="s">
        <v>986</v>
      </c>
      <c r="Z471" t="s">
        <v>139</v>
      </c>
      <c r="AA471" t="s">
        <v>33</v>
      </c>
      <c r="AB471">
        <v>1</v>
      </c>
      <c r="AC471">
        <v>0</v>
      </c>
    </row>
    <row r="472" spans="2:29" x14ac:dyDescent="0.25">
      <c r="B472">
        <f t="shared" si="14"/>
        <v>2023</v>
      </c>
      <c r="C472">
        <f t="shared" si="15"/>
        <v>3</v>
      </c>
      <c r="D472" s="19">
        <f>_xlfn.XLOOKUP(G472,[1]Sheet1!$K:$K,[1]Sheet1!$D:$D,0)</f>
        <v>45012</v>
      </c>
      <c r="E472" s="19">
        <f>_xlfn.XLOOKUP(G472,[1]Sheet1!$K:$K,[1]Sheet1!$E:$E,0)</f>
        <v>45018</v>
      </c>
      <c r="F472" t="str">
        <f>_xlfn.XLOOKUP(G472,[1]Sheet1!$K:$K,[1]Sheet1!$N:$N,0)</f>
        <v>2023-W13</v>
      </c>
      <c r="G472" t="s">
        <v>358</v>
      </c>
      <c r="H472" t="s">
        <v>115</v>
      </c>
      <c r="I472" t="s">
        <v>231</v>
      </c>
      <c r="J472" t="s">
        <v>232</v>
      </c>
      <c r="K472" t="s">
        <v>233</v>
      </c>
      <c r="L472" t="s">
        <v>2259</v>
      </c>
      <c r="M472" t="s">
        <v>1081</v>
      </c>
      <c r="N472" t="s">
        <v>2361</v>
      </c>
      <c r="O472" t="s">
        <v>2122</v>
      </c>
      <c r="P472" t="s">
        <v>2035</v>
      </c>
      <c r="Q472" t="s">
        <v>1081</v>
      </c>
      <c r="R472" t="s">
        <v>2362</v>
      </c>
      <c r="S472" t="s">
        <v>1040</v>
      </c>
      <c r="T472" t="s">
        <v>2363</v>
      </c>
      <c r="U472" t="s">
        <v>970</v>
      </c>
      <c r="V472" t="s">
        <v>1200</v>
      </c>
      <c r="W472" t="s">
        <v>984</v>
      </c>
      <c r="X472" t="s">
        <v>2364</v>
      </c>
      <c r="Y472" t="s">
        <v>986</v>
      </c>
      <c r="Z472" t="s">
        <v>359</v>
      </c>
      <c r="AA472" t="s">
        <v>33</v>
      </c>
      <c r="AB472">
        <v>43</v>
      </c>
      <c r="AC472">
        <v>0</v>
      </c>
    </row>
    <row r="473" spans="2:29" x14ac:dyDescent="0.25">
      <c r="B473">
        <f t="shared" si="14"/>
        <v>2023</v>
      </c>
      <c r="C473">
        <f t="shared" si="15"/>
        <v>3</v>
      </c>
      <c r="D473" s="19">
        <f>_xlfn.XLOOKUP(G473,[1]Sheet1!$K:$K,[1]Sheet1!$D:$D,0)</f>
        <v>45012</v>
      </c>
      <c r="E473" s="19">
        <f>_xlfn.XLOOKUP(G473,[1]Sheet1!$K:$K,[1]Sheet1!$E:$E,0)</f>
        <v>45018</v>
      </c>
      <c r="F473" t="str">
        <f>_xlfn.XLOOKUP(G473,[1]Sheet1!$K:$K,[1]Sheet1!$N:$N,0)</f>
        <v>2023-W13</v>
      </c>
      <c r="G473" t="s">
        <v>358</v>
      </c>
      <c r="H473" t="s">
        <v>92</v>
      </c>
      <c r="I473" t="s">
        <v>102</v>
      </c>
      <c r="J473" t="s">
        <v>103</v>
      </c>
      <c r="K473" t="s">
        <v>104</v>
      </c>
      <c r="L473" t="s">
        <v>1827</v>
      </c>
      <c r="M473" t="s">
        <v>972</v>
      </c>
      <c r="N473" t="s">
        <v>2365</v>
      </c>
      <c r="O473" t="s">
        <v>1078</v>
      </c>
      <c r="P473" t="s">
        <v>1367</v>
      </c>
      <c r="Q473" t="s">
        <v>972</v>
      </c>
      <c r="R473" t="s">
        <v>2366</v>
      </c>
      <c r="S473" t="s">
        <v>1335</v>
      </c>
      <c r="T473" t="s">
        <v>2367</v>
      </c>
      <c r="U473" t="s">
        <v>970</v>
      </c>
      <c r="V473" t="s">
        <v>1022</v>
      </c>
      <c r="W473" t="s">
        <v>984</v>
      </c>
      <c r="X473" t="s">
        <v>1384</v>
      </c>
      <c r="Y473" t="s">
        <v>986</v>
      </c>
      <c r="Z473" t="s">
        <v>360</v>
      </c>
      <c r="AA473" t="s">
        <v>33</v>
      </c>
      <c r="AB473">
        <v>8</v>
      </c>
      <c r="AC473">
        <v>0</v>
      </c>
    </row>
    <row r="474" spans="2:29" x14ac:dyDescent="0.25">
      <c r="B474">
        <f t="shared" si="14"/>
        <v>2023</v>
      </c>
      <c r="C474">
        <f t="shared" si="15"/>
        <v>3</v>
      </c>
      <c r="D474" s="19">
        <f>_xlfn.XLOOKUP(G474,[1]Sheet1!$K:$K,[1]Sheet1!$D:$D,0)</f>
        <v>45012</v>
      </c>
      <c r="E474" s="19">
        <f>_xlfn.XLOOKUP(G474,[1]Sheet1!$K:$K,[1]Sheet1!$E:$E,0)</f>
        <v>45018</v>
      </c>
      <c r="F474" t="str">
        <f>_xlfn.XLOOKUP(G474,[1]Sheet1!$K:$K,[1]Sheet1!$N:$N,0)</f>
        <v>2023-W13</v>
      </c>
      <c r="G474" t="s">
        <v>358</v>
      </c>
      <c r="H474" t="s">
        <v>34</v>
      </c>
      <c r="I474" t="s">
        <v>50</v>
      </c>
      <c r="J474" t="s">
        <v>51</v>
      </c>
      <c r="K474" t="s">
        <v>52</v>
      </c>
      <c r="L474" t="s">
        <v>1352</v>
      </c>
      <c r="M474" t="s">
        <v>996</v>
      </c>
      <c r="N474" t="s">
        <v>998</v>
      </c>
      <c r="O474" t="s">
        <v>1112</v>
      </c>
      <c r="P474" t="s">
        <v>2002</v>
      </c>
      <c r="Q474" t="s">
        <v>996</v>
      </c>
      <c r="R474" t="s">
        <v>2034</v>
      </c>
      <c r="S474" t="s">
        <v>1024</v>
      </c>
      <c r="T474" t="s">
        <v>2368</v>
      </c>
      <c r="U474" t="s">
        <v>970</v>
      </c>
      <c r="V474" t="s">
        <v>1032</v>
      </c>
      <c r="W474" t="s">
        <v>984</v>
      </c>
      <c r="X474" t="s">
        <v>1201</v>
      </c>
      <c r="Y474" t="s">
        <v>986</v>
      </c>
      <c r="Z474" t="s">
        <v>177</v>
      </c>
      <c r="AA474" t="s">
        <v>33</v>
      </c>
      <c r="AB474">
        <v>6</v>
      </c>
      <c r="AC474">
        <v>0</v>
      </c>
    </row>
    <row r="475" spans="2:29" x14ac:dyDescent="0.25">
      <c r="B475">
        <f t="shared" si="14"/>
        <v>2023</v>
      </c>
      <c r="C475">
        <f t="shared" si="15"/>
        <v>3</v>
      </c>
      <c r="D475" s="19">
        <f>_xlfn.XLOOKUP(G475,[1]Sheet1!$K:$K,[1]Sheet1!$D:$D,0)</f>
        <v>45012</v>
      </c>
      <c r="E475" s="19">
        <f>_xlfn.XLOOKUP(G475,[1]Sheet1!$K:$K,[1]Sheet1!$E:$E,0)</f>
        <v>45018</v>
      </c>
      <c r="F475" t="str">
        <f>_xlfn.XLOOKUP(G475,[1]Sheet1!$K:$K,[1]Sheet1!$N:$N,0)</f>
        <v>2023-W13</v>
      </c>
      <c r="G475" t="s">
        <v>358</v>
      </c>
      <c r="H475" t="s">
        <v>54</v>
      </c>
      <c r="I475" t="s">
        <v>54</v>
      </c>
      <c r="J475" t="s">
        <v>30</v>
      </c>
      <c r="K475" t="s">
        <v>55</v>
      </c>
      <c r="L475" t="s">
        <v>1213</v>
      </c>
      <c r="M475" t="s">
        <v>1081</v>
      </c>
      <c r="N475" t="s">
        <v>2342</v>
      </c>
      <c r="O475" t="s">
        <v>2122</v>
      </c>
      <c r="P475" t="s">
        <v>995</v>
      </c>
      <c r="Q475" t="s">
        <v>1081</v>
      </c>
      <c r="R475" t="s">
        <v>2160</v>
      </c>
      <c r="S475" t="s">
        <v>1040</v>
      </c>
      <c r="T475" t="s">
        <v>2369</v>
      </c>
      <c r="U475" t="s">
        <v>970</v>
      </c>
      <c r="V475" t="s">
        <v>963</v>
      </c>
      <c r="W475" t="s">
        <v>984</v>
      </c>
      <c r="X475" t="s">
        <v>1742</v>
      </c>
      <c r="Y475" t="s">
        <v>986</v>
      </c>
      <c r="Z475" t="s">
        <v>361</v>
      </c>
      <c r="AA475" t="s">
        <v>33</v>
      </c>
      <c r="AB475">
        <v>5</v>
      </c>
      <c r="AC475">
        <v>0</v>
      </c>
    </row>
    <row r="476" spans="2:29" x14ac:dyDescent="0.25">
      <c r="B476">
        <f t="shared" si="14"/>
        <v>2023</v>
      </c>
      <c r="C476">
        <f t="shared" si="15"/>
        <v>3</v>
      </c>
      <c r="D476" s="19">
        <f>_xlfn.XLOOKUP(G476,[1]Sheet1!$K:$K,[1]Sheet1!$D:$D,0)</f>
        <v>45012</v>
      </c>
      <c r="E476" s="19">
        <f>_xlfn.XLOOKUP(G476,[1]Sheet1!$K:$K,[1]Sheet1!$E:$E,0)</f>
        <v>45018</v>
      </c>
      <c r="F476" t="str">
        <f>_xlfn.XLOOKUP(G476,[1]Sheet1!$K:$K,[1]Sheet1!$N:$N,0)</f>
        <v>2023-W13</v>
      </c>
      <c r="G476" t="s">
        <v>358</v>
      </c>
      <c r="H476" t="s">
        <v>115</v>
      </c>
      <c r="I476" t="s">
        <v>116</v>
      </c>
      <c r="J476" t="s">
        <v>117</v>
      </c>
      <c r="K476" t="s">
        <v>118</v>
      </c>
      <c r="L476" t="s">
        <v>2370</v>
      </c>
      <c r="M476" t="s">
        <v>984</v>
      </c>
      <c r="N476" t="s">
        <v>2371</v>
      </c>
      <c r="O476" t="s">
        <v>986</v>
      </c>
      <c r="P476" t="s">
        <v>2177</v>
      </c>
      <c r="Q476" t="s">
        <v>984</v>
      </c>
      <c r="R476" t="s">
        <v>1777</v>
      </c>
      <c r="S476" t="s">
        <v>986</v>
      </c>
      <c r="T476" t="s">
        <v>1809</v>
      </c>
      <c r="U476" t="s">
        <v>986</v>
      </c>
      <c r="V476" t="s">
        <v>1081</v>
      </c>
      <c r="W476" t="s">
        <v>984</v>
      </c>
      <c r="X476" t="s">
        <v>2372</v>
      </c>
      <c r="Y476" t="s">
        <v>986</v>
      </c>
      <c r="Z476" t="s">
        <v>171</v>
      </c>
      <c r="AA476" t="s">
        <v>33</v>
      </c>
      <c r="AB476">
        <v>3</v>
      </c>
      <c r="AC476">
        <v>0</v>
      </c>
    </row>
    <row r="477" spans="2:29" x14ac:dyDescent="0.25">
      <c r="B477">
        <f t="shared" si="14"/>
        <v>2023</v>
      </c>
      <c r="C477">
        <f t="shared" si="15"/>
        <v>3</v>
      </c>
      <c r="D477" s="19">
        <f>_xlfn.XLOOKUP(G477,[1]Sheet1!$K:$K,[1]Sheet1!$D:$D,0)</f>
        <v>45012</v>
      </c>
      <c r="E477" s="19">
        <f>_xlfn.XLOOKUP(G477,[1]Sheet1!$K:$K,[1]Sheet1!$E:$E,0)</f>
        <v>45018</v>
      </c>
      <c r="F477" t="str">
        <f>_xlfn.XLOOKUP(G477,[1]Sheet1!$K:$K,[1]Sheet1!$N:$N,0)</f>
        <v>2023-W13</v>
      </c>
      <c r="G477" t="s">
        <v>358</v>
      </c>
      <c r="H477" t="s">
        <v>29</v>
      </c>
      <c r="I477" t="s">
        <v>29</v>
      </c>
      <c r="J477" t="s">
        <v>30</v>
      </c>
      <c r="K477" t="s">
        <v>31</v>
      </c>
      <c r="L477" t="s">
        <v>983</v>
      </c>
      <c r="M477" t="s">
        <v>1032</v>
      </c>
      <c r="N477" t="s">
        <v>2168</v>
      </c>
      <c r="O477" t="s">
        <v>1164</v>
      </c>
      <c r="P477" t="s">
        <v>2358</v>
      </c>
      <c r="Q477" t="s">
        <v>1022</v>
      </c>
      <c r="R477" t="s">
        <v>2373</v>
      </c>
      <c r="S477" t="s">
        <v>2374</v>
      </c>
      <c r="T477" t="s">
        <v>2375</v>
      </c>
      <c r="U477" t="s">
        <v>970</v>
      </c>
      <c r="V477" t="s">
        <v>1081</v>
      </c>
      <c r="W477" t="s">
        <v>996</v>
      </c>
      <c r="X477" t="s">
        <v>1283</v>
      </c>
      <c r="Y477" t="s">
        <v>1040</v>
      </c>
      <c r="Z477" t="s">
        <v>362</v>
      </c>
      <c r="AA477" t="s">
        <v>363</v>
      </c>
      <c r="AB477">
        <v>3</v>
      </c>
      <c r="AC477">
        <v>1</v>
      </c>
    </row>
    <row r="478" spans="2:29" x14ac:dyDescent="0.25">
      <c r="B478">
        <f t="shared" si="14"/>
        <v>2023</v>
      </c>
      <c r="C478">
        <f t="shared" si="15"/>
        <v>3</v>
      </c>
      <c r="D478" s="19">
        <f>_xlfn.XLOOKUP(G478,[1]Sheet1!$K:$K,[1]Sheet1!$D:$D,0)</f>
        <v>45012</v>
      </c>
      <c r="E478" s="19">
        <f>_xlfn.XLOOKUP(G478,[1]Sheet1!$K:$K,[1]Sheet1!$E:$E,0)</f>
        <v>45018</v>
      </c>
      <c r="F478" t="str">
        <f>_xlfn.XLOOKUP(G478,[1]Sheet1!$K:$K,[1]Sheet1!$N:$N,0)</f>
        <v>2023-W13</v>
      </c>
      <c r="G478" t="s">
        <v>358</v>
      </c>
      <c r="H478" t="s">
        <v>120</v>
      </c>
      <c r="I478" t="s">
        <v>120</v>
      </c>
      <c r="J478" t="s">
        <v>121</v>
      </c>
      <c r="K478" t="s">
        <v>122</v>
      </c>
      <c r="L478" t="s">
        <v>1219</v>
      </c>
      <c r="M478" t="s">
        <v>984</v>
      </c>
      <c r="N478" t="s">
        <v>1424</v>
      </c>
      <c r="O478" t="s">
        <v>986</v>
      </c>
      <c r="P478" t="s">
        <v>1187</v>
      </c>
      <c r="Q478" t="s">
        <v>984</v>
      </c>
      <c r="R478" t="s">
        <v>2011</v>
      </c>
      <c r="S478" t="s">
        <v>986</v>
      </c>
      <c r="T478" t="s">
        <v>2376</v>
      </c>
      <c r="U478" t="s">
        <v>986</v>
      </c>
      <c r="V478" t="s">
        <v>1081</v>
      </c>
      <c r="W478" t="s">
        <v>984</v>
      </c>
      <c r="X478" t="s">
        <v>2377</v>
      </c>
      <c r="Y478" t="s">
        <v>986</v>
      </c>
      <c r="Z478" t="s">
        <v>339</v>
      </c>
      <c r="AA478" t="s">
        <v>33</v>
      </c>
      <c r="AB478">
        <v>3</v>
      </c>
      <c r="AC478">
        <v>0</v>
      </c>
    </row>
    <row r="479" spans="2:29" x14ac:dyDescent="0.25">
      <c r="B479">
        <f t="shared" si="14"/>
        <v>2023</v>
      </c>
      <c r="C479">
        <f t="shared" si="15"/>
        <v>3</v>
      </c>
      <c r="D479" s="19">
        <f>_xlfn.XLOOKUP(G479,[1]Sheet1!$K:$K,[1]Sheet1!$D:$D,0)</f>
        <v>45012</v>
      </c>
      <c r="E479" s="19">
        <f>_xlfn.XLOOKUP(G479,[1]Sheet1!$K:$K,[1]Sheet1!$E:$E,0)</f>
        <v>45018</v>
      </c>
      <c r="F479" t="str">
        <f>_xlfn.XLOOKUP(G479,[1]Sheet1!$K:$K,[1]Sheet1!$N:$N,0)</f>
        <v>2023-W13</v>
      </c>
      <c r="G479" t="s">
        <v>358</v>
      </c>
      <c r="H479" t="s">
        <v>162</v>
      </c>
      <c r="I479" t="s">
        <v>163</v>
      </c>
      <c r="J479" t="s">
        <v>164</v>
      </c>
      <c r="K479" t="s">
        <v>165</v>
      </c>
      <c r="L479" t="s">
        <v>1219</v>
      </c>
      <c r="M479" t="s">
        <v>996</v>
      </c>
      <c r="N479" t="s">
        <v>1424</v>
      </c>
      <c r="O479" t="s">
        <v>1112</v>
      </c>
      <c r="P479" t="s">
        <v>1321</v>
      </c>
      <c r="Q479" t="s">
        <v>996</v>
      </c>
      <c r="R479" t="s">
        <v>2378</v>
      </c>
      <c r="S479" t="s">
        <v>1024</v>
      </c>
      <c r="T479" t="s">
        <v>970</v>
      </c>
      <c r="U479" t="s">
        <v>970</v>
      </c>
      <c r="V479" t="s">
        <v>972</v>
      </c>
      <c r="W479" t="s">
        <v>984</v>
      </c>
      <c r="X479" t="s">
        <v>1467</v>
      </c>
      <c r="Y479" t="s">
        <v>986</v>
      </c>
      <c r="Z479" t="s">
        <v>257</v>
      </c>
      <c r="AA479" t="s">
        <v>33</v>
      </c>
      <c r="AB479">
        <v>2</v>
      </c>
      <c r="AC479">
        <v>0</v>
      </c>
    </row>
    <row r="480" spans="2:29" x14ac:dyDescent="0.25">
      <c r="B480">
        <f t="shared" si="14"/>
        <v>2023</v>
      </c>
      <c r="C480">
        <f t="shared" si="15"/>
        <v>3</v>
      </c>
      <c r="D480" s="19">
        <f>_xlfn.XLOOKUP(G480,[1]Sheet1!$K:$K,[1]Sheet1!$D:$D,0)</f>
        <v>45012</v>
      </c>
      <c r="E480" s="19">
        <f>_xlfn.XLOOKUP(G480,[1]Sheet1!$K:$K,[1]Sheet1!$E:$E,0)</f>
        <v>45018</v>
      </c>
      <c r="F480" t="str">
        <f>_xlfn.XLOOKUP(G480,[1]Sheet1!$K:$K,[1]Sheet1!$N:$N,0)</f>
        <v>2023-W13</v>
      </c>
      <c r="G480" t="s">
        <v>358</v>
      </c>
      <c r="H480" t="s">
        <v>92</v>
      </c>
      <c r="I480" t="s">
        <v>93</v>
      </c>
      <c r="J480" t="s">
        <v>94</v>
      </c>
      <c r="K480" t="s">
        <v>95</v>
      </c>
      <c r="L480" t="s">
        <v>1079</v>
      </c>
      <c r="M480" t="s">
        <v>984</v>
      </c>
      <c r="N480" t="s">
        <v>1785</v>
      </c>
      <c r="O480" t="s">
        <v>986</v>
      </c>
      <c r="P480" t="s">
        <v>1550</v>
      </c>
      <c r="Q480" t="s">
        <v>984</v>
      </c>
      <c r="R480" t="s">
        <v>1337</v>
      </c>
      <c r="S480" t="s">
        <v>986</v>
      </c>
      <c r="T480" t="s">
        <v>970</v>
      </c>
      <c r="U480" t="s">
        <v>986</v>
      </c>
      <c r="V480" t="s">
        <v>972</v>
      </c>
      <c r="W480" t="s">
        <v>984</v>
      </c>
      <c r="X480" t="s">
        <v>1203</v>
      </c>
      <c r="Y480" t="s">
        <v>986</v>
      </c>
      <c r="Z480" t="s">
        <v>300</v>
      </c>
      <c r="AA480" t="s">
        <v>33</v>
      </c>
      <c r="AB480">
        <v>2</v>
      </c>
      <c r="AC480">
        <v>0</v>
      </c>
    </row>
    <row r="481" spans="2:29" x14ac:dyDescent="0.25">
      <c r="B481">
        <f t="shared" si="14"/>
        <v>2023</v>
      </c>
      <c r="C481">
        <f t="shared" si="15"/>
        <v>3</v>
      </c>
      <c r="D481" s="19">
        <f>_xlfn.XLOOKUP(G481,[1]Sheet1!$K:$K,[1]Sheet1!$D:$D,0)</f>
        <v>45012</v>
      </c>
      <c r="E481" s="19">
        <f>_xlfn.XLOOKUP(G481,[1]Sheet1!$K:$K,[1]Sheet1!$E:$E,0)</f>
        <v>45018</v>
      </c>
      <c r="F481" t="str">
        <f>_xlfn.XLOOKUP(G481,[1]Sheet1!$K:$K,[1]Sheet1!$N:$N,0)</f>
        <v>2023-W13</v>
      </c>
      <c r="G481" t="s">
        <v>358</v>
      </c>
      <c r="H481" t="s">
        <v>40</v>
      </c>
      <c r="I481" t="s">
        <v>41</v>
      </c>
      <c r="J481" t="s">
        <v>42</v>
      </c>
      <c r="K481" t="s">
        <v>43</v>
      </c>
      <c r="L481" t="s">
        <v>1221</v>
      </c>
      <c r="M481" t="s">
        <v>984</v>
      </c>
      <c r="N481" t="s">
        <v>1463</v>
      </c>
      <c r="O481" t="s">
        <v>986</v>
      </c>
      <c r="P481" t="s">
        <v>1289</v>
      </c>
      <c r="Q481" t="s">
        <v>984</v>
      </c>
      <c r="R481" t="s">
        <v>1333</v>
      </c>
      <c r="S481" t="s">
        <v>986</v>
      </c>
      <c r="T481" t="s">
        <v>970</v>
      </c>
      <c r="U481" t="s">
        <v>986</v>
      </c>
      <c r="V481" t="s">
        <v>996</v>
      </c>
      <c r="W481" t="s">
        <v>984</v>
      </c>
      <c r="X481" t="s">
        <v>1279</v>
      </c>
      <c r="Y481" t="s">
        <v>986</v>
      </c>
      <c r="Z481" t="s">
        <v>139</v>
      </c>
      <c r="AA481" t="s">
        <v>33</v>
      </c>
      <c r="AB481">
        <v>1</v>
      </c>
      <c r="AC481">
        <v>0</v>
      </c>
    </row>
    <row r="482" spans="2:29" x14ac:dyDescent="0.25">
      <c r="B482">
        <f t="shared" si="14"/>
        <v>2023</v>
      </c>
      <c r="C482">
        <f t="shared" si="15"/>
        <v>3</v>
      </c>
      <c r="D482" s="19">
        <f>_xlfn.XLOOKUP(G482,[1]Sheet1!$K:$K,[1]Sheet1!$D:$D,0)</f>
        <v>45012</v>
      </c>
      <c r="E482" s="19">
        <f>_xlfn.XLOOKUP(G482,[1]Sheet1!$K:$K,[1]Sheet1!$E:$E,0)</f>
        <v>45018</v>
      </c>
      <c r="F482" t="str">
        <f>_xlfn.XLOOKUP(G482,[1]Sheet1!$K:$K,[1]Sheet1!$N:$N,0)</f>
        <v>2023-W13</v>
      </c>
      <c r="G482" t="s">
        <v>358</v>
      </c>
      <c r="H482" t="s">
        <v>34</v>
      </c>
      <c r="I482" t="s">
        <v>35</v>
      </c>
      <c r="J482" t="s">
        <v>36</v>
      </c>
      <c r="K482" t="s">
        <v>37</v>
      </c>
      <c r="L482" t="s">
        <v>988</v>
      </c>
      <c r="M482" t="s">
        <v>984</v>
      </c>
      <c r="N482" t="s">
        <v>2174</v>
      </c>
      <c r="O482" t="s">
        <v>986</v>
      </c>
      <c r="P482" t="s">
        <v>988</v>
      </c>
      <c r="Q482" t="s">
        <v>984</v>
      </c>
      <c r="R482" t="s">
        <v>2379</v>
      </c>
      <c r="S482" t="s">
        <v>986</v>
      </c>
      <c r="T482" t="s">
        <v>970</v>
      </c>
      <c r="U482" t="s">
        <v>986</v>
      </c>
      <c r="V482" t="s">
        <v>996</v>
      </c>
      <c r="W482" t="s">
        <v>984</v>
      </c>
      <c r="X482" t="s">
        <v>998</v>
      </c>
      <c r="Y482" t="s">
        <v>986</v>
      </c>
      <c r="Z482" t="s">
        <v>139</v>
      </c>
      <c r="AA482" t="s">
        <v>33</v>
      </c>
      <c r="AB482">
        <v>1</v>
      </c>
      <c r="AC482">
        <v>0</v>
      </c>
    </row>
    <row r="483" spans="2:29" x14ac:dyDescent="0.25">
      <c r="B483">
        <f t="shared" si="14"/>
        <v>2023</v>
      </c>
      <c r="C483">
        <f t="shared" si="15"/>
        <v>3</v>
      </c>
      <c r="D483" s="19">
        <f>_xlfn.XLOOKUP(G483,[1]Sheet1!$K:$K,[1]Sheet1!$D:$D,0)</f>
        <v>45012</v>
      </c>
      <c r="E483" s="19">
        <f>_xlfn.XLOOKUP(G483,[1]Sheet1!$K:$K,[1]Sheet1!$E:$E,0)</f>
        <v>45018</v>
      </c>
      <c r="F483" t="str">
        <f>_xlfn.XLOOKUP(G483,[1]Sheet1!$K:$K,[1]Sheet1!$N:$N,0)</f>
        <v>2023-W13</v>
      </c>
      <c r="G483" t="s">
        <v>358</v>
      </c>
      <c r="H483" t="s">
        <v>162</v>
      </c>
      <c r="I483" t="s">
        <v>342</v>
      </c>
      <c r="J483" t="s">
        <v>343</v>
      </c>
      <c r="K483" t="s">
        <v>344</v>
      </c>
      <c r="L483" t="s">
        <v>1001</v>
      </c>
      <c r="M483" t="s">
        <v>984</v>
      </c>
      <c r="N483" t="s">
        <v>2380</v>
      </c>
      <c r="O483" t="s">
        <v>986</v>
      </c>
      <c r="P483" t="s">
        <v>1001</v>
      </c>
      <c r="Q483" t="s">
        <v>984</v>
      </c>
      <c r="R483" t="s">
        <v>1763</v>
      </c>
      <c r="S483" t="s">
        <v>986</v>
      </c>
      <c r="T483" t="s">
        <v>2381</v>
      </c>
      <c r="U483" t="s">
        <v>986</v>
      </c>
      <c r="V483" t="s">
        <v>996</v>
      </c>
      <c r="W483" t="s">
        <v>984</v>
      </c>
      <c r="X483" t="s">
        <v>1247</v>
      </c>
      <c r="Y483" t="s">
        <v>986</v>
      </c>
      <c r="Z483" t="s">
        <v>166</v>
      </c>
      <c r="AA483" t="s">
        <v>33</v>
      </c>
      <c r="AB483">
        <v>1</v>
      </c>
      <c r="AC483">
        <v>0</v>
      </c>
    </row>
    <row r="484" spans="2:29" x14ac:dyDescent="0.25">
      <c r="B484">
        <f t="shared" si="14"/>
        <v>2023</v>
      </c>
      <c r="C484">
        <f t="shared" si="15"/>
        <v>3</v>
      </c>
      <c r="D484" s="19">
        <f>_xlfn.XLOOKUP(G484,[1]Sheet1!$K:$K,[1]Sheet1!$D:$D,0)</f>
        <v>45012</v>
      </c>
      <c r="E484" s="19">
        <f>_xlfn.XLOOKUP(G484,[1]Sheet1!$K:$K,[1]Sheet1!$E:$E,0)</f>
        <v>45018</v>
      </c>
      <c r="F484" t="str">
        <f>_xlfn.XLOOKUP(G484,[1]Sheet1!$K:$K,[1]Sheet1!$N:$N,0)</f>
        <v>2023-W13</v>
      </c>
      <c r="G484" t="s">
        <v>358</v>
      </c>
      <c r="H484" t="s">
        <v>92</v>
      </c>
      <c r="I484" t="s">
        <v>97</v>
      </c>
      <c r="J484" t="s">
        <v>98</v>
      </c>
      <c r="K484" t="s">
        <v>99</v>
      </c>
      <c r="L484" t="s">
        <v>1166</v>
      </c>
      <c r="M484" t="s">
        <v>984</v>
      </c>
      <c r="N484" t="s">
        <v>2382</v>
      </c>
      <c r="O484" t="s">
        <v>986</v>
      </c>
      <c r="P484" t="s">
        <v>1056</v>
      </c>
      <c r="Q484" t="s">
        <v>984</v>
      </c>
      <c r="R484" t="s">
        <v>2383</v>
      </c>
      <c r="S484" t="s">
        <v>986</v>
      </c>
      <c r="T484" t="s">
        <v>970</v>
      </c>
      <c r="U484" t="s">
        <v>986</v>
      </c>
      <c r="V484" t="s">
        <v>996</v>
      </c>
      <c r="W484" t="s">
        <v>984</v>
      </c>
      <c r="X484" t="s">
        <v>1392</v>
      </c>
      <c r="Y484" t="s">
        <v>986</v>
      </c>
      <c r="Z484" t="s">
        <v>178</v>
      </c>
      <c r="AA484" t="s">
        <v>33</v>
      </c>
      <c r="AB484">
        <v>1</v>
      </c>
      <c r="AC484">
        <v>0</v>
      </c>
    </row>
    <row r="485" spans="2:29" x14ac:dyDescent="0.25">
      <c r="B485">
        <f t="shared" si="14"/>
        <v>2023</v>
      </c>
      <c r="C485">
        <f t="shared" si="15"/>
        <v>3</v>
      </c>
      <c r="D485" s="19">
        <f>_xlfn.XLOOKUP(G485,[1]Sheet1!$K:$K,[1]Sheet1!$D:$D,0)</f>
        <v>45012</v>
      </c>
      <c r="E485" s="19">
        <f>_xlfn.XLOOKUP(G485,[1]Sheet1!$K:$K,[1]Sheet1!$E:$E,0)</f>
        <v>45018</v>
      </c>
      <c r="F485" t="str">
        <f>_xlfn.XLOOKUP(G485,[1]Sheet1!$K:$K,[1]Sheet1!$N:$N,0)</f>
        <v>2023-W13</v>
      </c>
      <c r="G485" t="s">
        <v>358</v>
      </c>
      <c r="H485" t="s">
        <v>76</v>
      </c>
      <c r="I485" t="s">
        <v>76</v>
      </c>
      <c r="J485" t="s">
        <v>77</v>
      </c>
      <c r="K485" t="s">
        <v>78</v>
      </c>
      <c r="L485" t="s">
        <v>1106</v>
      </c>
      <c r="M485" t="s">
        <v>984</v>
      </c>
      <c r="N485" t="s">
        <v>2384</v>
      </c>
      <c r="O485" t="s">
        <v>986</v>
      </c>
      <c r="P485" t="s">
        <v>1184</v>
      </c>
      <c r="Q485" t="s">
        <v>984</v>
      </c>
      <c r="R485" t="s">
        <v>1898</v>
      </c>
      <c r="S485" t="s">
        <v>986</v>
      </c>
      <c r="T485" t="s">
        <v>2385</v>
      </c>
      <c r="U485" t="s">
        <v>986</v>
      </c>
      <c r="V485" t="s">
        <v>996</v>
      </c>
      <c r="W485" t="s">
        <v>984</v>
      </c>
      <c r="X485" t="s">
        <v>1385</v>
      </c>
      <c r="Y485" t="s">
        <v>986</v>
      </c>
      <c r="Z485" t="s">
        <v>178</v>
      </c>
      <c r="AA485" t="s">
        <v>33</v>
      </c>
      <c r="AB485">
        <v>1</v>
      </c>
      <c r="AC485">
        <v>0</v>
      </c>
    </row>
    <row r="486" spans="2:29" x14ac:dyDescent="0.25">
      <c r="B486">
        <f t="shared" si="14"/>
        <v>2023</v>
      </c>
      <c r="C486">
        <f t="shared" si="15"/>
        <v>3</v>
      </c>
      <c r="D486" s="19">
        <f>_xlfn.XLOOKUP(G486,[1]Sheet1!$K:$K,[1]Sheet1!$D:$D,0)</f>
        <v>45012</v>
      </c>
      <c r="E486" s="19">
        <f>_xlfn.XLOOKUP(G486,[1]Sheet1!$K:$K,[1]Sheet1!$E:$E,0)</f>
        <v>45018</v>
      </c>
      <c r="F486" t="str">
        <f>_xlfn.XLOOKUP(G486,[1]Sheet1!$K:$K,[1]Sheet1!$N:$N,0)</f>
        <v>2023-W13</v>
      </c>
      <c r="G486" t="s">
        <v>358</v>
      </c>
      <c r="H486" t="s">
        <v>133</v>
      </c>
      <c r="I486" t="s">
        <v>72</v>
      </c>
      <c r="J486" t="s">
        <v>73</v>
      </c>
      <c r="K486" t="s">
        <v>74</v>
      </c>
      <c r="L486" t="s">
        <v>1108</v>
      </c>
      <c r="M486" t="s">
        <v>984</v>
      </c>
      <c r="N486" t="s">
        <v>2386</v>
      </c>
      <c r="O486" t="s">
        <v>986</v>
      </c>
      <c r="P486" t="s">
        <v>1116</v>
      </c>
      <c r="Q486" t="s">
        <v>984</v>
      </c>
      <c r="R486" t="s">
        <v>1322</v>
      </c>
      <c r="S486" t="s">
        <v>986</v>
      </c>
      <c r="T486" t="s">
        <v>1485</v>
      </c>
      <c r="U486" t="s">
        <v>986</v>
      </c>
      <c r="V486" t="s">
        <v>996</v>
      </c>
      <c r="W486" t="s">
        <v>984</v>
      </c>
      <c r="X486" t="s">
        <v>1218</v>
      </c>
      <c r="Y486" t="s">
        <v>986</v>
      </c>
      <c r="Z486" t="s">
        <v>178</v>
      </c>
      <c r="AA486" t="s">
        <v>33</v>
      </c>
      <c r="AB486">
        <v>1</v>
      </c>
      <c r="AC486">
        <v>0</v>
      </c>
    </row>
    <row r="487" spans="2:29" x14ac:dyDescent="0.25">
      <c r="B487">
        <f t="shared" si="14"/>
        <v>2023</v>
      </c>
      <c r="C487">
        <f t="shared" si="15"/>
        <v>3</v>
      </c>
      <c r="D487" s="19">
        <f>_xlfn.XLOOKUP(G487,[1]Sheet1!$K:$K,[1]Sheet1!$D:$D,0)</f>
        <v>45005</v>
      </c>
      <c r="E487" s="19">
        <f>_xlfn.XLOOKUP(G487,[1]Sheet1!$K:$K,[1]Sheet1!$E:$E,0)</f>
        <v>45011</v>
      </c>
      <c r="F487" t="str">
        <f>_xlfn.XLOOKUP(G487,[1]Sheet1!$K:$K,[1]Sheet1!$N:$N,0)</f>
        <v>2023-W12</v>
      </c>
      <c r="G487" t="s">
        <v>364</v>
      </c>
      <c r="H487" t="s">
        <v>115</v>
      </c>
      <c r="I487" t="s">
        <v>231</v>
      </c>
      <c r="J487" t="s">
        <v>232</v>
      </c>
      <c r="K487" t="s">
        <v>233</v>
      </c>
      <c r="L487" t="s">
        <v>2387</v>
      </c>
      <c r="M487" t="s">
        <v>967</v>
      </c>
      <c r="N487" t="s">
        <v>2388</v>
      </c>
      <c r="O487" t="s">
        <v>2389</v>
      </c>
      <c r="P487" t="s">
        <v>2390</v>
      </c>
      <c r="Q487" t="s">
        <v>1110</v>
      </c>
      <c r="R487" t="s">
        <v>2391</v>
      </c>
      <c r="S487" t="s">
        <v>2392</v>
      </c>
      <c r="T487" t="s">
        <v>1831</v>
      </c>
      <c r="U487" t="s">
        <v>970</v>
      </c>
      <c r="V487" t="s">
        <v>1187</v>
      </c>
      <c r="W487" t="s">
        <v>996</v>
      </c>
      <c r="X487" t="s">
        <v>2393</v>
      </c>
      <c r="Y487" t="s">
        <v>1303</v>
      </c>
      <c r="Z487" t="s">
        <v>365</v>
      </c>
      <c r="AA487" t="s">
        <v>160</v>
      </c>
      <c r="AB487">
        <v>27</v>
      </c>
      <c r="AC487">
        <v>1</v>
      </c>
    </row>
    <row r="488" spans="2:29" x14ac:dyDescent="0.25">
      <c r="B488">
        <f t="shared" si="14"/>
        <v>2023</v>
      </c>
      <c r="C488">
        <f t="shared" si="15"/>
        <v>3</v>
      </c>
      <c r="D488" s="19">
        <f>_xlfn.XLOOKUP(G488,[1]Sheet1!$K:$K,[1]Sheet1!$D:$D,0)</f>
        <v>45005</v>
      </c>
      <c r="E488" s="19">
        <f>_xlfn.XLOOKUP(G488,[1]Sheet1!$K:$K,[1]Sheet1!$E:$E,0)</f>
        <v>45011</v>
      </c>
      <c r="F488" t="str">
        <f>_xlfn.XLOOKUP(G488,[1]Sheet1!$K:$K,[1]Sheet1!$N:$N,0)</f>
        <v>2023-W12</v>
      </c>
      <c r="G488" t="s">
        <v>364</v>
      </c>
      <c r="H488" t="s">
        <v>115</v>
      </c>
      <c r="I488" t="s">
        <v>116</v>
      </c>
      <c r="J488" t="s">
        <v>117</v>
      </c>
      <c r="K488" t="s">
        <v>118</v>
      </c>
      <c r="L488" t="s">
        <v>1213</v>
      </c>
      <c r="M488" t="s">
        <v>972</v>
      </c>
      <c r="N488" t="s">
        <v>2394</v>
      </c>
      <c r="O488" t="s">
        <v>1335</v>
      </c>
      <c r="P488" t="s">
        <v>999</v>
      </c>
      <c r="Q488" t="s">
        <v>972</v>
      </c>
      <c r="R488" t="s">
        <v>1663</v>
      </c>
      <c r="S488" t="s">
        <v>1383</v>
      </c>
      <c r="T488" t="s">
        <v>970</v>
      </c>
      <c r="U488" t="s">
        <v>970</v>
      </c>
      <c r="V488" t="s">
        <v>1032</v>
      </c>
      <c r="W488" t="s">
        <v>984</v>
      </c>
      <c r="X488" t="s">
        <v>2395</v>
      </c>
      <c r="Y488" t="s">
        <v>986</v>
      </c>
      <c r="Z488" t="s">
        <v>144</v>
      </c>
      <c r="AA488" t="s">
        <v>33</v>
      </c>
      <c r="AB488">
        <v>6</v>
      </c>
      <c r="AC488">
        <v>0</v>
      </c>
    </row>
    <row r="489" spans="2:29" x14ac:dyDescent="0.25">
      <c r="B489">
        <f t="shared" si="14"/>
        <v>2023</v>
      </c>
      <c r="C489">
        <f t="shared" si="15"/>
        <v>3</v>
      </c>
      <c r="D489" s="19">
        <f>_xlfn.XLOOKUP(G489,[1]Sheet1!$K:$K,[1]Sheet1!$D:$D,0)</f>
        <v>45005</v>
      </c>
      <c r="E489" s="19">
        <f>_xlfn.XLOOKUP(G489,[1]Sheet1!$K:$K,[1]Sheet1!$E:$E,0)</f>
        <v>45011</v>
      </c>
      <c r="F489" t="str">
        <f>_xlfn.XLOOKUP(G489,[1]Sheet1!$K:$K,[1]Sheet1!$N:$N,0)</f>
        <v>2023-W12</v>
      </c>
      <c r="G489" t="s">
        <v>364</v>
      </c>
      <c r="H489" t="s">
        <v>29</v>
      </c>
      <c r="I489" t="s">
        <v>29</v>
      </c>
      <c r="J489" t="s">
        <v>30</v>
      </c>
      <c r="K489" t="s">
        <v>31</v>
      </c>
      <c r="L489" t="s">
        <v>1576</v>
      </c>
      <c r="M489" t="s">
        <v>996</v>
      </c>
      <c r="N489" t="s">
        <v>2349</v>
      </c>
      <c r="O489" t="s">
        <v>1024</v>
      </c>
      <c r="P489" t="s">
        <v>983</v>
      </c>
      <c r="Q489" t="s">
        <v>996</v>
      </c>
      <c r="R489" t="s">
        <v>2396</v>
      </c>
      <c r="S489" t="s">
        <v>1959</v>
      </c>
      <c r="T489" t="s">
        <v>970</v>
      </c>
      <c r="U489" t="s">
        <v>970</v>
      </c>
      <c r="V489" t="s">
        <v>963</v>
      </c>
      <c r="W489" t="s">
        <v>984</v>
      </c>
      <c r="X489" t="s">
        <v>1519</v>
      </c>
      <c r="Y489" t="s">
        <v>986</v>
      </c>
      <c r="Z489" t="s">
        <v>366</v>
      </c>
      <c r="AA489" t="s">
        <v>33</v>
      </c>
      <c r="AB489">
        <v>5</v>
      </c>
      <c r="AC489">
        <v>0</v>
      </c>
    </row>
    <row r="490" spans="2:29" x14ac:dyDescent="0.25">
      <c r="B490">
        <f t="shared" si="14"/>
        <v>2023</v>
      </c>
      <c r="C490">
        <f t="shared" si="15"/>
        <v>3</v>
      </c>
      <c r="D490" s="19">
        <f>_xlfn.XLOOKUP(G490,[1]Sheet1!$K:$K,[1]Sheet1!$D:$D,0)</f>
        <v>45005</v>
      </c>
      <c r="E490" s="19">
        <f>_xlfn.XLOOKUP(G490,[1]Sheet1!$K:$K,[1]Sheet1!$E:$E,0)</f>
        <v>45011</v>
      </c>
      <c r="F490" t="str">
        <f>_xlfn.XLOOKUP(G490,[1]Sheet1!$K:$K,[1]Sheet1!$N:$N,0)</f>
        <v>2023-W12</v>
      </c>
      <c r="G490" t="s">
        <v>364</v>
      </c>
      <c r="H490" t="s">
        <v>162</v>
      </c>
      <c r="I490" t="s">
        <v>163</v>
      </c>
      <c r="J490" t="s">
        <v>164</v>
      </c>
      <c r="K490" t="s">
        <v>165</v>
      </c>
      <c r="L490" t="s">
        <v>1727</v>
      </c>
      <c r="M490" t="s">
        <v>1081</v>
      </c>
      <c r="N490" t="s">
        <v>1612</v>
      </c>
      <c r="O490" t="s">
        <v>1040</v>
      </c>
      <c r="P490" t="s">
        <v>1379</v>
      </c>
      <c r="Q490" t="s">
        <v>1032</v>
      </c>
      <c r="R490" t="s">
        <v>2397</v>
      </c>
      <c r="S490" t="s">
        <v>2398</v>
      </c>
      <c r="T490" t="s">
        <v>970</v>
      </c>
      <c r="U490" t="s">
        <v>970</v>
      </c>
      <c r="V490" t="s">
        <v>977</v>
      </c>
      <c r="W490" t="s">
        <v>984</v>
      </c>
      <c r="X490" t="s">
        <v>1783</v>
      </c>
      <c r="Y490" t="s">
        <v>986</v>
      </c>
      <c r="Z490" t="s">
        <v>367</v>
      </c>
      <c r="AA490" t="s">
        <v>33</v>
      </c>
      <c r="AB490">
        <v>4</v>
      </c>
      <c r="AC490">
        <v>0</v>
      </c>
    </row>
    <row r="491" spans="2:29" x14ac:dyDescent="0.25">
      <c r="B491">
        <f t="shared" si="14"/>
        <v>2023</v>
      </c>
      <c r="C491">
        <f t="shared" si="15"/>
        <v>3</v>
      </c>
      <c r="D491" s="19">
        <f>_xlfn.XLOOKUP(G491,[1]Sheet1!$K:$K,[1]Sheet1!$D:$D,0)</f>
        <v>45005</v>
      </c>
      <c r="E491" s="19">
        <f>_xlfn.XLOOKUP(G491,[1]Sheet1!$K:$K,[1]Sheet1!$E:$E,0)</f>
        <v>45011</v>
      </c>
      <c r="F491" t="str">
        <f>_xlfn.XLOOKUP(G491,[1]Sheet1!$K:$K,[1]Sheet1!$N:$N,0)</f>
        <v>2023-W12</v>
      </c>
      <c r="G491" t="s">
        <v>364</v>
      </c>
      <c r="H491" t="s">
        <v>120</v>
      </c>
      <c r="I491" t="s">
        <v>120</v>
      </c>
      <c r="J491" t="s">
        <v>121</v>
      </c>
      <c r="K491" t="s">
        <v>122</v>
      </c>
      <c r="L491" t="s">
        <v>1125</v>
      </c>
      <c r="M491" t="s">
        <v>984</v>
      </c>
      <c r="N491" t="s">
        <v>2313</v>
      </c>
      <c r="O491" t="s">
        <v>986</v>
      </c>
      <c r="P491" t="s">
        <v>1289</v>
      </c>
      <c r="Q491" t="s">
        <v>984</v>
      </c>
      <c r="R491" t="s">
        <v>2399</v>
      </c>
      <c r="S491" t="s">
        <v>986</v>
      </c>
      <c r="T491" t="s">
        <v>970</v>
      </c>
      <c r="U491" t="s">
        <v>986</v>
      </c>
      <c r="V491" t="s">
        <v>972</v>
      </c>
      <c r="W491" t="s">
        <v>996</v>
      </c>
      <c r="X491" t="s">
        <v>1040</v>
      </c>
      <c r="Y491" t="s">
        <v>986</v>
      </c>
      <c r="Z491" t="s">
        <v>368</v>
      </c>
      <c r="AA491" t="s">
        <v>369</v>
      </c>
      <c r="AB491">
        <v>2</v>
      </c>
      <c r="AC491">
        <v>1</v>
      </c>
    </row>
    <row r="492" spans="2:29" x14ac:dyDescent="0.25">
      <c r="B492">
        <f t="shared" si="14"/>
        <v>2023</v>
      </c>
      <c r="C492">
        <f t="shared" si="15"/>
        <v>3</v>
      </c>
      <c r="D492" s="19">
        <f>_xlfn.XLOOKUP(G492,[1]Sheet1!$K:$K,[1]Sheet1!$D:$D,0)</f>
        <v>45005</v>
      </c>
      <c r="E492" s="19">
        <f>_xlfn.XLOOKUP(G492,[1]Sheet1!$K:$K,[1]Sheet1!$E:$E,0)</f>
        <v>45011</v>
      </c>
      <c r="F492" t="str">
        <f>_xlfn.XLOOKUP(G492,[1]Sheet1!$K:$K,[1]Sheet1!$N:$N,0)</f>
        <v>2023-W12</v>
      </c>
      <c r="G492" t="s">
        <v>364</v>
      </c>
      <c r="H492" t="s">
        <v>54</v>
      </c>
      <c r="I492" t="s">
        <v>54</v>
      </c>
      <c r="J492" t="s">
        <v>30</v>
      </c>
      <c r="K492" t="s">
        <v>55</v>
      </c>
      <c r="L492" t="s">
        <v>1047</v>
      </c>
      <c r="M492" t="s">
        <v>996</v>
      </c>
      <c r="N492" t="s">
        <v>1579</v>
      </c>
      <c r="O492" t="s">
        <v>1024</v>
      </c>
      <c r="P492" t="s">
        <v>1567</v>
      </c>
      <c r="Q492" t="s">
        <v>996</v>
      </c>
      <c r="R492" t="s">
        <v>1777</v>
      </c>
      <c r="S492" t="s">
        <v>1959</v>
      </c>
      <c r="T492" t="s">
        <v>970</v>
      </c>
      <c r="U492" t="s">
        <v>970</v>
      </c>
      <c r="V492" t="s">
        <v>972</v>
      </c>
      <c r="W492" t="s">
        <v>984</v>
      </c>
      <c r="X492" t="s">
        <v>1283</v>
      </c>
      <c r="Y492" t="s">
        <v>986</v>
      </c>
      <c r="Z492" t="s">
        <v>370</v>
      </c>
      <c r="AA492" t="s">
        <v>33</v>
      </c>
      <c r="AB492">
        <v>2</v>
      </c>
      <c r="AC492">
        <v>0</v>
      </c>
    </row>
    <row r="493" spans="2:29" x14ac:dyDescent="0.25">
      <c r="B493">
        <f t="shared" si="14"/>
        <v>2023</v>
      </c>
      <c r="C493">
        <f t="shared" si="15"/>
        <v>3</v>
      </c>
      <c r="D493" s="19">
        <f>_xlfn.XLOOKUP(G493,[1]Sheet1!$K:$K,[1]Sheet1!$D:$D,0)</f>
        <v>45005</v>
      </c>
      <c r="E493" s="19">
        <f>_xlfn.XLOOKUP(G493,[1]Sheet1!$K:$K,[1]Sheet1!$E:$E,0)</f>
        <v>45011</v>
      </c>
      <c r="F493" t="str">
        <f>_xlfn.XLOOKUP(G493,[1]Sheet1!$K:$K,[1]Sheet1!$N:$N,0)</f>
        <v>2023-W12</v>
      </c>
      <c r="G493" t="s">
        <v>364</v>
      </c>
      <c r="H493" t="s">
        <v>162</v>
      </c>
      <c r="I493" t="s">
        <v>342</v>
      </c>
      <c r="J493" t="s">
        <v>343</v>
      </c>
      <c r="K493" t="s">
        <v>344</v>
      </c>
      <c r="L493" t="s">
        <v>1119</v>
      </c>
      <c r="M493" t="s">
        <v>996</v>
      </c>
      <c r="N493" t="s">
        <v>1815</v>
      </c>
      <c r="O493" t="s">
        <v>1024</v>
      </c>
      <c r="P493" t="s">
        <v>1189</v>
      </c>
      <c r="Q493" t="s">
        <v>996</v>
      </c>
      <c r="R493" t="s">
        <v>1217</v>
      </c>
      <c r="S493" t="s">
        <v>1959</v>
      </c>
      <c r="T493" t="s">
        <v>1470</v>
      </c>
      <c r="U493" t="s">
        <v>986</v>
      </c>
      <c r="V493" t="s">
        <v>996</v>
      </c>
      <c r="W493" t="s">
        <v>984</v>
      </c>
      <c r="X493" t="s">
        <v>1959</v>
      </c>
      <c r="Y493" t="s">
        <v>986</v>
      </c>
      <c r="Z493" t="s">
        <v>166</v>
      </c>
      <c r="AA493" t="s">
        <v>33</v>
      </c>
      <c r="AB493">
        <v>1</v>
      </c>
      <c r="AC493">
        <v>0</v>
      </c>
    </row>
    <row r="494" spans="2:29" x14ac:dyDescent="0.25">
      <c r="B494">
        <f t="shared" si="14"/>
        <v>2023</v>
      </c>
      <c r="C494">
        <f t="shared" si="15"/>
        <v>3</v>
      </c>
      <c r="D494" s="19">
        <f>_xlfn.XLOOKUP(G494,[1]Sheet1!$K:$K,[1]Sheet1!$D:$D,0)</f>
        <v>45005</v>
      </c>
      <c r="E494" s="19">
        <f>_xlfn.XLOOKUP(G494,[1]Sheet1!$K:$K,[1]Sheet1!$E:$E,0)</f>
        <v>45011</v>
      </c>
      <c r="F494" t="str">
        <f>_xlfn.XLOOKUP(G494,[1]Sheet1!$K:$K,[1]Sheet1!$N:$N,0)</f>
        <v>2023-W12</v>
      </c>
      <c r="G494" t="s">
        <v>364</v>
      </c>
      <c r="H494" t="s">
        <v>162</v>
      </c>
      <c r="I494" t="s">
        <v>371</v>
      </c>
      <c r="J494" t="s">
        <v>343</v>
      </c>
      <c r="K494" t="s">
        <v>372</v>
      </c>
      <c r="L494" t="s">
        <v>1360</v>
      </c>
      <c r="M494" t="s">
        <v>996</v>
      </c>
      <c r="N494" t="s">
        <v>982</v>
      </c>
      <c r="O494" t="s">
        <v>1024</v>
      </c>
      <c r="P494" t="s">
        <v>1116</v>
      </c>
      <c r="Q494" t="s">
        <v>996</v>
      </c>
      <c r="R494" t="s">
        <v>1385</v>
      </c>
      <c r="S494" t="s">
        <v>1959</v>
      </c>
      <c r="T494" t="s">
        <v>1485</v>
      </c>
      <c r="U494" t="s">
        <v>986</v>
      </c>
      <c r="V494" t="s">
        <v>996</v>
      </c>
      <c r="W494" t="s">
        <v>984</v>
      </c>
      <c r="X494" t="s">
        <v>1034</v>
      </c>
      <c r="Y494" t="s">
        <v>986</v>
      </c>
      <c r="Z494" t="s">
        <v>166</v>
      </c>
      <c r="AA494" t="s">
        <v>33</v>
      </c>
      <c r="AB494">
        <v>1</v>
      </c>
      <c r="AC494">
        <v>0</v>
      </c>
    </row>
    <row r="495" spans="2:29" x14ac:dyDescent="0.25">
      <c r="B495">
        <f t="shared" si="14"/>
        <v>2023</v>
      </c>
      <c r="C495">
        <f t="shared" si="15"/>
        <v>3</v>
      </c>
      <c r="D495" s="19">
        <f>_xlfn.XLOOKUP(G495,[1]Sheet1!$K:$K,[1]Sheet1!$D:$D,0)</f>
        <v>45005</v>
      </c>
      <c r="E495" s="19">
        <f>_xlfn.XLOOKUP(G495,[1]Sheet1!$K:$K,[1]Sheet1!$E:$E,0)</f>
        <v>45011</v>
      </c>
      <c r="F495" t="str">
        <f>_xlfn.XLOOKUP(G495,[1]Sheet1!$K:$K,[1]Sheet1!$N:$N,0)</f>
        <v>2023-W12</v>
      </c>
      <c r="G495" t="s">
        <v>364</v>
      </c>
      <c r="H495" t="s">
        <v>76</v>
      </c>
      <c r="I495" t="s">
        <v>76</v>
      </c>
      <c r="J495" t="s">
        <v>77</v>
      </c>
      <c r="K495" t="s">
        <v>78</v>
      </c>
      <c r="L495" t="s">
        <v>1187</v>
      </c>
      <c r="M495" t="s">
        <v>984</v>
      </c>
      <c r="N495" t="s">
        <v>2400</v>
      </c>
      <c r="O495" t="s">
        <v>986</v>
      </c>
      <c r="P495" t="s">
        <v>1187</v>
      </c>
      <c r="Q495" t="s">
        <v>984</v>
      </c>
      <c r="R495" t="s">
        <v>2401</v>
      </c>
      <c r="S495" t="s">
        <v>986</v>
      </c>
      <c r="T495" t="s">
        <v>970</v>
      </c>
      <c r="U495" t="s">
        <v>986</v>
      </c>
      <c r="V495" t="s">
        <v>996</v>
      </c>
      <c r="W495" t="s">
        <v>984</v>
      </c>
      <c r="X495" t="s">
        <v>1277</v>
      </c>
      <c r="Y495" t="s">
        <v>986</v>
      </c>
      <c r="Z495" t="s">
        <v>178</v>
      </c>
      <c r="AA495" t="s">
        <v>33</v>
      </c>
      <c r="AB495">
        <v>1</v>
      </c>
      <c r="AC495">
        <v>0</v>
      </c>
    </row>
    <row r="496" spans="2:29" x14ac:dyDescent="0.25">
      <c r="B496">
        <f t="shared" si="14"/>
        <v>2023</v>
      </c>
      <c r="C496">
        <f t="shared" si="15"/>
        <v>3</v>
      </c>
      <c r="D496" s="19">
        <f>_xlfn.XLOOKUP(G496,[1]Sheet1!$K:$K,[1]Sheet1!$D:$D,0)</f>
        <v>45005</v>
      </c>
      <c r="E496" s="19">
        <f>_xlfn.XLOOKUP(G496,[1]Sheet1!$K:$K,[1]Sheet1!$E:$E,0)</f>
        <v>45011</v>
      </c>
      <c r="F496" t="str">
        <f>_xlfn.XLOOKUP(G496,[1]Sheet1!$K:$K,[1]Sheet1!$N:$N,0)</f>
        <v>2023-W12</v>
      </c>
      <c r="G496" t="s">
        <v>364</v>
      </c>
      <c r="H496" t="s">
        <v>133</v>
      </c>
      <c r="I496" t="s">
        <v>72</v>
      </c>
      <c r="J496" t="s">
        <v>73</v>
      </c>
      <c r="K496" t="s">
        <v>74</v>
      </c>
      <c r="L496" t="s">
        <v>1340</v>
      </c>
      <c r="M496" t="s">
        <v>984</v>
      </c>
      <c r="N496" t="s">
        <v>1319</v>
      </c>
      <c r="O496" t="s">
        <v>986</v>
      </c>
      <c r="P496" t="s">
        <v>1221</v>
      </c>
      <c r="Q496" t="s">
        <v>984</v>
      </c>
      <c r="R496" t="s">
        <v>1205</v>
      </c>
      <c r="S496" t="s">
        <v>986</v>
      </c>
      <c r="T496" t="s">
        <v>970</v>
      </c>
      <c r="U496" t="s">
        <v>986</v>
      </c>
      <c r="V496" t="s">
        <v>996</v>
      </c>
      <c r="W496" t="s">
        <v>984</v>
      </c>
      <c r="X496" t="s">
        <v>1112</v>
      </c>
      <c r="Y496" t="s">
        <v>986</v>
      </c>
      <c r="Z496" t="s">
        <v>178</v>
      </c>
      <c r="AA496" t="s">
        <v>33</v>
      </c>
      <c r="AB496">
        <v>1</v>
      </c>
      <c r="AC496">
        <v>0</v>
      </c>
    </row>
    <row r="497" spans="2:29" x14ac:dyDescent="0.25">
      <c r="B497">
        <f t="shared" si="14"/>
        <v>2023</v>
      </c>
      <c r="C497">
        <f t="shared" si="15"/>
        <v>3</v>
      </c>
      <c r="D497" s="19">
        <f>_xlfn.XLOOKUP(G497,[1]Sheet1!$K:$K,[1]Sheet1!$D:$D,0)</f>
        <v>45005</v>
      </c>
      <c r="E497" s="19">
        <f>_xlfn.XLOOKUP(G497,[1]Sheet1!$K:$K,[1]Sheet1!$E:$E,0)</f>
        <v>45011</v>
      </c>
      <c r="F497" t="str">
        <f>_xlfn.XLOOKUP(G497,[1]Sheet1!$K:$K,[1]Sheet1!$N:$N,0)</f>
        <v>2023-W12</v>
      </c>
      <c r="G497" t="s">
        <v>364</v>
      </c>
      <c r="H497" t="s">
        <v>92</v>
      </c>
      <c r="I497" t="s">
        <v>102</v>
      </c>
      <c r="J497" t="s">
        <v>103</v>
      </c>
      <c r="K497" t="s">
        <v>104</v>
      </c>
      <c r="L497" t="s">
        <v>1018</v>
      </c>
      <c r="M497" t="s">
        <v>972</v>
      </c>
      <c r="N497" t="s">
        <v>2371</v>
      </c>
      <c r="O497" t="s">
        <v>1335</v>
      </c>
      <c r="P497" t="s">
        <v>1028</v>
      </c>
      <c r="Q497" t="s">
        <v>972</v>
      </c>
      <c r="R497" t="s">
        <v>1503</v>
      </c>
      <c r="S497" t="s">
        <v>1383</v>
      </c>
      <c r="T497" t="s">
        <v>2402</v>
      </c>
      <c r="U497" t="s">
        <v>970</v>
      </c>
      <c r="V497" t="s">
        <v>996</v>
      </c>
      <c r="W497" t="s">
        <v>984</v>
      </c>
      <c r="X497" t="s">
        <v>1446</v>
      </c>
      <c r="Y497" t="s">
        <v>986</v>
      </c>
      <c r="Z497" t="s">
        <v>178</v>
      </c>
      <c r="AA497" t="s">
        <v>33</v>
      </c>
      <c r="AB497">
        <v>1</v>
      </c>
      <c r="AC497">
        <v>0</v>
      </c>
    </row>
    <row r="498" spans="2:29" x14ac:dyDescent="0.25">
      <c r="B498">
        <f t="shared" si="14"/>
        <v>2023</v>
      </c>
      <c r="C498">
        <f t="shared" si="15"/>
        <v>3</v>
      </c>
      <c r="D498" s="19">
        <f>_xlfn.XLOOKUP(G498,[1]Sheet1!$K:$K,[1]Sheet1!$D:$D,0)</f>
        <v>44998</v>
      </c>
      <c r="E498" s="19">
        <f>_xlfn.XLOOKUP(G498,[1]Sheet1!$K:$K,[1]Sheet1!$E:$E,0)</f>
        <v>45004</v>
      </c>
      <c r="F498" t="str">
        <f>_xlfn.XLOOKUP(G498,[1]Sheet1!$K:$K,[1]Sheet1!$N:$N,0)</f>
        <v>2023-W11</v>
      </c>
      <c r="G498" t="s">
        <v>373</v>
      </c>
      <c r="H498" t="s">
        <v>115</v>
      </c>
      <c r="I498" t="s">
        <v>231</v>
      </c>
      <c r="J498" t="s">
        <v>232</v>
      </c>
      <c r="K498" t="s">
        <v>233</v>
      </c>
      <c r="L498" t="s">
        <v>2403</v>
      </c>
      <c r="M498" t="s">
        <v>963</v>
      </c>
      <c r="N498" t="s">
        <v>2404</v>
      </c>
      <c r="O498" t="s">
        <v>1857</v>
      </c>
      <c r="P498" t="s">
        <v>2405</v>
      </c>
      <c r="Q498" t="s">
        <v>1012</v>
      </c>
      <c r="R498" t="s">
        <v>2406</v>
      </c>
      <c r="S498" t="s">
        <v>2407</v>
      </c>
      <c r="T498" t="s">
        <v>970</v>
      </c>
      <c r="U498" t="s">
        <v>970</v>
      </c>
      <c r="V498" t="s">
        <v>1005</v>
      </c>
      <c r="W498" t="s">
        <v>984</v>
      </c>
      <c r="X498" t="s">
        <v>1633</v>
      </c>
      <c r="Y498" t="s">
        <v>986</v>
      </c>
      <c r="Z498" t="s">
        <v>374</v>
      </c>
      <c r="AA498" t="s">
        <v>33</v>
      </c>
      <c r="AB498">
        <v>17</v>
      </c>
      <c r="AC498">
        <v>0</v>
      </c>
    </row>
    <row r="499" spans="2:29" x14ac:dyDescent="0.25">
      <c r="B499">
        <f t="shared" si="14"/>
        <v>2023</v>
      </c>
      <c r="C499">
        <f t="shared" si="15"/>
        <v>3</v>
      </c>
      <c r="D499" s="19">
        <f>_xlfn.XLOOKUP(G499,[1]Sheet1!$K:$K,[1]Sheet1!$D:$D,0)</f>
        <v>44998</v>
      </c>
      <c r="E499" s="19">
        <f>_xlfn.XLOOKUP(G499,[1]Sheet1!$K:$K,[1]Sheet1!$E:$E,0)</f>
        <v>45004</v>
      </c>
      <c r="F499" t="str">
        <f>_xlfn.XLOOKUP(G499,[1]Sheet1!$K:$K,[1]Sheet1!$N:$N,0)</f>
        <v>2023-W11</v>
      </c>
      <c r="G499" t="s">
        <v>373</v>
      </c>
      <c r="H499" t="s">
        <v>115</v>
      </c>
      <c r="I499" t="s">
        <v>116</v>
      </c>
      <c r="J499" t="s">
        <v>117</v>
      </c>
      <c r="K499" t="s">
        <v>118</v>
      </c>
      <c r="L499" t="s">
        <v>1810</v>
      </c>
      <c r="M499" t="s">
        <v>972</v>
      </c>
      <c r="N499" t="s">
        <v>2408</v>
      </c>
      <c r="O499" t="s">
        <v>1040</v>
      </c>
      <c r="P499" t="s">
        <v>1567</v>
      </c>
      <c r="Q499" t="s">
        <v>1081</v>
      </c>
      <c r="R499" t="s">
        <v>2408</v>
      </c>
      <c r="S499" t="s">
        <v>1817</v>
      </c>
      <c r="T499" t="s">
        <v>970</v>
      </c>
      <c r="U499" t="s">
        <v>970</v>
      </c>
      <c r="V499" t="s">
        <v>1125</v>
      </c>
      <c r="W499" t="s">
        <v>984</v>
      </c>
      <c r="X499" t="s">
        <v>2377</v>
      </c>
      <c r="Y499" t="s">
        <v>986</v>
      </c>
      <c r="Z499" t="s">
        <v>106</v>
      </c>
      <c r="AA499" t="s">
        <v>33</v>
      </c>
      <c r="AB499">
        <v>12</v>
      </c>
      <c r="AC499">
        <v>0</v>
      </c>
    </row>
    <row r="500" spans="2:29" x14ac:dyDescent="0.25">
      <c r="B500">
        <f t="shared" si="14"/>
        <v>2023</v>
      </c>
      <c r="C500">
        <f t="shared" si="15"/>
        <v>3</v>
      </c>
      <c r="D500" s="19">
        <f>_xlfn.XLOOKUP(G500,[1]Sheet1!$K:$K,[1]Sheet1!$D:$D,0)</f>
        <v>44998</v>
      </c>
      <c r="E500" s="19">
        <f>_xlfn.XLOOKUP(G500,[1]Sheet1!$K:$K,[1]Sheet1!$E:$E,0)</f>
        <v>45004</v>
      </c>
      <c r="F500" t="str">
        <f>_xlfn.XLOOKUP(G500,[1]Sheet1!$K:$K,[1]Sheet1!$N:$N,0)</f>
        <v>2023-W11</v>
      </c>
      <c r="G500" t="s">
        <v>373</v>
      </c>
      <c r="H500" t="s">
        <v>29</v>
      </c>
      <c r="I500" t="s">
        <v>29</v>
      </c>
      <c r="J500" t="s">
        <v>30</v>
      </c>
      <c r="K500" t="s">
        <v>31</v>
      </c>
      <c r="L500" t="s">
        <v>1459</v>
      </c>
      <c r="M500" t="s">
        <v>996</v>
      </c>
      <c r="N500" t="s">
        <v>2409</v>
      </c>
      <c r="O500" t="s">
        <v>1375</v>
      </c>
      <c r="P500" t="s">
        <v>2358</v>
      </c>
      <c r="Q500" t="s">
        <v>972</v>
      </c>
      <c r="R500" t="s">
        <v>2410</v>
      </c>
      <c r="S500" t="s">
        <v>1152</v>
      </c>
      <c r="T500" t="s">
        <v>970</v>
      </c>
      <c r="U500" t="s">
        <v>970</v>
      </c>
      <c r="V500" t="s">
        <v>1042</v>
      </c>
      <c r="W500" t="s">
        <v>984</v>
      </c>
      <c r="X500" t="s">
        <v>2373</v>
      </c>
      <c r="Y500" t="s">
        <v>986</v>
      </c>
      <c r="Z500" t="s">
        <v>375</v>
      </c>
      <c r="AA500" t="s">
        <v>33</v>
      </c>
      <c r="AB500">
        <v>10</v>
      </c>
      <c r="AC500">
        <v>0</v>
      </c>
    </row>
    <row r="501" spans="2:29" x14ac:dyDescent="0.25">
      <c r="B501">
        <f t="shared" si="14"/>
        <v>2023</v>
      </c>
      <c r="C501">
        <f t="shared" si="15"/>
        <v>3</v>
      </c>
      <c r="D501" s="19">
        <f>_xlfn.XLOOKUP(G501,[1]Sheet1!$K:$K,[1]Sheet1!$D:$D,0)</f>
        <v>44998</v>
      </c>
      <c r="E501" s="19">
        <f>_xlfn.XLOOKUP(G501,[1]Sheet1!$K:$K,[1]Sheet1!$E:$E,0)</f>
        <v>45004</v>
      </c>
      <c r="F501" t="str">
        <f>_xlfn.XLOOKUP(G501,[1]Sheet1!$K:$K,[1]Sheet1!$N:$N,0)</f>
        <v>2023-W11</v>
      </c>
      <c r="G501" t="s">
        <v>373</v>
      </c>
      <c r="H501" t="s">
        <v>120</v>
      </c>
      <c r="I501" t="s">
        <v>120</v>
      </c>
      <c r="J501" t="s">
        <v>121</v>
      </c>
      <c r="K501" t="s">
        <v>122</v>
      </c>
      <c r="L501" t="s">
        <v>1341</v>
      </c>
      <c r="M501" t="s">
        <v>984</v>
      </c>
      <c r="N501" t="s">
        <v>1103</v>
      </c>
      <c r="O501" t="s">
        <v>986</v>
      </c>
      <c r="P501" t="s">
        <v>1187</v>
      </c>
      <c r="Q501" t="s">
        <v>984</v>
      </c>
      <c r="R501" t="s">
        <v>979</v>
      </c>
      <c r="S501" t="s">
        <v>986</v>
      </c>
      <c r="T501" t="s">
        <v>2376</v>
      </c>
      <c r="U501" t="s">
        <v>986</v>
      </c>
      <c r="V501" t="s">
        <v>972</v>
      </c>
      <c r="W501" t="s">
        <v>984</v>
      </c>
      <c r="X501" t="s">
        <v>1152</v>
      </c>
      <c r="Y501" t="s">
        <v>986</v>
      </c>
      <c r="Z501" t="s">
        <v>368</v>
      </c>
      <c r="AA501" t="s">
        <v>33</v>
      </c>
      <c r="AB501">
        <v>2</v>
      </c>
      <c r="AC501">
        <v>0</v>
      </c>
    </row>
    <row r="502" spans="2:29" x14ac:dyDescent="0.25">
      <c r="B502">
        <f t="shared" si="14"/>
        <v>2023</v>
      </c>
      <c r="C502">
        <f t="shared" si="15"/>
        <v>3</v>
      </c>
      <c r="D502" s="19">
        <f>_xlfn.XLOOKUP(G502,[1]Sheet1!$K:$K,[1]Sheet1!$D:$D,0)</f>
        <v>44998</v>
      </c>
      <c r="E502" s="19">
        <f>_xlfn.XLOOKUP(G502,[1]Sheet1!$K:$K,[1]Sheet1!$E:$E,0)</f>
        <v>45004</v>
      </c>
      <c r="F502" t="str">
        <f>_xlfn.XLOOKUP(G502,[1]Sheet1!$K:$K,[1]Sheet1!$N:$N,0)</f>
        <v>2023-W11</v>
      </c>
      <c r="G502" t="s">
        <v>373</v>
      </c>
      <c r="H502" t="s">
        <v>54</v>
      </c>
      <c r="I502" t="s">
        <v>54</v>
      </c>
      <c r="J502" t="s">
        <v>30</v>
      </c>
      <c r="K502" t="s">
        <v>55</v>
      </c>
      <c r="L502" t="s">
        <v>1213</v>
      </c>
      <c r="M502" t="s">
        <v>984</v>
      </c>
      <c r="N502" t="s">
        <v>2411</v>
      </c>
      <c r="O502" t="s">
        <v>986</v>
      </c>
      <c r="P502" t="s">
        <v>2412</v>
      </c>
      <c r="Q502" t="s">
        <v>984</v>
      </c>
      <c r="R502" t="s">
        <v>2413</v>
      </c>
      <c r="S502" t="s">
        <v>986</v>
      </c>
      <c r="T502" t="s">
        <v>2414</v>
      </c>
      <c r="U502" t="s">
        <v>986</v>
      </c>
      <c r="V502" t="s">
        <v>972</v>
      </c>
      <c r="W502" t="s">
        <v>984</v>
      </c>
      <c r="X502" t="s">
        <v>2283</v>
      </c>
      <c r="Y502" t="s">
        <v>986</v>
      </c>
      <c r="Z502" t="s">
        <v>370</v>
      </c>
      <c r="AA502" t="s">
        <v>33</v>
      </c>
      <c r="AB502">
        <v>2</v>
      </c>
      <c r="AC502">
        <v>0</v>
      </c>
    </row>
    <row r="503" spans="2:29" x14ac:dyDescent="0.25">
      <c r="B503">
        <f t="shared" si="14"/>
        <v>2023</v>
      </c>
      <c r="C503">
        <f t="shared" si="15"/>
        <v>3</v>
      </c>
      <c r="D503" s="19">
        <f>_xlfn.XLOOKUP(G503,[1]Sheet1!$K:$K,[1]Sheet1!$D:$D,0)</f>
        <v>44998</v>
      </c>
      <c r="E503" s="19">
        <f>_xlfn.XLOOKUP(G503,[1]Sheet1!$K:$K,[1]Sheet1!$E:$E,0)</f>
        <v>45004</v>
      </c>
      <c r="F503" t="str">
        <f>_xlfn.XLOOKUP(G503,[1]Sheet1!$K:$K,[1]Sheet1!$N:$N,0)</f>
        <v>2023-W11</v>
      </c>
      <c r="G503" t="s">
        <v>373</v>
      </c>
      <c r="H503" t="s">
        <v>92</v>
      </c>
      <c r="I503" t="s">
        <v>97</v>
      </c>
      <c r="J503" t="s">
        <v>98</v>
      </c>
      <c r="K503" t="s">
        <v>99</v>
      </c>
      <c r="L503" t="s">
        <v>1221</v>
      </c>
      <c r="M503" t="s">
        <v>984</v>
      </c>
      <c r="N503" t="s">
        <v>1898</v>
      </c>
      <c r="O503" t="s">
        <v>986</v>
      </c>
      <c r="P503" t="s">
        <v>1187</v>
      </c>
      <c r="Q503" t="s">
        <v>984</v>
      </c>
      <c r="R503" t="s">
        <v>979</v>
      </c>
      <c r="S503" t="s">
        <v>986</v>
      </c>
      <c r="T503" t="s">
        <v>2415</v>
      </c>
      <c r="U503" t="s">
        <v>986</v>
      </c>
      <c r="V503" t="s">
        <v>972</v>
      </c>
      <c r="W503" t="s">
        <v>984</v>
      </c>
      <c r="X503" t="s">
        <v>1473</v>
      </c>
      <c r="Y503" t="s">
        <v>986</v>
      </c>
      <c r="Z503" t="s">
        <v>300</v>
      </c>
      <c r="AA503" t="s">
        <v>33</v>
      </c>
      <c r="AB503">
        <v>2</v>
      </c>
      <c r="AC503">
        <v>0</v>
      </c>
    </row>
    <row r="504" spans="2:29" x14ac:dyDescent="0.25">
      <c r="B504">
        <f t="shared" si="14"/>
        <v>2023</v>
      </c>
      <c r="C504">
        <f t="shared" si="15"/>
        <v>3</v>
      </c>
      <c r="D504" s="19">
        <f>_xlfn.XLOOKUP(G504,[1]Sheet1!$K:$K,[1]Sheet1!$D:$D,0)</f>
        <v>44998</v>
      </c>
      <c r="E504" s="19">
        <f>_xlfn.XLOOKUP(G504,[1]Sheet1!$K:$K,[1]Sheet1!$E:$E,0)</f>
        <v>45004</v>
      </c>
      <c r="F504" t="str">
        <f>_xlfn.XLOOKUP(G504,[1]Sheet1!$K:$K,[1]Sheet1!$N:$N,0)</f>
        <v>2023-W11</v>
      </c>
      <c r="G504" t="s">
        <v>373</v>
      </c>
      <c r="H504" t="s">
        <v>76</v>
      </c>
      <c r="I504" t="s">
        <v>76</v>
      </c>
      <c r="J504" t="s">
        <v>77</v>
      </c>
      <c r="K504" t="s">
        <v>78</v>
      </c>
      <c r="L504" t="s">
        <v>1321</v>
      </c>
      <c r="M504" t="s">
        <v>972</v>
      </c>
      <c r="N504" t="s">
        <v>2150</v>
      </c>
      <c r="O504" t="s">
        <v>1040</v>
      </c>
      <c r="P504" t="s">
        <v>1106</v>
      </c>
      <c r="Q504" t="s">
        <v>972</v>
      </c>
      <c r="R504" t="s">
        <v>2416</v>
      </c>
      <c r="S504" t="s">
        <v>1152</v>
      </c>
      <c r="T504" t="s">
        <v>970</v>
      </c>
      <c r="U504" t="s">
        <v>970</v>
      </c>
      <c r="V504" t="s">
        <v>972</v>
      </c>
      <c r="W504" t="s">
        <v>984</v>
      </c>
      <c r="X504" t="s">
        <v>998</v>
      </c>
      <c r="Y504" t="s">
        <v>986</v>
      </c>
      <c r="Z504" t="s">
        <v>300</v>
      </c>
      <c r="AA504" t="s">
        <v>33</v>
      </c>
      <c r="AB504">
        <v>2</v>
      </c>
      <c r="AC504">
        <v>0</v>
      </c>
    </row>
    <row r="505" spans="2:29" x14ac:dyDescent="0.25">
      <c r="B505">
        <f t="shared" si="14"/>
        <v>2023</v>
      </c>
      <c r="C505">
        <f t="shared" si="15"/>
        <v>3</v>
      </c>
      <c r="D505" s="19">
        <f>_xlfn.XLOOKUP(G505,[1]Sheet1!$K:$K,[1]Sheet1!$D:$D,0)</f>
        <v>44998</v>
      </c>
      <c r="E505" s="19">
        <f>_xlfn.XLOOKUP(G505,[1]Sheet1!$K:$K,[1]Sheet1!$E:$E,0)</f>
        <v>45004</v>
      </c>
      <c r="F505" t="str">
        <f>_xlfn.XLOOKUP(G505,[1]Sheet1!$K:$K,[1]Sheet1!$N:$N,0)</f>
        <v>2023-W11</v>
      </c>
      <c r="G505" t="s">
        <v>373</v>
      </c>
      <c r="H505" t="s">
        <v>133</v>
      </c>
      <c r="I505" t="s">
        <v>72</v>
      </c>
      <c r="J505" t="s">
        <v>73</v>
      </c>
      <c r="K505" t="s">
        <v>74</v>
      </c>
      <c r="L505" t="s">
        <v>992</v>
      </c>
      <c r="M505" t="s">
        <v>984</v>
      </c>
      <c r="N505" t="s">
        <v>1267</v>
      </c>
      <c r="O505" t="s">
        <v>986</v>
      </c>
      <c r="P505" t="s">
        <v>1219</v>
      </c>
      <c r="Q505" t="s">
        <v>984</v>
      </c>
      <c r="R505" t="s">
        <v>1392</v>
      </c>
      <c r="S505" t="s">
        <v>986</v>
      </c>
      <c r="T505" t="s">
        <v>970</v>
      </c>
      <c r="U505" t="s">
        <v>986</v>
      </c>
      <c r="V505" t="s">
        <v>1081</v>
      </c>
      <c r="W505" t="s">
        <v>984</v>
      </c>
      <c r="X505" t="s">
        <v>1522</v>
      </c>
      <c r="Y505" t="s">
        <v>986</v>
      </c>
      <c r="Z505" t="s">
        <v>341</v>
      </c>
      <c r="AA505" t="s">
        <v>33</v>
      </c>
      <c r="AB505">
        <v>2</v>
      </c>
      <c r="AC505">
        <v>0</v>
      </c>
    </row>
    <row r="506" spans="2:29" x14ac:dyDescent="0.25">
      <c r="B506">
        <f t="shared" si="14"/>
        <v>2023</v>
      </c>
      <c r="C506">
        <f t="shared" si="15"/>
        <v>3</v>
      </c>
      <c r="D506" s="19">
        <f>_xlfn.XLOOKUP(G506,[1]Sheet1!$K:$K,[1]Sheet1!$D:$D,0)</f>
        <v>44998</v>
      </c>
      <c r="E506" s="19">
        <f>_xlfn.XLOOKUP(G506,[1]Sheet1!$K:$K,[1]Sheet1!$E:$E,0)</f>
        <v>45004</v>
      </c>
      <c r="F506" t="str">
        <f>_xlfn.XLOOKUP(G506,[1]Sheet1!$K:$K,[1]Sheet1!$N:$N,0)</f>
        <v>2023-W11</v>
      </c>
      <c r="G506" t="s">
        <v>373</v>
      </c>
      <c r="H506" t="s">
        <v>92</v>
      </c>
      <c r="I506" t="s">
        <v>102</v>
      </c>
      <c r="J506" t="s">
        <v>103</v>
      </c>
      <c r="K506" t="s">
        <v>104</v>
      </c>
      <c r="L506" t="s">
        <v>1914</v>
      </c>
      <c r="M506" t="s">
        <v>984</v>
      </c>
      <c r="N506" t="s">
        <v>2417</v>
      </c>
      <c r="O506" t="s">
        <v>986</v>
      </c>
      <c r="P506" t="s">
        <v>1248</v>
      </c>
      <c r="Q506" t="s">
        <v>984</v>
      </c>
      <c r="R506" t="s">
        <v>2418</v>
      </c>
      <c r="S506" t="s">
        <v>986</v>
      </c>
      <c r="T506" t="s">
        <v>1250</v>
      </c>
      <c r="U506" t="s">
        <v>986</v>
      </c>
      <c r="V506" t="s">
        <v>972</v>
      </c>
      <c r="W506" t="s">
        <v>984</v>
      </c>
      <c r="X506" t="s">
        <v>1495</v>
      </c>
      <c r="Y506" t="s">
        <v>986</v>
      </c>
      <c r="Z506" t="s">
        <v>300</v>
      </c>
      <c r="AA506" t="s">
        <v>33</v>
      </c>
      <c r="AB506">
        <v>2</v>
      </c>
      <c r="AC506">
        <v>0</v>
      </c>
    </row>
    <row r="507" spans="2:29" x14ac:dyDescent="0.25">
      <c r="B507">
        <f t="shared" si="14"/>
        <v>2023</v>
      </c>
      <c r="C507">
        <f t="shared" si="15"/>
        <v>3</v>
      </c>
      <c r="D507" s="19">
        <f>_xlfn.XLOOKUP(G507,[1]Sheet1!$K:$K,[1]Sheet1!$D:$D,0)</f>
        <v>44998</v>
      </c>
      <c r="E507" s="19">
        <f>_xlfn.XLOOKUP(G507,[1]Sheet1!$K:$K,[1]Sheet1!$E:$E,0)</f>
        <v>45004</v>
      </c>
      <c r="F507" t="str">
        <f>_xlfn.XLOOKUP(G507,[1]Sheet1!$K:$K,[1]Sheet1!$N:$N,0)</f>
        <v>2023-W11</v>
      </c>
      <c r="G507" t="s">
        <v>373</v>
      </c>
      <c r="H507" t="s">
        <v>162</v>
      </c>
      <c r="I507" t="s">
        <v>342</v>
      </c>
      <c r="J507" t="s">
        <v>343</v>
      </c>
      <c r="K507" t="s">
        <v>344</v>
      </c>
      <c r="L507" t="s">
        <v>1340</v>
      </c>
      <c r="M507" t="s">
        <v>984</v>
      </c>
      <c r="N507" t="s">
        <v>1484</v>
      </c>
      <c r="O507" t="s">
        <v>986</v>
      </c>
      <c r="P507" t="s">
        <v>1340</v>
      </c>
      <c r="Q507" t="s">
        <v>984</v>
      </c>
      <c r="R507" t="s">
        <v>2419</v>
      </c>
      <c r="S507" t="s">
        <v>986</v>
      </c>
      <c r="T507" t="s">
        <v>970</v>
      </c>
      <c r="U507" t="s">
        <v>986</v>
      </c>
      <c r="V507" t="s">
        <v>996</v>
      </c>
      <c r="W507" t="s">
        <v>984</v>
      </c>
      <c r="X507" t="s">
        <v>1112</v>
      </c>
      <c r="Y507" t="s">
        <v>986</v>
      </c>
      <c r="Z507" t="s">
        <v>166</v>
      </c>
      <c r="AA507" t="s">
        <v>33</v>
      </c>
      <c r="AB507">
        <v>1</v>
      </c>
      <c r="AC507">
        <v>0</v>
      </c>
    </row>
    <row r="508" spans="2:29" x14ac:dyDescent="0.25">
      <c r="B508">
        <f t="shared" si="14"/>
        <v>2023</v>
      </c>
      <c r="C508">
        <f t="shared" si="15"/>
        <v>3</v>
      </c>
      <c r="D508" s="19">
        <f>_xlfn.XLOOKUP(G508,[1]Sheet1!$K:$K,[1]Sheet1!$D:$D,0)</f>
        <v>44998</v>
      </c>
      <c r="E508" s="19">
        <f>_xlfn.XLOOKUP(G508,[1]Sheet1!$K:$K,[1]Sheet1!$E:$E,0)</f>
        <v>45004</v>
      </c>
      <c r="F508" t="str">
        <f>_xlfn.XLOOKUP(G508,[1]Sheet1!$K:$K,[1]Sheet1!$N:$N,0)</f>
        <v>2023-W11</v>
      </c>
      <c r="G508" t="s">
        <v>373</v>
      </c>
      <c r="H508" t="s">
        <v>162</v>
      </c>
      <c r="I508" t="s">
        <v>371</v>
      </c>
      <c r="J508" t="s">
        <v>343</v>
      </c>
      <c r="K508" t="s">
        <v>372</v>
      </c>
      <c r="L508" t="s">
        <v>1132</v>
      </c>
      <c r="M508" t="s">
        <v>996</v>
      </c>
      <c r="N508" t="s">
        <v>2107</v>
      </c>
      <c r="O508" t="s">
        <v>1375</v>
      </c>
      <c r="P508" t="s">
        <v>1124</v>
      </c>
      <c r="Q508" t="s">
        <v>996</v>
      </c>
      <c r="R508" t="s">
        <v>1123</v>
      </c>
      <c r="S508" t="s">
        <v>1391</v>
      </c>
      <c r="T508" t="s">
        <v>2420</v>
      </c>
      <c r="U508" t="s">
        <v>970</v>
      </c>
      <c r="V508" t="s">
        <v>996</v>
      </c>
      <c r="W508" t="s">
        <v>984</v>
      </c>
      <c r="X508" t="s">
        <v>1619</v>
      </c>
      <c r="Y508" t="s">
        <v>986</v>
      </c>
      <c r="Z508" t="s">
        <v>166</v>
      </c>
      <c r="AA508" t="s">
        <v>33</v>
      </c>
      <c r="AB508">
        <v>1</v>
      </c>
      <c r="AC508">
        <v>0</v>
      </c>
    </row>
    <row r="509" spans="2:29" x14ac:dyDescent="0.25">
      <c r="B509">
        <f t="shared" si="14"/>
        <v>2023</v>
      </c>
      <c r="C509">
        <f t="shared" si="15"/>
        <v>3</v>
      </c>
      <c r="D509" s="19">
        <f>_xlfn.XLOOKUP(G509,[1]Sheet1!$K:$K,[1]Sheet1!$D:$D,0)</f>
        <v>44998</v>
      </c>
      <c r="E509" s="19">
        <f>_xlfn.XLOOKUP(G509,[1]Sheet1!$K:$K,[1]Sheet1!$E:$E,0)</f>
        <v>45004</v>
      </c>
      <c r="F509" t="str">
        <f>_xlfn.XLOOKUP(G509,[1]Sheet1!$K:$K,[1]Sheet1!$N:$N,0)</f>
        <v>2023-W11</v>
      </c>
      <c r="G509" t="s">
        <v>373</v>
      </c>
      <c r="H509" t="s">
        <v>162</v>
      </c>
      <c r="I509" t="s">
        <v>163</v>
      </c>
      <c r="J509" t="s">
        <v>164</v>
      </c>
      <c r="K509" t="s">
        <v>165</v>
      </c>
      <c r="L509" t="s">
        <v>1087</v>
      </c>
      <c r="M509" t="s">
        <v>996</v>
      </c>
      <c r="N509" t="s">
        <v>2421</v>
      </c>
      <c r="O509" t="s">
        <v>1375</v>
      </c>
      <c r="P509" t="s">
        <v>1349</v>
      </c>
      <c r="Q509" t="s">
        <v>996</v>
      </c>
      <c r="R509" t="s">
        <v>1690</v>
      </c>
      <c r="S509" t="s">
        <v>1391</v>
      </c>
      <c r="T509" t="s">
        <v>970</v>
      </c>
      <c r="U509" t="s">
        <v>970</v>
      </c>
      <c r="V509" t="s">
        <v>963</v>
      </c>
      <c r="W509" t="s">
        <v>984</v>
      </c>
      <c r="X509" t="s">
        <v>1152</v>
      </c>
      <c r="Y509" t="s">
        <v>986</v>
      </c>
      <c r="Z509" t="s">
        <v>376</v>
      </c>
      <c r="AA509" t="s">
        <v>33</v>
      </c>
      <c r="AB509">
        <v>1</v>
      </c>
      <c r="AC509">
        <v>0</v>
      </c>
    </row>
    <row r="510" spans="2:29" x14ac:dyDescent="0.25">
      <c r="B510">
        <f t="shared" si="14"/>
        <v>2023</v>
      </c>
      <c r="C510">
        <f t="shared" si="15"/>
        <v>3</v>
      </c>
      <c r="D510" s="19">
        <f>_xlfn.XLOOKUP(G510,[1]Sheet1!$K:$K,[1]Sheet1!$D:$D,0)</f>
        <v>44998</v>
      </c>
      <c r="E510" s="19">
        <f>_xlfn.XLOOKUP(G510,[1]Sheet1!$K:$K,[1]Sheet1!$E:$E,0)</f>
        <v>45004</v>
      </c>
      <c r="F510" t="str">
        <f>_xlfn.XLOOKUP(G510,[1]Sheet1!$K:$K,[1]Sheet1!$N:$N,0)</f>
        <v>2023-W11</v>
      </c>
      <c r="G510" t="s">
        <v>373</v>
      </c>
      <c r="H510" t="s">
        <v>92</v>
      </c>
      <c r="I510" t="s">
        <v>93</v>
      </c>
      <c r="J510" t="s">
        <v>94</v>
      </c>
      <c r="K510" t="s">
        <v>95</v>
      </c>
      <c r="L510" t="s">
        <v>1341</v>
      </c>
      <c r="M510" t="s">
        <v>984</v>
      </c>
      <c r="N510" t="s">
        <v>1103</v>
      </c>
      <c r="O510" t="s">
        <v>986</v>
      </c>
      <c r="P510" t="s">
        <v>1296</v>
      </c>
      <c r="Q510" t="s">
        <v>984</v>
      </c>
      <c r="R510" t="s">
        <v>2422</v>
      </c>
      <c r="S510" t="s">
        <v>986</v>
      </c>
      <c r="T510" t="s">
        <v>2423</v>
      </c>
      <c r="U510" t="s">
        <v>986</v>
      </c>
      <c r="V510" t="s">
        <v>996</v>
      </c>
      <c r="W510" t="s">
        <v>984</v>
      </c>
      <c r="X510" t="s">
        <v>1391</v>
      </c>
      <c r="Y510" t="s">
        <v>986</v>
      </c>
      <c r="Z510" t="s">
        <v>178</v>
      </c>
      <c r="AA510" t="s">
        <v>33</v>
      </c>
      <c r="AB510">
        <v>1</v>
      </c>
      <c r="AC510">
        <v>0</v>
      </c>
    </row>
    <row r="511" spans="2:29" x14ac:dyDescent="0.25">
      <c r="B511">
        <f t="shared" si="14"/>
        <v>2023</v>
      </c>
      <c r="C511">
        <f t="shared" si="15"/>
        <v>11</v>
      </c>
      <c r="D511" s="19">
        <f>_xlfn.XLOOKUP(G511,[1]Sheet1!$K:$K,[1]Sheet1!$D:$D,0)</f>
        <v>45243</v>
      </c>
      <c r="E511" s="19">
        <f>_xlfn.XLOOKUP(G511,[1]Sheet1!$K:$K,[1]Sheet1!$E:$E,0)</f>
        <v>45249</v>
      </c>
      <c r="F511" t="str">
        <f>_xlfn.XLOOKUP(G511,[1]Sheet1!$K:$K,[1]Sheet1!$N:$N,0)</f>
        <v>2023-W46</v>
      </c>
      <c r="G511" t="s">
        <v>377</v>
      </c>
      <c r="H511" t="s">
        <v>29</v>
      </c>
      <c r="I511" t="s">
        <v>29</v>
      </c>
      <c r="J511" t="s">
        <v>30</v>
      </c>
      <c r="K511" t="s">
        <v>31</v>
      </c>
      <c r="L511" t="s">
        <v>2424</v>
      </c>
      <c r="M511" t="s">
        <v>963</v>
      </c>
      <c r="N511" t="s">
        <v>2425</v>
      </c>
      <c r="O511" t="s">
        <v>1270</v>
      </c>
      <c r="P511" t="s">
        <v>2426</v>
      </c>
      <c r="Q511" t="s">
        <v>1022</v>
      </c>
      <c r="R511" t="s">
        <v>2427</v>
      </c>
      <c r="S511" t="s">
        <v>1799</v>
      </c>
      <c r="T511" t="s">
        <v>2428</v>
      </c>
      <c r="U511" t="s">
        <v>1580</v>
      </c>
      <c r="V511" t="s">
        <v>1070</v>
      </c>
      <c r="W511" t="s">
        <v>972</v>
      </c>
      <c r="X511" t="s">
        <v>2429</v>
      </c>
      <c r="Y511" t="s">
        <v>974</v>
      </c>
      <c r="Z511" t="s">
        <v>79</v>
      </c>
      <c r="AA511" t="s">
        <v>181</v>
      </c>
      <c r="AB511">
        <v>57</v>
      </c>
      <c r="AC511">
        <v>2</v>
      </c>
    </row>
    <row r="512" spans="2:29" x14ac:dyDescent="0.25">
      <c r="B512">
        <f t="shared" si="14"/>
        <v>2023</v>
      </c>
      <c r="C512">
        <f t="shared" si="15"/>
        <v>11</v>
      </c>
      <c r="D512" s="19">
        <f>_xlfn.XLOOKUP(G512,[1]Sheet1!$K:$K,[1]Sheet1!$D:$D,0)</f>
        <v>45243</v>
      </c>
      <c r="E512" s="19">
        <f>_xlfn.XLOOKUP(G512,[1]Sheet1!$K:$K,[1]Sheet1!$E:$E,0)</f>
        <v>45249</v>
      </c>
      <c r="F512" t="str">
        <f>_xlfn.XLOOKUP(G512,[1]Sheet1!$K:$K,[1]Sheet1!$N:$N,0)</f>
        <v>2023-W46</v>
      </c>
      <c r="G512" t="s">
        <v>377</v>
      </c>
      <c r="H512" t="s">
        <v>54</v>
      </c>
      <c r="I512" t="s">
        <v>54</v>
      </c>
      <c r="J512" t="s">
        <v>30</v>
      </c>
      <c r="K512" t="s">
        <v>55</v>
      </c>
      <c r="L512" t="s">
        <v>2430</v>
      </c>
      <c r="M512" t="s">
        <v>1012</v>
      </c>
      <c r="N512" t="s">
        <v>1685</v>
      </c>
      <c r="O512" t="s">
        <v>2431</v>
      </c>
      <c r="P512" t="s">
        <v>2432</v>
      </c>
      <c r="Q512" t="s">
        <v>1221</v>
      </c>
      <c r="R512" t="s">
        <v>1088</v>
      </c>
      <c r="S512" t="s">
        <v>2433</v>
      </c>
      <c r="T512" t="s">
        <v>2428</v>
      </c>
      <c r="U512" t="s">
        <v>1574</v>
      </c>
      <c r="V512" t="s">
        <v>1124</v>
      </c>
      <c r="W512" t="s">
        <v>996</v>
      </c>
      <c r="X512" t="s">
        <v>1245</v>
      </c>
      <c r="Y512" t="s">
        <v>1373</v>
      </c>
      <c r="Z512" t="s">
        <v>378</v>
      </c>
      <c r="AA512" t="s">
        <v>57</v>
      </c>
      <c r="AB512">
        <v>35</v>
      </c>
      <c r="AC512">
        <v>1</v>
      </c>
    </row>
    <row r="513" spans="2:29" x14ac:dyDescent="0.25">
      <c r="B513">
        <f t="shared" si="14"/>
        <v>2023</v>
      </c>
      <c r="C513">
        <f t="shared" si="15"/>
        <v>11</v>
      </c>
      <c r="D513" s="19">
        <f>_xlfn.XLOOKUP(G513,[1]Sheet1!$K:$K,[1]Sheet1!$D:$D,0)</f>
        <v>45243</v>
      </c>
      <c r="E513" s="19">
        <f>_xlfn.XLOOKUP(G513,[1]Sheet1!$K:$K,[1]Sheet1!$E:$E,0)</f>
        <v>45249</v>
      </c>
      <c r="F513" t="str">
        <f>_xlfn.XLOOKUP(G513,[1]Sheet1!$K:$K,[1]Sheet1!$N:$N,0)</f>
        <v>2023-W46</v>
      </c>
      <c r="G513" t="s">
        <v>377</v>
      </c>
      <c r="H513" t="s">
        <v>76</v>
      </c>
      <c r="I513" t="s">
        <v>76</v>
      </c>
      <c r="J513" t="s">
        <v>77</v>
      </c>
      <c r="K513" t="s">
        <v>78</v>
      </c>
      <c r="L513" t="s">
        <v>2434</v>
      </c>
      <c r="M513" t="s">
        <v>963</v>
      </c>
      <c r="N513" t="s">
        <v>2435</v>
      </c>
      <c r="O513" t="s">
        <v>1270</v>
      </c>
      <c r="P513" t="s">
        <v>2436</v>
      </c>
      <c r="Q513" t="s">
        <v>1012</v>
      </c>
      <c r="R513" t="s">
        <v>2437</v>
      </c>
      <c r="S513" t="s">
        <v>2425</v>
      </c>
      <c r="T513" t="s">
        <v>970</v>
      </c>
      <c r="U513" t="s">
        <v>970</v>
      </c>
      <c r="V513" t="s">
        <v>1496</v>
      </c>
      <c r="W513" t="s">
        <v>972</v>
      </c>
      <c r="X513" t="s">
        <v>2438</v>
      </c>
      <c r="Y513" t="s">
        <v>974</v>
      </c>
      <c r="Z513" t="s">
        <v>379</v>
      </c>
      <c r="AA513" t="s">
        <v>380</v>
      </c>
      <c r="AB513">
        <v>30</v>
      </c>
      <c r="AC513">
        <v>2</v>
      </c>
    </row>
    <row r="514" spans="2:29" x14ac:dyDescent="0.25">
      <c r="B514">
        <f t="shared" si="14"/>
        <v>2023</v>
      </c>
      <c r="C514">
        <f t="shared" si="15"/>
        <v>11</v>
      </c>
      <c r="D514" s="19">
        <f>_xlfn.XLOOKUP(G514,[1]Sheet1!$K:$K,[1]Sheet1!$D:$D,0)</f>
        <v>45243</v>
      </c>
      <c r="E514" s="19">
        <f>_xlfn.XLOOKUP(G514,[1]Sheet1!$K:$K,[1]Sheet1!$E:$E,0)</f>
        <v>45249</v>
      </c>
      <c r="F514" t="str">
        <f>_xlfn.XLOOKUP(G514,[1]Sheet1!$K:$K,[1]Sheet1!$N:$N,0)</f>
        <v>2023-W46</v>
      </c>
      <c r="G514" t="s">
        <v>377</v>
      </c>
      <c r="H514" t="s">
        <v>92</v>
      </c>
      <c r="I514" t="s">
        <v>102</v>
      </c>
      <c r="J514" t="s">
        <v>103</v>
      </c>
      <c r="K514" t="s">
        <v>104</v>
      </c>
      <c r="L514" t="s">
        <v>1910</v>
      </c>
      <c r="M514" t="s">
        <v>1012</v>
      </c>
      <c r="N514" t="s">
        <v>1247</v>
      </c>
      <c r="O514" t="s">
        <v>2431</v>
      </c>
      <c r="P514" t="s">
        <v>966</v>
      </c>
      <c r="Q514" t="s">
        <v>1125</v>
      </c>
      <c r="R514" t="s">
        <v>2439</v>
      </c>
      <c r="S514" t="s">
        <v>2440</v>
      </c>
      <c r="T514" t="s">
        <v>1634</v>
      </c>
      <c r="U514" t="s">
        <v>970</v>
      </c>
      <c r="V514" t="s">
        <v>1010</v>
      </c>
      <c r="W514" t="s">
        <v>1087</v>
      </c>
      <c r="X514" t="s">
        <v>2441</v>
      </c>
      <c r="Y514" t="s">
        <v>2442</v>
      </c>
      <c r="Z514" t="s">
        <v>381</v>
      </c>
      <c r="AA514" t="s">
        <v>83</v>
      </c>
      <c r="AB514">
        <v>27</v>
      </c>
      <c r="AC514">
        <v>1</v>
      </c>
    </row>
    <row r="515" spans="2:29" x14ac:dyDescent="0.25">
      <c r="B515">
        <f t="shared" si="14"/>
        <v>2023</v>
      </c>
      <c r="C515">
        <f t="shared" si="15"/>
        <v>11</v>
      </c>
      <c r="D515" s="19">
        <f>_xlfn.XLOOKUP(G515,[1]Sheet1!$K:$K,[1]Sheet1!$D:$D,0)</f>
        <v>45243</v>
      </c>
      <c r="E515" s="19">
        <f>_xlfn.XLOOKUP(G515,[1]Sheet1!$K:$K,[1]Sheet1!$E:$E,0)</f>
        <v>45249</v>
      </c>
      <c r="F515" t="str">
        <f>_xlfn.XLOOKUP(G515,[1]Sheet1!$K:$K,[1]Sheet1!$N:$N,0)</f>
        <v>2023-W46</v>
      </c>
      <c r="G515" t="s">
        <v>377</v>
      </c>
      <c r="H515" t="s">
        <v>40</v>
      </c>
      <c r="I515" t="s">
        <v>88</v>
      </c>
      <c r="J515" t="s">
        <v>89</v>
      </c>
      <c r="K515" t="s">
        <v>90</v>
      </c>
      <c r="L515" t="s">
        <v>2443</v>
      </c>
      <c r="M515" t="s">
        <v>972</v>
      </c>
      <c r="N515" t="s">
        <v>2444</v>
      </c>
      <c r="O515" t="s">
        <v>1445</v>
      </c>
      <c r="P515" t="s">
        <v>2445</v>
      </c>
      <c r="Q515" t="s">
        <v>1081</v>
      </c>
      <c r="R515" t="s">
        <v>2446</v>
      </c>
      <c r="S515" t="s">
        <v>1712</v>
      </c>
      <c r="T515" t="s">
        <v>970</v>
      </c>
      <c r="U515" t="s">
        <v>970</v>
      </c>
      <c r="V515" t="s">
        <v>1108</v>
      </c>
      <c r="W515" t="s">
        <v>984</v>
      </c>
      <c r="X515" t="s">
        <v>2447</v>
      </c>
      <c r="Y515" t="s">
        <v>986</v>
      </c>
      <c r="Z515" t="s">
        <v>382</v>
      </c>
      <c r="AA515" t="s">
        <v>33</v>
      </c>
      <c r="AB515">
        <v>22</v>
      </c>
      <c r="AC515">
        <v>0</v>
      </c>
    </row>
    <row r="516" spans="2:29" x14ac:dyDescent="0.25">
      <c r="B516">
        <f t="shared" ref="B516:B579" si="16">YEAR(D516)</f>
        <v>2023</v>
      </c>
      <c r="C516">
        <f t="shared" ref="C516:C579" si="17">MONTH(D516)</f>
        <v>11</v>
      </c>
      <c r="D516" s="19">
        <f>_xlfn.XLOOKUP(G516,[1]Sheet1!$K:$K,[1]Sheet1!$D:$D,0)</f>
        <v>45243</v>
      </c>
      <c r="E516" s="19">
        <f>_xlfn.XLOOKUP(G516,[1]Sheet1!$K:$K,[1]Sheet1!$E:$E,0)</f>
        <v>45249</v>
      </c>
      <c r="F516" t="str">
        <f>_xlfn.XLOOKUP(G516,[1]Sheet1!$K:$K,[1]Sheet1!$N:$N,0)</f>
        <v>2023-W46</v>
      </c>
      <c r="G516" t="s">
        <v>377</v>
      </c>
      <c r="H516" t="s">
        <v>71</v>
      </c>
      <c r="I516" t="s">
        <v>72</v>
      </c>
      <c r="J516" t="s">
        <v>73</v>
      </c>
      <c r="K516" t="s">
        <v>74</v>
      </c>
      <c r="L516" t="s">
        <v>1993</v>
      </c>
      <c r="M516" t="s">
        <v>1032</v>
      </c>
      <c r="N516" t="s">
        <v>1073</v>
      </c>
      <c r="O516" t="s">
        <v>1247</v>
      </c>
      <c r="P516" t="s">
        <v>2448</v>
      </c>
      <c r="Q516" t="s">
        <v>1032</v>
      </c>
      <c r="R516" t="s">
        <v>2449</v>
      </c>
      <c r="S516" t="s">
        <v>2450</v>
      </c>
      <c r="T516" t="s">
        <v>970</v>
      </c>
      <c r="U516" t="s">
        <v>970</v>
      </c>
      <c r="V516" t="s">
        <v>1340</v>
      </c>
      <c r="W516" t="s">
        <v>996</v>
      </c>
      <c r="X516" t="s">
        <v>2256</v>
      </c>
      <c r="Y516" t="s">
        <v>1040</v>
      </c>
      <c r="Z516" t="s">
        <v>312</v>
      </c>
      <c r="AA516" t="s">
        <v>57</v>
      </c>
      <c r="AB516">
        <v>16</v>
      </c>
      <c r="AC516">
        <v>1</v>
      </c>
    </row>
    <row r="517" spans="2:29" x14ac:dyDescent="0.25">
      <c r="B517">
        <f t="shared" si="16"/>
        <v>2023</v>
      </c>
      <c r="C517">
        <f t="shared" si="17"/>
        <v>11</v>
      </c>
      <c r="D517" s="19">
        <f>_xlfn.XLOOKUP(G517,[1]Sheet1!$K:$K,[1]Sheet1!$D:$D,0)</f>
        <v>45243</v>
      </c>
      <c r="E517" s="19">
        <f>_xlfn.XLOOKUP(G517,[1]Sheet1!$K:$K,[1]Sheet1!$E:$E,0)</f>
        <v>45249</v>
      </c>
      <c r="F517" t="str">
        <f>_xlfn.XLOOKUP(G517,[1]Sheet1!$K:$K,[1]Sheet1!$N:$N,0)</f>
        <v>2023-W46</v>
      </c>
      <c r="G517" t="s">
        <v>377</v>
      </c>
      <c r="H517" t="s">
        <v>92</v>
      </c>
      <c r="I517" t="s">
        <v>97</v>
      </c>
      <c r="J517" t="s">
        <v>98</v>
      </c>
      <c r="K517" t="s">
        <v>99</v>
      </c>
      <c r="L517" t="s">
        <v>1796</v>
      </c>
      <c r="M517" t="s">
        <v>1032</v>
      </c>
      <c r="N517" t="s">
        <v>2451</v>
      </c>
      <c r="O517" t="s">
        <v>1247</v>
      </c>
      <c r="P517" t="s">
        <v>2452</v>
      </c>
      <c r="Q517" t="s">
        <v>967</v>
      </c>
      <c r="R517" t="s">
        <v>2451</v>
      </c>
      <c r="S517" t="s">
        <v>2453</v>
      </c>
      <c r="T517" t="s">
        <v>970</v>
      </c>
      <c r="U517" t="s">
        <v>970</v>
      </c>
      <c r="V517" t="s">
        <v>1005</v>
      </c>
      <c r="W517" t="s">
        <v>984</v>
      </c>
      <c r="X517" t="s">
        <v>2454</v>
      </c>
      <c r="Y517" t="s">
        <v>986</v>
      </c>
      <c r="Z517" t="s">
        <v>273</v>
      </c>
      <c r="AA517" t="s">
        <v>33</v>
      </c>
      <c r="AB517">
        <v>14</v>
      </c>
      <c r="AC517">
        <v>0</v>
      </c>
    </row>
    <row r="518" spans="2:29" x14ac:dyDescent="0.25">
      <c r="B518">
        <f t="shared" si="16"/>
        <v>2023</v>
      </c>
      <c r="C518">
        <f t="shared" si="17"/>
        <v>11</v>
      </c>
      <c r="D518" s="19">
        <f>_xlfn.XLOOKUP(G518,[1]Sheet1!$K:$K,[1]Sheet1!$D:$D,0)</f>
        <v>45243</v>
      </c>
      <c r="E518" s="19">
        <f>_xlfn.XLOOKUP(G518,[1]Sheet1!$K:$K,[1]Sheet1!$E:$E,0)</f>
        <v>45249</v>
      </c>
      <c r="F518" t="str">
        <f>_xlfn.XLOOKUP(G518,[1]Sheet1!$K:$K,[1]Sheet1!$N:$N,0)</f>
        <v>2023-W46</v>
      </c>
      <c r="G518" t="s">
        <v>377</v>
      </c>
      <c r="H518" t="s">
        <v>24</v>
      </c>
      <c r="I518" t="s">
        <v>24</v>
      </c>
      <c r="J518" t="s">
        <v>25</v>
      </c>
      <c r="K518" t="s">
        <v>26</v>
      </c>
      <c r="L518" t="s">
        <v>2455</v>
      </c>
      <c r="M518" t="s">
        <v>972</v>
      </c>
      <c r="N518" t="s">
        <v>1707</v>
      </c>
      <c r="O518" t="s">
        <v>1445</v>
      </c>
      <c r="P518" t="s">
        <v>1827</v>
      </c>
      <c r="Q518" t="s">
        <v>1081</v>
      </c>
      <c r="R518" t="s">
        <v>1111</v>
      </c>
      <c r="S518" t="s">
        <v>1712</v>
      </c>
      <c r="T518" t="s">
        <v>970</v>
      </c>
      <c r="U518" t="s">
        <v>970</v>
      </c>
      <c r="V518" t="s">
        <v>1125</v>
      </c>
      <c r="W518" t="s">
        <v>984</v>
      </c>
      <c r="X518" t="s">
        <v>1575</v>
      </c>
      <c r="Y518" t="s">
        <v>986</v>
      </c>
      <c r="Z518" t="s">
        <v>106</v>
      </c>
      <c r="AA518" t="s">
        <v>33</v>
      </c>
      <c r="AB518">
        <v>12</v>
      </c>
      <c r="AC518">
        <v>0</v>
      </c>
    </row>
    <row r="519" spans="2:29" x14ac:dyDescent="0.25">
      <c r="B519">
        <f t="shared" si="16"/>
        <v>2023</v>
      </c>
      <c r="C519">
        <f t="shared" si="17"/>
        <v>11</v>
      </c>
      <c r="D519" s="19">
        <f>_xlfn.XLOOKUP(G519,[1]Sheet1!$K:$K,[1]Sheet1!$D:$D,0)</f>
        <v>45243</v>
      </c>
      <c r="E519" s="19">
        <f>_xlfn.XLOOKUP(G519,[1]Sheet1!$K:$K,[1]Sheet1!$E:$E,0)</f>
        <v>45249</v>
      </c>
      <c r="F519" t="str">
        <f>_xlfn.XLOOKUP(G519,[1]Sheet1!$K:$K,[1]Sheet1!$N:$N,0)</f>
        <v>2023-W46</v>
      </c>
      <c r="G519" t="s">
        <v>377</v>
      </c>
      <c r="H519" t="s">
        <v>40</v>
      </c>
      <c r="I519" t="s">
        <v>58</v>
      </c>
      <c r="J519" t="s">
        <v>59</v>
      </c>
      <c r="K519" t="s">
        <v>60</v>
      </c>
      <c r="L519" t="s">
        <v>2456</v>
      </c>
      <c r="M519" t="s">
        <v>963</v>
      </c>
      <c r="N519" t="s">
        <v>1353</v>
      </c>
      <c r="O519" t="s">
        <v>1270</v>
      </c>
      <c r="P519" t="s">
        <v>2215</v>
      </c>
      <c r="Q519" t="s">
        <v>967</v>
      </c>
      <c r="R519" t="s">
        <v>1061</v>
      </c>
      <c r="S519" t="s">
        <v>2453</v>
      </c>
      <c r="T519" t="s">
        <v>2457</v>
      </c>
      <c r="U519" t="s">
        <v>970</v>
      </c>
      <c r="V519" t="s">
        <v>1012</v>
      </c>
      <c r="W519" t="s">
        <v>996</v>
      </c>
      <c r="X519" t="s">
        <v>2458</v>
      </c>
      <c r="Y519" t="s">
        <v>1522</v>
      </c>
      <c r="Z519" t="s">
        <v>277</v>
      </c>
      <c r="AA519" t="s">
        <v>166</v>
      </c>
      <c r="AB519">
        <v>11</v>
      </c>
      <c r="AC519">
        <v>1</v>
      </c>
    </row>
    <row r="520" spans="2:29" x14ac:dyDescent="0.25">
      <c r="B520">
        <f t="shared" si="16"/>
        <v>2023</v>
      </c>
      <c r="C520">
        <f t="shared" si="17"/>
        <v>11</v>
      </c>
      <c r="D520" s="19">
        <f>_xlfn.XLOOKUP(G520,[1]Sheet1!$K:$K,[1]Sheet1!$D:$D,0)</f>
        <v>45243</v>
      </c>
      <c r="E520" s="19">
        <f>_xlfn.XLOOKUP(G520,[1]Sheet1!$K:$K,[1]Sheet1!$E:$E,0)</f>
        <v>45249</v>
      </c>
      <c r="F520" t="str">
        <f>_xlfn.XLOOKUP(G520,[1]Sheet1!$K:$K,[1]Sheet1!$N:$N,0)</f>
        <v>2023-W46</v>
      </c>
      <c r="G520" t="s">
        <v>377</v>
      </c>
      <c r="H520" t="s">
        <v>71</v>
      </c>
      <c r="I520" t="s">
        <v>80</v>
      </c>
      <c r="J520" t="s">
        <v>81</v>
      </c>
      <c r="K520" t="s">
        <v>82</v>
      </c>
      <c r="L520" t="s">
        <v>1642</v>
      </c>
      <c r="M520" t="s">
        <v>996</v>
      </c>
      <c r="N520" t="s">
        <v>1902</v>
      </c>
      <c r="O520" t="s">
        <v>1334</v>
      </c>
      <c r="P520" t="s">
        <v>2310</v>
      </c>
      <c r="Q520" t="s">
        <v>996</v>
      </c>
      <c r="R520" t="s">
        <v>2400</v>
      </c>
      <c r="S520" t="s">
        <v>2459</v>
      </c>
      <c r="T520" t="s">
        <v>970</v>
      </c>
      <c r="U520" t="s">
        <v>970</v>
      </c>
      <c r="V520" t="s">
        <v>1001</v>
      </c>
      <c r="W520" t="s">
        <v>984</v>
      </c>
      <c r="X520" t="s">
        <v>2460</v>
      </c>
      <c r="Y520" t="s">
        <v>986</v>
      </c>
      <c r="Z520" t="s">
        <v>251</v>
      </c>
      <c r="AA520" t="s">
        <v>33</v>
      </c>
      <c r="AB520">
        <v>11</v>
      </c>
      <c r="AC520">
        <v>0</v>
      </c>
    </row>
    <row r="521" spans="2:29" x14ac:dyDescent="0.25">
      <c r="B521">
        <f t="shared" si="16"/>
        <v>2023</v>
      </c>
      <c r="C521">
        <f t="shared" si="17"/>
        <v>11</v>
      </c>
      <c r="D521" s="19">
        <f>_xlfn.XLOOKUP(G521,[1]Sheet1!$K:$K,[1]Sheet1!$D:$D,0)</f>
        <v>45243</v>
      </c>
      <c r="E521" s="19">
        <f>_xlfn.XLOOKUP(G521,[1]Sheet1!$K:$K,[1]Sheet1!$E:$E,0)</f>
        <v>45249</v>
      </c>
      <c r="F521" t="str">
        <f>_xlfn.XLOOKUP(G521,[1]Sheet1!$K:$K,[1]Sheet1!$N:$N,0)</f>
        <v>2023-W46</v>
      </c>
      <c r="G521" t="s">
        <v>377</v>
      </c>
      <c r="H521" t="s">
        <v>92</v>
      </c>
      <c r="I521" t="s">
        <v>93</v>
      </c>
      <c r="J521" t="s">
        <v>94</v>
      </c>
      <c r="K521" t="s">
        <v>95</v>
      </c>
      <c r="L521" t="s">
        <v>2064</v>
      </c>
      <c r="M521" t="s">
        <v>1081</v>
      </c>
      <c r="N521" t="s">
        <v>2006</v>
      </c>
      <c r="O521" t="s">
        <v>1619</v>
      </c>
      <c r="P521" t="s">
        <v>1175</v>
      </c>
      <c r="Q521" t="s">
        <v>1081</v>
      </c>
      <c r="R521" t="s">
        <v>1139</v>
      </c>
      <c r="S521" t="s">
        <v>1712</v>
      </c>
      <c r="T521" t="s">
        <v>970</v>
      </c>
      <c r="U521" t="s">
        <v>970</v>
      </c>
      <c r="V521" t="s">
        <v>1125</v>
      </c>
      <c r="W521" t="s">
        <v>984</v>
      </c>
      <c r="X521" t="s">
        <v>1249</v>
      </c>
      <c r="Y521" t="s">
        <v>986</v>
      </c>
      <c r="Z521" t="s">
        <v>383</v>
      </c>
      <c r="AA521" t="s">
        <v>33</v>
      </c>
      <c r="AB521">
        <v>11</v>
      </c>
      <c r="AC521">
        <v>0</v>
      </c>
    </row>
    <row r="522" spans="2:29" x14ac:dyDescent="0.25">
      <c r="B522">
        <f t="shared" si="16"/>
        <v>2023</v>
      </c>
      <c r="C522">
        <f t="shared" si="17"/>
        <v>11</v>
      </c>
      <c r="D522" s="19">
        <f>_xlfn.XLOOKUP(G522,[1]Sheet1!$K:$K,[1]Sheet1!$D:$D,0)</f>
        <v>45243</v>
      </c>
      <c r="E522" s="19">
        <f>_xlfn.XLOOKUP(G522,[1]Sheet1!$K:$K,[1]Sheet1!$E:$E,0)</f>
        <v>45249</v>
      </c>
      <c r="F522" t="str">
        <f>_xlfn.XLOOKUP(G522,[1]Sheet1!$K:$K,[1]Sheet1!$N:$N,0)</f>
        <v>2023-W46</v>
      </c>
      <c r="G522" t="s">
        <v>377</v>
      </c>
      <c r="H522" t="s">
        <v>34</v>
      </c>
      <c r="I522" t="s">
        <v>35</v>
      </c>
      <c r="J522" t="s">
        <v>36</v>
      </c>
      <c r="K522" t="s">
        <v>37</v>
      </c>
      <c r="L522" t="s">
        <v>2461</v>
      </c>
      <c r="M522" t="s">
        <v>977</v>
      </c>
      <c r="N522" t="s">
        <v>2462</v>
      </c>
      <c r="O522" t="s">
        <v>1426</v>
      </c>
      <c r="P522" t="s">
        <v>2463</v>
      </c>
      <c r="Q522" t="s">
        <v>977</v>
      </c>
      <c r="R522" t="s">
        <v>1370</v>
      </c>
      <c r="S522" t="s">
        <v>1683</v>
      </c>
      <c r="T522" t="s">
        <v>970</v>
      </c>
      <c r="U522" t="s">
        <v>970</v>
      </c>
      <c r="V522" t="s">
        <v>1042</v>
      </c>
      <c r="W522" t="s">
        <v>984</v>
      </c>
      <c r="X522" t="s">
        <v>1834</v>
      </c>
      <c r="Y522" t="s">
        <v>986</v>
      </c>
      <c r="Z522" t="s">
        <v>384</v>
      </c>
      <c r="AA522" t="s">
        <v>33</v>
      </c>
      <c r="AB522">
        <v>10</v>
      </c>
      <c r="AC522">
        <v>0</v>
      </c>
    </row>
    <row r="523" spans="2:29" x14ac:dyDescent="0.25">
      <c r="B523">
        <f t="shared" si="16"/>
        <v>2023</v>
      </c>
      <c r="C523">
        <f t="shared" si="17"/>
        <v>11</v>
      </c>
      <c r="D523" s="19">
        <f>_xlfn.XLOOKUP(G523,[1]Sheet1!$K:$K,[1]Sheet1!$D:$D,0)</f>
        <v>45243</v>
      </c>
      <c r="E523" s="19">
        <f>_xlfn.XLOOKUP(G523,[1]Sheet1!$K:$K,[1]Sheet1!$E:$E,0)</f>
        <v>45249</v>
      </c>
      <c r="F523" t="str">
        <f>_xlfn.XLOOKUP(G523,[1]Sheet1!$K:$K,[1]Sheet1!$N:$N,0)</f>
        <v>2023-W46</v>
      </c>
      <c r="G523" t="s">
        <v>377</v>
      </c>
      <c r="H523" t="s">
        <v>34</v>
      </c>
      <c r="I523" t="s">
        <v>62</v>
      </c>
      <c r="J523" t="s">
        <v>63</v>
      </c>
      <c r="K523" t="s">
        <v>64</v>
      </c>
      <c r="L523" t="s">
        <v>1954</v>
      </c>
      <c r="M523" t="s">
        <v>996</v>
      </c>
      <c r="N523" t="s">
        <v>2464</v>
      </c>
      <c r="O523" t="s">
        <v>1334</v>
      </c>
      <c r="P523" t="s">
        <v>1459</v>
      </c>
      <c r="Q523" t="s">
        <v>996</v>
      </c>
      <c r="R523" t="s">
        <v>1086</v>
      </c>
      <c r="S523" t="s">
        <v>2459</v>
      </c>
      <c r="T523" t="s">
        <v>970</v>
      </c>
      <c r="U523" t="s">
        <v>970</v>
      </c>
      <c r="V523" t="s">
        <v>967</v>
      </c>
      <c r="W523" t="s">
        <v>984</v>
      </c>
      <c r="X523" t="s">
        <v>1965</v>
      </c>
      <c r="Y523" t="s">
        <v>986</v>
      </c>
      <c r="Z523" t="s">
        <v>385</v>
      </c>
      <c r="AA523" t="s">
        <v>33</v>
      </c>
      <c r="AB523">
        <v>7</v>
      </c>
      <c r="AC523">
        <v>0</v>
      </c>
    </row>
    <row r="524" spans="2:29" x14ac:dyDescent="0.25">
      <c r="B524">
        <f t="shared" si="16"/>
        <v>2023</v>
      </c>
      <c r="C524">
        <f t="shared" si="17"/>
        <v>11</v>
      </c>
      <c r="D524" s="19">
        <f>_xlfn.XLOOKUP(G524,[1]Sheet1!$K:$K,[1]Sheet1!$D:$D,0)</f>
        <v>45243</v>
      </c>
      <c r="E524" s="19">
        <f>_xlfn.XLOOKUP(G524,[1]Sheet1!$K:$K,[1]Sheet1!$E:$E,0)</f>
        <v>45249</v>
      </c>
      <c r="F524" t="str">
        <f>_xlfn.XLOOKUP(G524,[1]Sheet1!$K:$K,[1]Sheet1!$N:$N,0)</f>
        <v>2023-W46</v>
      </c>
      <c r="G524" t="s">
        <v>377</v>
      </c>
      <c r="H524" t="s">
        <v>40</v>
      </c>
      <c r="I524" t="s">
        <v>41</v>
      </c>
      <c r="J524" t="s">
        <v>42</v>
      </c>
      <c r="K524" t="s">
        <v>43</v>
      </c>
      <c r="L524" t="s">
        <v>1312</v>
      </c>
      <c r="M524" t="s">
        <v>1032</v>
      </c>
      <c r="N524" t="s">
        <v>2158</v>
      </c>
      <c r="O524" t="s">
        <v>1247</v>
      </c>
      <c r="P524" t="s">
        <v>1172</v>
      </c>
      <c r="Q524" t="s">
        <v>1032</v>
      </c>
      <c r="R524" t="s">
        <v>2465</v>
      </c>
      <c r="S524" t="s">
        <v>2450</v>
      </c>
      <c r="T524" t="s">
        <v>970</v>
      </c>
      <c r="U524" t="s">
        <v>970</v>
      </c>
      <c r="V524" t="s">
        <v>1110</v>
      </c>
      <c r="W524" t="s">
        <v>984</v>
      </c>
      <c r="X524" t="s">
        <v>1024</v>
      </c>
      <c r="Y524" t="s">
        <v>986</v>
      </c>
      <c r="Z524" t="s">
        <v>386</v>
      </c>
      <c r="AA524" t="s">
        <v>33</v>
      </c>
      <c r="AB524">
        <v>6</v>
      </c>
      <c r="AC524">
        <v>0</v>
      </c>
    </row>
    <row r="525" spans="2:29" x14ac:dyDescent="0.25">
      <c r="B525">
        <f t="shared" si="16"/>
        <v>2023</v>
      </c>
      <c r="C525">
        <f t="shared" si="17"/>
        <v>11</v>
      </c>
      <c r="D525" s="19">
        <f>_xlfn.XLOOKUP(G525,[1]Sheet1!$K:$K,[1]Sheet1!$D:$D,0)</f>
        <v>45243</v>
      </c>
      <c r="E525" s="19">
        <f>_xlfn.XLOOKUP(G525,[1]Sheet1!$K:$K,[1]Sheet1!$E:$E,0)</f>
        <v>45249</v>
      </c>
      <c r="F525" t="str">
        <f>_xlfn.XLOOKUP(G525,[1]Sheet1!$K:$K,[1]Sheet1!$N:$N,0)</f>
        <v>2023-W46</v>
      </c>
      <c r="G525" t="s">
        <v>377</v>
      </c>
      <c r="H525" t="s">
        <v>115</v>
      </c>
      <c r="I525" t="s">
        <v>116</v>
      </c>
      <c r="J525" t="s">
        <v>117</v>
      </c>
      <c r="K525" t="s">
        <v>118</v>
      </c>
      <c r="L525" t="s">
        <v>1108</v>
      </c>
      <c r="M525" t="s">
        <v>996</v>
      </c>
      <c r="N525" t="s">
        <v>2466</v>
      </c>
      <c r="O525" t="s">
        <v>1334</v>
      </c>
      <c r="P525" t="s">
        <v>1433</v>
      </c>
      <c r="Q525" t="s">
        <v>996</v>
      </c>
      <c r="R525" t="s">
        <v>2467</v>
      </c>
      <c r="S525" t="s">
        <v>2459</v>
      </c>
      <c r="T525" t="s">
        <v>2468</v>
      </c>
      <c r="U525" t="s">
        <v>970</v>
      </c>
      <c r="V525" t="s">
        <v>963</v>
      </c>
      <c r="W525" t="s">
        <v>984</v>
      </c>
      <c r="X525" t="s">
        <v>2469</v>
      </c>
      <c r="Y525" t="s">
        <v>986</v>
      </c>
      <c r="Z525" t="s">
        <v>152</v>
      </c>
      <c r="AA525" t="s">
        <v>33</v>
      </c>
      <c r="AB525">
        <v>5</v>
      </c>
      <c r="AC525">
        <v>0</v>
      </c>
    </row>
    <row r="526" spans="2:29" x14ac:dyDescent="0.25">
      <c r="B526">
        <f t="shared" si="16"/>
        <v>2023</v>
      </c>
      <c r="C526">
        <f t="shared" si="17"/>
        <v>11</v>
      </c>
      <c r="D526" s="19">
        <f>_xlfn.XLOOKUP(G526,[1]Sheet1!$K:$K,[1]Sheet1!$D:$D,0)</f>
        <v>45243</v>
      </c>
      <c r="E526" s="19">
        <f>_xlfn.XLOOKUP(G526,[1]Sheet1!$K:$K,[1]Sheet1!$E:$E,0)</f>
        <v>45249</v>
      </c>
      <c r="F526" t="str">
        <f>_xlfn.XLOOKUP(G526,[1]Sheet1!$K:$K,[1]Sheet1!$N:$N,0)</f>
        <v>2023-W46</v>
      </c>
      <c r="G526" t="s">
        <v>377</v>
      </c>
      <c r="H526" t="s">
        <v>120</v>
      </c>
      <c r="I526" t="s">
        <v>120</v>
      </c>
      <c r="J526" t="s">
        <v>121</v>
      </c>
      <c r="K526" t="s">
        <v>122</v>
      </c>
      <c r="L526" t="s">
        <v>1281</v>
      </c>
      <c r="M526" t="s">
        <v>996</v>
      </c>
      <c r="N526" t="s">
        <v>2343</v>
      </c>
      <c r="O526" t="s">
        <v>1334</v>
      </c>
      <c r="P526" t="s">
        <v>1097</v>
      </c>
      <c r="Q526" t="s">
        <v>996</v>
      </c>
      <c r="R526" t="s">
        <v>1868</v>
      </c>
      <c r="S526" t="s">
        <v>2459</v>
      </c>
      <c r="T526" t="s">
        <v>970</v>
      </c>
      <c r="U526" t="s">
        <v>970</v>
      </c>
      <c r="V526" t="s">
        <v>963</v>
      </c>
      <c r="W526" t="s">
        <v>984</v>
      </c>
      <c r="X526" t="s">
        <v>2470</v>
      </c>
      <c r="Y526" t="s">
        <v>986</v>
      </c>
      <c r="Z526" t="s">
        <v>387</v>
      </c>
      <c r="AA526" t="s">
        <v>33</v>
      </c>
      <c r="AB526">
        <v>5</v>
      </c>
      <c r="AC526">
        <v>0</v>
      </c>
    </row>
    <row r="527" spans="2:29" x14ac:dyDescent="0.25">
      <c r="B527">
        <f t="shared" si="16"/>
        <v>2023</v>
      </c>
      <c r="C527">
        <f t="shared" si="17"/>
        <v>11</v>
      </c>
      <c r="D527" s="19">
        <f>_xlfn.XLOOKUP(G527,[1]Sheet1!$K:$K,[1]Sheet1!$D:$D,0)</f>
        <v>45243</v>
      </c>
      <c r="E527" s="19">
        <f>_xlfn.XLOOKUP(G527,[1]Sheet1!$K:$K,[1]Sheet1!$E:$E,0)</f>
        <v>45249</v>
      </c>
      <c r="F527" t="str">
        <f>_xlfn.XLOOKUP(G527,[1]Sheet1!$K:$K,[1]Sheet1!$N:$N,0)</f>
        <v>2023-W46</v>
      </c>
      <c r="G527" t="s">
        <v>377</v>
      </c>
      <c r="H527" t="s">
        <v>34</v>
      </c>
      <c r="I527" t="s">
        <v>50</v>
      </c>
      <c r="J527" t="s">
        <v>51</v>
      </c>
      <c r="K527" t="s">
        <v>52</v>
      </c>
      <c r="L527" t="s">
        <v>1192</v>
      </c>
      <c r="M527" t="s">
        <v>996</v>
      </c>
      <c r="N527" t="s">
        <v>1387</v>
      </c>
      <c r="O527" t="s">
        <v>1334</v>
      </c>
      <c r="P527" t="s">
        <v>1738</v>
      </c>
      <c r="Q527" t="s">
        <v>996</v>
      </c>
      <c r="R527" t="s">
        <v>1483</v>
      </c>
      <c r="S527" t="s">
        <v>2459</v>
      </c>
      <c r="T527" t="s">
        <v>2375</v>
      </c>
      <c r="U527" t="s">
        <v>970</v>
      </c>
      <c r="V527" t="s">
        <v>977</v>
      </c>
      <c r="W527" t="s">
        <v>984</v>
      </c>
      <c r="X527" t="s">
        <v>2471</v>
      </c>
      <c r="Y527" t="s">
        <v>986</v>
      </c>
      <c r="Z527" t="s">
        <v>156</v>
      </c>
      <c r="AA527" t="s">
        <v>33</v>
      </c>
      <c r="AB527">
        <v>4</v>
      </c>
      <c r="AC527">
        <v>0</v>
      </c>
    </row>
    <row r="528" spans="2:29" x14ac:dyDescent="0.25">
      <c r="B528">
        <f t="shared" si="16"/>
        <v>2023</v>
      </c>
      <c r="C528">
        <f t="shared" si="17"/>
        <v>11</v>
      </c>
      <c r="D528" s="19">
        <f>_xlfn.XLOOKUP(G528,[1]Sheet1!$K:$K,[1]Sheet1!$D:$D,0)</f>
        <v>45243</v>
      </c>
      <c r="E528" s="19">
        <f>_xlfn.XLOOKUP(G528,[1]Sheet1!$K:$K,[1]Sheet1!$E:$E,0)</f>
        <v>45249</v>
      </c>
      <c r="F528" t="str">
        <f>_xlfn.XLOOKUP(G528,[1]Sheet1!$K:$K,[1]Sheet1!$N:$N,0)</f>
        <v>2023-W46</v>
      </c>
      <c r="G528" t="s">
        <v>377</v>
      </c>
      <c r="H528" t="s">
        <v>92</v>
      </c>
      <c r="I528" t="s">
        <v>111</v>
      </c>
      <c r="J528" t="s">
        <v>112</v>
      </c>
      <c r="K528" t="s">
        <v>113</v>
      </c>
      <c r="L528" t="s">
        <v>2064</v>
      </c>
      <c r="M528" t="s">
        <v>977</v>
      </c>
      <c r="N528" t="s">
        <v>2006</v>
      </c>
      <c r="O528" t="s">
        <v>1426</v>
      </c>
      <c r="P528" t="s">
        <v>2472</v>
      </c>
      <c r="Q528" t="s">
        <v>977</v>
      </c>
      <c r="R528" t="s">
        <v>2311</v>
      </c>
      <c r="S528" t="s">
        <v>1683</v>
      </c>
      <c r="T528" t="s">
        <v>970</v>
      </c>
      <c r="U528" t="s">
        <v>970</v>
      </c>
      <c r="V528" t="s">
        <v>963</v>
      </c>
      <c r="W528" t="s">
        <v>996</v>
      </c>
      <c r="X528" t="s">
        <v>1497</v>
      </c>
      <c r="Y528" t="s">
        <v>1157</v>
      </c>
      <c r="Z528" t="s">
        <v>387</v>
      </c>
      <c r="AA528" t="s">
        <v>388</v>
      </c>
      <c r="AB528">
        <v>4</v>
      </c>
      <c r="AC528">
        <v>1</v>
      </c>
    </row>
    <row r="529" spans="2:29" x14ac:dyDescent="0.25">
      <c r="B529">
        <f t="shared" si="16"/>
        <v>2023</v>
      </c>
      <c r="C529">
        <f t="shared" si="17"/>
        <v>11</v>
      </c>
      <c r="D529" s="19">
        <f>_xlfn.XLOOKUP(G529,[1]Sheet1!$K:$K,[1]Sheet1!$D:$D,0)</f>
        <v>45243</v>
      </c>
      <c r="E529" s="19">
        <f>_xlfn.XLOOKUP(G529,[1]Sheet1!$K:$K,[1]Sheet1!$E:$E,0)</f>
        <v>45249</v>
      </c>
      <c r="F529" t="str">
        <f>_xlfn.XLOOKUP(G529,[1]Sheet1!$K:$K,[1]Sheet1!$N:$N,0)</f>
        <v>2023-W46</v>
      </c>
      <c r="G529" t="s">
        <v>377</v>
      </c>
      <c r="H529" t="s">
        <v>66</v>
      </c>
      <c r="I529" t="s">
        <v>67</v>
      </c>
      <c r="J529" t="s">
        <v>68</v>
      </c>
      <c r="K529" t="s">
        <v>69</v>
      </c>
      <c r="L529" t="s">
        <v>2228</v>
      </c>
      <c r="M529" t="s">
        <v>1081</v>
      </c>
      <c r="N529" t="s">
        <v>1872</v>
      </c>
      <c r="O529" t="s">
        <v>1619</v>
      </c>
      <c r="P529" t="s">
        <v>2473</v>
      </c>
      <c r="Q529" t="s">
        <v>1081</v>
      </c>
      <c r="R529" t="s">
        <v>1013</v>
      </c>
      <c r="S529" t="s">
        <v>1712</v>
      </c>
      <c r="T529" t="s">
        <v>970</v>
      </c>
      <c r="U529" t="s">
        <v>1657</v>
      </c>
      <c r="V529" t="s">
        <v>977</v>
      </c>
      <c r="W529" t="s">
        <v>984</v>
      </c>
      <c r="X529" t="s">
        <v>2474</v>
      </c>
      <c r="Y529" t="s">
        <v>986</v>
      </c>
      <c r="Z529" t="s">
        <v>156</v>
      </c>
      <c r="AA529" t="s">
        <v>33</v>
      </c>
      <c r="AB529">
        <v>4</v>
      </c>
      <c r="AC529">
        <v>0</v>
      </c>
    </row>
    <row r="530" spans="2:29" x14ac:dyDescent="0.25">
      <c r="B530">
        <f t="shared" si="16"/>
        <v>2023</v>
      </c>
      <c r="C530">
        <f t="shared" si="17"/>
        <v>11</v>
      </c>
      <c r="D530" s="19">
        <f>_xlfn.XLOOKUP(G530,[1]Sheet1!$K:$K,[1]Sheet1!$D:$D,0)</f>
        <v>45243</v>
      </c>
      <c r="E530" s="19">
        <f>_xlfn.XLOOKUP(G530,[1]Sheet1!$K:$K,[1]Sheet1!$E:$E,0)</f>
        <v>45249</v>
      </c>
      <c r="F530" t="str">
        <f>_xlfn.XLOOKUP(G530,[1]Sheet1!$K:$K,[1]Sheet1!$N:$N,0)</f>
        <v>2023-W46</v>
      </c>
      <c r="G530" t="s">
        <v>377</v>
      </c>
      <c r="H530" t="s">
        <v>66</v>
      </c>
      <c r="I530" t="s">
        <v>84</v>
      </c>
      <c r="J530" t="s">
        <v>85</v>
      </c>
      <c r="K530" t="s">
        <v>86</v>
      </c>
      <c r="L530" t="s">
        <v>1504</v>
      </c>
      <c r="M530" t="s">
        <v>984</v>
      </c>
      <c r="N530" t="s">
        <v>1525</v>
      </c>
      <c r="O530" t="s">
        <v>986</v>
      </c>
      <c r="P530" t="s">
        <v>1214</v>
      </c>
      <c r="Q530" t="s">
        <v>984</v>
      </c>
      <c r="R530" t="s">
        <v>1492</v>
      </c>
      <c r="S530" t="s">
        <v>986</v>
      </c>
      <c r="T530" t="s">
        <v>970</v>
      </c>
      <c r="U530" t="s">
        <v>986</v>
      </c>
      <c r="V530" t="s">
        <v>1081</v>
      </c>
      <c r="W530" t="s">
        <v>984</v>
      </c>
      <c r="X530" t="s">
        <v>1465</v>
      </c>
      <c r="Y530" t="s">
        <v>986</v>
      </c>
      <c r="Z530" t="s">
        <v>170</v>
      </c>
      <c r="AA530" t="s">
        <v>33</v>
      </c>
      <c r="AB530">
        <v>3</v>
      </c>
      <c r="AC530">
        <v>0</v>
      </c>
    </row>
    <row r="531" spans="2:29" x14ac:dyDescent="0.25">
      <c r="B531">
        <f t="shared" si="16"/>
        <v>2023</v>
      </c>
      <c r="C531">
        <f t="shared" si="17"/>
        <v>11</v>
      </c>
      <c r="D531" s="19">
        <f>_xlfn.XLOOKUP(G531,[1]Sheet1!$K:$K,[1]Sheet1!$D:$D,0)</f>
        <v>45243</v>
      </c>
      <c r="E531" s="19">
        <f>_xlfn.XLOOKUP(G531,[1]Sheet1!$K:$K,[1]Sheet1!$E:$E,0)</f>
        <v>45249</v>
      </c>
      <c r="F531" t="str">
        <f>_xlfn.XLOOKUP(G531,[1]Sheet1!$K:$K,[1]Sheet1!$N:$N,0)</f>
        <v>2023-W46</v>
      </c>
      <c r="G531" t="s">
        <v>377</v>
      </c>
      <c r="H531" t="s">
        <v>34</v>
      </c>
      <c r="I531" t="s">
        <v>157</v>
      </c>
      <c r="J531" t="s">
        <v>158</v>
      </c>
      <c r="K531" t="s">
        <v>159</v>
      </c>
      <c r="L531" t="s">
        <v>1386</v>
      </c>
      <c r="M531" t="s">
        <v>984</v>
      </c>
      <c r="N531" t="s">
        <v>1706</v>
      </c>
      <c r="O531" t="s">
        <v>986</v>
      </c>
      <c r="P531" t="s">
        <v>1345</v>
      </c>
      <c r="Q531" t="s">
        <v>984</v>
      </c>
      <c r="R531" t="s">
        <v>2475</v>
      </c>
      <c r="S531" t="s">
        <v>986</v>
      </c>
      <c r="T531" t="s">
        <v>970</v>
      </c>
      <c r="U531" t="s">
        <v>986</v>
      </c>
      <c r="V531" t="s">
        <v>996</v>
      </c>
      <c r="W531" t="s">
        <v>984</v>
      </c>
      <c r="X531" t="s">
        <v>1421</v>
      </c>
      <c r="Y531" t="s">
        <v>986</v>
      </c>
      <c r="Z531" t="s">
        <v>139</v>
      </c>
      <c r="AA531" t="s">
        <v>33</v>
      </c>
      <c r="AB531">
        <v>1</v>
      </c>
      <c r="AC531">
        <v>0</v>
      </c>
    </row>
    <row r="532" spans="2:29" x14ac:dyDescent="0.25">
      <c r="B532">
        <f t="shared" si="16"/>
        <v>2023</v>
      </c>
      <c r="C532">
        <f t="shared" si="17"/>
        <v>11</v>
      </c>
      <c r="D532" s="19">
        <f>_xlfn.XLOOKUP(G532,[1]Sheet1!$K:$K,[1]Sheet1!$D:$D,0)</f>
        <v>45243</v>
      </c>
      <c r="E532" s="19">
        <f>_xlfn.XLOOKUP(G532,[1]Sheet1!$K:$K,[1]Sheet1!$E:$E,0)</f>
        <v>45249</v>
      </c>
      <c r="F532" t="str">
        <f>_xlfn.XLOOKUP(G532,[1]Sheet1!$K:$K,[1]Sheet1!$N:$N,0)</f>
        <v>2023-W46</v>
      </c>
      <c r="G532" t="s">
        <v>377</v>
      </c>
      <c r="H532" t="s">
        <v>34</v>
      </c>
      <c r="I532" t="s">
        <v>107</v>
      </c>
      <c r="J532" t="s">
        <v>108</v>
      </c>
      <c r="K532" t="s">
        <v>109</v>
      </c>
      <c r="L532" t="s">
        <v>1047</v>
      </c>
      <c r="M532" t="s">
        <v>984</v>
      </c>
      <c r="N532" t="s">
        <v>2476</v>
      </c>
      <c r="O532" t="s">
        <v>986</v>
      </c>
      <c r="P532" t="s">
        <v>1269</v>
      </c>
      <c r="Q532" t="s">
        <v>984</v>
      </c>
      <c r="R532" t="s">
        <v>1873</v>
      </c>
      <c r="S532" t="s">
        <v>986</v>
      </c>
      <c r="T532" t="s">
        <v>2477</v>
      </c>
      <c r="U532" t="s">
        <v>986</v>
      </c>
      <c r="V532" t="s">
        <v>996</v>
      </c>
      <c r="W532" t="s">
        <v>984</v>
      </c>
      <c r="X532" t="s">
        <v>1873</v>
      </c>
      <c r="Y532" t="s">
        <v>986</v>
      </c>
      <c r="Z532" t="s">
        <v>161</v>
      </c>
      <c r="AA532" t="s">
        <v>33</v>
      </c>
      <c r="AB532">
        <v>1</v>
      </c>
      <c r="AC532">
        <v>0</v>
      </c>
    </row>
    <row r="533" spans="2:29" x14ac:dyDescent="0.25">
      <c r="B533">
        <f t="shared" si="16"/>
        <v>2023</v>
      </c>
      <c r="C533">
        <f t="shared" si="17"/>
        <v>11</v>
      </c>
      <c r="D533" s="19">
        <f>_xlfn.XLOOKUP(G533,[1]Sheet1!$K:$K,[1]Sheet1!$D:$D,0)</f>
        <v>45243</v>
      </c>
      <c r="E533" s="19">
        <f>_xlfn.XLOOKUP(G533,[1]Sheet1!$K:$K,[1]Sheet1!$E:$E,0)</f>
        <v>45249</v>
      </c>
      <c r="F533" t="str">
        <f>_xlfn.XLOOKUP(G533,[1]Sheet1!$K:$K,[1]Sheet1!$N:$N,0)</f>
        <v>2023-W46</v>
      </c>
      <c r="G533" t="s">
        <v>377</v>
      </c>
      <c r="H533" t="s">
        <v>34</v>
      </c>
      <c r="I533" t="s">
        <v>45</v>
      </c>
      <c r="J533" t="s">
        <v>46</v>
      </c>
      <c r="K533" t="s">
        <v>47</v>
      </c>
      <c r="L533" t="s">
        <v>1170</v>
      </c>
      <c r="M533" t="s">
        <v>984</v>
      </c>
      <c r="N533" t="s">
        <v>1295</v>
      </c>
      <c r="O533" t="s">
        <v>986</v>
      </c>
      <c r="P533" t="s">
        <v>1858</v>
      </c>
      <c r="Q533" t="s">
        <v>984</v>
      </c>
      <c r="R533" t="s">
        <v>1497</v>
      </c>
      <c r="S533" t="s">
        <v>986</v>
      </c>
      <c r="T533" t="s">
        <v>970</v>
      </c>
      <c r="U533" t="s">
        <v>986</v>
      </c>
      <c r="V533" t="s">
        <v>996</v>
      </c>
      <c r="W533" t="s">
        <v>984</v>
      </c>
      <c r="X533" t="s">
        <v>1728</v>
      </c>
      <c r="Y533" t="s">
        <v>986</v>
      </c>
      <c r="Z533" t="s">
        <v>33</v>
      </c>
      <c r="AA533" t="s">
        <v>33</v>
      </c>
      <c r="AB533">
        <v>1</v>
      </c>
      <c r="AC533">
        <v>0</v>
      </c>
    </row>
    <row r="534" spans="2:29" x14ac:dyDescent="0.25">
      <c r="B534">
        <f t="shared" si="16"/>
        <v>2023</v>
      </c>
      <c r="C534">
        <f t="shared" si="17"/>
        <v>3</v>
      </c>
      <c r="D534" s="19">
        <f>_xlfn.XLOOKUP(G534,[1]Sheet1!$K:$K,[1]Sheet1!$D:$D,0)</f>
        <v>44991</v>
      </c>
      <c r="E534" s="19">
        <f>_xlfn.XLOOKUP(G534,[1]Sheet1!$K:$K,[1]Sheet1!$E:$E,0)</f>
        <v>44997</v>
      </c>
      <c r="F534" t="str">
        <f>_xlfn.XLOOKUP(G534,[1]Sheet1!$K:$K,[1]Sheet1!$N:$N,0)</f>
        <v>2023-W10</v>
      </c>
      <c r="G534" t="s">
        <v>389</v>
      </c>
      <c r="H534" t="s">
        <v>115</v>
      </c>
      <c r="I534" t="s">
        <v>116</v>
      </c>
      <c r="J534" t="s">
        <v>117</v>
      </c>
      <c r="K534" t="s">
        <v>118</v>
      </c>
      <c r="L534" t="s">
        <v>1914</v>
      </c>
      <c r="M534" t="s">
        <v>984</v>
      </c>
      <c r="N534" t="s">
        <v>1822</v>
      </c>
      <c r="O534" t="s">
        <v>986</v>
      </c>
      <c r="P534" t="s">
        <v>1459</v>
      </c>
      <c r="Q534" t="s">
        <v>984</v>
      </c>
      <c r="R534" t="s">
        <v>2478</v>
      </c>
      <c r="S534" t="s">
        <v>986</v>
      </c>
      <c r="T534" t="s">
        <v>970</v>
      </c>
      <c r="U534" t="s">
        <v>986</v>
      </c>
      <c r="V534" t="s">
        <v>1110</v>
      </c>
      <c r="W534" t="s">
        <v>984</v>
      </c>
      <c r="X534" t="s">
        <v>2479</v>
      </c>
      <c r="Y534" t="s">
        <v>986</v>
      </c>
      <c r="Z534" t="s">
        <v>119</v>
      </c>
      <c r="AA534" t="s">
        <v>33</v>
      </c>
      <c r="AB534">
        <v>9</v>
      </c>
      <c r="AC534">
        <v>0</v>
      </c>
    </row>
    <row r="535" spans="2:29" x14ac:dyDescent="0.25">
      <c r="B535">
        <f t="shared" si="16"/>
        <v>2023</v>
      </c>
      <c r="C535">
        <f t="shared" si="17"/>
        <v>3</v>
      </c>
      <c r="D535" s="19">
        <f>_xlfn.XLOOKUP(G535,[1]Sheet1!$K:$K,[1]Sheet1!$D:$D,0)</f>
        <v>44991</v>
      </c>
      <c r="E535" s="19">
        <f>_xlfn.XLOOKUP(G535,[1]Sheet1!$K:$K,[1]Sheet1!$E:$E,0)</f>
        <v>44997</v>
      </c>
      <c r="F535" t="str">
        <f>_xlfn.XLOOKUP(G535,[1]Sheet1!$K:$K,[1]Sheet1!$N:$N,0)</f>
        <v>2023-W10</v>
      </c>
      <c r="G535" t="s">
        <v>389</v>
      </c>
      <c r="H535" t="s">
        <v>29</v>
      </c>
      <c r="I535" t="s">
        <v>29</v>
      </c>
      <c r="J535" t="s">
        <v>30</v>
      </c>
      <c r="K535" t="s">
        <v>31</v>
      </c>
      <c r="L535" t="s">
        <v>983</v>
      </c>
      <c r="M535" t="s">
        <v>972</v>
      </c>
      <c r="N535" t="s">
        <v>2480</v>
      </c>
      <c r="O535" t="s">
        <v>1522</v>
      </c>
      <c r="P535" t="s">
        <v>1738</v>
      </c>
      <c r="Q535" t="s">
        <v>972</v>
      </c>
      <c r="R535" t="s">
        <v>2481</v>
      </c>
      <c r="S535" t="s">
        <v>1040</v>
      </c>
      <c r="T535" t="s">
        <v>970</v>
      </c>
      <c r="U535" t="s">
        <v>970</v>
      </c>
      <c r="V535" t="s">
        <v>1110</v>
      </c>
      <c r="W535" t="s">
        <v>984</v>
      </c>
      <c r="X535" t="s">
        <v>1571</v>
      </c>
      <c r="Y535" t="s">
        <v>986</v>
      </c>
      <c r="Z535" t="s">
        <v>390</v>
      </c>
      <c r="AA535" t="s">
        <v>33</v>
      </c>
      <c r="AB535">
        <v>9</v>
      </c>
      <c r="AC535">
        <v>0</v>
      </c>
    </row>
    <row r="536" spans="2:29" x14ac:dyDescent="0.25">
      <c r="B536">
        <f t="shared" si="16"/>
        <v>2023</v>
      </c>
      <c r="C536">
        <f t="shared" si="17"/>
        <v>3</v>
      </c>
      <c r="D536" s="19">
        <f>_xlfn.XLOOKUP(G536,[1]Sheet1!$K:$K,[1]Sheet1!$D:$D,0)</f>
        <v>44991</v>
      </c>
      <c r="E536" s="19">
        <f>_xlfn.XLOOKUP(G536,[1]Sheet1!$K:$K,[1]Sheet1!$E:$E,0)</f>
        <v>44997</v>
      </c>
      <c r="F536" t="str">
        <f>_xlfn.XLOOKUP(G536,[1]Sheet1!$K:$K,[1]Sheet1!$N:$N,0)</f>
        <v>2023-W10</v>
      </c>
      <c r="G536" t="s">
        <v>389</v>
      </c>
      <c r="H536" t="s">
        <v>92</v>
      </c>
      <c r="I536" t="s">
        <v>102</v>
      </c>
      <c r="J536" t="s">
        <v>103</v>
      </c>
      <c r="K536" t="s">
        <v>104</v>
      </c>
      <c r="L536" t="s">
        <v>1214</v>
      </c>
      <c r="M536" t="s">
        <v>977</v>
      </c>
      <c r="N536" t="s">
        <v>2482</v>
      </c>
      <c r="O536" t="s">
        <v>974</v>
      </c>
      <c r="P536" t="s">
        <v>1738</v>
      </c>
      <c r="Q536" t="s">
        <v>1032</v>
      </c>
      <c r="R536" t="s">
        <v>2481</v>
      </c>
      <c r="S536" t="s">
        <v>1524</v>
      </c>
      <c r="T536" t="s">
        <v>970</v>
      </c>
      <c r="U536" t="s">
        <v>970</v>
      </c>
      <c r="V536" t="s">
        <v>1110</v>
      </c>
      <c r="W536" t="s">
        <v>984</v>
      </c>
      <c r="X536" t="s">
        <v>1375</v>
      </c>
      <c r="Y536" t="s">
        <v>986</v>
      </c>
      <c r="Z536" t="s">
        <v>391</v>
      </c>
      <c r="AA536" t="s">
        <v>33</v>
      </c>
      <c r="AB536">
        <v>9</v>
      </c>
      <c r="AC536">
        <v>0</v>
      </c>
    </row>
    <row r="537" spans="2:29" x14ac:dyDescent="0.25">
      <c r="B537">
        <f t="shared" si="16"/>
        <v>2023</v>
      </c>
      <c r="C537">
        <f t="shared" si="17"/>
        <v>3</v>
      </c>
      <c r="D537" s="19">
        <f>_xlfn.XLOOKUP(G537,[1]Sheet1!$K:$K,[1]Sheet1!$D:$D,0)</f>
        <v>44991</v>
      </c>
      <c r="E537" s="19">
        <f>_xlfn.XLOOKUP(G537,[1]Sheet1!$K:$K,[1]Sheet1!$E:$E,0)</f>
        <v>44997</v>
      </c>
      <c r="F537" t="str">
        <f>_xlfn.XLOOKUP(G537,[1]Sheet1!$K:$K,[1]Sheet1!$N:$N,0)</f>
        <v>2023-W10</v>
      </c>
      <c r="G537" t="s">
        <v>389</v>
      </c>
      <c r="H537" t="s">
        <v>115</v>
      </c>
      <c r="I537" t="s">
        <v>231</v>
      </c>
      <c r="J537" t="s">
        <v>232</v>
      </c>
      <c r="K537" t="s">
        <v>233</v>
      </c>
      <c r="L537" t="s">
        <v>1800</v>
      </c>
      <c r="M537" t="s">
        <v>996</v>
      </c>
      <c r="N537" t="s">
        <v>2483</v>
      </c>
      <c r="O537" t="s">
        <v>1152</v>
      </c>
      <c r="P537" t="s">
        <v>2484</v>
      </c>
      <c r="Q537" t="s">
        <v>996</v>
      </c>
      <c r="R537" t="s">
        <v>2485</v>
      </c>
      <c r="S537" t="s">
        <v>1375</v>
      </c>
      <c r="T537" t="s">
        <v>2486</v>
      </c>
      <c r="U537" t="s">
        <v>970</v>
      </c>
      <c r="V537" t="s">
        <v>1022</v>
      </c>
      <c r="W537" t="s">
        <v>984</v>
      </c>
      <c r="X537" t="s">
        <v>1959</v>
      </c>
      <c r="Y537" t="s">
        <v>986</v>
      </c>
      <c r="Z537" t="s">
        <v>237</v>
      </c>
      <c r="AA537" t="s">
        <v>33</v>
      </c>
      <c r="AB537">
        <v>8</v>
      </c>
      <c r="AC537">
        <v>0</v>
      </c>
    </row>
    <row r="538" spans="2:29" x14ac:dyDescent="0.25">
      <c r="B538">
        <f t="shared" si="16"/>
        <v>2023</v>
      </c>
      <c r="C538">
        <f t="shared" si="17"/>
        <v>3</v>
      </c>
      <c r="D538" s="19">
        <f>_xlfn.XLOOKUP(G538,[1]Sheet1!$K:$K,[1]Sheet1!$D:$D,0)</f>
        <v>44991</v>
      </c>
      <c r="E538" s="19">
        <f>_xlfn.XLOOKUP(G538,[1]Sheet1!$K:$K,[1]Sheet1!$E:$E,0)</f>
        <v>44997</v>
      </c>
      <c r="F538" t="str">
        <f>_xlfn.XLOOKUP(G538,[1]Sheet1!$K:$K,[1]Sheet1!$N:$N,0)</f>
        <v>2023-W10</v>
      </c>
      <c r="G538" t="s">
        <v>389</v>
      </c>
      <c r="H538" t="s">
        <v>54</v>
      </c>
      <c r="I538" t="s">
        <v>54</v>
      </c>
      <c r="J538" t="s">
        <v>30</v>
      </c>
      <c r="K538" t="s">
        <v>55</v>
      </c>
      <c r="L538" t="s">
        <v>1955</v>
      </c>
      <c r="M538" t="s">
        <v>984</v>
      </c>
      <c r="N538" t="s">
        <v>2487</v>
      </c>
      <c r="O538" t="s">
        <v>986</v>
      </c>
      <c r="P538" t="s">
        <v>1326</v>
      </c>
      <c r="Q538" t="s">
        <v>984</v>
      </c>
      <c r="R538" t="s">
        <v>2488</v>
      </c>
      <c r="S538" t="s">
        <v>986</v>
      </c>
      <c r="T538" t="s">
        <v>970</v>
      </c>
      <c r="U538" t="s">
        <v>986</v>
      </c>
      <c r="V538" t="s">
        <v>977</v>
      </c>
      <c r="W538" t="s">
        <v>984</v>
      </c>
      <c r="X538" t="s">
        <v>2489</v>
      </c>
      <c r="Y538" t="s">
        <v>986</v>
      </c>
      <c r="Z538" t="s">
        <v>392</v>
      </c>
      <c r="AA538" t="s">
        <v>33</v>
      </c>
      <c r="AB538">
        <v>4</v>
      </c>
      <c r="AC538">
        <v>0</v>
      </c>
    </row>
    <row r="539" spans="2:29" x14ac:dyDescent="0.25">
      <c r="B539">
        <f t="shared" si="16"/>
        <v>2023</v>
      </c>
      <c r="C539">
        <f t="shared" si="17"/>
        <v>3</v>
      </c>
      <c r="D539" s="19">
        <f>_xlfn.XLOOKUP(G539,[1]Sheet1!$K:$K,[1]Sheet1!$D:$D,0)</f>
        <v>44991</v>
      </c>
      <c r="E539" s="19">
        <f>_xlfn.XLOOKUP(G539,[1]Sheet1!$K:$K,[1]Sheet1!$E:$E,0)</f>
        <v>44997</v>
      </c>
      <c r="F539" t="str">
        <f>_xlfn.XLOOKUP(G539,[1]Sheet1!$K:$K,[1]Sheet1!$N:$N,0)</f>
        <v>2023-W10</v>
      </c>
      <c r="G539" t="s">
        <v>389</v>
      </c>
      <c r="H539" t="s">
        <v>92</v>
      </c>
      <c r="I539" t="s">
        <v>97</v>
      </c>
      <c r="J539" t="s">
        <v>98</v>
      </c>
      <c r="K539" t="s">
        <v>99</v>
      </c>
      <c r="L539" t="s">
        <v>1187</v>
      </c>
      <c r="M539" t="s">
        <v>984</v>
      </c>
      <c r="N539" t="s">
        <v>2108</v>
      </c>
      <c r="O539" t="s">
        <v>986</v>
      </c>
      <c r="P539" t="s">
        <v>1095</v>
      </c>
      <c r="Q539" t="s">
        <v>984</v>
      </c>
      <c r="R539" t="s">
        <v>1279</v>
      </c>
      <c r="S539" t="s">
        <v>986</v>
      </c>
      <c r="T539" t="s">
        <v>970</v>
      </c>
      <c r="U539" t="s">
        <v>986</v>
      </c>
      <c r="V539" t="s">
        <v>977</v>
      </c>
      <c r="W539" t="s">
        <v>984</v>
      </c>
      <c r="X539" t="s">
        <v>2490</v>
      </c>
      <c r="Y539" t="s">
        <v>986</v>
      </c>
      <c r="Z539" t="s">
        <v>338</v>
      </c>
      <c r="AA539" t="s">
        <v>33</v>
      </c>
      <c r="AB539">
        <v>4</v>
      </c>
      <c r="AC539">
        <v>0</v>
      </c>
    </row>
    <row r="540" spans="2:29" x14ac:dyDescent="0.25">
      <c r="B540">
        <f t="shared" si="16"/>
        <v>2023</v>
      </c>
      <c r="C540">
        <f t="shared" si="17"/>
        <v>3</v>
      </c>
      <c r="D540" s="19">
        <f>_xlfn.XLOOKUP(G540,[1]Sheet1!$K:$K,[1]Sheet1!$D:$D,0)</f>
        <v>44991</v>
      </c>
      <c r="E540" s="19">
        <f>_xlfn.XLOOKUP(G540,[1]Sheet1!$K:$K,[1]Sheet1!$E:$E,0)</f>
        <v>44997</v>
      </c>
      <c r="F540" t="str">
        <f>_xlfn.XLOOKUP(G540,[1]Sheet1!$K:$K,[1]Sheet1!$N:$N,0)</f>
        <v>2023-W10</v>
      </c>
      <c r="G540" t="s">
        <v>389</v>
      </c>
      <c r="H540" t="s">
        <v>162</v>
      </c>
      <c r="I540" t="s">
        <v>163</v>
      </c>
      <c r="J540" t="s">
        <v>164</v>
      </c>
      <c r="K540" t="s">
        <v>165</v>
      </c>
      <c r="L540" t="s">
        <v>1030</v>
      </c>
      <c r="M540" t="s">
        <v>972</v>
      </c>
      <c r="N540" t="s">
        <v>2491</v>
      </c>
      <c r="O540" t="s">
        <v>1522</v>
      </c>
      <c r="P540" t="s">
        <v>1888</v>
      </c>
      <c r="Q540" t="s">
        <v>972</v>
      </c>
      <c r="R540" t="s">
        <v>1803</v>
      </c>
      <c r="S540" t="s">
        <v>1040</v>
      </c>
      <c r="T540" t="s">
        <v>970</v>
      </c>
      <c r="U540" t="s">
        <v>970</v>
      </c>
      <c r="V540" t="s">
        <v>1081</v>
      </c>
      <c r="W540" t="s">
        <v>984</v>
      </c>
      <c r="X540" t="s">
        <v>1034</v>
      </c>
      <c r="Y540" t="s">
        <v>986</v>
      </c>
      <c r="Z540" t="s">
        <v>318</v>
      </c>
      <c r="AA540" t="s">
        <v>33</v>
      </c>
      <c r="AB540">
        <v>3</v>
      </c>
      <c r="AC540">
        <v>0</v>
      </c>
    </row>
    <row r="541" spans="2:29" x14ac:dyDescent="0.25">
      <c r="B541">
        <f t="shared" si="16"/>
        <v>2023</v>
      </c>
      <c r="C541">
        <f t="shared" si="17"/>
        <v>3</v>
      </c>
      <c r="D541" s="19">
        <f>_xlfn.XLOOKUP(G541,[1]Sheet1!$K:$K,[1]Sheet1!$D:$D,0)</f>
        <v>44991</v>
      </c>
      <c r="E541" s="19">
        <f>_xlfn.XLOOKUP(G541,[1]Sheet1!$K:$K,[1]Sheet1!$E:$E,0)</f>
        <v>44997</v>
      </c>
      <c r="F541" t="str">
        <f>_xlfn.XLOOKUP(G541,[1]Sheet1!$K:$K,[1]Sheet1!$N:$N,0)</f>
        <v>2023-W10</v>
      </c>
      <c r="G541" t="s">
        <v>389</v>
      </c>
      <c r="H541" t="s">
        <v>76</v>
      </c>
      <c r="I541" t="s">
        <v>76</v>
      </c>
      <c r="J541" t="s">
        <v>77</v>
      </c>
      <c r="K541" t="s">
        <v>78</v>
      </c>
      <c r="L541" t="s">
        <v>1318</v>
      </c>
      <c r="M541" t="s">
        <v>984</v>
      </c>
      <c r="N541" t="s">
        <v>1834</v>
      </c>
      <c r="O541" t="s">
        <v>986</v>
      </c>
      <c r="P541" t="s">
        <v>1200</v>
      </c>
      <c r="Q541" t="s">
        <v>984</v>
      </c>
      <c r="R541" t="s">
        <v>1034</v>
      </c>
      <c r="S541" t="s">
        <v>986</v>
      </c>
      <c r="T541" t="s">
        <v>970</v>
      </c>
      <c r="U541" t="s">
        <v>986</v>
      </c>
      <c r="V541" t="s">
        <v>1081</v>
      </c>
      <c r="W541" t="s">
        <v>984</v>
      </c>
      <c r="X541" t="s">
        <v>1378</v>
      </c>
      <c r="Y541" t="s">
        <v>986</v>
      </c>
      <c r="Z541" t="s">
        <v>341</v>
      </c>
      <c r="AA541" t="s">
        <v>33</v>
      </c>
      <c r="AB541">
        <v>3</v>
      </c>
      <c r="AC541">
        <v>0</v>
      </c>
    </row>
    <row r="542" spans="2:29" x14ac:dyDescent="0.25">
      <c r="B542">
        <f t="shared" si="16"/>
        <v>2023</v>
      </c>
      <c r="C542">
        <f t="shared" si="17"/>
        <v>3</v>
      </c>
      <c r="D542" s="19">
        <f>_xlfn.XLOOKUP(G542,[1]Sheet1!$K:$K,[1]Sheet1!$D:$D,0)</f>
        <v>44991</v>
      </c>
      <c r="E542" s="19">
        <f>_xlfn.XLOOKUP(G542,[1]Sheet1!$K:$K,[1]Sheet1!$E:$E,0)</f>
        <v>44997</v>
      </c>
      <c r="F542" t="str">
        <f>_xlfn.XLOOKUP(G542,[1]Sheet1!$K:$K,[1]Sheet1!$N:$N,0)</f>
        <v>2023-W10</v>
      </c>
      <c r="G542" t="s">
        <v>389</v>
      </c>
      <c r="H542" t="s">
        <v>66</v>
      </c>
      <c r="I542" t="s">
        <v>84</v>
      </c>
      <c r="J542" t="s">
        <v>85</v>
      </c>
      <c r="K542" t="s">
        <v>86</v>
      </c>
      <c r="L542" t="s">
        <v>1221</v>
      </c>
      <c r="M542" t="s">
        <v>984</v>
      </c>
      <c r="N542" t="s">
        <v>1278</v>
      </c>
      <c r="O542" t="s">
        <v>986</v>
      </c>
      <c r="P542" t="s">
        <v>1187</v>
      </c>
      <c r="Q542" t="s">
        <v>984</v>
      </c>
      <c r="R542" t="s">
        <v>2492</v>
      </c>
      <c r="S542" t="s">
        <v>986</v>
      </c>
      <c r="T542" t="s">
        <v>970</v>
      </c>
      <c r="U542" t="s">
        <v>986</v>
      </c>
      <c r="V542" t="s">
        <v>972</v>
      </c>
      <c r="W542" t="s">
        <v>984</v>
      </c>
      <c r="X542" t="s">
        <v>1473</v>
      </c>
      <c r="Y542" t="s">
        <v>986</v>
      </c>
      <c r="Z542" t="s">
        <v>134</v>
      </c>
      <c r="AA542" t="s">
        <v>33</v>
      </c>
      <c r="AB542">
        <v>2</v>
      </c>
      <c r="AC542">
        <v>0</v>
      </c>
    </row>
    <row r="543" spans="2:29" x14ac:dyDescent="0.25">
      <c r="B543">
        <f t="shared" si="16"/>
        <v>2023</v>
      </c>
      <c r="C543">
        <f t="shared" si="17"/>
        <v>3</v>
      </c>
      <c r="D543" s="19">
        <f>_xlfn.XLOOKUP(G543,[1]Sheet1!$K:$K,[1]Sheet1!$D:$D,0)</f>
        <v>44991</v>
      </c>
      <c r="E543" s="19">
        <f>_xlfn.XLOOKUP(G543,[1]Sheet1!$K:$K,[1]Sheet1!$E:$E,0)</f>
        <v>44997</v>
      </c>
      <c r="F543" t="str">
        <f>_xlfn.XLOOKUP(G543,[1]Sheet1!$K:$K,[1]Sheet1!$N:$N,0)</f>
        <v>2023-W10</v>
      </c>
      <c r="G543" t="s">
        <v>389</v>
      </c>
      <c r="H543" t="s">
        <v>92</v>
      </c>
      <c r="I543" t="s">
        <v>111</v>
      </c>
      <c r="J543" t="s">
        <v>112</v>
      </c>
      <c r="K543" t="s">
        <v>113</v>
      </c>
      <c r="L543" t="s">
        <v>1360</v>
      </c>
      <c r="M543" t="s">
        <v>996</v>
      </c>
      <c r="N543" t="s">
        <v>2493</v>
      </c>
      <c r="O543" t="s">
        <v>1152</v>
      </c>
      <c r="P543" t="s">
        <v>1132</v>
      </c>
      <c r="Q543" t="s">
        <v>996</v>
      </c>
      <c r="R543" t="s">
        <v>2494</v>
      </c>
      <c r="S543" t="s">
        <v>1375</v>
      </c>
      <c r="T543" t="s">
        <v>970</v>
      </c>
      <c r="U543" t="s">
        <v>970</v>
      </c>
      <c r="V543" t="s">
        <v>996</v>
      </c>
      <c r="W543" t="s">
        <v>984</v>
      </c>
      <c r="X543" t="s">
        <v>1034</v>
      </c>
      <c r="Y543" t="s">
        <v>986</v>
      </c>
      <c r="Z543" t="s">
        <v>178</v>
      </c>
      <c r="AA543" t="s">
        <v>33</v>
      </c>
      <c r="AB543">
        <v>1</v>
      </c>
      <c r="AC543">
        <v>0</v>
      </c>
    </row>
    <row r="544" spans="2:29" x14ac:dyDescent="0.25">
      <c r="B544">
        <f t="shared" si="16"/>
        <v>2023</v>
      </c>
      <c r="C544">
        <f t="shared" si="17"/>
        <v>2</v>
      </c>
      <c r="D544" s="19">
        <f>_xlfn.XLOOKUP(G544,[1]Sheet1!$K:$K,[1]Sheet1!$D:$D,0)</f>
        <v>44984</v>
      </c>
      <c r="E544" s="19">
        <f>_xlfn.XLOOKUP(G544,[1]Sheet1!$K:$K,[1]Sheet1!$E:$E,0)</f>
        <v>44990</v>
      </c>
      <c r="F544" t="str">
        <f>_xlfn.XLOOKUP(G544,[1]Sheet1!$K:$K,[1]Sheet1!$N:$N,0)</f>
        <v>2023-W09</v>
      </c>
      <c r="G544" t="s">
        <v>393</v>
      </c>
      <c r="H544" t="s">
        <v>115</v>
      </c>
      <c r="I544" t="s">
        <v>231</v>
      </c>
      <c r="J544" t="s">
        <v>232</v>
      </c>
      <c r="K544" t="s">
        <v>233</v>
      </c>
      <c r="L544" t="s">
        <v>2495</v>
      </c>
      <c r="M544" t="s">
        <v>996</v>
      </c>
      <c r="N544" t="s">
        <v>2496</v>
      </c>
      <c r="O544" t="s">
        <v>1391</v>
      </c>
      <c r="P544" t="s">
        <v>1734</v>
      </c>
      <c r="Q544" t="s">
        <v>996</v>
      </c>
      <c r="R544" t="s">
        <v>2497</v>
      </c>
      <c r="S544" t="s">
        <v>1133</v>
      </c>
      <c r="T544" t="s">
        <v>2498</v>
      </c>
      <c r="U544" t="s">
        <v>970</v>
      </c>
      <c r="V544" t="s">
        <v>1332</v>
      </c>
      <c r="W544" t="s">
        <v>984</v>
      </c>
      <c r="X544" t="s">
        <v>2266</v>
      </c>
      <c r="Y544" t="s">
        <v>986</v>
      </c>
      <c r="Z544" t="s">
        <v>394</v>
      </c>
      <c r="AA544" t="s">
        <v>33</v>
      </c>
      <c r="AB544">
        <v>18</v>
      </c>
      <c r="AC544">
        <v>0</v>
      </c>
    </row>
    <row r="545" spans="2:29" x14ac:dyDescent="0.25">
      <c r="B545">
        <f t="shared" si="16"/>
        <v>2023</v>
      </c>
      <c r="C545">
        <f t="shared" si="17"/>
        <v>2</v>
      </c>
      <c r="D545" s="19">
        <f>_xlfn.XLOOKUP(G545,[1]Sheet1!$K:$K,[1]Sheet1!$D:$D,0)</f>
        <v>44984</v>
      </c>
      <c r="E545" s="19">
        <f>_xlfn.XLOOKUP(G545,[1]Sheet1!$K:$K,[1]Sheet1!$E:$E,0)</f>
        <v>44990</v>
      </c>
      <c r="F545" t="str">
        <f>_xlfn.XLOOKUP(G545,[1]Sheet1!$K:$K,[1]Sheet1!$N:$N,0)</f>
        <v>2023-W09</v>
      </c>
      <c r="G545" t="s">
        <v>393</v>
      </c>
      <c r="H545" t="s">
        <v>29</v>
      </c>
      <c r="I545" t="s">
        <v>29</v>
      </c>
      <c r="J545" t="s">
        <v>30</v>
      </c>
      <c r="K545" t="s">
        <v>31</v>
      </c>
      <c r="L545" t="s">
        <v>2403</v>
      </c>
      <c r="M545" t="s">
        <v>963</v>
      </c>
      <c r="N545" t="s">
        <v>2499</v>
      </c>
      <c r="O545" t="s">
        <v>1157</v>
      </c>
      <c r="P545" t="s">
        <v>2463</v>
      </c>
      <c r="Q545" t="s">
        <v>963</v>
      </c>
      <c r="R545" t="s">
        <v>2500</v>
      </c>
      <c r="S545" t="s">
        <v>1320</v>
      </c>
      <c r="T545" t="s">
        <v>970</v>
      </c>
      <c r="U545" t="s">
        <v>970</v>
      </c>
      <c r="V545" t="s">
        <v>1125</v>
      </c>
      <c r="W545" t="s">
        <v>984</v>
      </c>
      <c r="X545" t="s">
        <v>2395</v>
      </c>
      <c r="Y545" t="s">
        <v>986</v>
      </c>
      <c r="Z545" t="s">
        <v>395</v>
      </c>
      <c r="AA545" t="s">
        <v>33</v>
      </c>
      <c r="AB545">
        <v>12</v>
      </c>
      <c r="AC545">
        <v>0</v>
      </c>
    </row>
    <row r="546" spans="2:29" x14ac:dyDescent="0.25">
      <c r="B546">
        <f t="shared" si="16"/>
        <v>2023</v>
      </c>
      <c r="C546">
        <f t="shared" si="17"/>
        <v>2</v>
      </c>
      <c r="D546" s="19">
        <f>_xlfn.XLOOKUP(G546,[1]Sheet1!$K:$K,[1]Sheet1!$D:$D,0)</f>
        <v>44984</v>
      </c>
      <c r="E546" s="19">
        <f>_xlfn.XLOOKUP(G546,[1]Sheet1!$K:$K,[1]Sheet1!$E:$E,0)</f>
        <v>44990</v>
      </c>
      <c r="F546" t="str">
        <f>_xlfn.XLOOKUP(G546,[1]Sheet1!$K:$K,[1]Sheet1!$N:$N,0)</f>
        <v>2023-W09</v>
      </c>
      <c r="G546" t="s">
        <v>393</v>
      </c>
      <c r="H546" t="s">
        <v>115</v>
      </c>
      <c r="I546" t="s">
        <v>116</v>
      </c>
      <c r="J546" t="s">
        <v>117</v>
      </c>
      <c r="K546" t="s">
        <v>118</v>
      </c>
      <c r="L546" t="s">
        <v>1299</v>
      </c>
      <c r="M546" t="s">
        <v>972</v>
      </c>
      <c r="N546" t="s">
        <v>2160</v>
      </c>
      <c r="O546" t="s">
        <v>1152</v>
      </c>
      <c r="P546" t="s">
        <v>1588</v>
      </c>
      <c r="Q546" t="s">
        <v>972</v>
      </c>
      <c r="R546" t="s">
        <v>1195</v>
      </c>
      <c r="S546" t="s">
        <v>1373</v>
      </c>
      <c r="T546" t="s">
        <v>970</v>
      </c>
      <c r="U546" t="s">
        <v>970</v>
      </c>
      <c r="V546" t="s">
        <v>967</v>
      </c>
      <c r="W546" t="s">
        <v>984</v>
      </c>
      <c r="X546" t="s">
        <v>1193</v>
      </c>
      <c r="Y546" t="s">
        <v>986</v>
      </c>
      <c r="Z546" t="s">
        <v>176</v>
      </c>
      <c r="AA546" t="s">
        <v>33</v>
      </c>
      <c r="AB546">
        <v>7</v>
      </c>
      <c r="AC546">
        <v>0</v>
      </c>
    </row>
    <row r="547" spans="2:29" x14ac:dyDescent="0.25">
      <c r="B547">
        <f t="shared" si="16"/>
        <v>2023</v>
      </c>
      <c r="C547">
        <f t="shared" si="17"/>
        <v>2</v>
      </c>
      <c r="D547" s="19">
        <f>_xlfn.XLOOKUP(G547,[1]Sheet1!$K:$K,[1]Sheet1!$D:$D,0)</f>
        <v>44984</v>
      </c>
      <c r="E547" s="19">
        <f>_xlfn.XLOOKUP(G547,[1]Sheet1!$K:$K,[1]Sheet1!$E:$E,0)</f>
        <v>44990</v>
      </c>
      <c r="F547" t="str">
        <f>_xlfn.XLOOKUP(G547,[1]Sheet1!$K:$K,[1]Sheet1!$N:$N,0)</f>
        <v>2023-W09</v>
      </c>
      <c r="G547" t="s">
        <v>393</v>
      </c>
      <c r="H547" t="s">
        <v>92</v>
      </c>
      <c r="I547" t="s">
        <v>102</v>
      </c>
      <c r="J547" t="s">
        <v>103</v>
      </c>
      <c r="K547" t="s">
        <v>104</v>
      </c>
      <c r="L547" t="s">
        <v>1170</v>
      </c>
      <c r="M547" t="s">
        <v>972</v>
      </c>
      <c r="N547" t="s">
        <v>1467</v>
      </c>
      <c r="O547" t="s">
        <v>1152</v>
      </c>
      <c r="P547" t="s">
        <v>1172</v>
      </c>
      <c r="Q547" t="s">
        <v>1081</v>
      </c>
      <c r="R547" t="s">
        <v>2309</v>
      </c>
      <c r="S547" t="s">
        <v>1388</v>
      </c>
      <c r="T547" t="s">
        <v>970</v>
      </c>
      <c r="U547" t="s">
        <v>970</v>
      </c>
      <c r="V547" t="s">
        <v>1032</v>
      </c>
      <c r="W547" t="s">
        <v>996</v>
      </c>
      <c r="X547" t="s">
        <v>1472</v>
      </c>
      <c r="Y547" t="s">
        <v>1524</v>
      </c>
      <c r="Z547" t="s">
        <v>316</v>
      </c>
      <c r="AA547" t="s">
        <v>178</v>
      </c>
      <c r="AB547">
        <v>6</v>
      </c>
      <c r="AC547">
        <v>1</v>
      </c>
    </row>
    <row r="548" spans="2:29" x14ac:dyDescent="0.25">
      <c r="B548">
        <f t="shared" si="16"/>
        <v>2023</v>
      </c>
      <c r="C548">
        <f t="shared" si="17"/>
        <v>2</v>
      </c>
      <c r="D548" s="19">
        <f>_xlfn.XLOOKUP(G548,[1]Sheet1!$K:$K,[1]Sheet1!$D:$D,0)</f>
        <v>44984</v>
      </c>
      <c r="E548" s="19">
        <f>_xlfn.XLOOKUP(G548,[1]Sheet1!$K:$K,[1]Sheet1!$E:$E,0)</f>
        <v>44990</v>
      </c>
      <c r="F548" t="str">
        <f>_xlfn.XLOOKUP(G548,[1]Sheet1!$K:$K,[1]Sheet1!$N:$N,0)</f>
        <v>2023-W09</v>
      </c>
      <c r="G548" t="s">
        <v>393</v>
      </c>
      <c r="H548" t="s">
        <v>50</v>
      </c>
      <c r="I548" t="s">
        <v>50</v>
      </c>
      <c r="J548" t="s">
        <v>51</v>
      </c>
      <c r="K548" t="s">
        <v>52</v>
      </c>
      <c r="L548" t="s">
        <v>1119</v>
      </c>
      <c r="M548" t="s">
        <v>972</v>
      </c>
      <c r="N548" t="s">
        <v>1397</v>
      </c>
      <c r="O548" t="s">
        <v>1152</v>
      </c>
      <c r="P548" t="s">
        <v>1321</v>
      </c>
      <c r="Q548" t="s">
        <v>972</v>
      </c>
      <c r="R548" t="s">
        <v>1684</v>
      </c>
      <c r="S548" t="s">
        <v>1373</v>
      </c>
      <c r="T548" t="s">
        <v>970</v>
      </c>
      <c r="U548" t="s">
        <v>970</v>
      </c>
      <c r="V548" t="s">
        <v>1289</v>
      </c>
      <c r="W548" t="s">
        <v>984</v>
      </c>
      <c r="X548" t="s">
        <v>2501</v>
      </c>
      <c r="Y548" t="s">
        <v>986</v>
      </c>
      <c r="Z548" t="s">
        <v>396</v>
      </c>
      <c r="AA548" t="s">
        <v>33</v>
      </c>
      <c r="AB548">
        <v>5</v>
      </c>
      <c r="AC548">
        <v>0</v>
      </c>
    </row>
    <row r="549" spans="2:29" x14ac:dyDescent="0.25">
      <c r="B549">
        <f t="shared" si="16"/>
        <v>2023</v>
      </c>
      <c r="C549">
        <f t="shared" si="17"/>
        <v>2</v>
      </c>
      <c r="D549" s="19">
        <f>_xlfn.XLOOKUP(G549,[1]Sheet1!$K:$K,[1]Sheet1!$D:$D,0)</f>
        <v>44984</v>
      </c>
      <c r="E549" s="19">
        <f>_xlfn.XLOOKUP(G549,[1]Sheet1!$K:$K,[1]Sheet1!$E:$E,0)</f>
        <v>44990</v>
      </c>
      <c r="F549" t="str">
        <f>_xlfn.XLOOKUP(G549,[1]Sheet1!$K:$K,[1]Sheet1!$N:$N,0)</f>
        <v>2023-W09</v>
      </c>
      <c r="G549" t="s">
        <v>393</v>
      </c>
      <c r="H549" t="s">
        <v>34</v>
      </c>
      <c r="I549" t="s">
        <v>50</v>
      </c>
      <c r="J549" t="s">
        <v>51</v>
      </c>
      <c r="K549" t="s">
        <v>52</v>
      </c>
      <c r="L549" t="s">
        <v>1184</v>
      </c>
      <c r="M549" t="s">
        <v>984</v>
      </c>
      <c r="N549" t="s">
        <v>2158</v>
      </c>
      <c r="O549" t="s">
        <v>986</v>
      </c>
      <c r="P549" t="s">
        <v>1070</v>
      </c>
      <c r="Q549" t="s">
        <v>984</v>
      </c>
      <c r="R549" t="s">
        <v>2400</v>
      </c>
      <c r="S549" t="s">
        <v>986</v>
      </c>
      <c r="T549" t="s">
        <v>1976</v>
      </c>
      <c r="U549" t="s">
        <v>986</v>
      </c>
      <c r="V549" t="s">
        <v>977</v>
      </c>
      <c r="W549" t="s">
        <v>984</v>
      </c>
      <c r="X549" t="s">
        <v>1373</v>
      </c>
      <c r="Y549" t="s">
        <v>986</v>
      </c>
      <c r="Z549" t="s">
        <v>247</v>
      </c>
      <c r="AA549" t="s">
        <v>33</v>
      </c>
      <c r="AB549">
        <v>4</v>
      </c>
      <c r="AC549">
        <v>0</v>
      </c>
    </row>
    <row r="550" spans="2:29" x14ac:dyDescent="0.25">
      <c r="B550">
        <f t="shared" si="16"/>
        <v>2023</v>
      </c>
      <c r="C550">
        <f t="shared" si="17"/>
        <v>2</v>
      </c>
      <c r="D550" s="19">
        <f>_xlfn.XLOOKUP(G550,[1]Sheet1!$K:$K,[1]Sheet1!$D:$D,0)</f>
        <v>44984</v>
      </c>
      <c r="E550" s="19">
        <f>_xlfn.XLOOKUP(G550,[1]Sheet1!$K:$K,[1]Sheet1!$E:$E,0)</f>
        <v>44990</v>
      </c>
      <c r="F550" t="str">
        <f>_xlfn.XLOOKUP(G550,[1]Sheet1!$K:$K,[1]Sheet1!$N:$N,0)</f>
        <v>2023-W09</v>
      </c>
      <c r="G550" t="s">
        <v>393</v>
      </c>
      <c r="H550" t="s">
        <v>40</v>
      </c>
      <c r="I550" t="s">
        <v>58</v>
      </c>
      <c r="J550" t="s">
        <v>59</v>
      </c>
      <c r="K550" t="s">
        <v>60</v>
      </c>
      <c r="L550" t="s">
        <v>1539</v>
      </c>
      <c r="M550" t="s">
        <v>996</v>
      </c>
      <c r="N550" t="s">
        <v>2502</v>
      </c>
      <c r="O550" t="s">
        <v>1391</v>
      </c>
      <c r="P550" t="s">
        <v>1888</v>
      </c>
      <c r="Q550" t="s">
        <v>972</v>
      </c>
      <c r="R550" t="s">
        <v>2449</v>
      </c>
      <c r="S550" t="s">
        <v>1373</v>
      </c>
      <c r="T550" t="s">
        <v>1578</v>
      </c>
      <c r="U550" t="s">
        <v>970</v>
      </c>
      <c r="V550" t="s">
        <v>977</v>
      </c>
      <c r="W550" t="s">
        <v>984</v>
      </c>
      <c r="X550" t="s">
        <v>2503</v>
      </c>
      <c r="Y550" t="s">
        <v>986</v>
      </c>
      <c r="Z550" t="s">
        <v>247</v>
      </c>
      <c r="AA550" t="s">
        <v>33</v>
      </c>
      <c r="AB550">
        <v>4</v>
      </c>
      <c r="AC550">
        <v>0</v>
      </c>
    </row>
    <row r="551" spans="2:29" x14ac:dyDescent="0.25">
      <c r="B551">
        <f t="shared" si="16"/>
        <v>2023</v>
      </c>
      <c r="C551">
        <f t="shared" si="17"/>
        <v>2</v>
      </c>
      <c r="D551" s="19">
        <f>_xlfn.XLOOKUP(G551,[1]Sheet1!$K:$K,[1]Sheet1!$D:$D,0)</f>
        <v>44984</v>
      </c>
      <c r="E551" s="19">
        <f>_xlfn.XLOOKUP(G551,[1]Sheet1!$K:$K,[1]Sheet1!$E:$E,0)</f>
        <v>44990</v>
      </c>
      <c r="F551" t="str">
        <f>_xlfn.XLOOKUP(G551,[1]Sheet1!$K:$K,[1]Sheet1!$N:$N,0)</f>
        <v>2023-W09</v>
      </c>
      <c r="G551" t="s">
        <v>393</v>
      </c>
      <c r="H551" t="s">
        <v>162</v>
      </c>
      <c r="I551" t="s">
        <v>163</v>
      </c>
      <c r="J551" t="s">
        <v>164</v>
      </c>
      <c r="K551" t="s">
        <v>165</v>
      </c>
      <c r="L551" t="s">
        <v>1150</v>
      </c>
      <c r="M551" t="s">
        <v>984</v>
      </c>
      <c r="N551" t="s">
        <v>1866</v>
      </c>
      <c r="O551" t="s">
        <v>986</v>
      </c>
      <c r="P551" t="s">
        <v>2002</v>
      </c>
      <c r="Q551" t="s">
        <v>984</v>
      </c>
      <c r="R551" t="s">
        <v>2067</v>
      </c>
      <c r="S551" t="s">
        <v>986</v>
      </c>
      <c r="T551" t="s">
        <v>2504</v>
      </c>
      <c r="U551" t="s">
        <v>986</v>
      </c>
      <c r="V551" t="s">
        <v>977</v>
      </c>
      <c r="W551" t="s">
        <v>984</v>
      </c>
      <c r="X551" t="s">
        <v>2505</v>
      </c>
      <c r="Y551" t="s">
        <v>986</v>
      </c>
      <c r="Z551" t="s">
        <v>367</v>
      </c>
      <c r="AA551" t="s">
        <v>33</v>
      </c>
      <c r="AB551">
        <v>4</v>
      </c>
      <c r="AC551">
        <v>0</v>
      </c>
    </row>
    <row r="552" spans="2:29" x14ac:dyDescent="0.25">
      <c r="B552">
        <f t="shared" si="16"/>
        <v>2023</v>
      </c>
      <c r="C552">
        <f t="shared" si="17"/>
        <v>2</v>
      </c>
      <c r="D552" s="19">
        <f>_xlfn.XLOOKUP(G552,[1]Sheet1!$K:$K,[1]Sheet1!$D:$D,0)</f>
        <v>44984</v>
      </c>
      <c r="E552" s="19">
        <f>_xlfn.XLOOKUP(G552,[1]Sheet1!$K:$K,[1]Sheet1!$E:$E,0)</f>
        <v>44990</v>
      </c>
      <c r="F552" t="str">
        <f>_xlfn.XLOOKUP(G552,[1]Sheet1!$K:$K,[1]Sheet1!$N:$N,0)</f>
        <v>2023-W09</v>
      </c>
      <c r="G552" t="s">
        <v>393</v>
      </c>
      <c r="H552" t="s">
        <v>58</v>
      </c>
      <c r="I552" t="s">
        <v>58</v>
      </c>
      <c r="J552" t="s">
        <v>59</v>
      </c>
      <c r="K552" t="s">
        <v>60</v>
      </c>
      <c r="L552" t="s">
        <v>1204</v>
      </c>
      <c r="M552" t="s">
        <v>984</v>
      </c>
      <c r="N552" t="s">
        <v>2506</v>
      </c>
      <c r="O552" t="s">
        <v>986</v>
      </c>
      <c r="P552" t="s">
        <v>1166</v>
      </c>
      <c r="Q552" t="s">
        <v>984</v>
      </c>
      <c r="R552" t="s">
        <v>1135</v>
      </c>
      <c r="S552" t="s">
        <v>986</v>
      </c>
      <c r="T552" t="s">
        <v>1211</v>
      </c>
      <c r="U552" t="s">
        <v>986</v>
      </c>
      <c r="V552" t="s">
        <v>1081</v>
      </c>
      <c r="W552" t="s">
        <v>984</v>
      </c>
      <c r="X552" t="s">
        <v>1373</v>
      </c>
      <c r="Y552" t="s">
        <v>986</v>
      </c>
      <c r="Z552" t="s">
        <v>172</v>
      </c>
      <c r="AA552" t="s">
        <v>33</v>
      </c>
      <c r="AB552">
        <v>3</v>
      </c>
      <c r="AC552">
        <v>0</v>
      </c>
    </row>
    <row r="553" spans="2:29" x14ac:dyDescent="0.25">
      <c r="B553">
        <f t="shared" si="16"/>
        <v>2023</v>
      </c>
      <c r="C553">
        <f t="shared" si="17"/>
        <v>2</v>
      </c>
      <c r="D553" s="19">
        <f>_xlfn.XLOOKUP(G553,[1]Sheet1!$K:$K,[1]Sheet1!$D:$D,0)</f>
        <v>44984</v>
      </c>
      <c r="E553" s="19">
        <f>_xlfn.XLOOKUP(G553,[1]Sheet1!$K:$K,[1]Sheet1!$E:$E,0)</f>
        <v>44990</v>
      </c>
      <c r="F553" t="str">
        <f>_xlfn.XLOOKUP(G553,[1]Sheet1!$K:$K,[1]Sheet1!$N:$N,0)</f>
        <v>2023-W09</v>
      </c>
      <c r="G553" t="s">
        <v>393</v>
      </c>
      <c r="H553" t="s">
        <v>34</v>
      </c>
      <c r="I553" t="s">
        <v>107</v>
      </c>
      <c r="J553" t="s">
        <v>108</v>
      </c>
      <c r="K553" t="s">
        <v>109</v>
      </c>
      <c r="L553" t="s">
        <v>1529</v>
      </c>
      <c r="M553" t="s">
        <v>984</v>
      </c>
      <c r="N553" t="s">
        <v>2507</v>
      </c>
      <c r="O553" t="s">
        <v>986</v>
      </c>
      <c r="P553" t="s">
        <v>1810</v>
      </c>
      <c r="Q553" t="s">
        <v>984</v>
      </c>
      <c r="R553" t="s">
        <v>1034</v>
      </c>
      <c r="S553" t="s">
        <v>986</v>
      </c>
      <c r="T553" t="s">
        <v>970</v>
      </c>
      <c r="U553" t="s">
        <v>986</v>
      </c>
      <c r="V553" t="s">
        <v>1081</v>
      </c>
      <c r="W553" t="s">
        <v>984</v>
      </c>
      <c r="X553" t="s">
        <v>1279</v>
      </c>
      <c r="Y553" t="s">
        <v>986</v>
      </c>
      <c r="Z553" t="s">
        <v>248</v>
      </c>
      <c r="AA553" t="s">
        <v>33</v>
      </c>
      <c r="AB553">
        <v>3</v>
      </c>
      <c r="AC553">
        <v>0</v>
      </c>
    </row>
    <row r="554" spans="2:29" x14ac:dyDescent="0.25">
      <c r="B554">
        <f t="shared" si="16"/>
        <v>2023</v>
      </c>
      <c r="C554">
        <f t="shared" si="17"/>
        <v>2</v>
      </c>
      <c r="D554" s="19">
        <f>_xlfn.XLOOKUP(G554,[1]Sheet1!$K:$K,[1]Sheet1!$D:$D,0)</f>
        <v>44984</v>
      </c>
      <c r="E554" s="19">
        <f>_xlfn.XLOOKUP(G554,[1]Sheet1!$K:$K,[1]Sheet1!$E:$E,0)</f>
        <v>44990</v>
      </c>
      <c r="F554" t="str">
        <f>_xlfn.XLOOKUP(G554,[1]Sheet1!$K:$K,[1]Sheet1!$N:$N,0)</f>
        <v>2023-W09</v>
      </c>
      <c r="G554" t="s">
        <v>393</v>
      </c>
      <c r="H554" t="s">
        <v>34</v>
      </c>
      <c r="I554" t="s">
        <v>397</v>
      </c>
      <c r="J554" t="s">
        <v>398</v>
      </c>
      <c r="K554" t="s">
        <v>399</v>
      </c>
      <c r="L554" t="s">
        <v>1132</v>
      </c>
      <c r="M554" t="s">
        <v>972</v>
      </c>
      <c r="N554" t="s">
        <v>1205</v>
      </c>
      <c r="O554" t="s">
        <v>1152</v>
      </c>
      <c r="P554" t="s">
        <v>1116</v>
      </c>
      <c r="Q554" t="s">
        <v>972</v>
      </c>
      <c r="R554" t="s">
        <v>1423</v>
      </c>
      <c r="S554" t="s">
        <v>1373</v>
      </c>
      <c r="T554" t="s">
        <v>970</v>
      </c>
      <c r="U554" t="s">
        <v>970</v>
      </c>
      <c r="V554" t="s">
        <v>972</v>
      </c>
      <c r="W554" t="s">
        <v>984</v>
      </c>
      <c r="X554" t="s">
        <v>1247</v>
      </c>
      <c r="Y554" t="s">
        <v>986</v>
      </c>
      <c r="Z554" t="s">
        <v>257</v>
      </c>
      <c r="AA554" t="s">
        <v>33</v>
      </c>
      <c r="AB554">
        <v>2</v>
      </c>
      <c r="AC554">
        <v>0</v>
      </c>
    </row>
    <row r="555" spans="2:29" x14ac:dyDescent="0.25">
      <c r="B555">
        <f t="shared" si="16"/>
        <v>2023</v>
      </c>
      <c r="C555">
        <f t="shared" si="17"/>
        <v>2</v>
      </c>
      <c r="D555" s="19">
        <f>_xlfn.XLOOKUP(G555,[1]Sheet1!$K:$K,[1]Sheet1!$D:$D,0)</f>
        <v>44984</v>
      </c>
      <c r="E555" s="19">
        <f>_xlfn.XLOOKUP(G555,[1]Sheet1!$K:$K,[1]Sheet1!$E:$E,0)</f>
        <v>44990</v>
      </c>
      <c r="F555" t="str">
        <f>_xlfn.XLOOKUP(G555,[1]Sheet1!$K:$K,[1]Sheet1!$N:$N,0)</f>
        <v>2023-W09</v>
      </c>
      <c r="G555" t="s">
        <v>393</v>
      </c>
      <c r="H555" t="s">
        <v>34</v>
      </c>
      <c r="I555" t="s">
        <v>45</v>
      </c>
      <c r="J555" t="s">
        <v>46</v>
      </c>
      <c r="K555" t="s">
        <v>47</v>
      </c>
      <c r="L555" t="s">
        <v>1012</v>
      </c>
      <c r="M555" t="s">
        <v>984</v>
      </c>
      <c r="N555" t="s">
        <v>2184</v>
      </c>
      <c r="O555" t="s">
        <v>986</v>
      </c>
      <c r="P555" t="s">
        <v>1001</v>
      </c>
      <c r="Q555" t="s">
        <v>984</v>
      </c>
      <c r="R555" t="s">
        <v>1728</v>
      </c>
      <c r="S555" t="s">
        <v>986</v>
      </c>
      <c r="T555" t="s">
        <v>970</v>
      </c>
      <c r="U555" t="s">
        <v>986</v>
      </c>
      <c r="V555" t="s">
        <v>972</v>
      </c>
      <c r="W555" t="s">
        <v>984</v>
      </c>
      <c r="X555" t="s">
        <v>1020</v>
      </c>
      <c r="Y555" t="s">
        <v>986</v>
      </c>
      <c r="Z555" t="s">
        <v>135</v>
      </c>
      <c r="AA555" t="s">
        <v>33</v>
      </c>
      <c r="AB555">
        <v>2</v>
      </c>
      <c r="AC555">
        <v>0</v>
      </c>
    </row>
    <row r="556" spans="2:29" x14ac:dyDescent="0.25">
      <c r="B556">
        <f t="shared" si="16"/>
        <v>2023</v>
      </c>
      <c r="C556">
        <f t="shared" si="17"/>
        <v>2</v>
      </c>
      <c r="D556" s="19">
        <f>_xlfn.XLOOKUP(G556,[1]Sheet1!$K:$K,[1]Sheet1!$D:$D,0)</f>
        <v>44984</v>
      </c>
      <c r="E556" s="19">
        <f>_xlfn.XLOOKUP(G556,[1]Sheet1!$K:$K,[1]Sheet1!$E:$E,0)</f>
        <v>44990</v>
      </c>
      <c r="F556" t="str">
        <f>_xlfn.XLOOKUP(G556,[1]Sheet1!$K:$K,[1]Sheet1!$N:$N,0)</f>
        <v>2023-W09</v>
      </c>
      <c r="G556" t="s">
        <v>393</v>
      </c>
      <c r="H556" t="s">
        <v>162</v>
      </c>
      <c r="I556" t="s">
        <v>342</v>
      </c>
      <c r="J556" t="s">
        <v>343</v>
      </c>
      <c r="K556" t="s">
        <v>344</v>
      </c>
      <c r="L556" t="s">
        <v>1221</v>
      </c>
      <c r="M556" t="s">
        <v>984</v>
      </c>
      <c r="N556" t="s">
        <v>2180</v>
      </c>
      <c r="O556" t="s">
        <v>986</v>
      </c>
      <c r="P556" t="s">
        <v>1119</v>
      </c>
      <c r="Q556" t="s">
        <v>984</v>
      </c>
      <c r="R556" t="s">
        <v>2508</v>
      </c>
      <c r="S556" t="s">
        <v>986</v>
      </c>
      <c r="T556" t="s">
        <v>970</v>
      </c>
      <c r="U556" t="s">
        <v>986</v>
      </c>
      <c r="V556" t="s">
        <v>972</v>
      </c>
      <c r="W556" t="s">
        <v>984</v>
      </c>
      <c r="X556" t="s">
        <v>1473</v>
      </c>
      <c r="Y556" t="s">
        <v>986</v>
      </c>
      <c r="Z556" t="s">
        <v>257</v>
      </c>
      <c r="AA556" t="s">
        <v>33</v>
      </c>
      <c r="AB556">
        <v>2</v>
      </c>
      <c r="AC556">
        <v>0</v>
      </c>
    </row>
    <row r="557" spans="2:29" x14ac:dyDescent="0.25">
      <c r="B557">
        <f t="shared" si="16"/>
        <v>2023</v>
      </c>
      <c r="C557">
        <f t="shared" si="17"/>
        <v>2</v>
      </c>
      <c r="D557" s="19">
        <f>_xlfn.XLOOKUP(G557,[1]Sheet1!$K:$K,[1]Sheet1!$D:$D,0)</f>
        <v>44984</v>
      </c>
      <c r="E557" s="19">
        <f>_xlfn.XLOOKUP(G557,[1]Sheet1!$K:$K,[1]Sheet1!$E:$E,0)</f>
        <v>44990</v>
      </c>
      <c r="F557" t="str">
        <f>_xlfn.XLOOKUP(G557,[1]Sheet1!$K:$K,[1]Sheet1!$N:$N,0)</f>
        <v>2023-W09</v>
      </c>
      <c r="G557" t="s">
        <v>393</v>
      </c>
      <c r="H557" t="s">
        <v>92</v>
      </c>
      <c r="I557" t="s">
        <v>97</v>
      </c>
      <c r="J557" t="s">
        <v>98</v>
      </c>
      <c r="K557" t="s">
        <v>99</v>
      </c>
      <c r="L557" t="s">
        <v>1255</v>
      </c>
      <c r="M557" t="s">
        <v>984</v>
      </c>
      <c r="N557" t="s">
        <v>1832</v>
      </c>
      <c r="O557" t="s">
        <v>986</v>
      </c>
      <c r="P557" t="s">
        <v>1257</v>
      </c>
      <c r="Q557" t="s">
        <v>984</v>
      </c>
      <c r="R557" t="s">
        <v>1712</v>
      </c>
      <c r="S557" t="s">
        <v>986</v>
      </c>
      <c r="T557" t="s">
        <v>970</v>
      </c>
      <c r="U557" t="s">
        <v>986</v>
      </c>
      <c r="V557" t="s">
        <v>972</v>
      </c>
      <c r="W557" t="s">
        <v>984</v>
      </c>
      <c r="X557" t="s">
        <v>1279</v>
      </c>
      <c r="Y557" t="s">
        <v>986</v>
      </c>
      <c r="Z557" t="s">
        <v>300</v>
      </c>
      <c r="AA557" t="s">
        <v>33</v>
      </c>
      <c r="AB557">
        <v>2</v>
      </c>
      <c r="AC557">
        <v>0</v>
      </c>
    </row>
    <row r="558" spans="2:29" x14ac:dyDescent="0.25">
      <c r="B558">
        <f t="shared" si="16"/>
        <v>2023</v>
      </c>
      <c r="C558">
        <f t="shared" si="17"/>
        <v>2</v>
      </c>
      <c r="D558" s="19">
        <f>_xlfn.XLOOKUP(G558,[1]Sheet1!$K:$K,[1]Sheet1!$D:$D,0)</f>
        <v>44984</v>
      </c>
      <c r="E558" s="19">
        <f>_xlfn.XLOOKUP(G558,[1]Sheet1!$K:$K,[1]Sheet1!$E:$E,0)</f>
        <v>44990</v>
      </c>
      <c r="F558" t="str">
        <f>_xlfn.XLOOKUP(G558,[1]Sheet1!$K:$K,[1]Sheet1!$N:$N,0)</f>
        <v>2023-W09</v>
      </c>
      <c r="G558" t="s">
        <v>393</v>
      </c>
      <c r="H558" t="s">
        <v>92</v>
      </c>
      <c r="I558" t="s">
        <v>111</v>
      </c>
      <c r="J558" t="s">
        <v>112</v>
      </c>
      <c r="K558" t="s">
        <v>113</v>
      </c>
      <c r="L558" t="s">
        <v>1386</v>
      </c>
      <c r="M558" t="s">
        <v>972</v>
      </c>
      <c r="N558" t="s">
        <v>2509</v>
      </c>
      <c r="O558" t="s">
        <v>1152</v>
      </c>
      <c r="P558" t="s">
        <v>1281</v>
      </c>
      <c r="Q558" t="s">
        <v>972</v>
      </c>
      <c r="R558" t="s">
        <v>1265</v>
      </c>
      <c r="S558" t="s">
        <v>1373</v>
      </c>
      <c r="T558" t="s">
        <v>970</v>
      </c>
      <c r="U558" t="s">
        <v>970</v>
      </c>
      <c r="V558" t="s">
        <v>972</v>
      </c>
      <c r="W558" t="s">
        <v>984</v>
      </c>
      <c r="X558" t="s">
        <v>1223</v>
      </c>
      <c r="Y558" t="s">
        <v>986</v>
      </c>
      <c r="Z558" t="s">
        <v>300</v>
      </c>
      <c r="AA558" t="s">
        <v>33</v>
      </c>
      <c r="AB558">
        <v>2</v>
      </c>
      <c r="AC558">
        <v>0</v>
      </c>
    </row>
    <row r="559" spans="2:29" x14ac:dyDescent="0.25">
      <c r="B559">
        <f t="shared" si="16"/>
        <v>2023</v>
      </c>
      <c r="C559">
        <f t="shared" si="17"/>
        <v>2</v>
      </c>
      <c r="D559" s="19">
        <f>_xlfn.XLOOKUP(G559,[1]Sheet1!$K:$K,[1]Sheet1!$D:$D,0)</f>
        <v>44984</v>
      </c>
      <c r="E559" s="19">
        <f>_xlfn.XLOOKUP(G559,[1]Sheet1!$K:$K,[1]Sheet1!$E:$E,0)</f>
        <v>44990</v>
      </c>
      <c r="F559" t="str">
        <f>_xlfn.XLOOKUP(G559,[1]Sheet1!$K:$K,[1]Sheet1!$N:$N,0)</f>
        <v>2023-W09</v>
      </c>
      <c r="G559" t="s">
        <v>393</v>
      </c>
      <c r="H559" t="s">
        <v>133</v>
      </c>
      <c r="I559" t="s">
        <v>80</v>
      </c>
      <c r="J559" t="s">
        <v>81</v>
      </c>
      <c r="K559" t="s">
        <v>82</v>
      </c>
      <c r="L559" t="s">
        <v>1081</v>
      </c>
      <c r="M559" t="s">
        <v>984</v>
      </c>
      <c r="N559" t="s">
        <v>2510</v>
      </c>
      <c r="O559" t="s">
        <v>986</v>
      </c>
      <c r="P559" t="s">
        <v>977</v>
      </c>
      <c r="Q559" t="s">
        <v>984</v>
      </c>
      <c r="R559" t="s">
        <v>2510</v>
      </c>
      <c r="S559" t="s">
        <v>986</v>
      </c>
      <c r="T559" t="s">
        <v>970</v>
      </c>
      <c r="U559" t="s">
        <v>986</v>
      </c>
      <c r="V559" t="s">
        <v>972</v>
      </c>
      <c r="W559" t="s">
        <v>984</v>
      </c>
      <c r="X559" t="s">
        <v>1657</v>
      </c>
      <c r="Y559" t="s">
        <v>986</v>
      </c>
      <c r="Z559" t="s">
        <v>134</v>
      </c>
      <c r="AA559" t="s">
        <v>33</v>
      </c>
      <c r="AB559">
        <v>2</v>
      </c>
      <c r="AC559">
        <v>0</v>
      </c>
    </row>
    <row r="560" spans="2:29" x14ac:dyDescent="0.25">
      <c r="B560">
        <f t="shared" si="16"/>
        <v>2023</v>
      </c>
      <c r="C560">
        <f t="shared" si="17"/>
        <v>2</v>
      </c>
      <c r="D560" s="19">
        <f>_xlfn.XLOOKUP(G560,[1]Sheet1!$K:$K,[1]Sheet1!$D:$D,0)</f>
        <v>44984</v>
      </c>
      <c r="E560" s="19">
        <f>_xlfn.XLOOKUP(G560,[1]Sheet1!$K:$K,[1]Sheet1!$E:$E,0)</f>
        <v>44990</v>
      </c>
      <c r="F560" t="str">
        <f>_xlfn.XLOOKUP(G560,[1]Sheet1!$K:$K,[1]Sheet1!$N:$N,0)</f>
        <v>2023-W09</v>
      </c>
      <c r="G560" t="s">
        <v>393</v>
      </c>
      <c r="H560" t="s">
        <v>76</v>
      </c>
      <c r="I560" t="s">
        <v>76</v>
      </c>
      <c r="J560" t="s">
        <v>77</v>
      </c>
      <c r="K560" t="s">
        <v>78</v>
      </c>
      <c r="L560" t="s">
        <v>1318</v>
      </c>
      <c r="M560" t="s">
        <v>996</v>
      </c>
      <c r="N560" t="s">
        <v>2511</v>
      </c>
      <c r="O560" t="s">
        <v>1391</v>
      </c>
      <c r="P560" t="s">
        <v>1266</v>
      </c>
      <c r="Q560" t="s">
        <v>996</v>
      </c>
      <c r="R560" t="s">
        <v>1714</v>
      </c>
      <c r="S560" t="s">
        <v>1133</v>
      </c>
      <c r="T560" t="s">
        <v>970</v>
      </c>
      <c r="U560" t="s">
        <v>970</v>
      </c>
      <c r="V560" t="s">
        <v>972</v>
      </c>
      <c r="W560" t="s">
        <v>984</v>
      </c>
      <c r="X560" t="s">
        <v>1749</v>
      </c>
      <c r="Y560" t="s">
        <v>986</v>
      </c>
      <c r="Z560" t="s">
        <v>300</v>
      </c>
      <c r="AA560" t="s">
        <v>33</v>
      </c>
      <c r="AB560">
        <v>2</v>
      </c>
      <c r="AC560">
        <v>0</v>
      </c>
    </row>
    <row r="561" spans="2:29" x14ac:dyDescent="0.25">
      <c r="B561">
        <f t="shared" si="16"/>
        <v>2023</v>
      </c>
      <c r="C561">
        <f t="shared" si="17"/>
        <v>2</v>
      </c>
      <c r="D561" s="19">
        <f>_xlfn.XLOOKUP(G561,[1]Sheet1!$K:$K,[1]Sheet1!$D:$D,0)</f>
        <v>44984</v>
      </c>
      <c r="E561" s="19">
        <f>_xlfn.XLOOKUP(G561,[1]Sheet1!$K:$K,[1]Sheet1!$E:$E,0)</f>
        <v>44990</v>
      </c>
      <c r="F561" t="str">
        <f>_xlfn.XLOOKUP(G561,[1]Sheet1!$K:$K,[1]Sheet1!$N:$N,0)</f>
        <v>2023-W09</v>
      </c>
      <c r="G561" t="s">
        <v>393</v>
      </c>
      <c r="H561" t="s">
        <v>34</v>
      </c>
      <c r="I561" t="s">
        <v>62</v>
      </c>
      <c r="J561" t="s">
        <v>63</v>
      </c>
      <c r="K561" t="s">
        <v>64</v>
      </c>
      <c r="L561" t="s">
        <v>988</v>
      </c>
      <c r="M561" t="s">
        <v>996</v>
      </c>
      <c r="N561" t="s">
        <v>1144</v>
      </c>
      <c r="O561" t="s">
        <v>1391</v>
      </c>
      <c r="P561" t="s">
        <v>1289</v>
      </c>
      <c r="Q561" t="s">
        <v>996</v>
      </c>
      <c r="R561" t="s">
        <v>1595</v>
      </c>
      <c r="S561" t="s">
        <v>1133</v>
      </c>
      <c r="T561" t="s">
        <v>970</v>
      </c>
      <c r="U561" t="s">
        <v>970</v>
      </c>
      <c r="V561" t="s">
        <v>996</v>
      </c>
      <c r="W561" t="s">
        <v>984</v>
      </c>
      <c r="X561" t="s">
        <v>998</v>
      </c>
      <c r="Y561" t="s">
        <v>986</v>
      </c>
      <c r="Z561" t="s">
        <v>139</v>
      </c>
      <c r="AA561" t="s">
        <v>33</v>
      </c>
      <c r="AB561">
        <v>1</v>
      </c>
      <c r="AC561">
        <v>0</v>
      </c>
    </row>
    <row r="562" spans="2:29" x14ac:dyDescent="0.25">
      <c r="B562">
        <f t="shared" si="16"/>
        <v>2023</v>
      </c>
      <c r="C562">
        <f t="shared" si="17"/>
        <v>2</v>
      </c>
      <c r="D562" s="19">
        <f>_xlfn.XLOOKUP(G562,[1]Sheet1!$K:$K,[1]Sheet1!$D:$D,0)</f>
        <v>44984</v>
      </c>
      <c r="E562" s="19">
        <f>_xlfn.XLOOKUP(G562,[1]Sheet1!$K:$K,[1]Sheet1!$E:$E,0)</f>
        <v>44990</v>
      </c>
      <c r="F562" t="str">
        <f>_xlfn.XLOOKUP(G562,[1]Sheet1!$K:$K,[1]Sheet1!$N:$N,0)</f>
        <v>2023-W09</v>
      </c>
      <c r="G562" t="s">
        <v>393</v>
      </c>
      <c r="H562" t="s">
        <v>397</v>
      </c>
      <c r="I562" t="s">
        <v>397</v>
      </c>
      <c r="J562" t="s">
        <v>398</v>
      </c>
      <c r="K562" t="s">
        <v>399</v>
      </c>
      <c r="L562" t="s">
        <v>1032</v>
      </c>
      <c r="M562" t="s">
        <v>984</v>
      </c>
      <c r="N562" t="s">
        <v>2512</v>
      </c>
      <c r="O562" t="s">
        <v>986</v>
      </c>
      <c r="P562" t="s">
        <v>1022</v>
      </c>
      <c r="Q562" t="s">
        <v>984</v>
      </c>
      <c r="R562" t="s">
        <v>2513</v>
      </c>
      <c r="S562" t="s">
        <v>986</v>
      </c>
      <c r="T562" t="s">
        <v>970</v>
      </c>
      <c r="U562" t="s">
        <v>986</v>
      </c>
      <c r="V562" t="s">
        <v>996</v>
      </c>
      <c r="W562" t="s">
        <v>984</v>
      </c>
      <c r="X562" t="s">
        <v>1040</v>
      </c>
      <c r="Y562" t="s">
        <v>986</v>
      </c>
      <c r="Z562" t="s">
        <v>166</v>
      </c>
      <c r="AA562" t="s">
        <v>33</v>
      </c>
      <c r="AB562">
        <v>1</v>
      </c>
      <c r="AC562">
        <v>0</v>
      </c>
    </row>
    <row r="563" spans="2:29" x14ac:dyDescent="0.25">
      <c r="B563">
        <f t="shared" si="16"/>
        <v>2023</v>
      </c>
      <c r="C563">
        <f t="shared" si="17"/>
        <v>2</v>
      </c>
      <c r="D563" s="19">
        <f>_xlfn.XLOOKUP(G563,[1]Sheet1!$K:$K,[1]Sheet1!$D:$D,0)</f>
        <v>44984</v>
      </c>
      <c r="E563" s="19">
        <f>_xlfn.XLOOKUP(G563,[1]Sheet1!$K:$K,[1]Sheet1!$E:$E,0)</f>
        <v>44990</v>
      </c>
      <c r="F563" t="str">
        <f>_xlfn.XLOOKUP(G563,[1]Sheet1!$K:$K,[1]Sheet1!$N:$N,0)</f>
        <v>2023-W09</v>
      </c>
      <c r="G563" t="s">
        <v>393</v>
      </c>
      <c r="H563" t="s">
        <v>162</v>
      </c>
      <c r="I563" t="s">
        <v>371</v>
      </c>
      <c r="J563" t="s">
        <v>343</v>
      </c>
      <c r="K563" t="s">
        <v>372</v>
      </c>
      <c r="L563" t="s">
        <v>1496</v>
      </c>
      <c r="M563" t="s">
        <v>984</v>
      </c>
      <c r="N563" t="s">
        <v>1447</v>
      </c>
      <c r="O563" t="s">
        <v>986</v>
      </c>
      <c r="P563" t="s">
        <v>1281</v>
      </c>
      <c r="Q563" t="s">
        <v>984</v>
      </c>
      <c r="R563" t="s">
        <v>1265</v>
      </c>
      <c r="S563" t="s">
        <v>986</v>
      </c>
      <c r="T563" t="s">
        <v>970</v>
      </c>
      <c r="U563" t="s">
        <v>986</v>
      </c>
      <c r="V563" t="s">
        <v>996</v>
      </c>
      <c r="W563" t="s">
        <v>984</v>
      </c>
      <c r="X563" t="s">
        <v>1498</v>
      </c>
      <c r="Y563" t="s">
        <v>986</v>
      </c>
      <c r="Z563" t="s">
        <v>166</v>
      </c>
      <c r="AA563" t="s">
        <v>33</v>
      </c>
      <c r="AB563">
        <v>1</v>
      </c>
      <c r="AC563">
        <v>0</v>
      </c>
    </row>
    <row r="564" spans="2:29" x14ac:dyDescent="0.25">
      <c r="B564">
        <f t="shared" si="16"/>
        <v>2023</v>
      </c>
      <c r="C564">
        <f t="shared" si="17"/>
        <v>2</v>
      </c>
      <c r="D564" s="19">
        <f>_xlfn.XLOOKUP(G564,[1]Sheet1!$K:$K,[1]Sheet1!$D:$D,0)</f>
        <v>44984</v>
      </c>
      <c r="E564" s="19">
        <f>_xlfn.XLOOKUP(G564,[1]Sheet1!$K:$K,[1]Sheet1!$E:$E,0)</f>
        <v>44990</v>
      </c>
      <c r="F564" t="str">
        <f>_xlfn.XLOOKUP(G564,[1]Sheet1!$K:$K,[1]Sheet1!$N:$N,0)</f>
        <v>2023-W09</v>
      </c>
      <c r="G564" t="s">
        <v>393</v>
      </c>
      <c r="H564" t="s">
        <v>120</v>
      </c>
      <c r="I564" t="s">
        <v>120</v>
      </c>
      <c r="J564" t="s">
        <v>121</v>
      </c>
      <c r="K564" t="s">
        <v>122</v>
      </c>
      <c r="L564" t="s">
        <v>1341</v>
      </c>
      <c r="M564" t="s">
        <v>984</v>
      </c>
      <c r="N564" t="s">
        <v>2514</v>
      </c>
      <c r="O564" t="s">
        <v>986</v>
      </c>
      <c r="P564" t="s">
        <v>1360</v>
      </c>
      <c r="Q564" t="s">
        <v>984</v>
      </c>
      <c r="R564" t="s">
        <v>2515</v>
      </c>
      <c r="S564" t="s">
        <v>986</v>
      </c>
      <c r="T564" t="s">
        <v>970</v>
      </c>
      <c r="U564" t="s">
        <v>986</v>
      </c>
      <c r="V564" t="s">
        <v>996</v>
      </c>
      <c r="W564" t="s">
        <v>984</v>
      </c>
      <c r="X564" t="s">
        <v>1391</v>
      </c>
      <c r="Y564" t="s">
        <v>986</v>
      </c>
      <c r="Z564" t="s">
        <v>369</v>
      </c>
      <c r="AA564" t="s">
        <v>33</v>
      </c>
      <c r="AB564">
        <v>1</v>
      </c>
      <c r="AC564">
        <v>0</v>
      </c>
    </row>
    <row r="565" spans="2:29" x14ac:dyDescent="0.25">
      <c r="B565">
        <f t="shared" si="16"/>
        <v>2023</v>
      </c>
      <c r="C565">
        <f t="shared" si="17"/>
        <v>2</v>
      </c>
      <c r="D565" s="19">
        <f>_xlfn.XLOOKUP(G565,[1]Sheet1!$K:$K,[1]Sheet1!$D:$D,0)</f>
        <v>44984</v>
      </c>
      <c r="E565" s="19">
        <f>_xlfn.XLOOKUP(G565,[1]Sheet1!$K:$K,[1]Sheet1!$E:$E,0)</f>
        <v>44990</v>
      </c>
      <c r="F565" t="str">
        <f>_xlfn.XLOOKUP(G565,[1]Sheet1!$K:$K,[1]Sheet1!$N:$N,0)</f>
        <v>2023-W09</v>
      </c>
      <c r="G565" t="s">
        <v>393</v>
      </c>
      <c r="H565" t="s">
        <v>66</v>
      </c>
      <c r="I565" t="s">
        <v>84</v>
      </c>
      <c r="J565" t="s">
        <v>85</v>
      </c>
      <c r="K565" t="s">
        <v>86</v>
      </c>
      <c r="L565" t="s">
        <v>1219</v>
      </c>
      <c r="M565" t="s">
        <v>984</v>
      </c>
      <c r="N565" t="s">
        <v>2516</v>
      </c>
      <c r="O565" t="s">
        <v>986</v>
      </c>
      <c r="P565" t="s">
        <v>1341</v>
      </c>
      <c r="Q565" t="s">
        <v>984</v>
      </c>
      <c r="R565" t="s">
        <v>1762</v>
      </c>
      <c r="S565" t="s">
        <v>986</v>
      </c>
      <c r="T565" t="s">
        <v>970</v>
      </c>
      <c r="U565" t="s">
        <v>986</v>
      </c>
      <c r="V565" t="s">
        <v>996</v>
      </c>
      <c r="W565" t="s">
        <v>984</v>
      </c>
      <c r="X565" t="s">
        <v>1223</v>
      </c>
      <c r="Y565" t="s">
        <v>986</v>
      </c>
      <c r="Z565" t="s">
        <v>147</v>
      </c>
      <c r="AA565" t="s">
        <v>33</v>
      </c>
      <c r="AB565">
        <v>1</v>
      </c>
      <c r="AC565">
        <v>0</v>
      </c>
    </row>
    <row r="566" spans="2:29" x14ac:dyDescent="0.25">
      <c r="B566">
        <f t="shared" si="16"/>
        <v>2023</v>
      </c>
      <c r="C566">
        <f t="shared" si="17"/>
        <v>2</v>
      </c>
      <c r="D566" s="19">
        <f>_xlfn.XLOOKUP(G566,[1]Sheet1!$K:$K,[1]Sheet1!$D:$D,0)</f>
        <v>44984</v>
      </c>
      <c r="E566" s="19">
        <f>_xlfn.XLOOKUP(G566,[1]Sheet1!$K:$K,[1]Sheet1!$E:$E,0)</f>
        <v>44990</v>
      </c>
      <c r="F566" t="str">
        <f>_xlfn.XLOOKUP(G566,[1]Sheet1!$K:$K,[1]Sheet1!$N:$N,0)</f>
        <v>2023-W09</v>
      </c>
      <c r="G566" t="s">
        <v>393</v>
      </c>
      <c r="H566" t="s">
        <v>54</v>
      </c>
      <c r="I566" t="s">
        <v>54</v>
      </c>
      <c r="J566" t="s">
        <v>30</v>
      </c>
      <c r="K566" t="s">
        <v>55</v>
      </c>
      <c r="L566" t="s">
        <v>1309</v>
      </c>
      <c r="M566" t="s">
        <v>996</v>
      </c>
      <c r="N566" t="s">
        <v>2517</v>
      </c>
      <c r="O566" t="s">
        <v>1391</v>
      </c>
      <c r="P566" t="s">
        <v>1143</v>
      </c>
      <c r="Q566" t="s">
        <v>996</v>
      </c>
      <c r="R566" t="s">
        <v>1251</v>
      </c>
      <c r="S566" t="s">
        <v>1133</v>
      </c>
      <c r="T566" t="s">
        <v>970</v>
      </c>
      <c r="U566" t="s">
        <v>970</v>
      </c>
      <c r="V566" t="s">
        <v>996</v>
      </c>
      <c r="W566" t="s">
        <v>984</v>
      </c>
      <c r="X566" t="s">
        <v>1960</v>
      </c>
      <c r="Y566" t="s">
        <v>986</v>
      </c>
      <c r="Z566" t="s">
        <v>349</v>
      </c>
      <c r="AA566" t="s">
        <v>33</v>
      </c>
      <c r="AB566">
        <v>1</v>
      </c>
      <c r="AC566">
        <v>0</v>
      </c>
    </row>
    <row r="567" spans="2:29" x14ac:dyDescent="0.25">
      <c r="B567">
        <f t="shared" si="16"/>
        <v>2023</v>
      </c>
      <c r="C567">
        <f t="shared" si="17"/>
        <v>2</v>
      </c>
      <c r="D567" s="19">
        <f>_xlfn.XLOOKUP(G567,[1]Sheet1!$K:$K,[1]Sheet1!$D:$D,0)</f>
        <v>44977</v>
      </c>
      <c r="E567" s="19">
        <f>_xlfn.XLOOKUP(G567,[1]Sheet1!$K:$K,[1]Sheet1!$E:$E,0)</f>
        <v>44983</v>
      </c>
      <c r="F567" t="str">
        <f>_xlfn.XLOOKUP(G567,[1]Sheet1!$K:$K,[1]Sheet1!$N:$N,0)</f>
        <v>2023-W08</v>
      </c>
      <c r="G567" t="s">
        <v>400</v>
      </c>
      <c r="H567" t="s">
        <v>40</v>
      </c>
      <c r="I567" t="s">
        <v>58</v>
      </c>
      <c r="J567" t="s">
        <v>59</v>
      </c>
      <c r="K567" t="s">
        <v>60</v>
      </c>
      <c r="L567" t="s">
        <v>2163</v>
      </c>
      <c r="M567" t="s">
        <v>972</v>
      </c>
      <c r="N567" t="s">
        <v>2263</v>
      </c>
      <c r="O567" t="s">
        <v>1229</v>
      </c>
      <c r="P567" t="s">
        <v>2518</v>
      </c>
      <c r="Q567" t="s">
        <v>972</v>
      </c>
      <c r="R567" t="s">
        <v>2519</v>
      </c>
      <c r="S567" t="s">
        <v>1078</v>
      </c>
      <c r="T567" t="s">
        <v>2520</v>
      </c>
      <c r="U567" t="s">
        <v>1524</v>
      </c>
      <c r="V567" t="s">
        <v>1125</v>
      </c>
      <c r="W567" t="s">
        <v>984</v>
      </c>
      <c r="X567" t="s">
        <v>1979</v>
      </c>
      <c r="Y567" t="s">
        <v>986</v>
      </c>
      <c r="Z567" t="s">
        <v>401</v>
      </c>
      <c r="AA567" t="s">
        <v>33</v>
      </c>
      <c r="AB567">
        <v>12</v>
      </c>
      <c r="AC567">
        <v>0</v>
      </c>
    </row>
    <row r="568" spans="2:29" x14ac:dyDescent="0.25">
      <c r="B568">
        <f t="shared" si="16"/>
        <v>2023</v>
      </c>
      <c r="C568">
        <f t="shared" si="17"/>
        <v>2</v>
      </c>
      <c r="D568" s="19">
        <f>_xlfn.XLOOKUP(G568,[1]Sheet1!$K:$K,[1]Sheet1!$D:$D,0)</f>
        <v>44977</v>
      </c>
      <c r="E568" s="19">
        <f>_xlfn.XLOOKUP(G568,[1]Sheet1!$K:$K,[1]Sheet1!$E:$E,0)</f>
        <v>44983</v>
      </c>
      <c r="F568" t="str">
        <f>_xlfn.XLOOKUP(G568,[1]Sheet1!$K:$K,[1]Sheet1!$N:$N,0)</f>
        <v>2023-W08</v>
      </c>
      <c r="G568" t="s">
        <v>400</v>
      </c>
      <c r="H568" t="s">
        <v>115</v>
      </c>
      <c r="I568" t="s">
        <v>116</v>
      </c>
      <c r="J568" t="s">
        <v>117</v>
      </c>
      <c r="K568" t="s">
        <v>118</v>
      </c>
      <c r="L568" t="s">
        <v>1888</v>
      </c>
      <c r="M568" t="s">
        <v>972</v>
      </c>
      <c r="N568" t="s">
        <v>2521</v>
      </c>
      <c r="O568" t="s">
        <v>1229</v>
      </c>
      <c r="P568" t="s">
        <v>1890</v>
      </c>
      <c r="Q568" t="s">
        <v>1081</v>
      </c>
      <c r="R568" t="s">
        <v>2521</v>
      </c>
      <c r="S568" t="s">
        <v>2122</v>
      </c>
      <c r="T568" t="s">
        <v>970</v>
      </c>
      <c r="U568" t="s">
        <v>970</v>
      </c>
      <c r="V568" t="s">
        <v>1125</v>
      </c>
      <c r="W568" t="s">
        <v>984</v>
      </c>
      <c r="X568" t="s">
        <v>2170</v>
      </c>
      <c r="Y568" t="s">
        <v>986</v>
      </c>
      <c r="Z568" t="s">
        <v>106</v>
      </c>
      <c r="AA568" t="s">
        <v>33</v>
      </c>
      <c r="AB568">
        <v>12</v>
      </c>
      <c r="AC568">
        <v>0</v>
      </c>
    </row>
    <row r="569" spans="2:29" x14ac:dyDescent="0.25">
      <c r="B569">
        <f t="shared" si="16"/>
        <v>2023</v>
      </c>
      <c r="C569">
        <f t="shared" si="17"/>
        <v>2</v>
      </c>
      <c r="D569" s="19">
        <f>_xlfn.XLOOKUP(G569,[1]Sheet1!$K:$K,[1]Sheet1!$D:$D,0)</f>
        <v>44977</v>
      </c>
      <c r="E569" s="19">
        <f>_xlfn.XLOOKUP(G569,[1]Sheet1!$K:$K,[1]Sheet1!$E:$E,0)</f>
        <v>44983</v>
      </c>
      <c r="F569" t="str">
        <f>_xlfn.XLOOKUP(G569,[1]Sheet1!$K:$K,[1]Sheet1!$N:$N,0)</f>
        <v>2023-W08</v>
      </c>
      <c r="G569" t="s">
        <v>400</v>
      </c>
      <c r="H569" t="s">
        <v>115</v>
      </c>
      <c r="I569" t="s">
        <v>231</v>
      </c>
      <c r="J569" t="s">
        <v>232</v>
      </c>
      <c r="K569" t="s">
        <v>233</v>
      </c>
      <c r="L569" t="s">
        <v>1468</v>
      </c>
      <c r="M569" t="s">
        <v>996</v>
      </c>
      <c r="N569" t="s">
        <v>2371</v>
      </c>
      <c r="O569" t="s">
        <v>1247</v>
      </c>
      <c r="P569" t="s">
        <v>1642</v>
      </c>
      <c r="Q569" t="s">
        <v>972</v>
      </c>
      <c r="R569" t="s">
        <v>1551</v>
      </c>
      <c r="S569" t="s">
        <v>1078</v>
      </c>
      <c r="T569" t="s">
        <v>2522</v>
      </c>
      <c r="U569" t="s">
        <v>970</v>
      </c>
      <c r="V569" t="s">
        <v>1042</v>
      </c>
      <c r="W569" t="s">
        <v>984</v>
      </c>
      <c r="X569" t="s">
        <v>2026</v>
      </c>
      <c r="Y569" t="s">
        <v>986</v>
      </c>
      <c r="Z569" t="s">
        <v>220</v>
      </c>
      <c r="AA569" t="s">
        <v>33</v>
      </c>
      <c r="AB569">
        <v>10</v>
      </c>
      <c r="AC569">
        <v>0</v>
      </c>
    </row>
    <row r="570" spans="2:29" x14ac:dyDescent="0.25">
      <c r="B570">
        <f t="shared" si="16"/>
        <v>2023</v>
      </c>
      <c r="C570">
        <f t="shared" si="17"/>
        <v>2</v>
      </c>
      <c r="D570" s="19">
        <f>_xlfn.XLOOKUP(G570,[1]Sheet1!$K:$K,[1]Sheet1!$D:$D,0)</f>
        <v>44977</v>
      </c>
      <c r="E570" s="19">
        <f>_xlfn.XLOOKUP(G570,[1]Sheet1!$K:$K,[1]Sheet1!$E:$E,0)</f>
        <v>44983</v>
      </c>
      <c r="F570" t="str">
        <f>_xlfn.XLOOKUP(G570,[1]Sheet1!$K:$K,[1]Sheet1!$N:$N,0)</f>
        <v>2023-W08</v>
      </c>
      <c r="G570" t="s">
        <v>400</v>
      </c>
      <c r="H570" t="s">
        <v>29</v>
      </c>
      <c r="I570" t="s">
        <v>29</v>
      </c>
      <c r="J570" t="s">
        <v>30</v>
      </c>
      <c r="K570" t="s">
        <v>31</v>
      </c>
      <c r="L570" t="s">
        <v>2358</v>
      </c>
      <c r="M570" t="s">
        <v>972</v>
      </c>
      <c r="N570" t="s">
        <v>2523</v>
      </c>
      <c r="O570" t="s">
        <v>1229</v>
      </c>
      <c r="P570" t="s">
        <v>2273</v>
      </c>
      <c r="Q570" t="s">
        <v>972</v>
      </c>
      <c r="R570" t="s">
        <v>2524</v>
      </c>
      <c r="S570" t="s">
        <v>1078</v>
      </c>
      <c r="T570" t="s">
        <v>970</v>
      </c>
      <c r="U570" t="s">
        <v>970</v>
      </c>
      <c r="V570" t="s">
        <v>967</v>
      </c>
      <c r="W570" t="s">
        <v>984</v>
      </c>
      <c r="X570" t="s">
        <v>1391</v>
      </c>
      <c r="Y570" t="s">
        <v>986</v>
      </c>
      <c r="Z570" t="s">
        <v>402</v>
      </c>
      <c r="AA570" t="s">
        <v>33</v>
      </c>
      <c r="AB570">
        <v>7</v>
      </c>
      <c r="AC570">
        <v>0</v>
      </c>
    </row>
    <row r="571" spans="2:29" x14ac:dyDescent="0.25">
      <c r="B571">
        <f t="shared" si="16"/>
        <v>2023</v>
      </c>
      <c r="C571">
        <f t="shared" si="17"/>
        <v>2</v>
      </c>
      <c r="D571" s="19">
        <f>_xlfn.XLOOKUP(G571,[1]Sheet1!$K:$K,[1]Sheet1!$D:$D,0)</f>
        <v>44977</v>
      </c>
      <c r="E571" s="19">
        <f>_xlfn.XLOOKUP(G571,[1]Sheet1!$K:$K,[1]Sheet1!$E:$E,0)</f>
        <v>44983</v>
      </c>
      <c r="F571" t="str">
        <f>_xlfn.XLOOKUP(G571,[1]Sheet1!$K:$K,[1]Sheet1!$N:$N,0)</f>
        <v>2023-W08</v>
      </c>
      <c r="G571" t="s">
        <v>400</v>
      </c>
      <c r="H571" t="s">
        <v>34</v>
      </c>
      <c r="I571" t="s">
        <v>50</v>
      </c>
      <c r="J571" t="s">
        <v>51</v>
      </c>
      <c r="K571" t="s">
        <v>52</v>
      </c>
      <c r="L571" t="s">
        <v>1727</v>
      </c>
      <c r="M571" t="s">
        <v>996</v>
      </c>
      <c r="N571" t="s">
        <v>1544</v>
      </c>
      <c r="O571" t="s">
        <v>1247</v>
      </c>
      <c r="P571" t="s">
        <v>1504</v>
      </c>
      <c r="Q571" t="s">
        <v>996</v>
      </c>
      <c r="R571" t="s">
        <v>1300</v>
      </c>
      <c r="S571" t="s">
        <v>1112</v>
      </c>
      <c r="T571" t="s">
        <v>2525</v>
      </c>
      <c r="U571" t="s">
        <v>970</v>
      </c>
      <c r="V571" t="s">
        <v>977</v>
      </c>
      <c r="W571" t="s">
        <v>984</v>
      </c>
      <c r="X571" t="s">
        <v>1783</v>
      </c>
      <c r="Y571" t="s">
        <v>986</v>
      </c>
      <c r="Z571" t="s">
        <v>247</v>
      </c>
      <c r="AA571" t="s">
        <v>33</v>
      </c>
      <c r="AB571">
        <v>4</v>
      </c>
      <c r="AC571">
        <v>0</v>
      </c>
    </row>
    <row r="572" spans="2:29" x14ac:dyDescent="0.25">
      <c r="B572">
        <f t="shared" si="16"/>
        <v>2023</v>
      </c>
      <c r="C572">
        <f t="shared" si="17"/>
        <v>2</v>
      </c>
      <c r="D572" s="19">
        <f>_xlfn.XLOOKUP(G572,[1]Sheet1!$K:$K,[1]Sheet1!$D:$D,0)</f>
        <v>44977</v>
      </c>
      <c r="E572" s="19">
        <f>_xlfn.XLOOKUP(G572,[1]Sheet1!$K:$K,[1]Sheet1!$E:$E,0)</f>
        <v>44983</v>
      </c>
      <c r="F572" t="str">
        <f>_xlfn.XLOOKUP(G572,[1]Sheet1!$K:$K,[1]Sheet1!$N:$N,0)</f>
        <v>2023-W08</v>
      </c>
      <c r="G572" t="s">
        <v>400</v>
      </c>
      <c r="H572" t="s">
        <v>34</v>
      </c>
      <c r="I572" t="s">
        <v>397</v>
      </c>
      <c r="J572" t="s">
        <v>398</v>
      </c>
      <c r="K572" t="s">
        <v>399</v>
      </c>
      <c r="L572" t="s">
        <v>1184</v>
      </c>
      <c r="M572" t="s">
        <v>984</v>
      </c>
      <c r="N572" t="s">
        <v>2173</v>
      </c>
      <c r="O572" t="s">
        <v>986</v>
      </c>
      <c r="P572" t="s">
        <v>1253</v>
      </c>
      <c r="Q572" t="s">
        <v>984</v>
      </c>
      <c r="R572" t="s">
        <v>1218</v>
      </c>
      <c r="S572" t="s">
        <v>986</v>
      </c>
      <c r="T572" t="s">
        <v>970</v>
      </c>
      <c r="U572" t="s">
        <v>986</v>
      </c>
      <c r="V572" t="s">
        <v>977</v>
      </c>
      <c r="W572" t="s">
        <v>984</v>
      </c>
      <c r="X572" t="s">
        <v>1373</v>
      </c>
      <c r="Y572" t="s">
        <v>986</v>
      </c>
      <c r="Z572" t="s">
        <v>367</v>
      </c>
      <c r="AA572" t="s">
        <v>33</v>
      </c>
      <c r="AB572">
        <v>4</v>
      </c>
      <c r="AC572">
        <v>0</v>
      </c>
    </row>
    <row r="573" spans="2:29" x14ac:dyDescent="0.25">
      <c r="B573">
        <f t="shared" si="16"/>
        <v>2023</v>
      </c>
      <c r="C573">
        <f t="shared" si="17"/>
        <v>2</v>
      </c>
      <c r="D573" s="19">
        <f>_xlfn.XLOOKUP(G573,[1]Sheet1!$K:$K,[1]Sheet1!$D:$D,0)</f>
        <v>44977</v>
      </c>
      <c r="E573" s="19">
        <f>_xlfn.XLOOKUP(G573,[1]Sheet1!$K:$K,[1]Sheet1!$E:$E,0)</f>
        <v>44983</v>
      </c>
      <c r="F573" t="str">
        <f>_xlfn.XLOOKUP(G573,[1]Sheet1!$K:$K,[1]Sheet1!$N:$N,0)</f>
        <v>2023-W08</v>
      </c>
      <c r="G573" t="s">
        <v>400</v>
      </c>
      <c r="H573" t="s">
        <v>162</v>
      </c>
      <c r="I573" t="s">
        <v>163</v>
      </c>
      <c r="J573" t="s">
        <v>164</v>
      </c>
      <c r="K573" t="s">
        <v>165</v>
      </c>
      <c r="L573" t="s">
        <v>1070</v>
      </c>
      <c r="M573" t="s">
        <v>984</v>
      </c>
      <c r="N573" t="s">
        <v>1867</v>
      </c>
      <c r="O573" t="s">
        <v>986</v>
      </c>
      <c r="P573" t="s">
        <v>1576</v>
      </c>
      <c r="Q573" t="s">
        <v>984</v>
      </c>
      <c r="R573" t="s">
        <v>2526</v>
      </c>
      <c r="S573" t="s">
        <v>986</v>
      </c>
      <c r="T573" t="s">
        <v>2527</v>
      </c>
      <c r="U573" t="s">
        <v>986</v>
      </c>
      <c r="V573" t="s">
        <v>977</v>
      </c>
      <c r="W573" t="s">
        <v>984</v>
      </c>
      <c r="X573" t="s">
        <v>1521</v>
      </c>
      <c r="Y573" t="s">
        <v>986</v>
      </c>
      <c r="Z573" t="s">
        <v>367</v>
      </c>
      <c r="AA573" t="s">
        <v>33</v>
      </c>
      <c r="AB573">
        <v>4</v>
      </c>
      <c r="AC573">
        <v>0</v>
      </c>
    </row>
    <row r="574" spans="2:29" x14ac:dyDescent="0.25">
      <c r="B574">
        <f t="shared" si="16"/>
        <v>2023</v>
      </c>
      <c r="C574">
        <f t="shared" si="17"/>
        <v>2</v>
      </c>
      <c r="D574" s="19">
        <f>_xlfn.XLOOKUP(G574,[1]Sheet1!$K:$K,[1]Sheet1!$D:$D,0)</f>
        <v>44977</v>
      </c>
      <c r="E574" s="19">
        <f>_xlfn.XLOOKUP(G574,[1]Sheet1!$K:$K,[1]Sheet1!$E:$E,0)</f>
        <v>44983</v>
      </c>
      <c r="F574" t="str">
        <f>_xlfn.XLOOKUP(G574,[1]Sheet1!$K:$K,[1]Sheet1!$N:$N,0)</f>
        <v>2023-W08</v>
      </c>
      <c r="G574" t="s">
        <v>400</v>
      </c>
      <c r="H574" t="s">
        <v>92</v>
      </c>
      <c r="I574" t="s">
        <v>97</v>
      </c>
      <c r="J574" t="s">
        <v>98</v>
      </c>
      <c r="K574" t="s">
        <v>99</v>
      </c>
      <c r="L574" t="s">
        <v>1386</v>
      </c>
      <c r="M574" t="s">
        <v>984</v>
      </c>
      <c r="N574" t="s">
        <v>1760</v>
      </c>
      <c r="O574" t="s">
        <v>986</v>
      </c>
      <c r="P574" t="s">
        <v>1101</v>
      </c>
      <c r="Q574" t="s">
        <v>984</v>
      </c>
      <c r="R574" t="s">
        <v>1902</v>
      </c>
      <c r="S574" t="s">
        <v>986</v>
      </c>
      <c r="T574" t="s">
        <v>970</v>
      </c>
      <c r="U574" t="s">
        <v>986</v>
      </c>
      <c r="V574" t="s">
        <v>1081</v>
      </c>
      <c r="W574" t="s">
        <v>984</v>
      </c>
      <c r="X574" t="s">
        <v>1046</v>
      </c>
      <c r="Y574" t="s">
        <v>986</v>
      </c>
      <c r="Z574" t="s">
        <v>341</v>
      </c>
      <c r="AA574" t="s">
        <v>33</v>
      </c>
      <c r="AB574">
        <v>3</v>
      </c>
      <c r="AC574">
        <v>0</v>
      </c>
    </row>
    <row r="575" spans="2:29" x14ac:dyDescent="0.25">
      <c r="B575">
        <f t="shared" si="16"/>
        <v>2023</v>
      </c>
      <c r="C575">
        <f t="shared" si="17"/>
        <v>2</v>
      </c>
      <c r="D575" s="19">
        <f>_xlfn.XLOOKUP(G575,[1]Sheet1!$K:$K,[1]Sheet1!$D:$D,0)</f>
        <v>44977</v>
      </c>
      <c r="E575" s="19">
        <f>_xlfn.XLOOKUP(G575,[1]Sheet1!$K:$K,[1]Sheet1!$E:$E,0)</f>
        <v>44983</v>
      </c>
      <c r="F575" t="str">
        <f>_xlfn.XLOOKUP(G575,[1]Sheet1!$K:$K,[1]Sheet1!$N:$N,0)</f>
        <v>2023-W08</v>
      </c>
      <c r="G575" t="s">
        <v>400</v>
      </c>
      <c r="H575" t="s">
        <v>133</v>
      </c>
      <c r="I575" t="s">
        <v>72</v>
      </c>
      <c r="J575" t="s">
        <v>73</v>
      </c>
      <c r="K575" t="s">
        <v>74</v>
      </c>
      <c r="L575" t="s">
        <v>1087</v>
      </c>
      <c r="M575" t="s">
        <v>984</v>
      </c>
      <c r="N575" t="s">
        <v>1411</v>
      </c>
      <c r="O575" t="s">
        <v>986</v>
      </c>
      <c r="P575" t="s">
        <v>1912</v>
      </c>
      <c r="Q575" t="s">
        <v>984</v>
      </c>
      <c r="R575" t="s">
        <v>1593</v>
      </c>
      <c r="S575" t="s">
        <v>986</v>
      </c>
      <c r="T575" t="s">
        <v>970</v>
      </c>
      <c r="U575" t="s">
        <v>986</v>
      </c>
      <c r="V575" t="s">
        <v>1081</v>
      </c>
      <c r="W575" t="s">
        <v>984</v>
      </c>
      <c r="X575" t="s">
        <v>1673</v>
      </c>
      <c r="Y575" t="s">
        <v>986</v>
      </c>
      <c r="Z575" t="s">
        <v>341</v>
      </c>
      <c r="AA575" t="s">
        <v>33</v>
      </c>
      <c r="AB575">
        <v>3</v>
      </c>
      <c r="AC575">
        <v>0</v>
      </c>
    </row>
    <row r="576" spans="2:29" x14ac:dyDescent="0.25">
      <c r="B576">
        <f t="shared" si="16"/>
        <v>2023</v>
      </c>
      <c r="C576">
        <f t="shared" si="17"/>
        <v>2</v>
      </c>
      <c r="D576" s="19">
        <f>_xlfn.XLOOKUP(G576,[1]Sheet1!$K:$K,[1]Sheet1!$D:$D,0)</f>
        <v>44977</v>
      </c>
      <c r="E576" s="19">
        <f>_xlfn.XLOOKUP(G576,[1]Sheet1!$K:$K,[1]Sheet1!$E:$E,0)</f>
        <v>44983</v>
      </c>
      <c r="F576" t="str">
        <f>_xlfn.XLOOKUP(G576,[1]Sheet1!$K:$K,[1]Sheet1!$N:$N,0)</f>
        <v>2023-W08</v>
      </c>
      <c r="G576" t="s">
        <v>400</v>
      </c>
      <c r="H576" t="s">
        <v>34</v>
      </c>
      <c r="I576" t="s">
        <v>107</v>
      </c>
      <c r="J576" t="s">
        <v>108</v>
      </c>
      <c r="K576" t="s">
        <v>109</v>
      </c>
      <c r="L576" t="s">
        <v>1954</v>
      </c>
      <c r="M576" t="s">
        <v>996</v>
      </c>
      <c r="N576" t="s">
        <v>1247</v>
      </c>
      <c r="O576" t="s">
        <v>1247</v>
      </c>
      <c r="P576" t="s">
        <v>1271</v>
      </c>
      <c r="Q576" t="s">
        <v>996</v>
      </c>
      <c r="R576" t="s">
        <v>2528</v>
      </c>
      <c r="S576" t="s">
        <v>1112</v>
      </c>
      <c r="T576" t="s">
        <v>970</v>
      </c>
      <c r="U576" t="s">
        <v>970</v>
      </c>
      <c r="V576" t="s">
        <v>972</v>
      </c>
      <c r="W576" t="s">
        <v>984</v>
      </c>
      <c r="X576" t="s">
        <v>1083</v>
      </c>
      <c r="Y576" t="s">
        <v>986</v>
      </c>
      <c r="Z576" t="s">
        <v>217</v>
      </c>
      <c r="AA576" t="s">
        <v>33</v>
      </c>
      <c r="AB576">
        <v>2</v>
      </c>
      <c r="AC576">
        <v>0</v>
      </c>
    </row>
    <row r="577" spans="2:29" x14ac:dyDescent="0.25">
      <c r="B577">
        <f t="shared" si="16"/>
        <v>2023</v>
      </c>
      <c r="C577">
        <f t="shared" si="17"/>
        <v>2</v>
      </c>
      <c r="D577" s="19">
        <f>_xlfn.XLOOKUP(G577,[1]Sheet1!$K:$K,[1]Sheet1!$D:$D,0)</f>
        <v>44977</v>
      </c>
      <c r="E577" s="19">
        <f>_xlfn.XLOOKUP(G577,[1]Sheet1!$K:$K,[1]Sheet1!$E:$E,0)</f>
        <v>44983</v>
      </c>
      <c r="F577" t="str">
        <f>_xlfn.XLOOKUP(G577,[1]Sheet1!$K:$K,[1]Sheet1!$N:$N,0)</f>
        <v>2023-W08</v>
      </c>
      <c r="G577" t="s">
        <v>400</v>
      </c>
      <c r="H577" t="s">
        <v>54</v>
      </c>
      <c r="I577" t="s">
        <v>54</v>
      </c>
      <c r="J577" t="s">
        <v>30</v>
      </c>
      <c r="K577" t="s">
        <v>55</v>
      </c>
      <c r="L577" t="s">
        <v>1008</v>
      </c>
      <c r="M577" t="s">
        <v>972</v>
      </c>
      <c r="N577" t="s">
        <v>2529</v>
      </c>
      <c r="O577" t="s">
        <v>1229</v>
      </c>
      <c r="P577" t="s">
        <v>1507</v>
      </c>
      <c r="Q577" t="s">
        <v>972</v>
      </c>
      <c r="R577" t="s">
        <v>2393</v>
      </c>
      <c r="S577" t="s">
        <v>1078</v>
      </c>
      <c r="T577" t="s">
        <v>970</v>
      </c>
      <c r="U577" t="s">
        <v>970</v>
      </c>
      <c r="V577" t="s">
        <v>972</v>
      </c>
      <c r="W577" t="s">
        <v>984</v>
      </c>
      <c r="X577" t="s">
        <v>1224</v>
      </c>
      <c r="Y577" t="s">
        <v>986</v>
      </c>
      <c r="Z577" t="s">
        <v>370</v>
      </c>
      <c r="AA577" t="s">
        <v>33</v>
      </c>
      <c r="AB577">
        <v>2</v>
      </c>
      <c r="AC577">
        <v>0</v>
      </c>
    </row>
    <row r="578" spans="2:29" x14ac:dyDescent="0.25">
      <c r="B578">
        <f t="shared" si="16"/>
        <v>2023</v>
      </c>
      <c r="C578">
        <f t="shared" si="17"/>
        <v>2</v>
      </c>
      <c r="D578" s="19">
        <f>_xlfn.XLOOKUP(G578,[1]Sheet1!$K:$K,[1]Sheet1!$D:$D,0)</f>
        <v>44977</v>
      </c>
      <c r="E578" s="19">
        <f>_xlfn.XLOOKUP(G578,[1]Sheet1!$K:$K,[1]Sheet1!$E:$E,0)</f>
        <v>44983</v>
      </c>
      <c r="F578" t="str">
        <f>_xlfn.XLOOKUP(G578,[1]Sheet1!$K:$K,[1]Sheet1!$N:$N,0)</f>
        <v>2023-W08</v>
      </c>
      <c r="G578" t="s">
        <v>400</v>
      </c>
      <c r="H578" t="s">
        <v>40</v>
      </c>
      <c r="I578" t="s">
        <v>88</v>
      </c>
      <c r="J578" t="s">
        <v>89</v>
      </c>
      <c r="K578" t="s">
        <v>90</v>
      </c>
      <c r="L578" t="s">
        <v>1106</v>
      </c>
      <c r="M578" t="s">
        <v>984</v>
      </c>
      <c r="N578" t="s">
        <v>1445</v>
      </c>
      <c r="O578" t="s">
        <v>986</v>
      </c>
      <c r="P578" t="s">
        <v>1204</v>
      </c>
      <c r="Q578" t="s">
        <v>984</v>
      </c>
      <c r="R578" t="s">
        <v>2530</v>
      </c>
      <c r="S578" t="s">
        <v>986</v>
      </c>
      <c r="T578" t="s">
        <v>970</v>
      </c>
      <c r="U578" t="s">
        <v>986</v>
      </c>
      <c r="V578" t="s">
        <v>996</v>
      </c>
      <c r="W578" t="s">
        <v>984</v>
      </c>
      <c r="X578" t="s">
        <v>1385</v>
      </c>
      <c r="Y578" t="s">
        <v>986</v>
      </c>
      <c r="Z578" t="s">
        <v>139</v>
      </c>
      <c r="AA578" t="s">
        <v>33</v>
      </c>
      <c r="AB578">
        <v>1</v>
      </c>
      <c r="AC578">
        <v>0</v>
      </c>
    </row>
    <row r="579" spans="2:29" x14ac:dyDescent="0.25">
      <c r="B579">
        <f t="shared" si="16"/>
        <v>2023</v>
      </c>
      <c r="C579">
        <f t="shared" si="17"/>
        <v>2</v>
      </c>
      <c r="D579" s="19">
        <f>_xlfn.XLOOKUP(G579,[1]Sheet1!$K:$K,[1]Sheet1!$D:$D,0)</f>
        <v>44977</v>
      </c>
      <c r="E579" s="19">
        <f>_xlfn.XLOOKUP(G579,[1]Sheet1!$K:$K,[1]Sheet1!$E:$E,0)</f>
        <v>44983</v>
      </c>
      <c r="F579" t="str">
        <f>_xlfn.XLOOKUP(G579,[1]Sheet1!$K:$K,[1]Sheet1!$N:$N,0)</f>
        <v>2023-W08</v>
      </c>
      <c r="G579" t="s">
        <v>400</v>
      </c>
      <c r="H579" t="s">
        <v>34</v>
      </c>
      <c r="I579" t="s">
        <v>222</v>
      </c>
      <c r="J579" t="s">
        <v>158</v>
      </c>
      <c r="K579" t="s">
        <v>223</v>
      </c>
      <c r="L579" t="s">
        <v>1341</v>
      </c>
      <c r="M579" t="s">
        <v>984</v>
      </c>
      <c r="N579" t="s">
        <v>2143</v>
      </c>
      <c r="O579" t="s">
        <v>986</v>
      </c>
      <c r="P579" t="s">
        <v>1341</v>
      </c>
      <c r="Q579" t="s">
        <v>984</v>
      </c>
      <c r="R579" t="s">
        <v>1334</v>
      </c>
      <c r="S579" t="s">
        <v>986</v>
      </c>
      <c r="T579" t="s">
        <v>970</v>
      </c>
      <c r="U579" t="s">
        <v>986</v>
      </c>
      <c r="V579" t="s">
        <v>996</v>
      </c>
      <c r="W579" t="s">
        <v>984</v>
      </c>
      <c r="X579" t="s">
        <v>1391</v>
      </c>
      <c r="Y579" t="s">
        <v>986</v>
      </c>
      <c r="Z579" t="s">
        <v>160</v>
      </c>
      <c r="AA579" t="s">
        <v>33</v>
      </c>
      <c r="AB579">
        <v>1</v>
      </c>
      <c r="AC579">
        <v>0</v>
      </c>
    </row>
    <row r="580" spans="2:29" x14ac:dyDescent="0.25">
      <c r="B580">
        <f t="shared" ref="B580:B643" si="18">YEAR(D580)</f>
        <v>2023</v>
      </c>
      <c r="C580">
        <f t="shared" ref="C580:C643" si="19">MONTH(D580)</f>
        <v>2</v>
      </c>
      <c r="D580" s="19">
        <f>_xlfn.XLOOKUP(G580,[1]Sheet1!$K:$K,[1]Sheet1!$D:$D,0)</f>
        <v>44977</v>
      </c>
      <c r="E580" s="19">
        <f>_xlfn.XLOOKUP(G580,[1]Sheet1!$K:$K,[1]Sheet1!$E:$E,0)</f>
        <v>44983</v>
      </c>
      <c r="F580" t="str">
        <f>_xlfn.XLOOKUP(G580,[1]Sheet1!$K:$K,[1]Sheet1!$N:$N,0)</f>
        <v>2023-W08</v>
      </c>
      <c r="G580" t="s">
        <v>400</v>
      </c>
      <c r="H580" t="s">
        <v>34</v>
      </c>
      <c r="I580" t="s">
        <v>157</v>
      </c>
      <c r="J580" t="s">
        <v>158</v>
      </c>
      <c r="K580" t="s">
        <v>159</v>
      </c>
      <c r="L580" t="s">
        <v>1296</v>
      </c>
      <c r="M580" t="s">
        <v>984</v>
      </c>
      <c r="N580" t="s">
        <v>1723</v>
      </c>
      <c r="O580" t="s">
        <v>986</v>
      </c>
      <c r="P580" t="s">
        <v>1132</v>
      </c>
      <c r="Q580" t="s">
        <v>984</v>
      </c>
      <c r="R580" t="s">
        <v>2221</v>
      </c>
      <c r="S580" t="s">
        <v>986</v>
      </c>
      <c r="T580" t="s">
        <v>970</v>
      </c>
      <c r="U580" t="s">
        <v>986</v>
      </c>
      <c r="V580" t="s">
        <v>996</v>
      </c>
      <c r="W580" t="s">
        <v>984</v>
      </c>
      <c r="X580" t="s">
        <v>1411</v>
      </c>
      <c r="Y580" t="s">
        <v>986</v>
      </c>
      <c r="Z580" t="s">
        <v>139</v>
      </c>
      <c r="AA580" t="s">
        <v>33</v>
      </c>
      <c r="AB580">
        <v>1</v>
      </c>
      <c r="AC580">
        <v>0</v>
      </c>
    </row>
    <row r="581" spans="2:29" x14ac:dyDescent="0.25">
      <c r="B581">
        <f t="shared" si="18"/>
        <v>2023</v>
      </c>
      <c r="C581">
        <f t="shared" si="19"/>
        <v>2</v>
      </c>
      <c r="D581" s="19">
        <f>_xlfn.XLOOKUP(G581,[1]Sheet1!$K:$K,[1]Sheet1!$D:$D,0)</f>
        <v>44977</v>
      </c>
      <c r="E581" s="19">
        <f>_xlfn.XLOOKUP(G581,[1]Sheet1!$K:$K,[1]Sheet1!$E:$E,0)</f>
        <v>44983</v>
      </c>
      <c r="F581" t="str">
        <f>_xlfn.XLOOKUP(G581,[1]Sheet1!$K:$K,[1]Sheet1!$N:$N,0)</f>
        <v>2023-W08</v>
      </c>
      <c r="G581" t="s">
        <v>400</v>
      </c>
      <c r="H581" t="s">
        <v>40</v>
      </c>
      <c r="I581" t="s">
        <v>41</v>
      </c>
      <c r="J581" t="s">
        <v>42</v>
      </c>
      <c r="K581" t="s">
        <v>43</v>
      </c>
      <c r="L581" t="s">
        <v>1204</v>
      </c>
      <c r="M581" t="s">
        <v>984</v>
      </c>
      <c r="N581" t="s">
        <v>2344</v>
      </c>
      <c r="O581" t="s">
        <v>986</v>
      </c>
      <c r="P581" t="s">
        <v>1204</v>
      </c>
      <c r="Q581" t="s">
        <v>984</v>
      </c>
      <c r="R581" t="s">
        <v>2530</v>
      </c>
      <c r="S581" t="s">
        <v>986</v>
      </c>
      <c r="T581" t="s">
        <v>970</v>
      </c>
      <c r="U581" t="s">
        <v>986</v>
      </c>
      <c r="V581" t="s">
        <v>996</v>
      </c>
      <c r="W581" t="s">
        <v>984</v>
      </c>
      <c r="X581" t="s">
        <v>1434</v>
      </c>
      <c r="Y581" t="s">
        <v>986</v>
      </c>
      <c r="Z581" t="s">
        <v>139</v>
      </c>
      <c r="AA581" t="s">
        <v>33</v>
      </c>
      <c r="AB581">
        <v>1</v>
      </c>
      <c r="AC581">
        <v>0</v>
      </c>
    </row>
    <row r="582" spans="2:29" x14ac:dyDescent="0.25">
      <c r="B582">
        <f t="shared" si="18"/>
        <v>2023</v>
      </c>
      <c r="C582">
        <f t="shared" si="19"/>
        <v>2</v>
      </c>
      <c r="D582" s="19">
        <f>_xlfn.XLOOKUP(G582,[1]Sheet1!$K:$K,[1]Sheet1!$D:$D,0)</f>
        <v>44977</v>
      </c>
      <c r="E582" s="19">
        <f>_xlfn.XLOOKUP(G582,[1]Sheet1!$K:$K,[1]Sheet1!$E:$E,0)</f>
        <v>44983</v>
      </c>
      <c r="F582" t="str">
        <f>_xlfn.XLOOKUP(G582,[1]Sheet1!$K:$K,[1]Sheet1!$N:$N,0)</f>
        <v>2023-W08</v>
      </c>
      <c r="G582" t="s">
        <v>400</v>
      </c>
      <c r="H582" t="s">
        <v>34</v>
      </c>
      <c r="I582" t="s">
        <v>224</v>
      </c>
      <c r="J582" t="s">
        <v>158</v>
      </c>
      <c r="K582" t="s">
        <v>225</v>
      </c>
      <c r="L582" t="s">
        <v>1106</v>
      </c>
      <c r="M582" t="s">
        <v>984</v>
      </c>
      <c r="N582" t="s">
        <v>1445</v>
      </c>
      <c r="O582" t="s">
        <v>986</v>
      </c>
      <c r="P582" t="s">
        <v>1204</v>
      </c>
      <c r="Q582" t="s">
        <v>984</v>
      </c>
      <c r="R582" t="s">
        <v>2530</v>
      </c>
      <c r="S582" t="s">
        <v>986</v>
      </c>
      <c r="T582" t="s">
        <v>970</v>
      </c>
      <c r="U582" t="s">
        <v>986</v>
      </c>
      <c r="V582" t="s">
        <v>996</v>
      </c>
      <c r="W582" t="s">
        <v>984</v>
      </c>
      <c r="X582" t="s">
        <v>1385</v>
      </c>
      <c r="Y582" t="s">
        <v>986</v>
      </c>
      <c r="Z582" t="s">
        <v>139</v>
      </c>
      <c r="AA582" t="s">
        <v>33</v>
      </c>
      <c r="AB582">
        <v>1</v>
      </c>
      <c r="AC582">
        <v>0</v>
      </c>
    </row>
    <row r="583" spans="2:29" x14ac:dyDescent="0.25">
      <c r="B583">
        <f t="shared" si="18"/>
        <v>2023</v>
      </c>
      <c r="C583">
        <f t="shared" si="19"/>
        <v>2</v>
      </c>
      <c r="D583" s="19">
        <f>_xlfn.XLOOKUP(G583,[1]Sheet1!$K:$K,[1]Sheet1!$D:$D,0)</f>
        <v>44977</v>
      </c>
      <c r="E583" s="19">
        <f>_xlfn.XLOOKUP(G583,[1]Sheet1!$K:$K,[1]Sheet1!$E:$E,0)</f>
        <v>44983</v>
      </c>
      <c r="F583" t="str">
        <f>_xlfn.XLOOKUP(G583,[1]Sheet1!$K:$K,[1]Sheet1!$N:$N,0)</f>
        <v>2023-W08</v>
      </c>
      <c r="G583" t="s">
        <v>400</v>
      </c>
      <c r="H583" t="s">
        <v>34</v>
      </c>
      <c r="I583" t="s">
        <v>45</v>
      </c>
      <c r="J583" t="s">
        <v>46</v>
      </c>
      <c r="K583" t="s">
        <v>47</v>
      </c>
      <c r="L583" t="s">
        <v>1266</v>
      </c>
      <c r="M583" t="s">
        <v>996</v>
      </c>
      <c r="N583" t="s">
        <v>1898</v>
      </c>
      <c r="O583" t="s">
        <v>1247</v>
      </c>
      <c r="P583" t="s">
        <v>1097</v>
      </c>
      <c r="Q583" t="s">
        <v>996</v>
      </c>
      <c r="R583" t="s">
        <v>1951</v>
      </c>
      <c r="S583" t="s">
        <v>1112</v>
      </c>
      <c r="T583" t="s">
        <v>970</v>
      </c>
      <c r="U583" t="s">
        <v>970</v>
      </c>
      <c r="V583" t="s">
        <v>996</v>
      </c>
      <c r="W583" t="s">
        <v>984</v>
      </c>
      <c r="X583" t="s">
        <v>979</v>
      </c>
      <c r="Y583" t="s">
        <v>986</v>
      </c>
      <c r="Z583" t="s">
        <v>139</v>
      </c>
      <c r="AA583" t="s">
        <v>33</v>
      </c>
      <c r="AB583">
        <v>1</v>
      </c>
      <c r="AC583">
        <v>0</v>
      </c>
    </row>
    <row r="584" spans="2:29" x14ac:dyDescent="0.25">
      <c r="B584">
        <f t="shared" si="18"/>
        <v>2023</v>
      </c>
      <c r="C584">
        <f t="shared" si="19"/>
        <v>2</v>
      </c>
      <c r="D584" s="19">
        <f>_xlfn.XLOOKUP(G584,[1]Sheet1!$K:$K,[1]Sheet1!$D:$D,0)</f>
        <v>44977</v>
      </c>
      <c r="E584" s="19">
        <f>_xlfn.XLOOKUP(G584,[1]Sheet1!$K:$K,[1]Sheet1!$E:$E,0)</f>
        <v>44983</v>
      </c>
      <c r="F584" t="str">
        <f>_xlfn.XLOOKUP(G584,[1]Sheet1!$K:$K,[1]Sheet1!$N:$N,0)</f>
        <v>2023-W08</v>
      </c>
      <c r="G584" t="s">
        <v>400</v>
      </c>
      <c r="H584" t="s">
        <v>24</v>
      </c>
      <c r="I584" t="s">
        <v>24</v>
      </c>
      <c r="J584" t="s">
        <v>25</v>
      </c>
      <c r="K584" t="s">
        <v>26</v>
      </c>
      <c r="L584" t="s">
        <v>1032</v>
      </c>
      <c r="M584" t="s">
        <v>984</v>
      </c>
      <c r="N584" t="s">
        <v>1151</v>
      </c>
      <c r="O584" t="s">
        <v>986</v>
      </c>
      <c r="P584" t="s">
        <v>1032</v>
      </c>
      <c r="Q584" t="s">
        <v>984</v>
      </c>
      <c r="R584" t="s">
        <v>2531</v>
      </c>
      <c r="S584" t="s">
        <v>986</v>
      </c>
      <c r="T584" t="s">
        <v>970</v>
      </c>
      <c r="U584" t="s">
        <v>986</v>
      </c>
      <c r="V584" t="s">
        <v>996</v>
      </c>
      <c r="W584" t="s">
        <v>984</v>
      </c>
      <c r="X584" t="s">
        <v>1040</v>
      </c>
      <c r="Y584" t="s">
        <v>986</v>
      </c>
      <c r="Z584" t="s">
        <v>160</v>
      </c>
      <c r="AA584" t="s">
        <v>33</v>
      </c>
      <c r="AB584">
        <v>1</v>
      </c>
      <c r="AC584">
        <v>0</v>
      </c>
    </row>
    <row r="585" spans="2:29" x14ac:dyDescent="0.25">
      <c r="B585">
        <f t="shared" si="18"/>
        <v>2023</v>
      </c>
      <c r="C585">
        <f t="shared" si="19"/>
        <v>2</v>
      </c>
      <c r="D585" s="19">
        <f>_xlfn.XLOOKUP(G585,[1]Sheet1!$K:$K,[1]Sheet1!$D:$D,0)</f>
        <v>44977</v>
      </c>
      <c r="E585" s="19">
        <f>_xlfn.XLOOKUP(G585,[1]Sheet1!$K:$K,[1]Sheet1!$E:$E,0)</f>
        <v>44983</v>
      </c>
      <c r="F585" t="str">
        <f>_xlfn.XLOOKUP(G585,[1]Sheet1!$K:$K,[1]Sheet1!$N:$N,0)</f>
        <v>2023-W08</v>
      </c>
      <c r="G585" t="s">
        <v>400</v>
      </c>
      <c r="H585" t="s">
        <v>162</v>
      </c>
      <c r="I585" t="s">
        <v>342</v>
      </c>
      <c r="J585" t="s">
        <v>343</v>
      </c>
      <c r="K585" t="s">
        <v>344</v>
      </c>
      <c r="L585" t="s">
        <v>1219</v>
      </c>
      <c r="M585" t="s">
        <v>984</v>
      </c>
      <c r="N585" t="s">
        <v>2280</v>
      </c>
      <c r="O585" t="s">
        <v>986</v>
      </c>
      <c r="P585" t="s">
        <v>1221</v>
      </c>
      <c r="Q585" t="s">
        <v>984</v>
      </c>
      <c r="R585" t="s">
        <v>1329</v>
      </c>
      <c r="S585" t="s">
        <v>986</v>
      </c>
      <c r="T585" t="s">
        <v>970</v>
      </c>
      <c r="U585" t="s">
        <v>986</v>
      </c>
      <c r="V585" t="s">
        <v>996</v>
      </c>
      <c r="W585" t="s">
        <v>984</v>
      </c>
      <c r="X585" t="s">
        <v>1223</v>
      </c>
      <c r="Y585" t="s">
        <v>986</v>
      </c>
      <c r="Z585" t="s">
        <v>166</v>
      </c>
      <c r="AA585" t="s">
        <v>33</v>
      </c>
      <c r="AB585">
        <v>1</v>
      </c>
      <c r="AC585">
        <v>0</v>
      </c>
    </row>
    <row r="586" spans="2:29" x14ac:dyDescent="0.25">
      <c r="B586">
        <f t="shared" si="18"/>
        <v>2023</v>
      </c>
      <c r="C586">
        <f t="shared" si="19"/>
        <v>2</v>
      </c>
      <c r="D586" s="19">
        <f>_xlfn.XLOOKUP(G586,[1]Sheet1!$K:$K,[1]Sheet1!$D:$D,0)</f>
        <v>44977</v>
      </c>
      <c r="E586" s="19">
        <f>_xlfn.XLOOKUP(G586,[1]Sheet1!$K:$K,[1]Sheet1!$E:$E,0)</f>
        <v>44983</v>
      </c>
      <c r="F586" t="str">
        <f>_xlfn.XLOOKUP(G586,[1]Sheet1!$K:$K,[1]Sheet1!$N:$N,0)</f>
        <v>2023-W08</v>
      </c>
      <c r="G586" t="s">
        <v>400</v>
      </c>
      <c r="H586" t="s">
        <v>120</v>
      </c>
      <c r="I586" t="s">
        <v>120</v>
      </c>
      <c r="J586" t="s">
        <v>121</v>
      </c>
      <c r="K586" t="s">
        <v>122</v>
      </c>
      <c r="L586" t="s">
        <v>992</v>
      </c>
      <c r="M586" t="s">
        <v>996</v>
      </c>
      <c r="N586" t="s">
        <v>2532</v>
      </c>
      <c r="O586" t="s">
        <v>1247</v>
      </c>
      <c r="P586" t="s">
        <v>1341</v>
      </c>
      <c r="Q586" t="s">
        <v>972</v>
      </c>
      <c r="R586" t="s">
        <v>1334</v>
      </c>
      <c r="S586" t="s">
        <v>1078</v>
      </c>
      <c r="T586" t="s">
        <v>970</v>
      </c>
      <c r="U586" t="s">
        <v>970</v>
      </c>
      <c r="V586" t="s">
        <v>996</v>
      </c>
      <c r="W586" t="s">
        <v>984</v>
      </c>
      <c r="X586" t="s">
        <v>1448</v>
      </c>
      <c r="Y586" t="s">
        <v>986</v>
      </c>
      <c r="Z586" t="s">
        <v>369</v>
      </c>
      <c r="AA586" t="s">
        <v>33</v>
      </c>
      <c r="AB586">
        <v>1</v>
      </c>
      <c r="AC586">
        <v>0</v>
      </c>
    </row>
    <row r="587" spans="2:29" x14ac:dyDescent="0.25">
      <c r="B587">
        <f t="shared" si="18"/>
        <v>2023</v>
      </c>
      <c r="C587">
        <f t="shared" si="19"/>
        <v>2</v>
      </c>
      <c r="D587" s="19">
        <f>_xlfn.XLOOKUP(G587,[1]Sheet1!$K:$K,[1]Sheet1!$D:$D,0)</f>
        <v>44977</v>
      </c>
      <c r="E587" s="19">
        <f>_xlfn.XLOOKUP(G587,[1]Sheet1!$K:$K,[1]Sheet1!$E:$E,0)</f>
        <v>44983</v>
      </c>
      <c r="F587" t="str">
        <f>_xlfn.XLOOKUP(G587,[1]Sheet1!$K:$K,[1]Sheet1!$N:$N,0)</f>
        <v>2023-W08</v>
      </c>
      <c r="G587" t="s">
        <v>400</v>
      </c>
      <c r="H587" t="s">
        <v>133</v>
      </c>
      <c r="I587" t="s">
        <v>80</v>
      </c>
      <c r="J587" t="s">
        <v>81</v>
      </c>
      <c r="K587" t="s">
        <v>82</v>
      </c>
      <c r="L587" t="s">
        <v>1341</v>
      </c>
      <c r="M587" t="s">
        <v>984</v>
      </c>
      <c r="N587" t="s">
        <v>2143</v>
      </c>
      <c r="O587" t="s">
        <v>986</v>
      </c>
      <c r="P587" t="s">
        <v>1289</v>
      </c>
      <c r="Q587" t="s">
        <v>984</v>
      </c>
      <c r="R587" t="s">
        <v>2313</v>
      </c>
      <c r="S587" t="s">
        <v>986</v>
      </c>
      <c r="T587" t="s">
        <v>970</v>
      </c>
      <c r="U587" t="s">
        <v>986</v>
      </c>
      <c r="V587" t="s">
        <v>996</v>
      </c>
      <c r="W587" t="s">
        <v>984</v>
      </c>
      <c r="X587" t="s">
        <v>1391</v>
      </c>
      <c r="Y587" t="s">
        <v>986</v>
      </c>
      <c r="Z587" t="s">
        <v>147</v>
      </c>
      <c r="AA587" t="s">
        <v>33</v>
      </c>
      <c r="AB587">
        <v>1</v>
      </c>
      <c r="AC587">
        <v>0</v>
      </c>
    </row>
    <row r="588" spans="2:29" x14ac:dyDescent="0.25">
      <c r="B588">
        <f t="shared" si="18"/>
        <v>2023</v>
      </c>
      <c r="C588">
        <f t="shared" si="19"/>
        <v>2</v>
      </c>
      <c r="D588" s="19">
        <f>_xlfn.XLOOKUP(G588,[1]Sheet1!$K:$K,[1]Sheet1!$D:$D,0)</f>
        <v>44977</v>
      </c>
      <c r="E588" s="19">
        <f>_xlfn.XLOOKUP(G588,[1]Sheet1!$K:$K,[1]Sheet1!$E:$E,0)</f>
        <v>44983</v>
      </c>
      <c r="F588" t="str">
        <f>_xlfn.XLOOKUP(G588,[1]Sheet1!$K:$K,[1]Sheet1!$N:$N,0)</f>
        <v>2023-W08</v>
      </c>
      <c r="G588" t="s">
        <v>400</v>
      </c>
      <c r="H588" t="s">
        <v>76</v>
      </c>
      <c r="I588" t="s">
        <v>76</v>
      </c>
      <c r="J588" t="s">
        <v>77</v>
      </c>
      <c r="K588" t="s">
        <v>78</v>
      </c>
      <c r="L588" t="s">
        <v>1119</v>
      </c>
      <c r="M588" t="s">
        <v>984</v>
      </c>
      <c r="N588" t="s">
        <v>2474</v>
      </c>
      <c r="O588" t="s">
        <v>986</v>
      </c>
      <c r="P588" t="s">
        <v>1106</v>
      </c>
      <c r="Q588" t="s">
        <v>984</v>
      </c>
      <c r="R588" t="s">
        <v>1267</v>
      </c>
      <c r="S588" t="s">
        <v>986</v>
      </c>
      <c r="T588" t="s">
        <v>1570</v>
      </c>
      <c r="U588" t="s">
        <v>986</v>
      </c>
      <c r="V588" t="s">
        <v>996</v>
      </c>
      <c r="W588" t="s">
        <v>984</v>
      </c>
      <c r="X588" t="s">
        <v>1959</v>
      </c>
      <c r="Y588" t="s">
        <v>986</v>
      </c>
      <c r="Z588" t="s">
        <v>178</v>
      </c>
      <c r="AA588" t="s">
        <v>33</v>
      </c>
      <c r="AB588">
        <v>1</v>
      </c>
      <c r="AC588">
        <v>0</v>
      </c>
    </row>
    <row r="589" spans="2:29" x14ac:dyDescent="0.25">
      <c r="B589">
        <f t="shared" si="18"/>
        <v>2023</v>
      </c>
      <c r="C589">
        <f t="shared" si="19"/>
        <v>2</v>
      </c>
      <c r="D589" s="19">
        <f>_xlfn.XLOOKUP(G589,[1]Sheet1!$K:$K,[1]Sheet1!$D:$D,0)</f>
        <v>44977</v>
      </c>
      <c r="E589" s="19">
        <f>_xlfn.XLOOKUP(G589,[1]Sheet1!$K:$K,[1]Sheet1!$E:$E,0)</f>
        <v>44983</v>
      </c>
      <c r="F589" t="str">
        <f>_xlfn.XLOOKUP(G589,[1]Sheet1!$K:$K,[1]Sheet1!$N:$N,0)</f>
        <v>2023-W08</v>
      </c>
      <c r="G589" t="s">
        <v>400</v>
      </c>
      <c r="H589" t="s">
        <v>92</v>
      </c>
      <c r="I589" t="s">
        <v>93</v>
      </c>
      <c r="J589" t="s">
        <v>94</v>
      </c>
      <c r="K589" t="s">
        <v>95</v>
      </c>
      <c r="L589" t="s">
        <v>1005</v>
      </c>
      <c r="M589" t="s">
        <v>984</v>
      </c>
      <c r="N589" t="s">
        <v>1933</v>
      </c>
      <c r="O589" t="s">
        <v>986</v>
      </c>
      <c r="P589" t="s">
        <v>1341</v>
      </c>
      <c r="Q589" t="s">
        <v>984</v>
      </c>
      <c r="R589" t="s">
        <v>1334</v>
      </c>
      <c r="S589" t="s">
        <v>986</v>
      </c>
      <c r="T589" t="s">
        <v>970</v>
      </c>
      <c r="U589" t="s">
        <v>986</v>
      </c>
      <c r="V589" t="s">
        <v>996</v>
      </c>
      <c r="W589" t="s">
        <v>984</v>
      </c>
      <c r="X589" t="s">
        <v>1249</v>
      </c>
      <c r="Y589" t="s">
        <v>986</v>
      </c>
      <c r="Z589" t="s">
        <v>178</v>
      </c>
      <c r="AA589" t="s">
        <v>33</v>
      </c>
      <c r="AB589">
        <v>1</v>
      </c>
      <c r="AC589">
        <v>0</v>
      </c>
    </row>
    <row r="590" spans="2:29" x14ac:dyDescent="0.25">
      <c r="B590">
        <f t="shared" si="18"/>
        <v>2023</v>
      </c>
      <c r="C590">
        <f t="shared" si="19"/>
        <v>2</v>
      </c>
      <c r="D590" s="19">
        <f>_xlfn.XLOOKUP(G590,[1]Sheet1!$K:$K,[1]Sheet1!$D:$D,0)</f>
        <v>44970</v>
      </c>
      <c r="E590" s="19">
        <f>_xlfn.XLOOKUP(G590,[1]Sheet1!$K:$K,[1]Sheet1!$E:$E,0)</f>
        <v>44976</v>
      </c>
      <c r="F590" t="str">
        <f>_xlfn.XLOOKUP(G590,[1]Sheet1!$K:$K,[1]Sheet1!$N:$N,0)</f>
        <v>2023-W07</v>
      </c>
      <c r="G590" t="s">
        <v>403</v>
      </c>
      <c r="H590" t="s">
        <v>40</v>
      </c>
      <c r="I590" t="s">
        <v>58</v>
      </c>
      <c r="J590" t="s">
        <v>59</v>
      </c>
      <c r="K590" t="s">
        <v>60</v>
      </c>
      <c r="L590" t="s">
        <v>1379</v>
      </c>
      <c r="M590" t="s">
        <v>984</v>
      </c>
      <c r="N590" t="s">
        <v>1244</v>
      </c>
      <c r="O590" t="s">
        <v>986</v>
      </c>
      <c r="P590" t="s">
        <v>2033</v>
      </c>
      <c r="Q590" t="s">
        <v>984</v>
      </c>
      <c r="R590" t="s">
        <v>2533</v>
      </c>
      <c r="S590" t="s">
        <v>986</v>
      </c>
      <c r="T590" t="s">
        <v>970</v>
      </c>
      <c r="U590" t="s">
        <v>986</v>
      </c>
      <c r="V590" t="s">
        <v>1340</v>
      </c>
      <c r="W590" t="s">
        <v>984</v>
      </c>
      <c r="X590" t="s">
        <v>2534</v>
      </c>
      <c r="Y590" t="s">
        <v>986</v>
      </c>
      <c r="Z590" t="s">
        <v>404</v>
      </c>
      <c r="AA590" t="s">
        <v>33</v>
      </c>
      <c r="AB590">
        <v>14</v>
      </c>
      <c r="AC590">
        <v>0</v>
      </c>
    </row>
    <row r="591" spans="2:29" x14ac:dyDescent="0.25">
      <c r="B591">
        <f t="shared" si="18"/>
        <v>2023</v>
      </c>
      <c r="C591">
        <f t="shared" si="19"/>
        <v>2</v>
      </c>
      <c r="D591" s="19">
        <f>_xlfn.XLOOKUP(G591,[1]Sheet1!$K:$K,[1]Sheet1!$D:$D,0)</f>
        <v>44970</v>
      </c>
      <c r="E591" s="19">
        <f>_xlfn.XLOOKUP(G591,[1]Sheet1!$K:$K,[1]Sheet1!$E:$E,0)</f>
        <v>44976</v>
      </c>
      <c r="F591" t="str">
        <f>_xlfn.XLOOKUP(G591,[1]Sheet1!$K:$K,[1]Sheet1!$N:$N,0)</f>
        <v>2023-W07</v>
      </c>
      <c r="G591" t="s">
        <v>403</v>
      </c>
      <c r="H591" t="s">
        <v>115</v>
      </c>
      <c r="I591" t="s">
        <v>116</v>
      </c>
      <c r="J591" t="s">
        <v>117</v>
      </c>
      <c r="K591" t="s">
        <v>118</v>
      </c>
      <c r="L591" t="s">
        <v>1529</v>
      </c>
      <c r="M591" t="s">
        <v>984</v>
      </c>
      <c r="N591" t="s">
        <v>2254</v>
      </c>
      <c r="O591" t="s">
        <v>986</v>
      </c>
      <c r="P591" t="s">
        <v>1576</v>
      </c>
      <c r="Q591" t="s">
        <v>984</v>
      </c>
      <c r="R591" t="s">
        <v>1913</v>
      </c>
      <c r="S591" t="s">
        <v>986</v>
      </c>
      <c r="T591" t="s">
        <v>2527</v>
      </c>
      <c r="U591" t="s">
        <v>986</v>
      </c>
      <c r="V591" t="s">
        <v>1012</v>
      </c>
      <c r="W591" t="s">
        <v>984</v>
      </c>
      <c r="X591" t="s">
        <v>1413</v>
      </c>
      <c r="Y591" t="s">
        <v>986</v>
      </c>
      <c r="Z591" t="s">
        <v>405</v>
      </c>
      <c r="AA591" t="s">
        <v>33</v>
      </c>
      <c r="AB591">
        <v>11</v>
      </c>
      <c r="AC591">
        <v>0</v>
      </c>
    </row>
    <row r="592" spans="2:29" x14ac:dyDescent="0.25">
      <c r="B592">
        <f t="shared" si="18"/>
        <v>2023</v>
      </c>
      <c r="C592">
        <f t="shared" si="19"/>
        <v>2</v>
      </c>
      <c r="D592" s="19">
        <f>_xlfn.XLOOKUP(G592,[1]Sheet1!$K:$K,[1]Sheet1!$D:$D,0)</f>
        <v>44970</v>
      </c>
      <c r="E592" s="19">
        <f>_xlfn.XLOOKUP(G592,[1]Sheet1!$K:$K,[1]Sheet1!$E:$E,0)</f>
        <v>44976</v>
      </c>
      <c r="F592" t="str">
        <f>_xlfn.XLOOKUP(G592,[1]Sheet1!$K:$K,[1]Sheet1!$N:$N,0)</f>
        <v>2023-W07</v>
      </c>
      <c r="G592" t="s">
        <v>403</v>
      </c>
      <c r="H592" t="s">
        <v>120</v>
      </c>
      <c r="I592" t="s">
        <v>120</v>
      </c>
      <c r="J592" t="s">
        <v>121</v>
      </c>
      <c r="K592" t="s">
        <v>122</v>
      </c>
      <c r="L592" t="s">
        <v>1097</v>
      </c>
      <c r="M592" t="s">
        <v>996</v>
      </c>
      <c r="N592" t="s">
        <v>1555</v>
      </c>
      <c r="O592" t="s">
        <v>998</v>
      </c>
      <c r="P592" t="s">
        <v>1056</v>
      </c>
      <c r="Q592" t="s">
        <v>996</v>
      </c>
      <c r="R592" t="s">
        <v>1693</v>
      </c>
      <c r="S592" t="s">
        <v>1034</v>
      </c>
      <c r="T592" t="s">
        <v>2535</v>
      </c>
      <c r="U592" t="s">
        <v>970</v>
      </c>
      <c r="V592" t="s">
        <v>1022</v>
      </c>
      <c r="W592" t="s">
        <v>984</v>
      </c>
      <c r="X592" t="s">
        <v>2536</v>
      </c>
      <c r="Y592" t="s">
        <v>986</v>
      </c>
      <c r="Z592" t="s">
        <v>406</v>
      </c>
      <c r="AA592" t="s">
        <v>33</v>
      </c>
      <c r="AB592">
        <v>8</v>
      </c>
      <c r="AC592">
        <v>0</v>
      </c>
    </row>
    <row r="593" spans="2:29" x14ac:dyDescent="0.25">
      <c r="B593">
        <f t="shared" si="18"/>
        <v>2023</v>
      </c>
      <c r="C593">
        <f t="shared" si="19"/>
        <v>2</v>
      </c>
      <c r="D593" s="19">
        <f>_xlfn.XLOOKUP(G593,[1]Sheet1!$K:$K,[1]Sheet1!$D:$D,0)</f>
        <v>44970</v>
      </c>
      <c r="E593" s="19">
        <f>_xlfn.XLOOKUP(G593,[1]Sheet1!$K:$K,[1]Sheet1!$E:$E,0)</f>
        <v>44976</v>
      </c>
      <c r="F593" t="str">
        <f>_xlfn.XLOOKUP(G593,[1]Sheet1!$K:$K,[1]Sheet1!$N:$N,0)</f>
        <v>2023-W07</v>
      </c>
      <c r="G593" t="s">
        <v>403</v>
      </c>
      <c r="H593" t="s">
        <v>162</v>
      </c>
      <c r="I593" t="s">
        <v>163</v>
      </c>
      <c r="J593" t="s">
        <v>164</v>
      </c>
      <c r="K593" t="s">
        <v>165</v>
      </c>
      <c r="L593" t="s">
        <v>1184</v>
      </c>
      <c r="M593" t="s">
        <v>996</v>
      </c>
      <c r="N593" t="s">
        <v>1016</v>
      </c>
      <c r="O593" t="s">
        <v>998</v>
      </c>
      <c r="P593" t="s">
        <v>1049</v>
      </c>
      <c r="Q593" t="s">
        <v>996</v>
      </c>
      <c r="R593" t="s">
        <v>1783</v>
      </c>
      <c r="S593" t="s">
        <v>1034</v>
      </c>
      <c r="T593" t="s">
        <v>2537</v>
      </c>
      <c r="U593" t="s">
        <v>970</v>
      </c>
      <c r="V593" t="s">
        <v>967</v>
      </c>
      <c r="W593" t="s">
        <v>984</v>
      </c>
      <c r="X593" t="s">
        <v>2538</v>
      </c>
      <c r="Y593" t="s">
        <v>986</v>
      </c>
      <c r="Z593" t="s">
        <v>407</v>
      </c>
      <c r="AA593" t="s">
        <v>33</v>
      </c>
      <c r="AB593">
        <v>7</v>
      </c>
      <c r="AC593">
        <v>0</v>
      </c>
    </row>
    <row r="594" spans="2:29" x14ac:dyDescent="0.25">
      <c r="B594">
        <f t="shared" si="18"/>
        <v>2023</v>
      </c>
      <c r="C594">
        <f t="shared" si="19"/>
        <v>2</v>
      </c>
      <c r="D594" s="19">
        <f>_xlfn.XLOOKUP(G594,[1]Sheet1!$K:$K,[1]Sheet1!$D:$D,0)</f>
        <v>44970</v>
      </c>
      <c r="E594" s="19">
        <f>_xlfn.XLOOKUP(G594,[1]Sheet1!$K:$K,[1]Sheet1!$E:$E,0)</f>
        <v>44976</v>
      </c>
      <c r="F594" t="str">
        <f>_xlfn.XLOOKUP(G594,[1]Sheet1!$K:$K,[1]Sheet1!$N:$N,0)</f>
        <v>2023-W07</v>
      </c>
      <c r="G594" t="s">
        <v>403</v>
      </c>
      <c r="H594" t="s">
        <v>76</v>
      </c>
      <c r="I594" t="s">
        <v>76</v>
      </c>
      <c r="J594" t="s">
        <v>77</v>
      </c>
      <c r="K594" t="s">
        <v>78</v>
      </c>
      <c r="L594" t="s">
        <v>1425</v>
      </c>
      <c r="M594" t="s">
        <v>972</v>
      </c>
      <c r="N594" t="s">
        <v>2539</v>
      </c>
      <c r="O594" t="s">
        <v>1303</v>
      </c>
      <c r="P594" t="s">
        <v>1260</v>
      </c>
      <c r="Q594" t="s">
        <v>1081</v>
      </c>
      <c r="R594" t="s">
        <v>1979</v>
      </c>
      <c r="S594" t="s">
        <v>1078</v>
      </c>
      <c r="T594" t="s">
        <v>2540</v>
      </c>
      <c r="U594" t="s">
        <v>970</v>
      </c>
      <c r="V594" t="s">
        <v>1032</v>
      </c>
      <c r="W594" t="s">
        <v>984</v>
      </c>
      <c r="X594" t="s">
        <v>1247</v>
      </c>
      <c r="Y594" t="s">
        <v>986</v>
      </c>
      <c r="Z594" t="s">
        <v>316</v>
      </c>
      <c r="AA594" t="s">
        <v>33</v>
      </c>
      <c r="AB594">
        <v>6</v>
      </c>
      <c r="AC594">
        <v>0</v>
      </c>
    </row>
    <row r="595" spans="2:29" x14ac:dyDescent="0.25">
      <c r="B595">
        <f t="shared" si="18"/>
        <v>2023</v>
      </c>
      <c r="C595">
        <f t="shared" si="19"/>
        <v>2</v>
      </c>
      <c r="D595" s="19">
        <f>_xlfn.XLOOKUP(G595,[1]Sheet1!$K:$K,[1]Sheet1!$D:$D,0)</f>
        <v>44970</v>
      </c>
      <c r="E595" s="19">
        <f>_xlfn.XLOOKUP(G595,[1]Sheet1!$K:$K,[1]Sheet1!$E:$E,0)</f>
        <v>44976</v>
      </c>
      <c r="F595" t="str">
        <f>_xlfn.XLOOKUP(G595,[1]Sheet1!$K:$K,[1]Sheet1!$N:$N,0)</f>
        <v>2023-W07</v>
      </c>
      <c r="G595" t="s">
        <v>403</v>
      </c>
      <c r="H595" t="s">
        <v>54</v>
      </c>
      <c r="I595" t="s">
        <v>54</v>
      </c>
      <c r="J595" t="s">
        <v>30</v>
      </c>
      <c r="K595" t="s">
        <v>55</v>
      </c>
      <c r="L595" t="s">
        <v>1955</v>
      </c>
      <c r="M595" t="s">
        <v>984</v>
      </c>
      <c r="N595" t="s">
        <v>2541</v>
      </c>
      <c r="O595" t="s">
        <v>986</v>
      </c>
      <c r="P595" t="s">
        <v>2455</v>
      </c>
      <c r="Q595" t="s">
        <v>984</v>
      </c>
      <c r="R595" t="s">
        <v>2542</v>
      </c>
      <c r="S595" t="s">
        <v>986</v>
      </c>
      <c r="T595" t="s">
        <v>2543</v>
      </c>
      <c r="U595" t="s">
        <v>986</v>
      </c>
      <c r="V595" t="s">
        <v>963</v>
      </c>
      <c r="W595" t="s">
        <v>984</v>
      </c>
      <c r="X595" t="s">
        <v>1703</v>
      </c>
      <c r="Y595" t="s">
        <v>986</v>
      </c>
      <c r="Z595" t="s">
        <v>361</v>
      </c>
      <c r="AA595" t="s">
        <v>33</v>
      </c>
      <c r="AB595">
        <v>5</v>
      </c>
      <c r="AC595">
        <v>0</v>
      </c>
    </row>
    <row r="596" spans="2:29" x14ac:dyDescent="0.25">
      <c r="B596">
        <f t="shared" si="18"/>
        <v>2023</v>
      </c>
      <c r="C596">
        <f t="shared" si="19"/>
        <v>2</v>
      </c>
      <c r="D596" s="19">
        <f>_xlfn.XLOOKUP(G596,[1]Sheet1!$K:$K,[1]Sheet1!$D:$D,0)</f>
        <v>44970</v>
      </c>
      <c r="E596" s="19">
        <f>_xlfn.XLOOKUP(G596,[1]Sheet1!$K:$K,[1]Sheet1!$E:$E,0)</f>
        <v>44976</v>
      </c>
      <c r="F596" t="str">
        <f>_xlfn.XLOOKUP(G596,[1]Sheet1!$K:$K,[1]Sheet1!$N:$N,0)</f>
        <v>2023-W07</v>
      </c>
      <c r="G596" t="s">
        <v>403</v>
      </c>
      <c r="H596" t="s">
        <v>115</v>
      </c>
      <c r="I596" t="s">
        <v>231</v>
      </c>
      <c r="J596" t="s">
        <v>232</v>
      </c>
      <c r="K596" t="s">
        <v>233</v>
      </c>
      <c r="L596" t="s">
        <v>1047</v>
      </c>
      <c r="M596" t="s">
        <v>984</v>
      </c>
      <c r="N596" t="s">
        <v>2544</v>
      </c>
      <c r="O596" t="s">
        <v>986</v>
      </c>
      <c r="P596" t="s">
        <v>1727</v>
      </c>
      <c r="Q596" t="s">
        <v>984</v>
      </c>
      <c r="R596" t="s">
        <v>1208</v>
      </c>
      <c r="S596" t="s">
        <v>986</v>
      </c>
      <c r="T596" t="s">
        <v>2545</v>
      </c>
      <c r="U596" t="s">
        <v>986</v>
      </c>
      <c r="V596" t="s">
        <v>1081</v>
      </c>
      <c r="W596" t="s">
        <v>984</v>
      </c>
      <c r="X596" t="s">
        <v>1729</v>
      </c>
      <c r="Y596" t="s">
        <v>986</v>
      </c>
      <c r="Z596" t="s">
        <v>145</v>
      </c>
      <c r="AA596" t="s">
        <v>33</v>
      </c>
      <c r="AB596">
        <v>3</v>
      </c>
      <c r="AC596">
        <v>0</v>
      </c>
    </row>
    <row r="597" spans="2:29" x14ac:dyDescent="0.25">
      <c r="B597">
        <f t="shared" si="18"/>
        <v>2023</v>
      </c>
      <c r="C597">
        <f t="shared" si="19"/>
        <v>2</v>
      </c>
      <c r="D597" s="19">
        <f>_xlfn.XLOOKUP(G597,[1]Sheet1!$K:$K,[1]Sheet1!$D:$D,0)</f>
        <v>44970</v>
      </c>
      <c r="E597" s="19">
        <f>_xlfn.XLOOKUP(G597,[1]Sheet1!$K:$K,[1]Sheet1!$E:$E,0)</f>
        <v>44976</v>
      </c>
      <c r="F597" t="str">
        <f>_xlfn.XLOOKUP(G597,[1]Sheet1!$K:$K,[1]Sheet1!$N:$N,0)</f>
        <v>2023-W07</v>
      </c>
      <c r="G597" t="s">
        <v>403</v>
      </c>
      <c r="H597" t="s">
        <v>34</v>
      </c>
      <c r="I597" t="s">
        <v>107</v>
      </c>
      <c r="J597" t="s">
        <v>108</v>
      </c>
      <c r="K597" t="s">
        <v>109</v>
      </c>
      <c r="L597" t="s">
        <v>1349</v>
      </c>
      <c r="M597" t="s">
        <v>972</v>
      </c>
      <c r="N597" t="s">
        <v>1270</v>
      </c>
      <c r="O597" t="s">
        <v>1303</v>
      </c>
      <c r="P597" t="s">
        <v>1269</v>
      </c>
      <c r="Q597" t="s">
        <v>972</v>
      </c>
      <c r="R597" t="s">
        <v>1618</v>
      </c>
      <c r="S597" t="s">
        <v>1375</v>
      </c>
      <c r="T597" t="s">
        <v>2162</v>
      </c>
      <c r="U597" t="s">
        <v>970</v>
      </c>
      <c r="V597" t="s">
        <v>1081</v>
      </c>
      <c r="W597" t="s">
        <v>984</v>
      </c>
      <c r="X597" t="s">
        <v>2546</v>
      </c>
      <c r="Y597" t="s">
        <v>986</v>
      </c>
      <c r="Z597" t="s">
        <v>248</v>
      </c>
      <c r="AA597" t="s">
        <v>33</v>
      </c>
      <c r="AB597">
        <v>3</v>
      </c>
      <c r="AC597">
        <v>0</v>
      </c>
    </row>
    <row r="598" spans="2:29" x14ac:dyDescent="0.25">
      <c r="B598">
        <f t="shared" si="18"/>
        <v>2023</v>
      </c>
      <c r="C598">
        <f t="shared" si="19"/>
        <v>2</v>
      </c>
      <c r="D598" s="19">
        <f>_xlfn.XLOOKUP(G598,[1]Sheet1!$K:$K,[1]Sheet1!$D:$D,0)</f>
        <v>44970</v>
      </c>
      <c r="E598" s="19">
        <f>_xlfn.XLOOKUP(G598,[1]Sheet1!$K:$K,[1]Sheet1!$E:$E,0)</f>
        <v>44976</v>
      </c>
      <c r="F598" t="str">
        <f>_xlfn.XLOOKUP(G598,[1]Sheet1!$K:$K,[1]Sheet1!$N:$N,0)</f>
        <v>2023-W07</v>
      </c>
      <c r="G598" t="s">
        <v>403</v>
      </c>
      <c r="H598" t="s">
        <v>29</v>
      </c>
      <c r="I598" t="s">
        <v>29</v>
      </c>
      <c r="J598" t="s">
        <v>30</v>
      </c>
      <c r="K598" t="s">
        <v>31</v>
      </c>
      <c r="L598" t="s">
        <v>1567</v>
      </c>
      <c r="M598" t="s">
        <v>984</v>
      </c>
      <c r="N598" t="s">
        <v>1473</v>
      </c>
      <c r="O598" t="s">
        <v>986</v>
      </c>
      <c r="P598" t="s">
        <v>1507</v>
      </c>
      <c r="Q598" t="s">
        <v>984</v>
      </c>
      <c r="R598" t="s">
        <v>1849</v>
      </c>
      <c r="S598" t="s">
        <v>986</v>
      </c>
      <c r="T598" t="s">
        <v>970</v>
      </c>
      <c r="U598" t="s">
        <v>986</v>
      </c>
      <c r="V598" t="s">
        <v>1081</v>
      </c>
      <c r="W598" t="s">
        <v>984</v>
      </c>
      <c r="X598" t="s">
        <v>1487</v>
      </c>
      <c r="Y598" t="s">
        <v>986</v>
      </c>
      <c r="Z598" t="s">
        <v>362</v>
      </c>
      <c r="AA598" t="s">
        <v>33</v>
      </c>
      <c r="AB598">
        <v>3</v>
      </c>
      <c r="AC598">
        <v>0</v>
      </c>
    </row>
    <row r="599" spans="2:29" x14ac:dyDescent="0.25">
      <c r="B599">
        <f t="shared" si="18"/>
        <v>2023</v>
      </c>
      <c r="C599">
        <f t="shared" si="19"/>
        <v>2</v>
      </c>
      <c r="D599" s="19">
        <f>_xlfn.XLOOKUP(G599,[1]Sheet1!$K:$K,[1]Sheet1!$D:$D,0)</f>
        <v>44970</v>
      </c>
      <c r="E599" s="19">
        <f>_xlfn.XLOOKUP(G599,[1]Sheet1!$K:$K,[1]Sheet1!$E:$E,0)</f>
        <v>44976</v>
      </c>
      <c r="F599" t="str">
        <f>_xlfn.XLOOKUP(G599,[1]Sheet1!$K:$K,[1]Sheet1!$N:$N,0)</f>
        <v>2023-W07</v>
      </c>
      <c r="G599" t="s">
        <v>403</v>
      </c>
      <c r="H599" t="s">
        <v>34</v>
      </c>
      <c r="I599" t="s">
        <v>50</v>
      </c>
      <c r="J599" t="s">
        <v>51</v>
      </c>
      <c r="K599" t="s">
        <v>52</v>
      </c>
      <c r="L599" t="s">
        <v>1438</v>
      </c>
      <c r="M599" t="s">
        <v>1081</v>
      </c>
      <c r="N599" t="s">
        <v>2547</v>
      </c>
      <c r="O599" t="s">
        <v>1523</v>
      </c>
      <c r="P599" t="s">
        <v>1810</v>
      </c>
      <c r="Q599" t="s">
        <v>1012</v>
      </c>
      <c r="R599" t="s">
        <v>2548</v>
      </c>
      <c r="S599" t="s">
        <v>2549</v>
      </c>
      <c r="T599" t="s">
        <v>2550</v>
      </c>
      <c r="U599" t="s">
        <v>970</v>
      </c>
      <c r="V599" t="s">
        <v>972</v>
      </c>
      <c r="W599" t="s">
        <v>984</v>
      </c>
      <c r="X599" t="s">
        <v>1121</v>
      </c>
      <c r="Y599" t="s">
        <v>986</v>
      </c>
      <c r="Z599" t="s">
        <v>135</v>
      </c>
      <c r="AA599" t="s">
        <v>33</v>
      </c>
      <c r="AB599">
        <v>2</v>
      </c>
      <c r="AC599">
        <v>0</v>
      </c>
    </row>
    <row r="600" spans="2:29" x14ac:dyDescent="0.25">
      <c r="B600">
        <f t="shared" si="18"/>
        <v>2023</v>
      </c>
      <c r="C600">
        <f t="shared" si="19"/>
        <v>2</v>
      </c>
      <c r="D600" s="19">
        <f>_xlfn.XLOOKUP(G600,[1]Sheet1!$K:$K,[1]Sheet1!$D:$D,0)</f>
        <v>44970</v>
      </c>
      <c r="E600" s="19">
        <f>_xlfn.XLOOKUP(G600,[1]Sheet1!$K:$K,[1]Sheet1!$E:$E,0)</f>
        <v>44976</v>
      </c>
      <c r="F600" t="str">
        <f>_xlfn.XLOOKUP(G600,[1]Sheet1!$K:$K,[1]Sheet1!$N:$N,0)</f>
        <v>2023-W07</v>
      </c>
      <c r="G600" t="s">
        <v>403</v>
      </c>
      <c r="H600" t="s">
        <v>92</v>
      </c>
      <c r="I600" t="s">
        <v>102</v>
      </c>
      <c r="J600" t="s">
        <v>103</v>
      </c>
      <c r="K600" t="s">
        <v>104</v>
      </c>
      <c r="L600" t="s">
        <v>2455</v>
      </c>
      <c r="M600" t="s">
        <v>984</v>
      </c>
      <c r="N600" t="s">
        <v>2551</v>
      </c>
      <c r="O600" t="s">
        <v>986</v>
      </c>
      <c r="P600" t="s">
        <v>2552</v>
      </c>
      <c r="Q600" t="s">
        <v>984</v>
      </c>
      <c r="R600" t="s">
        <v>2553</v>
      </c>
      <c r="S600" t="s">
        <v>986</v>
      </c>
      <c r="T600" t="s">
        <v>970</v>
      </c>
      <c r="U600" t="s">
        <v>986</v>
      </c>
      <c r="V600" t="s">
        <v>972</v>
      </c>
      <c r="W600" t="s">
        <v>984</v>
      </c>
      <c r="X600" t="s">
        <v>2312</v>
      </c>
      <c r="Y600" t="s">
        <v>986</v>
      </c>
      <c r="Z600" t="s">
        <v>300</v>
      </c>
      <c r="AA600" t="s">
        <v>33</v>
      </c>
      <c r="AB600">
        <v>2</v>
      </c>
      <c r="AC600">
        <v>0</v>
      </c>
    </row>
    <row r="601" spans="2:29" x14ac:dyDescent="0.25">
      <c r="B601">
        <f t="shared" si="18"/>
        <v>2023</v>
      </c>
      <c r="C601">
        <f t="shared" si="19"/>
        <v>2</v>
      </c>
      <c r="D601" s="19">
        <f>_xlfn.XLOOKUP(G601,[1]Sheet1!$K:$K,[1]Sheet1!$D:$D,0)</f>
        <v>44970</v>
      </c>
      <c r="E601" s="19">
        <f>_xlfn.XLOOKUP(G601,[1]Sheet1!$K:$K,[1]Sheet1!$E:$E,0)</f>
        <v>44976</v>
      </c>
      <c r="F601" t="str">
        <f>_xlfn.XLOOKUP(G601,[1]Sheet1!$K:$K,[1]Sheet1!$N:$N,0)</f>
        <v>2023-W07</v>
      </c>
      <c r="G601" t="s">
        <v>403</v>
      </c>
      <c r="H601" t="s">
        <v>34</v>
      </c>
      <c r="I601" t="s">
        <v>157</v>
      </c>
      <c r="J601" t="s">
        <v>158</v>
      </c>
      <c r="K601" t="s">
        <v>159</v>
      </c>
      <c r="L601" t="s">
        <v>1108</v>
      </c>
      <c r="M601" t="s">
        <v>972</v>
      </c>
      <c r="N601" t="s">
        <v>1346</v>
      </c>
      <c r="O601" t="s">
        <v>1303</v>
      </c>
      <c r="P601" t="s">
        <v>1386</v>
      </c>
      <c r="Q601" t="s">
        <v>972</v>
      </c>
      <c r="R601" t="s">
        <v>2554</v>
      </c>
      <c r="S601" t="s">
        <v>1375</v>
      </c>
      <c r="T601" t="s">
        <v>970</v>
      </c>
      <c r="U601" t="s">
        <v>970</v>
      </c>
      <c r="V601" t="s">
        <v>996</v>
      </c>
      <c r="W601" t="s">
        <v>984</v>
      </c>
      <c r="X601" t="s">
        <v>1218</v>
      </c>
      <c r="Y601" t="s">
        <v>986</v>
      </c>
      <c r="Z601" t="s">
        <v>139</v>
      </c>
      <c r="AA601" t="s">
        <v>33</v>
      </c>
      <c r="AB601">
        <v>1</v>
      </c>
      <c r="AC601">
        <v>0</v>
      </c>
    </row>
    <row r="602" spans="2:29" x14ac:dyDescent="0.25">
      <c r="B602">
        <f t="shared" si="18"/>
        <v>2023</v>
      </c>
      <c r="C602">
        <f t="shared" si="19"/>
        <v>2</v>
      </c>
      <c r="D602" s="19">
        <f>_xlfn.XLOOKUP(G602,[1]Sheet1!$K:$K,[1]Sheet1!$D:$D,0)</f>
        <v>44970</v>
      </c>
      <c r="E602" s="19">
        <f>_xlfn.XLOOKUP(G602,[1]Sheet1!$K:$K,[1]Sheet1!$E:$E,0)</f>
        <v>44976</v>
      </c>
      <c r="F602" t="str">
        <f>_xlfn.XLOOKUP(G602,[1]Sheet1!$K:$K,[1]Sheet1!$N:$N,0)</f>
        <v>2023-W07</v>
      </c>
      <c r="G602" t="s">
        <v>403</v>
      </c>
      <c r="H602" t="s">
        <v>34</v>
      </c>
      <c r="I602" t="s">
        <v>224</v>
      </c>
      <c r="J602" t="s">
        <v>158</v>
      </c>
      <c r="K602" t="s">
        <v>225</v>
      </c>
      <c r="L602" t="s">
        <v>1386</v>
      </c>
      <c r="M602" t="s">
        <v>996</v>
      </c>
      <c r="N602" t="s">
        <v>1486</v>
      </c>
      <c r="O602" t="s">
        <v>998</v>
      </c>
      <c r="P602" t="s">
        <v>1184</v>
      </c>
      <c r="Q602" t="s">
        <v>996</v>
      </c>
      <c r="R602" t="s">
        <v>2157</v>
      </c>
      <c r="S602" t="s">
        <v>1034</v>
      </c>
      <c r="T602" t="s">
        <v>970</v>
      </c>
      <c r="U602" t="s">
        <v>970</v>
      </c>
      <c r="V602" t="s">
        <v>996</v>
      </c>
      <c r="W602" t="s">
        <v>984</v>
      </c>
      <c r="X602" t="s">
        <v>1421</v>
      </c>
      <c r="Y602" t="s">
        <v>986</v>
      </c>
      <c r="Z602" t="s">
        <v>139</v>
      </c>
      <c r="AA602" t="s">
        <v>33</v>
      </c>
      <c r="AB602">
        <v>1</v>
      </c>
      <c r="AC602">
        <v>0</v>
      </c>
    </row>
    <row r="603" spans="2:29" x14ac:dyDescent="0.25">
      <c r="B603">
        <f t="shared" si="18"/>
        <v>2023</v>
      </c>
      <c r="C603">
        <f t="shared" si="19"/>
        <v>2</v>
      </c>
      <c r="D603" s="19">
        <f>_xlfn.XLOOKUP(G603,[1]Sheet1!$K:$K,[1]Sheet1!$D:$D,0)</f>
        <v>44970</v>
      </c>
      <c r="E603" s="19">
        <f>_xlfn.XLOOKUP(G603,[1]Sheet1!$K:$K,[1]Sheet1!$E:$E,0)</f>
        <v>44976</v>
      </c>
      <c r="F603" t="str">
        <f>_xlfn.XLOOKUP(G603,[1]Sheet1!$K:$K,[1]Sheet1!$N:$N,0)</f>
        <v>2023-W07</v>
      </c>
      <c r="G603" t="s">
        <v>403</v>
      </c>
      <c r="H603" t="s">
        <v>34</v>
      </c>
      <c r="I603" t="s">
        <v>397</v>
      </c>
      <c r="J603" t="s">
        <v>398</v>
      </c>
      <c r="K603" t="s">
        <v>399</v>
      </c>
      <c r="L603" t="s">
        <v>1221</v>
      </c>
      <c r="M603" t="s">
        <v>996</v>
      </c>
      <c r="N603" t="s">
        <v>2555</v>
      </c>
      <c r="O603" t="s">
        <v>998</v>
      </c>
      <c r="P603" t="s">
        <v>1132</v>
      </c>
      <c r="Q603" t="s">
        <v>996</v>
      </c>
      <c r="R603" t="s">
        <v>1753</v>
      </c>
      <c r="S603" t="s">
        <v>1034</v>
      </c>
      <c r="T603" t="s">
        <v>970</v>
      </c>
      <c r="U603" t="s">
        <v>970</v>
      </c>
      <c r="V603" t="s">
        <v>996</v>
      </c>
      <c r="W603" t="s">
        <v>984</v>
      </c>
      <c r="X603" t="s">
        <v>1279</v>
      </c>
      <c r="Y603" t="s">
        <v>986</v>
      </c>
      <c r="Z603" t="s">
        <v>166</v>
      </c>
      <c r="AA603" t="s">
        <v>33</v>
      </c>
      <c r="AB603">
        <v>1</v>
      </c>
      <c r="AC603">
        <v>0</v>
      </c>
    </row>
    <row r="604" spans="2:29" x14ac:dyDescent="0.25">
      <c r="B604">
        <f t="shared" si="18"/>
        <v>2023</v>
      </c>
      <c r="C604">
        <f t="shared" si="19"/>
        <v>2</v>
      </c>
      <c r="D604" s="19">
        <f>_xlfn.XLOOKUP(G604,[1]Sheet1!$K:$K,[1]Sheet1!$D:$D,0)</f>
        <v>44970</v>
      </c>
      <c r="E604" s="19">
        <f>_xlfn.XLOOKUP(G604,[1]Sheet1!$K:$K,[1]Sheet1!$E:$E,0)</f>
        <v>44976</v>
      </c>
      <c r="F604" t="str">
        <f>_xlfn.XLOOKUP(G604,[1]Sheet1!$K:$K,[1]Sheet1!$N:$N,0)</f>
        <v>2023-W07</v>
      </c>
      <c r="G604" t="s">
        <v>403</v>
      </c>
      <c r="H604" t="s">
        <v>66</v>
      </c>
      <c r="I604" t="s">
        <v>84</v>
      </c>
      <c r="J604" t="s">
        <v>85</v>
      </c>
      <c r="K604" t="s">
        <v>86</v>
      </c>
      <c r="L604" t="s">
        <v>1340</v>
      </c>
      <c r="M604" t="s">
        <v>996</v>
      </c>
      <c r="N604" t="s">
        <v>2282</v>
      </c>
      <c r="O604" t="s">
        <v>998</v>
      </c>
      <c r="P604" t="s">
        <v>1005</v>
      </c>
      <c r="Q604" t="s">
        <v>972</v>
      </c>
      <c r="R604" t="s">
        <v>1986</v>
      </c>
      <c r="S604" t="s">
        <v>1375</v>
      </c>
      <c r="T604" t="s">
        <v>970</v>
      </c>
      <c r="U604" t="s">
        <v>970</v>
      </c>
      <c r="V604" t="s">
        <v>996</v>
      </c>
      <c r="W604" t="s">
        <v>984</v>
      </c>
      <c r="X604" t="s">
        <v>1112</v>
      </c>
      <c r="Y604" t="s">
        <v>986</v>
      </c>
      <c r="Z604" t="s">
        <v>147</v>
      </c>
      <c r="AA604" t="s">
        <v>33</v>
      </c>
      <c r="AB604">
        <v>1</v>
      </c>
      <c r="AC604">
        <v>0</v>
      </c>
    </row>
    <row r="605" spans="2:29" x14ac:dyDescent="0.25">
      <c r="B605">
        <f t="shared" si="18"/>
        <v>2023</v>
      </c>
      <c r="C605">
        <f t="shared" si="19"/>
        <v>2</v>
      </c>
      <c r="D605" s="19">
        <f>_xlfn.XLOOKUP(G605,[1]Sheet1!$K:$K,[1]Sheet1!$D:$D,0)</f>
        <v>44970</v>
      </c>
      <c r="E605" s="19">
        <f>_xlfn.XLOOKUP(G605,[1]Sheet1!$K:$K,[1]Sheet1!$E:$E,0)</f>
        <v>44976</v>
      </c>
      <c r="F605" t="str">
        <f>_xlfn.XLOOKUP(G605,[1]Sheet1!$K:$K,[1]Sheet1!$N:$N,0)</f>
        <v>2023-W07</v>
      </c>
      <c r="G605" t="s">
        <v>403</v>
      </c>
      <c r="H605" t="s">
        <v>92</v>
      </c>
      <c r="I605" t="s">
        <v>97</v>
      </c>
      <c r="J605" t="s">
        <v>98</v>
      </c>
      <c r="K605" t="s">
        <v>99</v>
      </c>
      <c r="L605" t="s">
        <v>1124</v>
      </c>
      <c r="M605" t="s">
        <v>984</v>
      </c>
      <c r="N605" t="s">
        <v>2416</v>
      </c>
      <c r="O605" t="s">
        <v>986</v>
      </c>
      <c r="P605" t="s">
        <v>1433</v>
      </c>
      <c r="Q605" t="s">
        <v>984</v>
      </c>
      <c r="R605" t="s">
        <v>1864</v>
      </c>
      <c r="S605" t="s">
        <v>986</v>
      </c>
      <c r="T605" t="s">
        <v>970</v>
      </c>
      <c r="U605" t="s">
        <v>986</v>
      </c>
      <c r="V605" t="s">
        <v>996</v>
      </c>
      <c r="W605" t="s">
        <v>984</v>
      </c>
      <c r="X605" t="s">
        <v>1295</v>
      </c>
      <c r="Y605" t="s">
        <v>986</v>
      </c>
      <c r="Z605" t="s">
        <v>178</v>
      </c>
      <c r="AA605" t="s">
        <v>33</v>
      </c>
      <c r="AB605">
        <v>1</v>
      </c>
      <c r="AC605">
        <v>0</v>
      </c>
    </row>
    <row r="606" spans="2:29" x14ac:dyDescent="0.25">
      <c r="B606">
        <f t="shared" si="18"/>
        <v>2023</v>
      </c>
      <c r="C606">
        <f t="shared" si="19"/>
        <v>2</v>
      </c>
      <c r="D606" s="19">
        <f>_xlfn.XLOOKUP(G606,[1]Sheet1!$K:$K,[1]Sheet1!$D:$D,0)</f>
        <v>44970</v>
      </c>
      <c r="E606" s="19">
        <f>_xlfn.XLOOKUP(G606,[1]Sheet1!$K:$K,[1]Sheet1!$E:$E,0)</f>
        <v>44976</v>
      </c>
      <c r="F606" t="str">
        <f>_xlfn.XLOOKUP(G606,[1]Sheet1!$K:$K,[1]Sheet1!$N:$N,0)</f>
        <v>2023-W07</v>
      </c>
      <c r="G606" t="s">
        <v>403</v>
      </c>
      <c r="H606" t="s">
        <v>133</v>
      </c>
      <c r="I606" t="s">
        <v>80</v>
      </c>
      <c r="J606" t="s">
        <v>81</v>
      </c>
      <c r="K606" t="s">
        <v>82</v>
      </c>
      <c r="L606" t="s">
        <v>1005</v>
      </c>
      <c r="M606" t="s">
        <v>984</v>
      </c>
      <c r="N606" t="s">
        <v>2143</v>
      </c>
      <c r="O606" t="s">
        <v>986</v>
      </c>
      <c r="P606" t="s">
        <v>1219</v>
      </c>
      <c r="Q606" t="s">
        <v>984</v>
      </c>
      <c r="R606" t="s">
        <v>1149</v>
      </c>
      <c r="S606" t="s">
        <v>986</v>
      </c>
      <c r="T606" t="s">
        <v>970</v>
      </c>
      <c r="U606" t="s">
        <v>986</v>
      </c>
      <c r="V606" t="s">
        <v>996</v>
      </c>
      <c r="W606" t="s">
        <v>984</v>
      </c>
      <c r="X606" t="s">
        <v>1249</v>
      </c>
      <c r="Y606" t="s">
        <v>986</v>
      </c>
      <c r="Z606" t="s">
        <v>147</v>
      </c>
      <c r="AA606" t="s">
        <v>33</v>
      </c>
      <c r="AB606">
        <v>1</v>
      </c>
      <c r="AC606">
        <v>0</v>
      </c>
    </row>
    <row r="607" spans="2:29" x14ac:dyDescent="0.25">
      <c r="B607">
        <f t="shared" si="18"/>
        <v>2023</v>
      </c>
      <c r="C607">
        <f t="shared" si="19"/>
        <v>2</v>
      </c>
      <c r="D607" s="19">
        <f>_xlfn.XLOOKUP(G607,[1]Sheet1!$K:$K,[1]Sheet1!$D:$D,0)</f>
        <v>44970</v>
      </c>
      <c r="E607" s="19">
        <f>_xlfn.XLOOKUP(G607,[1]Sheet1!$K:$K,[1]Sheet1!$E:$E,0)</f>
        <v>44976</v>
      </c>
      <c r="F607" t="str">
        <f>_xlfn.XLOOKUP(G607,[1]Sheet1!$K:$K,[1]Sheet1!$N:$N,0)</f>
        <v>2023-W07</v>
      </c>
      <c r="G607" t="s">
        <v>403</v>
      </c>
      <c r="H607" t="s">
        <v>133</v>
      </c>
      <c r="I607" t="s">
        <v>72</v>
      </c>
      <c r="J607" t="s">
        <v>73</v>
      </c>
      <c r="K607" t="s">
        <v>74</v>
      </c>
      <c r="L607" t="s">
        <v>1101</v>
      </c>
      <c r="M607" t="s">
        <v>984</v>
      </c>
      <c r="N607" t="s">
        <v>2556</v>
      </c>
      <c r="O607" t="s">
        <v>986</v>
      </c>
      <c r="P607" t="s">
        <v>1049</v>
      </c>
      <c r="Q607" t="s">
        <v>984</v>
      </c>
      <c r="R607" t="s">
        <v>1783</v>
      </c>
      <c r="S607" t="s">
        <v>986</v>
      </c>
      <c r="T607" t="s">
        <v>970</v>
      </c>
      <c r="U607" t="s">
        <v>986</v>
      </c>
      <c r="V607" t="s">
        <v>996</v>
      </c>
      <c r="W607" t="s">
        <v>984</v>
      </c>
      <c r="X607" t="s">
        <v>1224</v>
      </c>
      <c r="Y607" t="s">
        <v>986</v>
      </c>
      <c r="Z607" t="s">
        <v>178</v>
      </c>
      <c r="AA607" t="s">
        <v>33</v>
      </c>
      <c r="AB607">
        <v>1</v>
      </c>
      <c r="AC607">
        <v>0</v>
      </c>
    </row>
    <row r="608" spans="2:29" x14ac:dyDescent="0.25">
      <c r="B608">
        <f t="shared" si="18"/>
        <v>2023</v>
      </c>
      <c r="C608">
        <f t="shared" si="19"/>
        <v>2</v>
      </c>
      <c r="D608" s="19">
        <f>_xlfn.XLOOKUP(G608,[1]Sheet1!$K:$K,[1]Sheet1!$D:$D,0)</f>
        <v>44963</v>
      </c>
      <c r="E608" s="19">
        <f>_xlfn.XLOOKUP(G608,[1]Sheet1!$K:$K,[1]Sheet1!$E:$E,0)</f>
        <v>44969</v>
      </c>
      <c r="F608" t="str">
        <f>_xlfn.XLOOKUP(G608,[1]Sheet1!$K:$K,[1]Sheet1!$N:$N,0)</f>
        <v>2023-W06</v>
      </c>
      <c r="G608" t="s">
        <v>408</v>
      </c>
      <c r="H608" t="s">
        <v>76</v>
      </c>
      <c r="I608" t="s">
        <v>76</v>
      </c>
      <c r="J608" t="s">
        <v>77</v>
      </c>
      <c r="K608" t="s">
        <v>78</v>
      </c>
      <c r="L608" t="s">
        <v>1531</v>
      </c>
      <c r="M608" t="s">
        <v>1081</v>
      </c>
      <c r="N608" t="s">
        <v>2557</v>
      </c>
      <c r="O608" t="s">
        <v>2377</v>
      </c>
      <c r="P608" t="s">
        <v>1884</v>
      </c>
      <c r="Q608" t="s">
        <v>963</v>
      </c>
      <c r="R608" t="s">
        <v>2558</v>
      </c>
      <c r="S608" t="s">
        <v>1781</v>
      </c>
      <c r="T608" t="s">
        <v>2559</v>
      </c>
      <c r="U608" t="s">
        <v>970</v>
      </c>
      <c r="V608" t="s">
        <v>1219</v>
      </c>
      <c r="W608" t="s">
        <v>996</v>
      </c>
      <c r="X608" t="s">
        <v>1812</v>
      </c>
      <c r="Y608" t="s">
        <v>1538</v>
      </c>
      <c r="Z608" t="s">
        <v>409</v>
      </c>
      <c r="AA608" t="s">
        <v>178</v>
      </c>
      <c r="AB608">
        <v>19</v>
      </c>
      <c r="AC608">
        <v>1</v>
      </c>
    </row>
    <row r="609" spans="2:29" x14ac:dyDescent="0.25">
      <c r="B609">
        <f t="shared" si="18"/>
        <v>2023</v>
      </c>
      <c r="C609">
        <f t="shared" si="19"/>
        <v>2</v>
      </c>
      <c r="D609" s="19">
        <f>_xlfn.XLOOKUP(G609,[1]Sheet1!$K:$K,[1]Sheet1!$D:$D,0)</f>
        <v>44963</v>
      </c>
      <c r="E609" s="19">
        <f>_xlfn.XLOOKUP(G609,[1]Sheet1!$K:$K,[1]Sheet1!$E:$E,0)</f>
        <v>44969</v>
      </c>
      <c r="F609" t="str">
        <f>_xlfn.XLOOKUP(G609,[1]Sheet1!$K:$K,[1]Sheet1!$N:$N,0)</f>
        <v>2023-W06</v>
      </c>
      <c r="G609" t="s">
        <v>408</v>
      </c>
      <c r="H609" t="s">
        <v>40</v>
      </c>
      <c r="I609" t="s">
        <v>58</v>
      </c>
      <c r="J609" t="s">
        <v>59</v>
      </c>
      <c r="K609" t="s">
        <v>60</v>
      </c>
      <c r="L609" t="s">
        <v>1599</v>
      </c>
      <c r="M609" t="s">
        <v>996</v>
      </c>
      <c r="N609" t="s">
        <v>2560</v>
      </c>
      <c r="O609" t="s">
        <v>1223</v>
      </c>
      <c r="P609" t="s">
        <v>1515</v>
      </c>
      <c r="Q609" t="s">
        <v>996</v>
      </c>
      <c r="R609" t="s">
        <v>2560</v>
      </c>
      <c r="S609" t="s">
        <v>1034</v>
      </c>
      <c r="T609" t="s">
        <v>970</v>
      </c>
      <c r="U609" t="s">
        <v>970</v>
      </c>
      <c r="V609" t="s">
        <v>992</v>
      </c>
      <c r="W609" t="s">
        <v>984</v>
      </c>
      <c r="X609" t="s">
        <v>1046</v>
      </c>
      <c r="Y609" t="s">
        <v>986</v>
      </c>
      <c r="Z609" t="s">
        <v>324</v>
      </c>
      <c r="AA609" t="s">
        <v>33</v>
      </c>
      <c r="AB609">
        <v>15</v>
      </c>
      <c r="AC609">
        <v>0</v>
      </c>
    </row>
    <row r="610" spans="2:29" x14ac:dyDescent="0.25">
      <c r="B610">
        <f t="shared" si="18"/>
        <v>2023</v>
      </c>
      <c r="C610">
        <f t="shared" si="19"/>
        <v>2</v>
      </c>
      <c r="D610" s="19">
        <f>_xlfn.XLOOKUP(G610,[1]Sheet1!$K:$K,[1]Sheet1!$D:$D,0)</f>
        <v>44963</v>
      </c>
      <c r="E610" s="19">
        <f>_xlfn.XLOOKUP(G610,[1]Sheet1!$K:$K,[1]Sheet1!$E:$E,0)</f>
        <v>44969</v>
      </c>
      <c r="F610" t="str">
        <f>_xlfn.XLOOKUP(G610,[1]Sheet1!$K:$K,[1]Sheet1!$N:$N,0)</f>
        <v>2023-W06</v>
      </c>
      <c r="G610" t="s">
        <v>408</v>
      </c>
      <c r="H610" t="s">
        <v>120</v>
      </c>
      <c r="I610" t="s">
        <v>120</v>
      </c>
      <c r="J610" t="s">
        <v>121</v>
      </c>
      <c r="K610" t="s">
        <v>122</v>
      </c>
      <c r="L610" t="s">
        <v>1504</v>
      </c>
      <c r="M610" t="s">
        <v>1081</v>
      </c>
      <c r="N610" t="s">
        <v>1981</v>
      </c>
      <c r="O610" t="s">
        <v>2377</v>
      </c>
      <c r="P610" t="s">
        <v>2561</v>
      </c>
      <c r="Q610" t="s">
        <v>977</v>
      </c>
      <c r="R610" t="s">
        <v>1071</v>
      </c>
      <c r="S610" t="s">
        <v>1040</v>
      </c>
      <c r="T610" t="s">
        <v>970</v>
      </c>
      <c r="U610" t="s">
        <v>970</v>
      </c>
      <c r="V610" t="s">
        <v>992</v>
      </c>
      <c r="W610" t="s">
        <v>984</v>
      </c>
      <c r="X610" t="s">
        <v>2377</v>
      </c>
      <c r="Y610" t="s">
        <v>986</v>
      </c>
      <c r="Z610" t="s">
        <v>410</v>
      </c>
      <c r="AA610" t="s">
        <v>33</v>
      </c>
      <c r="AB610">
        <v>15</v>
      </c>
      <c r="AC610">
        <v>0</v>
      </c>
    </row>
    <row r="611" spans="2:29" x14ac:dyDescent="0.25">
      <c r="B611">
        <f t="shared" si="18"/>
        <v>2023</v>
      </c>
      <c r="C611">
        <f t="shared" si="19"/>
        <v>2</v>
      </c>
      <c r="D611" s="19">
        <f>_xlfn.XLOOKUP(G611,[1]Sheet1!$K:$K,[1]Sheet1!$D:$D,0)</f>
        <v>44963</v>
      </c>
      <c r="E611" s="19">
        <f>_xlfn.XLOOKUP(G611,[1]Sheet1!$K:$K,[1]Sheet1!$E:$E,0)</f>
        <v>44969</v>
      </c>
      <c r="F611" t="str">
        <f>_xlfn.XLOOKUP(G611,[1]Sheet1!$K:$K,[1]Sheet1!$N:$N,0)</f>
        <v>2023-W06</v>
      </c>
      <c r="G611" t="s">
        <v>408</v>
      </c>
      <c r="H611" t="s">
        <v>29</v>
      </c>
      <c r="I611" t="s">
        <v>29</v>
      </c>
      <c r="J611" t="s">
        <v>30</v>
      </c>
      <c r="K611" t="s">
        <v>31</v>
      </c>
      <c r="L611" t="s">
        <v>1299</v>
      </c>
      <c r="M611" t="s">
        <v>972</v>
      </c>
      <c r="N611" t="s">
        <v>2562</v>
      </c>
      <c r="O611" t="s">
        <v>1467</v>
      </c>
      <c r="P611" t="s">
        <v>1746</v>
      </c>
      <c r="Q611" t="s">
        <v>972</v>
      </c>
      <c r="R611" t="s">
        <v>2505</v>
      </c>
      <c r="S611" t="s">
        <v>1375</v>
      </c>
      <c r="T611" t="s">
        <v>2563</v>
      </c>
      <c r="U611" t="s">
        <v>970</v>
      </c>
      <c r="V611" t="s">
        <v>988</v>
      </c>
      <c r="W611" t="s">
        <v>984</v>
      </c>
      <c r="X611" t="s">
        <v>1606</v>
      </c>
      <c r="Y611" t="s">
        <v>986</v>
      </c>
      <c r="Z611" t="s">
        <v>411</v>
      </c>
      <c r="AA611" t="s">
        <v>33</v>
      </c>
      <c r="AB611">
        <v>14</v>
      </c>
      <c r="AC611">
        <v>0</v>
      </c>
    </row>
    <row r="612" spans="2:29" x14ac:dyDescent="0.25">
      <c r="B612">
        <f t="shared" si="18"/>
        <v>2023</v>
      </c>
      <c r="C612">
        <f t="shared" si="19"/>
        <v>2</v>
      </c>
      <c r="D612" s="19">
        <f>_xlfn.XLOOKUP(G612,[1]Sheet1!$K:$K,[1]Sheet1!$D:$D,0)</f>
        <v>44963</v>
      </c>
      <c r="E612" s="19">
        <f>_xlfn.XLOOKUP(G612,[1]Sheet1!$K:$K,[1]Sheet1!$E:$E,0)</f>
        <v>44969</v>
      </c>
      <c r="F612" t="str">
        <f>_xlfn.XLOOKUP(G612,[1]Sheet1!$K:$K,[1]Sheet1!$N:$N,0)</f>
        <v>2023-W06</v>
      </c>
      <c r="G612" t="s">
        <v>408</v>
      </c>
      <c r="H612" t="s">
        <v>34</v>
      </c>
      <c r="I612" t="s">
        <v>45</v>
      </c>
      <c r="J612" t="s">
        <v>46</v>
      </c>
      <c r="K612" t="s">
        <v>47</v>
      </c>
      <c r="L612" t="s">
        <v>1271</v>
      </c>
      <c r="M612" t="s">
        <v>984</v>
      </c>
      <c r="N612" t="s">
        <v>2308</v>
      </c>
      <c r="O612" t="s">
        <v>986</v>
      </c>
      <c r="P612" t="s">
        <v>1982</v>
      </c>
      <c r="Q612" t="s">
        <v>984</v>
      </c>
      <c r="R612" t="s">
        <v>2564</v>
      </c>
      <c r="S612" t="s">
        <v>986</v>
      </c>
      <c r="T612" t="s">
        <v>970</v>
      </c>
      <c r="U612" t="s">
        <v>986</v>
      </c>
      <c r="V612" t="s">
        <v>1022</v>
      </c>
      <c r="W612" t="s">
        <v>984</v>
      </c>
      <c r="X612" t="s">
        <v>989</v>
      </c>
      <c r="Y612" t="s">
        <v>986</v>
      </c>
      <c r="Z612" t="s">
        <v>412</v>
      </c>
      <c r="AA612" t="s">
        <v>33</v>
      </c>
      <c r="AB612">
        <v>8</v>
      </c>
      <c r="AC612">
        <v>0</v>
      </c>
    </row>
    <row r="613" spans="2:29" x14ac:dyDescent="0.25">
      <c r="B613">
        <f t="shared" si="18"/>
        <v>2023</v>
      </c>
      <c r="C613">
        <f t="shared" si="19"/>
        <v>2</v>
      </c>
      <c r="D613" s="19">
        <f>_xlfn.XLOOKUP(G613,[1]Sheet1!$K:$K,[1]Sheet1!$D:$D,0)</f>
        <v>44963</v>
      </c>
      <c r="E613" s="19">
        <f>_xlfn.XLOOKUP(G613,[1]Sheet1!$K:$K,[1]Sheet1!$E:$E,0)</f>
        <v>44969</v>
      </c>
      <c r="F613" t="str">
        <f>_xlfn.XLOOKUP(G613,[1]Sheet1!$K:$K,[1]Sheet1!$N:$N,0)</f>
        <v>2023-W06</v>
      </c>
      <c r="G613" t="s">
        <v>408</v>
      </c>
      <c r="H613" t="s">
        <v>92</v>
      </c>
      <c r="I613" t="s">
        <v>102</v>
      </c>
      <c r="J613" t="s">
        <v>103</v>
      </c>
      <c r="K613" t="s">
        <v>104</v>
      </c>
      <c r="L613" t="s">
        <v>1588</v>
      </c>
      <c r="M613" t="s">
        <v>1081</v>
      </c>
      <c r="N613" t="s">
        <v>1543</v>
      </c>
      <c r="O613" t="s">
        <v>2377</v>
      </c>
      <c r="P613" t="s">
        <v>1623</v>
      </c>
      <c r="Q613" t="s">
        <v>963</v>
      </c>
      <c r="R613" t="s">
        <v>2021</v>
      </c>
      <c r="S613" t="s">
        <v>1781</v>
      </c>
      <c r="T613" t="s">
        <v>970</v>
      </c>
      <c r="U613" t="s">
        <v>970</v>
      </c>
      <c r="V613" t="s">
        <v>1032</v>
      </c>
      <c r="W613" t="s">
        <v>984</v>
      </c>
      <c r="X613" t="s">
        <v>1264</v>
      </c>
      <c r="Y613" t="s">
        <v>986</v>
      </c>
      <c r="Z613" t="s">
        <v>316</v>
      </c>
      <c r="AA613" t="s">
        <v>33</v>
      </c>
      <c r="AB613">
        <v>6</v>
      </c>
      <c r="AC613">
        <v>0</v>
      </c>
    </row>
    <row r="614" spans="2:29" x14ac:dyDescent="0.25">
      <c r="B614">
        <f t="shared" si="18"/>
        <v>2023</v>
      </c>
      <c r="C614">
        <f t="shared" si="19"/>
        <v>2</v>
      </c>
      <c r="D614" s="19">
        <f>_xlfn.XLOOKUP(G614,[1]Sheet1!$K:$K,[1]Sheet1!$D:$D,0)</f>
        <v>44963</v>
      </c>
      <c r="E614" s="19">
        <f>_xlfn.XLOOKUP(G614,[1]Sheet1!$K:$K,[1]Sheet1!$E:$E,0)</f>
        <v>44969</v>
      </c>
      <c r="F614" t="str">
        <f>_xlfn.XLOOKUP(G614,[1]Sheet1!$K:$K,[1]Sheet1!$N:$N,0)</f>
        <v>2023-W06</v>
      </c>
      <c r="G614" t="s">
        <v>408</v>
      </c>
      <c r="H614" t="s">
        <v>34</v>
      </c>
      <c r="I614" t="s">
        <v>50</v>
      </c>
      <c r="J614" t="s">
        <v>51</v>
      </c>
      <c r="K614" t="s">
        <v>52</v>
      </c>
      <c r="L614" t="s">
        <v>1824</v>
      </c>
      <c r="M614" t="s">
        <v>972</v>
      </c>
      <c r="N614" t="s">
        <v>1394</v>
      </c>
      <c r="O614" t="s">
        <v>1467</v>
      </c>
      <c r="P614" t="s">
        <v>1309</v>
      </c>
      <c r="Q614" t="s">
        <v>972</v>
      </c>
      <c r="R614" t="s">
        <v>1698</v>
      </c>
      <c r="S614" t="s">
        <v>1375</v>
      </c>
      <c r="T614" t="s">
        <v>970</v>
      </c>
      <c r="U614" t="s">
        <v>970</v>
      </c>
      <c r="V614" t="s">
        <v>963</v>
      </c>
      <c r="W614" t="s">
        <v>984</v>
      </c>
      <c r="X614" t="s">
        <v>2565</v>
      </c>
      <c r="Y614" t="s">
        <v>986</v>
      </c>
      <c r="Z614" t="s">
        <v>221</v>
      </c>
      <c r="AA614" t="s">
        <v>33</v>
      </c>
      <c r="AB614">
        <v>5</v>
      </c>
      <c r="AC614">
        <v>0</v>
      </c>
    </row>
    <row r="615" spans="2:29" x14ac:dyDescent="0.25">
      <c r="B615">
        <f t="shared" si="18"/>
        <v>2023</v>
      </c>
      <c r="C615">
        <f t="shared" si="19"/>
        <v>2</v>
      </c>
      <c r="D615" s="19">
        <f>_xlfn.XLOOKUP(G615,[1]Sheet1!$K:$K,[1]Sheet1!$D:$D,0)</f>
        <v>44963</v>
      </c>
      <c r="E615" s="19">
        <f>_xlfn.XLOOKUP(G615,[1]Sheet1!$K:$K,[1]Sheet1!$E:$E,0)</f>
        <v>44969</v>
      </c>
      <c r="F615" t="str">
        <f>_xlfn.XLOOKUP(G615,[1]Sheet1!$K:$K,[1]Sheet1!$N:$N,0)</f>
        <v>2023-W06</v>
      </c>
      <c r="G615" t="s">
        <v>408</v>
      </c>
      <c r="H615" t="s">
        <v>115</v>
      </c>
      <c r="I615" t="s">
        <v>116</v>
      </c>
      <c r="J615" t="s">
        <v>117</v>
      </c>
      <c r="K615" t="s">
        <v>118</v>
      </c>
      <c r="L615" t="s">
        <v>1180</v>
      </c>
      <c r="M615" t="s">
        <v>996</v>
      </c>
      <c r="N615" t="s">
        <v>1860</v>
      </c>
      <c r="O615" t="s">
        <v>1223</v>
      </c>
      <c r="P615" t="s">
        <v>1890</v>
      </c>
      <c r="Q615" t="s">
        <v>996</v>
      </c>
      <c r="R615" t="s">
        <v>1593</v>
      </c>
      <c r="S615" t="s">
        <v>1034</v>
      </c>
      <c r="T615" t="s">
        <v>2566</v>
      </c>
      <c r="U615" t="s">
        <v>970</v>
      </c>
      <c r="V615" t="s">
        <v>963</v>
      </c>
      <c r="W615" t="s">
        <v>984</v>
      </c>
      <c r="X615" t="s">
        <v>1024</v>
      </c>
      <c r="Y615" t="s">
        <v>986</v>
      </c>
      <c r="Z615" t="s">
        <v>152</v>
      </c>
      <c r="AA615" t="s">
        <v>33</v>
      </c>
      <c r="AB615">
        <v>5</v>
      </c>
      <c r="AC615">
        <v>0</v>
      </c>
    </row>
    <row r="616" spans="2:29" x14ac:dyDescent="0.25">
      <c r="B616">
        <f t="shared" si="18"/>
        <v>2023</v>
      </c>
      <c r="C616">
        <f t="shared" si="19"/>
        <v>2</v>
      </c>
      <c r="D616" s="19">
        <f>_xlfn.XLOOKUP(G616,[1]Sheet1!$K:$K,[1]Sheet1!$D:$D,0)</f>
        <v>44963</v>
      </c>
      <c r="E616" s="19">
        <f>_xlfn.XLOOKUP(G616,[1]Sheet1!$K:$K,[1]Sheet1!$E:$E,0)</f>
        <v>44969</v>
      </c>
      <c r="F616" t="str">
        <f>_xlfn.XLOOKUP(G616,[1]Sheet1!$K:$K,[1]Sheet1!$N:$N,0)</f>
        <v>2023-W06</v>
      </c>
      <c r="G616" t="s">
        <v>408</v>
      </c>
      <c r="H616" t="s">
        <v>162</v>
      </c>
      <c r="I616" t="s">
        <v>163</v>
      </c>
      <c r="J616" t="s">
        <v>164</v>
      </c>
      <c r="K616" t="s">
        <v>165</v>
      </c>
      <c r="L616" t="s">
        <v>1914</v>
      </c>
      <c r="M616" t="s">
        <v>984</v>
      </c>
      <c r="N616" t="s">
        <v>2567</v>
      </c>
      <c r="O616" t="s">
        <v>986</v>
      </c>
      <c r="P616" t="s">
        <v>999</v>
      </c>
      <c r="Q616" t="s">
        <v>984</v>
      </c>
      <c r="R616" t="s">
        <v>2568</v>
      </c>
      <c r="S616" t="s">
        <v>986</v>
      </c>
      <c r="T616" t="s">
        <v>1369</v>
      </c>
      <c r="U616" t="s">
        <v>986</v>
      </c>
      <c r="V616" t="s">
        <v>963</v>
      </c>
      <c r="W616" t="s">
        <v>984</v>
      </c>
      <c r="X616" t="s">
        <v>2025</v>
      </c>
      <c r="Y616" t="s">
        <v>986</v>
      </c>
      <c r="Z616" t="s">
        <v>376</v>
      </c>
      <c r="AA616" t="s">
        <v>33</v>
      </c>
      <c r="AB616">
        <v>5</v>
      </c>
      <c r="AC616">
        <v>0</v>
      </c>
    </row>
    <row r="617" spans="2:29" x14ac:dyDescent="0.25">
      <c r="B617">
        <f t="shared" si="18"/>
        <v>2023</v>
      </c>
      <c r="C617">
        <f t="shared" si="19"/>
        <v>2</v>
      </c>
      <c r="D617" s="19">
        <f>_xlfn.XLOOKUP(G617,[1]Sheet1!$K:$K,[1]Sheet1!$D:$D,0)</f>
        <v>44963</v>
      </c>
      <c r="E617" s="19">
        <f>_xlfn.XLOOKUP(G617,[1]Sheet1!$K:$K,[1]Sheet1!$E:$E,0)</f>
        <v>44969</v>
      </c>
      <c r="F617" t="str">
        <f>_xlfn.XLOOKUP(G617,[1]Sheet1!$K:$K,[1]Sheet1!$N:$N,0)</f>
        <v>2023-W06</v>
      </c>
      <c r="G617" t="s">
        <v>408</v>
      </c>
      <c r="H617" t="s">
        <v>34</v>
      </c>
      <c r="I617" t="s">
        <v>107</v>
      </c>
      <c r="J617" t="s">
        <v>108</v>
      </c>
      <c r="K617" t="s">
        <v>109</v>
      </c>
      <c r="L617" t="s">
        <v>1309</v>
      </c>
      <c r="M617" t="s">
        <v>996</v>
      </c>
      <c r="N617" t="s">
        <v>2569</v>
      </c>
      <c r="O617" t="s">
        <v>1223</v>
      </c>
      <c r="P617" t="s">
        <v>2177</v>
      </c>
      <c r="Q617" t="s">
        <v>996</v>
      </c>
      <c r="R617" t="s">
        <v>1542</v>
      </c>
      <c r="S617" t="s">
        <v>1034</v>
      </c>
      <c r="T617" t="s">
        <v>2570</v>
      </c>
      <c r="U617" t="s">
        <v>970</v>
      </c>
      <c r="V617" t="s">
        <v>977</v>
      </c>
      <c r="W617" t="s">
        <v>984</v>
      </c>
      <c r="X617" t="s">
        <v>1444</v>
      </c>
      <c r="Y617" t="s">
        <v>986</v>
      </c>
      <c r="Z617" t="s">
        <v>185</v>
      </c>
      <c r="AA617" t="s">
        <v>33</v>
      </c>
      <c r="AB617">
        <v>4</v>
      </c>
      <c r="AC617">
        <v>0</v>
      </c>
    </row>
    <row r="618" spans="2:29" x14ac:dyDescent="0.25">
      <c r="B618">
        <f t="shared" si="18"/>
        <v>2023</v>
      </c>
      <c r="C618">
        <f t="shared" si="19"/>
        <v>2</v>
      </c>
      <c r="D618" s="19">
        <f>_xlfn.XLOOKUP(G618,[1]Sheet1!$K:$K,[1]Sheet1!$D:$D,0)</f>
        <v>44963</v>
      </c>
      <c r="E618" s="19">
        <f>_xlfn.XLOOKUP(G618,[1]Sheet1!$K:$K,[1]Sheet1!$E:$E,0)</f>
        <v>44969</v>
      </c>
      <c r="F618" t="str">
        <f>_xlfn.XLOOKUP(G618,[1]Sheet1!$K:$K,[1]Sheet1!$N:$N,0)</f>
        <v>2023-W06</v>
      </c>
      <c r="G618" t="s">
        <v>408</v>
      </c>
      <c r="H618" t="s">
        <v>34</v>
      </c>
      <c r="I618" t="s">
        <v>62</v>
      </c>
      <c r="J618" t="s">
        <v>63</v>
      </c>
      <c r="K618" t="s">
        <v>64</v>
      </c>
      <c r="L618" t="s">
        <v>1200</v>
      </c>
      <c r="M618" t="s">
        <v>984</v>
      </c>
      <c r="N618" t="s">
        <v>2318</v>
      </c>
      <c r="O618" t="s">
        <v>986</v>
      </c>
      <c r="P618" t="s">
        <v>1097</v>
      </c>
      <c r="Q618" t="s">
        <v>984</v>
      </c>
      <c r="R618" t="s">
        <v>2211</v>
      </c>
      <c r="S618" t="s">
        <v>986</v>
      </c>
      <c r="T618" t="s">
        <v>970</v>
      </c>
      <c r="U618" t="s">
        <v>986</v>
      </c>
      <c r="V618" t="s">
        <v>972</v>
      </c>
      <c r="W618" t="s">
        <v>984</v>
      </c>
      <c r="X618" t="s">
        <v>1400</v>
      </c>
      <c r="Y618" t="s">
        <v>986</v>
      </c>
      <c r="Z618" t="s">
        <v>135</v>
      </c>
      <c r="AA618" t="s">
        <v>33</v>
      </c>
      <c r="AB618">
        <v>2</v>
      </c>
      <c r="AC618">
        <v>0</v>
      </c>
    </row>
    <row r="619" spans="2:29" x14ac:dyDescent="0.25">
      <c r="B619">
        <f t="shared" si="18"/>
        <v>2023</v>
      </c>
      <c r="C619">
        <f t="shared" si="19"/>
        <v>2</v>
      </c>
      <c r="D619" s="19">
        <f>_xlfn.XLOOKUP(G619,[1]Sheet1!$K:$K,[1]Sheet1!$D:$D,0)</f>
        <v>44963</v>
      </c>
      <c r="E619" s="19">
        <f>_xlfn.XLOOKUP(G619,[1]Sheet1!$K:$K,[1]Sheet1!$E:$E,0)</f>
        <v>44969</v>
      </c>
      <c r="F619" t="str">
        <f>_xlfn.XLOOKUP(G619,[1]Sheet1!$K:$K,[1]Sheet1!$N:$N,0)</f>
        <v>2023-W06</v>
      </c>
      <c r="G619" t="s">
        <v>408</v>
      </c>
      <c r="H619" t="s">
        <v>34</v>
      </c>
      <c r="I619" t="s">
        <v>224</v>
      </c>
      <c r="J619" t="s">
        <v>158</v>
      </c>
      <c r="K619" t="s">
        <v>225</v>
      </c>
      <c r="L619" t="s">
        <v>1433</v>
      </c>
      <c r="M619" t="s">
        <v>984</v>
      </c>
      <c r="N619" t="s">
        <v>1484</v>
      </c>
      <c r="O619" t="s">
        <v>986</v>
      </c>
      <c r="P619" t="s">
        <v>1345</v>
      </c>
      <c r="Q619" t="s">
        <v>984</v>
      </c>
      <c r="R619" t="s">
        <v>2464</v>
      </c>
      <c r="S619" t="s">
        <v>986</v>
      </c>
      <c r="T619" t="s">
        <v>970</v>
      </c>
      <c r="U619" t="s">
        <v>986</v>
      </c>
      <c r="V619" t="s">
        <v>972</v>
      </c>
      <c r="W619" t="s">
        <v>984</v>
      </c>
      <c r="X619" t="s">
        <v>1391</v>
      </c>
      <c r="Y619" t="s">
        <v>986</v>
      </c>
      <c r="Z619" t="s">
        <v>135</v>
      </c>
      <c r="AA619" t="s">
        <v>33</v>
      </c>
      <c r="AB619">
        <v>2</v>
      </c>
      <c r="AC619">
        <v>0</v>
      </c>
    </row>
    <row r="620" spans="2:29" x14ac:dyDescent="0.25">
      <c r="B620">
        <f t="shared" si="18"/>
        <v>2023</v>
      </c>
      <c r="C620">
        <f t="shared" si="19"/>
        <v>2</v>
      </c>
      <c r="D620" s="19">
        <f>_xlfn.XLOOKUP(G620,[1]Sheet1!$K:$K,[1]Sheet1!$D:$D,0)</f>
        <v>44963</v>
      </c>
      <c r="E620" s="19">
        <f>_xlfn.XLOOKUP(G620,[1]Sheet1!$K:$K,[1]Sheet1!$E:$E,0)</f>
        <v>44969</v>
      </c>
      <c r="F620" t="str">
        <f>_xlfn.XLOOKUP(G620,[1]Sheet1!$K:$K,[1]Sheet1!$N:$N,0)</f>
        <v>2023-W06</v>
      </c>
      <c r="G620" t="s">
        <v>408</v>
      </c>
      <c r="H620" t="s">
        <v>34</v>
      </c>
      <c r="I620" t="s">
        <v>397</v>
      </c>
      <c r="J620" t="s">
        <v>398</v>
      </c>
      <c r="K620" t="s">
        <v>399</v>
      </c>
      <c r="L620" t="s">
        <v>1189</v>
      </c>
      <c r="M620" t="s">
        <v>984</v>
      </c>
      <c r="N620" t="s">
        <v>2571</v>
      </c>
      <c r="O620" t="s">
        <v>986</v>
      </c>
      <c r="P620" t="s">
        <v>1281</v>
      </c>
      <c r="Q620" t="s">
        <v>984</v>
      </c>
      <c r="R620" t="s">
        <v>1086</v>
      </c>
      <c r="S620" t="s">
        <v>986</v>
      </c>
      <c r="T620" t="s">
        <v>970</v>
      </c>
      <c r="U620" t="s">
        <v>986</v>
      </c>
      <c r="V620" t="s">
        <v>972</v>
      </c>
      <c r="W620" t="s">
        <v>984</v>
      </c>
      <c r="X620" t="s">
        <v>2010</v>
      </c>
      <c r="Y620" t="s">
        <v>986</v>
      </c>
      <c r="Z620" t="s">
        <v>257</v>
      </c>
      <c r="AA620" t="s">
        <v>33</v>
      </c>
      <c r="AB620">
        <v>2</v>
      </c>
      <c r="AC620">
        <v>0</v>
      </c>
    </row>
    <row r="621" spans="2:29" x14ac:dyDescent="0.25">
      <c r="B621">
        <f t="shared" si="18"/>
        <v>2023</v>
      </c>
      <c r="C621">
        <f t="shared" si="19"/>
        <v>2</v>
      </c>
      <c r="D621" s="19">
        <f>_xlfn.XLOOKUP(G621,[1]Sheet1!$K:$K,[1]Sheet1!$D:$D,0)</f>
        <v>44963</v>
      </c>
      <c r="E621" s="19">
        <f>_xlfn.XLOOKUP(G621,[1]Sheet1!$K:$K,[1]Sheet1!$E:$E,0)</f>
        <v>44969</v>
      </c>
      <c r="F621" t="str">
        <f>_xlfn.XLOOKUP(G621,[1]Sheet1!$K:$K,[1]Sheet1!$N:$N,0)</f>
        <v>2023-W06</v>
      </c>
      <c r="G621" t="s">
        <v>408</v>
      </c>
      <c r="H621" t="s">
        <v>54</v>
      </c>
      <c r="I621" t="s">
        <v>54</v>
      </c>
      <c r="J621" t="s">
        <v>30</v>
      </c>
      <c r="K621" t="s">
        <v>55</v>
      </c>
      <c r="L621" t="s">
        <v>1047</v>
      </c>
      <c r="M621" t="s">
        <v>984</v>
      </c>
      <c r="N621" t="s">
        <v>1729</v>
      </c>
      <c r="O621" t="s">
        <v>986</v>
      </c>
      <c r="P621" t="s">
        <v>2455</v>
      </c>
      <c r="Q621" t="s">
        <v>984</v>
      </c>
      <c r="R621" t="s">
        <v>1474</v>
      </c>
      <c r="S621" t="s">
        <v>986</v>
      </c>
      <c r="T621" t="s">
        <v>970</v>
      </c>
      <c r="U621" t="s">
        <v>986</v>
      </c>
      <c r="V621" t="s">
        <v>972</v>
      </c>
      <c r="W621" t="s">
        <v>984</v>
      </c>
      <c r="X621" t="s">
        <v>1283</v>
      </c>
      <c r="Y621" t="s">
        <v>986</v>
      </c>
      <c r="Z621" t="s">
        <v>370</v>
      </c>
      <c r="AA621" t="s">
        <v>33</v>
      </c>
      <c r="AB621">
        <v>2</v>
      </c>
      <c r="AC621">
        <v>0</v>
      </c>
    </row>
    <row r="622" spans="2:29" x14ac:dyDescent="0.25">
      <c r="B622">
        <f t="shared" si="18"/>
        <v>2023</v>
      </c>
      <c r="C622">
        <f t="shared" si="19"/>
        <v>2</v>
      </c>
      <c r="D622" s="19">
        <f>_xlfn.XLOOKUP(G622,[1]Sheet1!$K:$K,[1]Sheet1!$D:$D,0)</f>
        <v>44963</v>
      </c>
      <c r="E622" s="19">
        <f>_xlfn.XLOOKUP(G622,[1]Sheet1!$K:$K,[1]Sheet1!$E:$E,0)</f>
        <v>44969</v>
      </c>
      <c r="F622" t="str">
        <f>_xlfn.XLOOKUP(G622,[1]Sheet1!$K:$K,[1]Sheet1!$N:$N,0)</f>
        <v>2023-W06</v>
      </c>
      <c r="G622" t="s">
        <v>408</v>
      </c>
      <c r="H622" t="s">
        <v>92</v>
      </c>
      <c r="I622" t="s">
        <v>97</v>
      </c>
      <c r="J622" t="s">
        <v>98</v>
      </c>
      <c r="K622" t="s">
        <v>99</v>
      </c>
      <c r="L622" t="s">
        <v>1206</v>
      </c>
      <c r="M622" t="s">
        <v>984</v>
      </c>
      <c r="N622" t="s">
        <v>1447</v>
      </c>
      <c r="O622" t="s">
        <v>986</v>
      </c>
      <c r="P622" t="s">
        <v>1062</v>
      </c>
      <c r="Q622" t="s">
        <v>984</v>
      </c>
      <c r="R622" t="s">
        <v>1137</v>
      </c>
      <c r="S622" t="s">
        <v>986</v>
      </c>
      <c r="T622" t="s">
        <v>2559</v>
      </c>
      <c r="U622" t="s">
        <v>986</v>
      </c>
      <c r="V622" t="s">
        <v>972</v>
      </c>
      <c r="W622" t="s">
        <v>984</v>
      </c>
      <c r="X622" t="s">
        <v>1215</v>
      </c>
      <c r="Y622" t="s">
        <v>986</v>
      </c>
      <c r="Z622" t="s">
        <v>300</v>
      </c>
      <c r="AA622" t="s">
        <v>33</v>
      </c>
      <c r="AB622">
        <v>2</v>
      </c>
      <c r="AC622">
        <v>0</v>
      </c>
    </row>
    <row r="623" spans="2:29" x14ac:dyDescent="0.25">
      <c r="B623">
        <f t="shared" si="18"/>
        <v>2023</v>
      </c>
      <c r="C623">
        <f t="shared" si="19"/>
        <v>2</v>
      </c>
      <c r="D623" s="19">
        <f>_xlfn.XLOOKUP(G623,[1]Sheet1!$K:$K,[1]Sheet1!$D:$D,0)</f>
        <v>44963</v>
      </c>
      <c r="E623" s="19">
        <f>_xlfn.XLOOKUP(G623,[1]Sheet1!$K:$K,[1]Sheet1!$E:$E,0)</f>
        <v>44969</v>
      </c>
      <c r="F623" t="str">
        <f>_xlfn.XLOOKUP(G623,[1]Sheet1!$K:$K,[1]Sheet1!$N:$N,0)</f>
        <v>2023-W06</v>
      </c>
      <c r="G623" t="s">
        <v>408</v>
      </c>
      <c r="H623" t="s">
        <v>133</v>
      </c>
      <c r="I623" t="s">
        <v>72</v>
      </c>
      <c r="J623" t="s">
        <v>73</v>
      </c>
      <c r="K623" t="s">
        <v>74</v>
      </c>
      <c r="L623" t="s">
        <v>1539</v>
      </c>
      <c r="M623" t="s">
        <v>984</v>
      </c>
      <c r="N623" t="s">
        <v>1555</v>
      </c>
      <c r="O623" t="s">
        <v>986</v>
      </c>
      <c r="P623" t="s">
        <v>1214</v>
      </c>
      <c r="Q623" t="s">
        <v>984</v>
      </c>
      <c r="R623" t="s">
        <v>1620</v>
      </c>
      <c r="S623" t="s">
        <v>986</v>
      </c>
      <c r="T623" t="s">
        <v>970</v>
      </c>
      <c r="U623" t="s">
        <v>986</v>
      </c>
      <c r="V623" t="s">
        <v>972</v>
      </c>
      <c r="W623" t="s">
        <v>984</v>
      </c>
      <c r="X623" t="s">
        <v>1111</v>
      </c>
      <c r="Y623" t="s">
        <v>986</v>
      </c>
      <c r="Z623" t="s">
        <v>300</v>
      </c>
      <c r="AA623" t="s">
        <v>33</v>
      </c>
      <c r="AB623">
        <v>2</v>
      </c>
      <c r="AC623">
        <v>0</v>
      </c>
    </row>
    <row r="624" spans="2:29" x14ac:dyDescent="0.25">
      <c r="B624">
        <f t="shared" si="18"/>
        <v>2023</v>
      </c>
      <c r="C624">
        <f t="shared" si="19"/>
        <v>2</v>
      </c>
      <c r="D624" s="19">
        <f>_xlfn.XLOOKUP(G624,[1]Sheet1!$K:$K,[1]Sheet1!$D:$D,0)</f>
        <v>44963</v>
      </c>
      <c r="E624" s="19">
        <f>_xlfn.XLOOKUP(G624,[1]Sheet1!$K:$K,[1]Sheet1!$E:$E,0)</f>
        <v>44969</v>
      </c>
      <c r="F624" t="str">
        <f>_xlfn.XLOOKUP(G624,[1]Sheet1!$K:$K,[1]Sheet1!$N:$N,0)</f>
        <v>2023-W06</v>
      </c>
      <c r="G624" t="s">
        <v>408</v>
      </c>
      <c r="H624" t="s">
        <v>40</v>
      </c>
      <c r="I624" t="s">
        <v>88</v>
      </c>
      <c r="J624" t="s">
        <v>89</v>
      </c>
      <c r="K624" t="s">
        <v>90</v>
      </c>
      <c r="L624" t="s">
        <v>1106</v>
      </c>
      <c r="M624" t="s">
        <v>984</v>
      </c>
      <c r="N624" t="s">
        <v>1317</v>
      </c>
      <c r="O624" t="s">
        <v>986</v>
      </c>
      <c r="P624" t="s">
        <v>1106</v>
      </c>
      <c r="Q624" t="s">
        <v>984</v>
      </c>
      <c r="R624" t="s">
        <v>1149</v>
      </c>
      <c r="S624" t="s">
        <v>986</v>
      </c>
      <c r="T624" t="s">
        <v>970</v>
      </c>
      <c r="U624" t="s">
        <v>986</v>
      </c>
      <c r="V624" t="s">
        <v>996</v>
      </c>
      <c r="W624" t="s">
        <v>984</v>
      </c>
      <c r="X624" t="s">
        <v>1385</v>
      </c>
      <c r="Y624" t="s">
        <v>986</v>
      </c>
      <c r="Z624" t="s">
        <v>139</v>
      </c>
      <c r="AA624" t="s">
        <v>33</v>
      </c>
      <c r="AB624">
        <v>1</v>
      </c>
      <c r="AC624">
        <v>0</v>
      </c>
    </row>
    <row r="625" spans="2:29" x14ac:dyDescent="0.25">
      <c r="B625">
        <f t="shared" si="18"/>
        <v>2023</v>
      </c>
      <c r="C625">
        <f t="shared" si="19"/>
        <v>2</v>
      </c>
      <c r="D625" s="19">
        <f>_xlfn.XLOOKUP(G625,[1]Sheet1!$K:$K,[1]Sheet1!$D:$D,0)</f>
        <v>44963</v>
      </c>
      <c r="E625" s="19">
        <f>_xlfn.XLOOKUP(G625,[1]Sheet1!$K:$K,[1]Sheet1!$E:$E,0)</f>
        <v>44969</v>
      </c>
      <c r="F625" t="str">
        <f>_xlfn.XLOOKUP(G625,[1]Sheet1!$K:$K,[1]Sheet1!$N:$N,0)</f>
        <v>2023-W06</v>
      </c>
      <c r="G625" t="s">
        <v>408</v>
      </c>
      <c r="H625" t="s">
        <v>115</v>
      </c>
      <c r="I625" t="s">
        <v>231</v>
      </c>
      <c r="J625" t="s">
        <v>232</v>
      </c>
      <c r="K625" t="s">
        <v>233</v>
      </c>
      <c r="L625" t="s">
        <v>1150</v>
      </c>
      <c r="M625" t="s">
        <v>984</v>
      </c>
      <c r="N625" t="s">
        <v>2054</v>
      </c>
      <c r="O625" t="s">
        <v>986</v>
      </c>
      <c r="P625" t="s">
        <v>1180</v>
      </c>
      <c r="Q625" t="s">
        <v>984</v>
      </c>
      <c r="R625" t="s">
        <v>2572</v>
      </c>
      <c r="S625" t="s">
        <v>986</v>
      </c>
      <c r="T625" t="s">
        <v>970</v>
      </c>
      <c r="U625" t="s">
        <v>986</v>
      </c>
      <c r="V625" t="s">
        <v>996</v>
      </c>
      <c r="W625" t="s">
        <v>984</v>
      </c>
      <c r="X625" t="s">
        <v>2573</v>
      </c>
      <c r="Y625" t="s">
        <v>986</v>
      </c>
      <c r="Z625" t="s">
        <v>160</v>
      </c>
      <c r="AA625" t="s">
        <v>33</v>
      </c>
      <c r="AB625">
        <v>1</v>
      </c>
      <c r="AC625">
        <v>0</v>
      </c>
    </row>
    <row r="626" spans="2:29" x14ac:dyDescent="0.25">
      <c r="B626">
        <f t="shared" si="18"/>
        <v>2023</v>
      </c>
      <c r="C626">
        <f t="shared" si="19"/>
        <v>2</v>
      </c>
      <c r="D626" s="19">
        <f>_xlfn.XLOOKUP(G626,[1]Sheet1!$K:$K,[1]Sheet1!$D:$D,0)</f>
        <v>44963</v>
      </c>
      <c r="E626" s="19">
        <f>_xlfn.XLOOKUP(G626,[1]Sheet1!$K:$K,[1]Sheet1!$E:$E,0)</f>
        <v>44969</v>
      </c>
      <c r="F626" t="str">
        <f>_xlfn.XLOOKUP(G626,[1]Sheet1!$K:$K,[1]Sheet1!$N:$N,0)</f>
        <v>2023-W06</v>
      </c>
      <c r="G626" t="s">
        <v>408</v>
      </c>
      <c r="H626" t="s">
        <v>34</v>
      </c>
      <c r="I626" t="s">
        <v>222</v>
      </c>
      <c r="J626" t="s">
        <v>158</v>
      </c>
      <c r="K626" t="s">
        <v>223</v>
      </c>
      <c r="L626" t="s">
        <v>1281</v>
      </c>
      <c r="M626" t="s">
        <v>984</v>
      </c>
      <c r="N626" t="s">
        <v>1479</v>
      </c>
      <c r="O626" t="s">
        <v>986</v>
      </c>
      <c r="P626" t="s">
        <v>1433</v>
      </c>
      <c r="Q626" t="s">
        <v>984</v>
      </c>
      <c r="R626" t="s">
        <v>2574</v>
      </c>
      <c r="S626" t="s">
        <v>986</v>
      </c>
      <c r="T626" t="s">
        <v>2575</v>
      </c>
      <c r="U626" t="s">
        <v>986</v>
      </c>
      <c r="V626" t="s">
        <v>996</v>
      </c>
      <c r="W626" t="s">
        <v>984</v>
      </c>
      <c r="X626" t="s">
        <v>1445</v>
      </c>
      <c r="Y626" t="s">
        <v>986</v>
      </c>
      <c r="Z626" t="s">
        <v>160</v>
      </c>
      <c r="AA626" t="s">
        <v>33</v>
      </c>
      <c r="AB626">
        <v>1</v>
      </c>
      <c r="AC626">
        <v>0</v>
      </c>
    </row>
    <row r="627" spans="2:29" x14ac:dyDescent="0.25">
      <c r="B627">
        <f t="shared" si="18"/>
        <v>2023</v>
      </c>
      <c r="C627">
        <f t="shared" si="19"/>
        <v>2</v>
      </c>
      <c r="D627" s="19">
        <f>_xlfn.XLOOKUP(G627,[1]Sheet1!$K:$K,[1]Sheet1!$D:$D,0)</f>
        <v>44963</v>
      </c>
      <c r="E627" s="19">
        <f>_xlfn.XLOOKUP(G627,[1]Sheet1!$K:$K,[1]Sheet1!$E:$E,0)</f>
        <v>44969</v>
      </c>
      <c r="F627" t="str">
        <f>_xlfn.XLOOKUP(G627,[1]Sheet1!$K:$K,[1]Sheet1!$N:$N,0)</f>
        <v>2023-W06</v>
      </c>
      <c r="G627" t="s">
        <v>408</v>
      </c>
      <c r="H627" t="s">
        <v>40</v>
      </c>
      <c r="I627" t="s">
        <v>41</v>
      </c>
      <c r="J627" t="s">
        <v>42</v>
      </c>
      <c r="K627" t="s">
        <v>43</v>
      </c>
      <c r="L627" t="s">
        <v>1200</v>
      </c>
      <c r="M627" t="s">
        <v>984</v>
      </c>
      <c r="N627" t="s">
        <v>2318</v>
      </c>
      <c r="O627" t="s">
        <v>986</v>
      </c>
      <c r="P627" t="s">
        <v>1184</v>
      </c>
      <c r="Q627" t="s">
        <v>984</v>
      </c>
      <c r="R627" t="s">
        <v>2576</v>
      </c>
      <c r="S627" t="s">
        <v>986</v>
      </c>
      <c r="T627" t="s">
        <v>2385</v>
      </c>
      <c r="U627" t="s">
        <v>986</v>
      </c>
      <c r="V627" t="s">
        <v>996</v>
      </c>
      <c r="W627" t="s">
        <v>984</v>
      </c>
      <c r="X627" t="s">
        <v>1226</v>
      </c>
      <c r="Y627" t="s">
        <v>986</v>
      </c>
      <c r="Z627" t="s">
        <v>139</v>
      </c>
      <c r="AA627" t="s">
        <v>33</v>
      </c>
      <c r="AB627">
        <v>1</v>
      </c>
      <c r="AC627">
        <v>0</v>
      </c>
    </row>
    <row r="628" spans="2:29" x14ac:dyDescent="0.25">
      <c r="B628">
        <f t="shared" si="18"/>
        <v>2023</v>
      </c>
      <c r="C628">
        <f t="shared" si="19"/>
        <v>2</v>
      </c>
      <c r="D628" s="19">
        <f>_xlfn.XLOOKUP(G628,[1]Sheet1!$K:$K,[1]Sheet1!$D:$D,0)</f>
        <v>44963</v>
      </c>
      <c r="E628" s="19">
        <f>_xlfn.XLOOKUP(G628,[1]Sheet1!$K:$K,[1]Sheet1!$E:$E,0)</f>
        <v>44969</v>
      </c>
      <c r="F628" t="str">
        <f>_xlfn.XLOOKUP(G628,[1]Sheet1!$K:$K,[1]Sheet1!$N:$N,0)</f>
        <v>2023-W06</v>
      </c>
      <c r="G628" t="s">
        <v>408</v>
      </c>
      <c r="H628" t="s">
        <v>34</v>
      </c>
      <c r="I628" t="s">
        <v>35</v>
      </c>
      <c r="J628" t="s">
        <v>36</v>
      </c>
      <c r="K628" t="s">
        <v>37</v>
      </c>
      <c r="L628" t="s">
        <v>1433</v>
      </c>
      <c r="M628" t="s">
        <v>996</v>
      </c>
      <c r="N628" t="s">
        <v>1484</v>
      </c>
      <c r="O628" t="s">
        <v>1223</v>
      </c>
      <c r="P628" t="s">
        <v>1200</v>
      </c>
      <c r="Q628" t="s">
        <v>996</v>
      </c>
      <c r="R628" t="s">
        <v>1423</v>
      </c>
      <c r="S628" t="s">
        <v>1034</v>
      </c>
      <c r="T628" t="s">
        <v>970</v>
      </c>
      <c r="U628" t="s">
        <v>970</v>
      </c>
      <c r="V628" t="s">
        <v>996</v>
      </c>
      <c r="W628" t="s">
        <v>984</v>
      </c>
      <c r="X628" t="s">
        <v>1436</v>
      </c>
      <c r="Y628" t="s">
        <v>986</v>
      </c>
      <c r="Z628" t="s">
        <v>139</v>
      </c>
      <c r="AA628" t="s">
        <v>33</v>
      </c>
      <c r="AB628">
        <v>1</v>
      </c>
      <c r="AC628">
        <v>0</v>
      </c>
    </row>
    <row r="629" spans="2:29" x14ac:dyDescent="0.25">
      <c r="B629">
        <f t="shared" si="18"/>
        <v>2023</v>
      </c>
      <c r="C629">
        <f t="shared" si="19"/>
        <v>2</v>
      </c>
      <c r="D629" s="19">
        <f>_xlfn.XLOOKUP(G629,[1]Sheet1!$K:$K,[1]Sheet1!$D:$D,0)</f>
        <v>44963</v>
      </c>
      <c r="E629" s="19">
        <f>_xlfn.XLOOKUP(G629,[1]Sheet1!$K:$K,[1]Sheet1!$E:$E,0)</f>
        <v>44969</v>
      </c>
      <c r="F629" t="str">
        <f>_xlfn.XLOOKUP(G629,[1]Sheet1!$K:$K,[1]Sheet1!$N:$N,0)</f>
        <v>2023-W06</v>
      </c>
      <c r="G629" t="s">
        <v>408</v>
      </c>
      <c r="H629" t="s">
        <v>92</v>
      </c>
      <c r="I629" t="s">
        <v>111</v>
      </c>
      <c r="J629" t="s">
        <v>112</v>
      </c>
      <c r="K629" t="s">
        <v>113</v>
      </c>
      <c r="L629" t="s">
        <v>1266</v>
      </c>
      <c r="M629" t="s">
        <v>996</v>
      </c>
      <c r="N629" t="s">
        <v>1714</v>
      </c>
      <c r="O629" t="s">
        <v>1223</v>
      </c>
      <c r="P629" t="s">
        <v>1184</v>
      </c>
      <c r="Q629" t="s">
        <v>996</v>
      </c>
      <c r="R629" t="s">
        <v>2576</v>
      </c>
      <c r="S629" t="s">
        <v>1034</v>
      </c>
      <c r="T629" t="s">
        <v>1578</v>
      </c>
      <c r="U629" t="s">
        <v>970</v>
      </c>
      <c r="V629" t="s">
        <v>996</v>
      </c>
      <c r="W629" t="s">
        <v>984</v>
      </c>
      <c r="X629" t="s">
        <v>979</v>
      </c>
      <c r="Y629" t="s">
        <v>986</v>
      </c>
      <c r="Z629" t="s">
        <v>178</v>
      </c>
      <c r="AA629" t="s">
        <v>33</v>
      </c>
      <c r="AB629">
        <v>1</v>
      </c>
      <c r="AC629">
        <v>0</v>
      </c>
    </row>
    <row r="630" spans="2:29" x14ac:dyDescent="0.25">
      <c r="B630">
        <f t="shared" si="18"/>
        <v>2023</v>
      </c>
      <c r="C630">
        <f t="shared" si="19"/>
        <v>2</v>
      </c>
      <c r="D630" s="19">
        <f>_xlfn.XLOOKUP(G630,[1]Sheet1!$K:$K,[1]Sheet1!$D:$D,0)</f>
        <v>44963</v>
      </c>
      <c r="E630" s="19">
        <f>_xlfn.XLOOKUP(G630,[1]Sheet1!$K:$K,[1]Sheet1!$E:$E,0)</f>
        <v>44969</v>
      </c>
      <c r="F630" t="str">
        <f>_xlfn.XLOOKUP(G630,[1]Sheet1!$K:$K,[1]Sheet1!$N:$N,0)</f>
        <v>2023-W06</v>
      </c>
      <c r="G630" t="s">
        <v>408</v>
      </c>
      <c r="H630" t="s">
        <v>133</v>
      </c>
      <c r="I630" t="s">
        <v>80</v>
      </c>
      <c r="J630" t="s">
        <v>81</v>
      </c>
      <c r="K630" t="s">
        <v>82</v>
      </c>
      <c r="L630" t="s">
        <v>1360</v>
      </c>
      <c r="M630" t="s">
        <v>984</v>
      </c>
      <c r="N630" t="s">
        <v>2279</v>
      </c>
      <c r="O630" t="s">
        <v>986</v>
      </c>
      <c r="P630" t="s">
        <v>1318</v>
      </c>
      <c r="Q630" t="s">
        <v>984</v>
      </c>
      <c r="R630" t="s">
        <v>1329</v>
      </c>
      <c r="S630" t="s">
        <v>986</v>
      </c>
      <c r="T630" t="s">
        <v>970</v>
      </c>
      <c r="U630" t="s">
        <v>986</v>
      </c>
      <c r="V630" t="s">
        <v>996</v>
      </c>
      <c r="W630" t="s">
        <v>984</v>
      </c>
      <c r="X630" t="s">
        <v>1034</v>
      </c>
      <c r="Y630" t="s">
        <v>986</v>
      </c>
      <c r="Z630" t="s">
        <v>147</v>
      </c>
      <c r="AA630" t="s">
        <v>33</v>
      </c>
      <c r="AB630">
        <v>1</v>
      </c>
      <c r="AC630">
        <v>0</v>
      </c>
    </row>
    <row r="631" spans="2:29" x14ac:dyDescent="0.25">
      <c r="B631">
        <f t="shared" si="18"/>
        <v>2023</v>
      </c>
      <c r="C631">
        <f t="shared" si="19"/>
        <v>2</v>
      </c>
      <c r="D631" s="19">
        <f>_xlfn.XLOOKUP(G631,[1]Sheet1!$K:$K,[1]Sheet1!$D:$D,0)</f>
        <v>44963</v>
      </c>
      <c r="E631" s="19">
        <f>_xlfn.XLOOKUP(G631,[1]Sheet1!$K:$K,[1]Sheet1!$E:$E,0)</f>
        <v>44969</v>
      </c>
      <c r="F631" t="str">
        <f>_xlfn.XLOOKUP(G631,[1]Sheet1!$K:$K,[1]Sheet1!$N:$N,0)</f>
        <v>2023-W06</v>
      </c>
      <c r="G631" t="s">
        <v>408</v>
      </c>
      <c r="H631" t="s">
        <v>66</v>
      </c>
      <c r="I631" t="s">
        <v>67</v>
      </c>
      <c r="J631" t="s">
        <v>68</v>
      </c>
      <c r="K631" t="s">
        <v>69</v>
      </c>
      <c r="L631" t="s">
        <v>1219</v>
      </c>
      <c r="M631" t="s">
        <v>996</v>
      </c>
      <c r="N631" t="s">
        <v>1871</v>
      </c>
      <c r="O631" t="s">
        <v>1223</v>
      </c>
      <c r="P631" t="s">
        <v>1296</v>
      </c>
      <c r="Q631" t="s">
        <v>996</v>
      </c>
      <c r="R631" t="s">
        <v>2380</v>
      </c>
      <c r="S631" t="s">
        <v>1034</v>
      </c>
      <c r="T631" t="s">
        <v>970</v>
      </c>
      <c r="U631" t="s">
        <v>970</v>
      </c>
      <c r="V631" t="s">
        <v>996</v>
      </c>
      <c r="W631" t="s">
        <v>984</v>
      </c>
      <c r="X631" t="s">
        <v>1223</v>
      </c>
      <c r="Y631" t="s">
        <v>986</v>
      </c>
      <c r="Z631" t="s">
        <v>357</v>
      </c>
      <c r="AA631" t="s">
        <v>33</v>
      </c>
      <c r="AB631">
        <v>1</v>
      </c>
      <c r="AC631">
        <v>0</v>
      </c>
    </row>
    <row r="632" spans="2:29" x14ac:dyDescent="0.25">
      <c r="B632">
        <f t="shared" si="18"/>
        <v>2023</v>
      </c>
      <c r="C632">
        <f t="shared" si="19"/>
        <v>1</v>
      </c>
      <c r="D632" s="19">
        <f>_xlfn.XLOOKUP(G632,[1]Sheet1!$K:$K,[1]Sheet1!$D:$D,0)</f>
        <v>44956</v>
      </c>
      <c r="E632" s="19">
        <f>_xlfn.XLOOKUP(G632,[1]Sheet1!$K:$K,[1]Sheet1!$E:$E,0)</f>
        <v>44962</v>
      </c>
      <c r="F632" t="str">
        <f>_xlfn.XLOOKUP(G632,[1]Sheet1!$K:$K,[1]Sheet1!$N:$N,0)</f>
        <v>2023-W05</v>
      </c>
      <c r="G632" t="s">
        <v>413</v>
      </c>
      <c r="H632" t="s">
        <v>115</v>
      </c>
      <c r="I632" t="s">
        <v>116</v>
      </c>
      <c r="J632" t="s">
        <v>117</v>
      </c>
      <c r="K632" t="s">
        <v>118</v>
      </c>
      <c r="L632" t="s">
        <v>1651</v>
      </c>
      <c r="M632" t="s">
        <v>972</v>
      </c>
      <c r="N632" t="s">
        <v>2276</v>
      </c>
      <c r="O632" t="s">
        <v>1335</v>
      </c>
      <c r="P632" t="s">
        <v>1924</v>
      </c>
      <c r="Q632" t="s">
        <v>972</v>
      </c>
      <c r="R632" t="s">
        <v>1474</v>
      </c>
      <c r="S632" t="s">
        <v>1375</v>
      </c>
      <c r="T632" t="s">
        <v>2577</v>
      </c>
      <c r="U632" t="s">
        <v>970</v>
      </c>
      <c r="V632" t="s">
        <v>1125</v>
      </c>
      <c r="W632" t="s">
        <v>984</v>
      </c>
      <c r="X632" t="s">
        <v>1232</v>
      </c>
      <c r="Y632" t="s">
        <v>986</v>
      </c>
      <c r="Z632" t="s">
        <v>106</v>
      </c>
      <c r="AA632" t="s">
        <v>33</v>
      </c>
      <c r="AB632">
        <v>12</v>
      </c>
      <c r="AC632">
        <v>0</v>
      </c>
    </row>
    <row r="633" spans="2:29" x14ac:dyDescent="0.25">
      <c r="B633">
        <f t="shared" si="18"/>
        <v>2023</v>
      </c>
      <c r="C633">
        <f t="shared" si="19"/>
        <v>1</v>
      </c>
      <c r="D633" s="19">
        <f>_xlfn.XLOOKUP(G633,[1]Sheet1!$K:$K,[1]Sheet1!$D:$D,0)</f>
        <v>44956</v>
      </c>
      <c r="E633" s="19">
        <f>_xlfn.XLOOKUP(G633,[1]Sheet1!$K:$K,[1]Sheet1!$E:$E,0)</f>
        <v>44962</v>
      </c>
      <c r="F633" t="str">
        <f>_xlfn.XLOOKUP(G633,[1]Sheet1!$K:$K,[1]Sheet1!$N:$N,0)</f>
        <v>2023-W05</v>
      </c>
      <c r="G633" t="s">
        <v>413</v>
      </c>
      <c r="H633" t="s">
        <v>66</v>
      </c>
      <c r="I633" t="s">
        <v>120</v>
      </c>
      <c r="J633" t="s">
        <v>121</v>
      </c>
      <c r="K633" t="s">
        <v>122</v>
      </c>
      <c r="L633" t="s">
        <v>1087</v>
      </c>
      <c r="M633" t="s">
        <v>996</v>
      </c>
      <c r="N633" t="s">
        <v>2492</v>
      </c>
      <c r="O633" t="s">
        <v>1024</v>
      </c>
      <c r="P633" t="s">
        <v>1049</v>
      </c>
      <c r="Q633" t="s">
        <v>996</v>
      </c>
      <c r="R633" t="s">
        <v>2578</v>
      </c>
      <c r="S633" t="s">
        <v>1034</v>
      </c>
      <c r="T633" t="s">
        <v>2579</v>
      </c>
      <c r="U633" t="s">
        <v>970</v>
      </c>
      <c r="V633" t="s">
        <v>1022</v>
      </c>
      <c r="W633" t="s">
        <v>984</v>
      </c>
      <c r="X633" t="s">
        <v>1416</v>
      </c>
      <c r="Y633" t="s">
        <v>986</v>
      </c>
      <c r="Z633" t="s">
        <v>406</v>
      </c>
      <c r="AA633" t="s">
        <v>33</v>
      </c>
      <c r="AB633">
        <v>8</v>
      </c>
      <c r="AC633">
        <v>0</v>
      </c>
    </row>
    <row r="634" spans="2:29" x14ac:dyDescent="0.25">
      <c r="B634">
        <f t="shared" si="18"/>
        <v>2023</v>
      </c>
      <c r="C634">
        <f t="shared" si="19"/>
        <v>1</v>
      </c>
      <c r="D634" s="19">
        <f>_xlfn.XLOOKUP(G634,[1]Sheet1!$K:$K,[1]Sheet1!$D:$D,0)</f>
        <v>44956</v>
      </c>
      <c r="E634" s="19">
        <f>_xlfn.XLOOKUP(G634,[1]Sheet1!$K:$K,[1]Sheet1!$E:$E,0)</f>
        <v>44962</v>
      </c>
      <c r="F634" t="str">
        <f>_xlfn.XLOOKUP(G634,[1]Sheet1!$K:$K,[1]Sheet1!$N:$N,0)</f>
        <v>2023-W05</v>
      </c>
      <c r="G634" t="s">
        <v>413</v>
      </c>
      <c r="H634" t="s">
        <v>34</v>
      </c>
      <c r="I634" t="s">
        <v>50</v>
      </c>
      <c r="J634" t="s">
        <v>51</v>
      </c>
      <c r="K634" t="s">
        <v>52</v>
      </c>
      <c r="L634" t="s">
        <v>1912</v>
      </c>
      <c r="M634" t="s">
        <v>984</v>
      </c>
      <c r="N634" t="s">
        <v>2546</v>
      </c>
      <c r="O634" t="s">
        <v>986</v>
      </c>
      <c r="P634" t="s">
        <v>1954</v>
      </c>
      <c r="Q634" t="s">
        <v>984</v>
      </c>
      <c r="R634" t="s">
        <v>2580</v>
      </c>
      <c r="S634" t="s">
        <v>986</v>
      </c>
      <c r="T634" t="s">
        <v>970</v>
      </c>
      <c r="U634" t="s">
        <v>986</v>
      </c>
      <c r="V634" t="s">
        <v>967</v>
      </c>
      <c r="W634" t="s">
        <v>984</v>
      </c>
      <c r="X634" t="s">
        <v>1375</v>
      </c>
      <c r="Y634" t="s">
        <v>986</v>
      </c>
      <c r="Z634" t="s">
        <v>348</v>
      </c>
      <c r="AA634" t="s">
        <v>33</v>
      </c>
      <c r="AB634">
        <v>7</v>
      </c>
      <c r="AC634">
        <v>0</v>
      </c>
    </row>
    <row r="635" spans="2:29" x14ac:dyDescent="0.25">
      <c r="B635">
        <f t="shared" si="18"/>
        <v>2023</v>
      </c>
      <c r="C635">
        <f t="shared" si="19"/>
        <v>1</v>
      </c>
      <c r="D635" s="19">
        <f>_xlfn.XLOOKUP(G635,[1]Sheet1!$K:$K,[1]Sheet1!$D:$D,0)</f>
        <v>44956</v>
      </c>
      <c r="E635" s="19">
        <f>_xlfn.XLOOKUP(G635,[1]Sheet1!$K:$K,[1]Sheet1!$E:$E,0)</f>
        <v>44962</v>
      </c>
      <c r="F635" t="str">
        <f>_xlfn.XLOOKUP(G635,[1]Sheet1!$K:$K,[1]Sheet1!$N:$N,0)</f>
        <v>2023-W05</v>
      </c>
      <c r="G635" t="s">
        <v>413</v>
      </c>
      <c r="H635" t="s">
        <v>40</v>
      </c>
      <c r="I635" t="s">
        <v>58</v>
      </c>
      <c r="J635" t="s">
        <v>59</v>
      </c>
      <c r="K635" t="s">
        <v>60</v>
      </c>
      <c r="L635" t="s">
        <v>1159</v>
      </c>
      <c r="M635" t="s">
        <v>996</v>
      </c>
      <c r="N635" t="s">
        <v>2560</v>
      </c>
      <c r="O635" t="s">
        <v>1024</v>
      </c>
      <c r="P635" t="s">
        <v>2581</v>
      </c>
      <c r="Q635" t="s">
        <v>996</v>
      </c>
      <c r="R635" t="s">
        <v>2582</v>
      </c>
      <c r="S635" t="s">
        <v>1034</v>
      </c>
      <c r="T635" t="s">
        <v>970</v>
      </c>
      <c r="U635" t="s">
        <v>970</v>
      </c>
      <c r="V635" t="s">
        <v>1032</v>
      </c>
      <c r="W635" t="s">
        <v>984</v>
      </c>
      <c r="X635" t="s">
        <v>1434</v>
      </c>
      <c r="Y635" t="s">
        <v>986</v>
      </c>
      <c r="Z635" t="s">
        <v>177</v>
      </c>
      <c r="AA635" t="s">
        <v>33</v>
      </c>
      <c r="AB635">
        <v>6</v>
      </c>
      <c r="AC635">
        <v>0</v>
      </c>
    </row>
    <row r="636" spans="2:29" x14ac:dyDescent="0.25">
      <c r="B636">
        <f t="shared" si="18"/>
        <v>2023</v>
      </c>
      <c r="C636">
        <f t="shared" si="19"/>
        <v>1</v>
      </c>
      <c r="D636" s="19">
        <f>_xlfn.XLOOKUP(G636,[1]Sheet1!$K:$K,[1]Sheet1!$D:$D,0)</f>
        <v>44956</v>
      </c>
      <c r="E636" s="19">
        <f>_xlfn.XLOOKUP(G636,[1]Sheet1!$K:$K,[1]Sheet1!$E:$E,0)</f>
        <v>44962</v>
      </c>
      <c r="F636" t="str">
        <f>_xlfn.XLOOKUP(G636,[1]Sheet1!$K:$K,[1]Sheet1!$N:$N,0)</f>
        <v>2023-W05</v>
      </c>
      <c r="G636" t="s">
        <v>413</v>
      </c>
      <c r="H636" t="s">
        <v>34</v>
      </c>
      <c r="I636" t="s">
        <v>107</v>
      </c>
      <c r="J636" t="s">
        <v>108</v>
      </c>
      <c r="K636" t="s">
        <v>109</v>
      </c>
      <c r="L636" t="s">
        <v>2583</v>
      </c>
      <c r="M636" t="s">
        <v>972</v>
      </c>
      <c r="N636" t="s">
        <v>2437</v>
      </c>
      <c r="O636" t="s">
        <v>1335</v>
      </c>
      <c r="P636" t="s">
        <v>2584</v>
      </c>
      <c r="Q636" t="s">
        <v>972</v>
      </c>
      <c r="R636" t="s">
        <v>2585</v>
      </c>
      <c r="S636" t="s">
        <v>1375</v>
      </c>
      <c r="T636" t="s">
        <v>2586</v>
      </c>
      <c r="U636" t="s">
        <v>970</v>
      </c>
      <c r="V636" t="s">
        <v>1032</v>
      </c>
      <c r="W636" t="s">
        <v>996</v>
      </c>
      <c r="X636" t="s">
        <v>2509</v>
      </c>
      <c r="Y636" t="s">
        <v>1524</v>
      </c>
      <c r="Z636" t="s">
        <v>414</v>
      </c>
      <c r="AA636" t="s">
        <v>415</v>
      </c>
      <c r="AB636">
        <v>6</v>
      </c>
      <c r="AC636">
        <v>1</v>
      </c>
    </row>
    <row r="637" spans="2:29" x14ac:dyDescent="0.25">
      <c r="B637">
        <f t="shared" si="18"/>
        <v>2023</v>
      </c>
      <c r="C637">
        <f t="shared" si="19"/>
        <v>1</v>
      </c>
      <c r="D637" s="19">
        <f>_xlfn.XLOOKUP(G637,[1]Sheet1!$K:$K,[1]Sheet1!$D:$D,0)</f>
        <v>44956</v>
      </c>
      <c r="E637" s="19">
        <f>_xlfn.XLOOKUP(G637,[1]Sheet1!$K:$K,[1]Sheet1!$E:$E,0)</f>
        <v>44962</v>
      </c>
      <c r="F637" t="str">
        <f>_xlfn.XLOOKUP(G637,[1]Sheet1!$K:$K,[1]Sheet1!$N:$N,0)</f>
        <v>2023-W05</v>
      </c>
      <c r="G637" t="s">
        <v>413</v>
      </c>
      <c r="H637" t="s">
        <v>34</v>
      </c>
      <c r="I637" t="s">
        <v>45</v>
      </c>
      <c r="J637" t="s">
        <v>46</v>
      </c>
      <c r="K637" t="s">
        <v>47</v>
      </c>
      <c r="L637" t="s">
        <v>1855</v>
      </c>
      <c r="M637" t="s">
        <v>984</v>
      </c>
      <c r="N637" t="s">
        <v>2075</v>
      </c>
      <c r="O637" t="s">
        <v>986</v>
      </c>
      <c r="P637" t="s">
        <v>2587</v>
      </c>
      <c r="Q637" t="s">
        <v>984</v>
      </c>
      <c r="R637" t="s">
        <v>1618</v>
      </c>
      <c r="S637" t="s">
        <v>986</v>
      </c>
      <c r="T637" t="s">
        <v>970</v>
      </c>
      <c r="U637" t="s">
        <v>986</v>
      </c>
      <c r="V637" t="s">
        <v>1032</v>
      </c>
      <c r="W637" t="s">
        <v>984</v>
      </c>
      <c r="X637" t="s">
        <v>1860</v>
      </c>
      <c r="Y637" t="s">
        <v>986</v>
      </c>
      <c r="Z637" t="s">
        <v>177</v>
      </c>
      <c r="AA637" t="s">
        <v>33</v>
      </c>
      <c r="AB637">
        <v>6</v>
      </c>
      <c r="AC637">
        <v>0</v>
      </c>
    </row>
    <row r="638" spans="2:29" x14ac:dyDescent="0.25">
      <c r="B638">
        <f t="shared" si="18"/>
        <v>2023</v>
      </c>
      <c r="C638">
        <f t="shared" si="19"/>
        <v>1</v>
      </c>
      <c r="D638" s="19">
        <f>_xlfn.XLOOKUP(G638,[1]Sheet1!$K:$K,[1]Sheet1!$D:$D,0)</f>
        <v>44956</v>
      </c>
      <c r="E638" s="19">
        <f>_xlfn.XLOOKUP(G638,[1]Sheet1!$K:$K,[1]Sheet1!$E:$E,0)</f>
        <v>44962</v>
      </c>
      <c r="F638" t="str">
        <f>_xlfn.XLOOKUP(G638,[1]Sheet1!$K:$K,[1]Sheet1!$N:$N,0)</f>
        <v>2023-W05</v>
      </c>
      <c r="G638" t="s">
        <v>413</v>
      </c>
      <c r="H638" t="s">
        <v>92</v>
      </c>
      <c r="I638" t="s">
        <v>97</v>
      </c>
      <c r="J638" t="s">
        <v>98</v>
      </c>
      <c r="K638" t="s">
        <v>99</v>
      </c>
      <c r="L638" t="s">
        <v>1284</v>
      </c>
      <c r="M638" t="s">
        <v>984</v>
      </c>
      <c r="N638" t="s">
        <v>1865</v>
      </c>
      <c r="O638" t="s">
        <v>986</v>
      </c>
      <c r="P638" t="s">
        <v>1008</v>
      </c>
      <c r="Q638" t="s">
        <v>984</v>
      </c>
      <c r="R638" t="s">
        <v>1372</v>
      </c>
      <c r="S638" t="s">
        <v>986</v>
      </c>
      <c r="T638" t="s">
        <v>970</v>
      </c>
      <c r="U638" t="s">
        <v>986</v>
      </c>
      <c r="V638" t="s">
        <v>963</v>
      </c>
      <c r="W638" t="s">
        <v>984</v>
      </c>
      <c r="X638" t="s">
        <v>998</v>
      </c>
      <c r="Y638" t="s">
        <v>986</v>
      </c>
      <c r="Z638" t="s">
        <v>329</v>
      </c>
      <c r="AA638" t="s">
        <v>33</v>
      </c>
      <c r="AB638">
        <v>5</v>
      </c>
      <c r="AC638">
        <v>0</v>
      </c>
    </row>
    <row r="639" spans="2:29" x14ac:dyDescent="0.25">
      <c r="B639">
        <f t="shared" si="18"/>
        <v>2023</v>
      </c>
      <c r="C639">
        <f t="shared" si="19"/>
        <v>1</v>
      </c>
      <c r="D639" s="19">
        <f>_xlfn.XLOOKUP(G639,[1]Sheet1!$K:$K,[1]Sheet1!$D:$D,0)</f>
        <v>44956</v>
      </c>
      <c r="E639" s="19">
        <f>_xlfn.XLOOKUP(G639,[1]Sheet1!$K:$K,[1]Sheet1!$E:$E,0)</f>
        <v>44962</v>
      </c>
      <c r="F639" t="str">
        <f>_xlfn.XLOOKUP(G639,[1]Sheet1!$K:$K,[1]Sheet1!$N:$N,0)</f>
        <v>2023-W05</v>
      </c>
      <c r="G639" t="s">
        <v>413</v>
      </c>
      <c r="H639" t="s">
        <v>34</v>
      </c>
      <c r="I639" t="s">
        <v>397</v>
      </c>
      <c r="J639" t="s">
        <v>398</v>
      </c>
      <c r="K639" t="s">
        <v>399</v>
      </c>
      <c r="L639" t="s">
        <v>1101</v>
      </c>
      <c r="M639" t="s">
        <v>996</v>
      </c>
      <c r="N639" t="s">
        <v>2386</v>
      </c>
      <c r="O639" t="s">
        <v>1024</v>
      </c>
      <c r="P639" t="s">
        <v>1166</v>
      </c>
      <c r="Q639" t="s">
        <v>996</v>
      </c>
      <c r="R639" t="s">
        <v>1224</v>
      </c>
      <c r="S639" t="s">
        <v>1034</v>
      </c>
      <c r="T639" t="s">
        <v>1211</v>
      </c>
      <c r="U639" t="s">
        <v>970</v>
      </c>
      <c r="V639" t="s">
        <v>977</v>
      </c>
      <c r="W639" t="s">
        <v>984</v>
      </c>
      <c r="X639" t="s">
        <v>1383</v>
      </c>
      <c r="Y639" t="s">
        <v>986</v>
      </c>
      <c r="Z639" t="s">
        <v>367</v>
      </c>
      <c r="AA639" t="s">
        <v>33</v>
      </c>
      <c r="AB639">
        <v>4</v>
      </c>
      <c r="AC639">
        <v>0</v>
      </c>
    </row>
    <row r="640" spans="2:29" x14ac:dyDescent="0.25">
      <c r="B640">
        <f t="shared" si="18"/>
        <v>2023</v>
      </c>
      <c r="C640">
        <f t="shared" si="19"/>
        <v>1</v>
      </c>
      <c r="D640" s="19">
        <f>_xlfn.XLOOKUP(G640,[1]Sheet1!$K:$K,[1]Sheet1!$D:$D,0)</f>
        <v>44956</v>
      </c>
      <c r="E640" s="19">
        <f>_xlfn.XLOOKUP(G640,[1]Sheet1!$K:$K,[1]Sheet1!$E:$E,0)</f>
        <v>44962</v>
      </c>
      <c r="F640" t="str">
        <f>_xlfn.XLOOKUP(G640,[1]Sheet1!$K:$K,[1]Sheet1!$N:$N,0)</f>
        <v>2023-W05</v>
      </c>
      <c r="G640" t="s">
        <v>413</v>
      </c>
      <c r="H640" t="s">
        <v>66</v>
      </c>
      <c r="I640" t="s">
        <v>54</v>
      </c>
      <c r="J640" t="s">
        <v>30</v>
      </c>
      <c r="K640" t="s">
        <v>55</v>
      </c>
      <c r="L640" t="s">
        <v>1649</v>
      </c>
      <c r="M640" t="s">
        <v>984</v>
      </c>
      <c r="N640" t="s">
        <v>2010</v>
      </c>
      <c r="O640" t="s">
        <v>986</v>
      </c>
      <c r="P640" t="s">
        <v>2030</v>
      </c>
      <c r="Q640" t="s">
        <v>984</v>
      </c>
      <c r="R640" t="s">
        <v>2505</v>
      </c>
      <c r="S640" t="s">
        <v>986</v>
      </c>
      <c r="T640" t="s">
        <v>970</v>
      </c>
      <c r="U640" t="s">
        <v>986</v>
      </c>
      <c r="V640" t="s">
        <v>977</v>
      </c>
      <c r="W640" t="s">
        <v>984</v>
      </c>
      <c r="X640" t="s">
        <v>1683</v>
      </c>
      <c r="Y640" t="s">
        <v>986</v>
      </c>
      <c r="Z640" t="s">
        <v>392</v>
      </c>
      <c r="AA640" t="s">
        <v>33</v>
      </c>
      <c r="AB640">
        <v>4</v>
      </c>
      <c r="AC640">
        <v>0</v>
      </c>
    </row>
    <row r="641" spans="2:29" x14ac:dyDescent="0.25">
      <c r="B641">
        <f t="shared" si="18"/>
        <v>2023</v>
      </c>
      <c r="C641">
        <f t="shared" si="19"/>
        <v>1</v>
      </c>
      <c r="D641" s="19">
        <f>_xlfn.XLOOKUP(G641,[1]Sheet1!$K:$K,[1]Sheet1!$D:$D,0)</f>
        <v>44956</v>
      </c>
      <c r="E641" s="19">
        <f>_xlfn.XLOOKUP(G641,[1]Sheet1!$K:$K,[1]Sheet1!$E:$E,0)</f>
        <v>44962</v>
      </c>
      <c r="F641" t="str">
        <f>_xlfn.XLOOKUP(G641,[1]Sheet1!$K:$K,[1]Sheet1!$N:$N,0)</f>
        <v>2023-W05</v>
      </c>
      <c r="G641" t="s">
        <v>413</v>
      </c>
      <c r="H641" t="s">
        <v>76</v>
      </c>
      <c r="I641" t="s">
        <v>76</v>
      </c>
      <c r="J641" t="s">
        <v>77</v>
      </c>
      <c r="K641" t="s">
        <v>78</v>
      </c>
      <c r="L641" t="s">
        <v>1296</v>
      </c>
      <c r="M641" t="s">
        <v>996</v>
      </c>
      <c r="N641" t="s">
        <v>2279</v>
      </c>
      <c r="O641" t="s">
        <v>1024</v>
      </c>
      <c r="P641" t="s">
        <v>1106</v>
      </c>
      <c r="Q641" t="s">
        <v>972</v>
      </c>
      <c r="R641" t="s">
        <v>1933</v>
      </c>
      <c r="S641" t="s">
        <v>1375</v>
      </c>
      <c r="T641" t="s">
        <v>970</v>
      </c>
      <c r="U641" t="s">
        <v>970</v>
      </c>
      <c r="V641" t="s">
        <v>977</v>
      </c>
      <c r="W641" t="s">
        <v>984</v>
      </c>
      <c r="X641" t="s">
        <v>1416</v>
      </c>
      <c r="Y641" t="s">
        <v>986</v>
      </c>
      <c r="Z641" t="s">
        <v>338</v>
      </c>
      <c r="AA641" t="s">
        <v>33</v>
      </c>
      <c r="AB641">
        <v>4</v>
      </c>
      <c r="AC641">
        <v>0</v>
      </c>
    </row>
    <row r="642" spans="2:29" x14ac:dyDescent="0.25">
      <c r="B642">
        <f t="shared" si="18"/>
        <v>2023</v>
      </c>
      <c r="C642">
        <f t="shared" si="19"/>
        <v>1</v>
      </c>
      <c r="D642" s="19">
        <f>_xlfn.XLOOKUP(G642,[1]Sheet1!$K:$K,[1]Sheet1!$D:$D,0)</f>
        <v>44956</v>
      </c>
      <c r="E642" s="19">
        <f>_xlfn.XLOOKUP(G642,[1]Sheet1!$K:$K,[1]Sheet1!$E:$E,0)</f>
        <v>44962</v>
      </c>
      <c r="F642" t="str">
        <f>_xlfn.XLOOKUP(G642,[1]Sheet1!$K:$K,[1]Sheet1!$N:$N,0)</f>
        <v>2023-W05</v>
      </c>
      <c r="G642" t="s">
        <v>413</v>
      </c>
      <c r="H642" t="s">
        <v>66</v>
      </c>
      <c r="I642" t="s">
        <v>76</v>
      </c>
      <c r="J642" t="s">
        <v>77</v>
      </c>
      <c r="K642" t="s">
        <v>78</v>
      </c>
      <c r="L642" t="s">
        <v>1214</v>
      </c>
      <c r="M642" t="s">
        <v>996</v>
      </c>
      <c r="N642" t="s">
        <v>2588</v>
      </c>
      <c r="O642" t="s">
        <v>1024</v>
      </c>
      <c r="P642" t="s">
        <v>1326</v>
      </c>
      <c r="Q642" t="s">
        <v>972</v>
      </c>
      <c r="R642" t="s">
        <v>2589</v>
      </c>
      <c r="S642" t="s">
        <v>1375</v>
      </c>
      <c r="T642" t="s">
        <v>1556</v>
      </c>
      <c r="U642" t="s">
        <v>970</v>
      </c>
      <c r="V642" t="s">
        <v>977</v>
      </c>
      <c r="W642" t="s">
        <v>984</v>
      </c>
      <c r="X642" t="s">
        <v>1277</v>
      </c>
      <c r="Y642" t="s">
        <v>986</v>
      </c>
      <c r="Z642" t="s">
        <v>338</v>
      </c>
      <c r="AA642" t="s">
        <v>33</v>
      </c>
      <c r="AB642">
        <v>4</v>
      </c>
      <c r="AC642">
        <v>0</v>
      </c>
    </row>
    <row r="643" spans="2:29" x14ac:dyDescent="0.25">
      <c r="B643">
        <f t="shared" si="18"/>
        <v>2023</v>
      </c>
      <c r="C643">
        <f t="shared" si="19"/>
        <v>1</v>
      </c>
      <c r="D643" s="19">
        <f>_xlfn.XLOOKUP(G643,[1]Sheet1!$K:$K,[1]Sheet1!$D:$D,0)</f>
        <v>44956</v>
      </c>
      <c r="E643" s="19">
        <f>_xlfn.XLOOKUP(G643,[1]Sheet1!$K:$K,[1]Sheet1!$E:$E,0)</f>
        <v>44962</v>
      </c>
      <c r="F643" t="str">
        <f>_xlfn.XLOOKUP(G643,[1]Sheet1!$K:$K,[1]Sheet1!$N:$N,0)</f>
        <v>2023-W05</v>
      </c>
      <c r="G643" t="s">
        <v>413</v>
      </c>
      <c r="H643" t="s">
        <v>115</v>
      </c>
      <c r="I643" t="s">
        <v>231</v>
      </c>
      <c r="J643" t="s">
        <v>232</v>
      </c>
      <c r="K643" t="s">
        <v>233</v>
      </c>
      <c r="L643" t="s">
        <v>1150</v>
      </c>
      <c r="M643" t="s">
        <v>1081</v>
      </c>
      <c r="N643" t="s">
        <v>1091</v>
      </c>
      <c r="O643" t="s">
        <v>1040</v>
      </c>
      <c r="P643" t="s">
        <v>1824</v>
      </c>
      <c r="Q643" t="s">
        <v>977</v>
      </c>
      <c r="R643" t="s">
        <v>1683</v>
      </c>
      <c r="S643" t="s">
        <v>1040</v>
      </c>
      <c r="T643" t="s">
        <v>970</v>
      </c>
      <c r="U643" t="s">
        <v>970</v>
      </c>
      <c r="V643" t="s">
        <v>1081</v>
      </c>
      <c r="W643" t="s">
        <v>984</v>
      </c>
      <c r="X643" t="s">
        <v>1411</v>
      </c>
      <c r="Y643" t="s">
        <v>986</v>
      </c>
      <c r="Z643" t="s">
        <v>171</v>
      </c>
      <c r="AA643" t="s">
        <v>33</v>
      </c>
      <c r="AB643">
        <v>3</v>
      </c>
      <c r="AC643">
        <v>0</v>
      </c>
    </row>
    <row r="644" spans="2:29" x14ac:dyDescent="0.25">
      <c r="B644">
        <f t="shared" ref="B644:B707" si="20">YEAR(D644)</f>
        <v>2023</v>
      </c>
      <c r="C644">
        <f t="shared" ref="C644:C707" si="21">MONTH(D644)</f>
        <v>1</v>
      </c>
      <c r="D644" s="19">
        <f>_xlfn.XLOOKUP(G644,[1]Sheet1!$K:$K,[1]Sheet1!$D:$D,0)</f>
        <v>44956</v>
      </c>
      <c r="E644" s="19">
        <f>_xlfn.XLOOKUP(G644,[1]Sheet1!$K:$K,[1]Sheet1!$E:$E,0)</f>
        <v>44962</v>
      </c>
      <c r="F644" t="str">
        <f>_xlfn.XLOOKUP(G644,[1]Sheet1!$K:$K,[1]Sheet1!$N:$N,0)</f>
        <v>2023-W05</v>
      </c>
      <c r="G644" t="s">
        <v>413</v>
      </c>
      <c r="H644" t="s">
        <v>162</v>
      </c>
      <c r="I644" t="s">
        <v>163</v>
      </c>
      <c r="J644" t="s">
        <v>164</v>
      </c>
      <c r="K644" t="s">
        <v>165</v>
      </c>
      <c r="L644" t="s">
        <v>1089</v>
      </c>
      <c r="M644" t="s">
        <v>996</v>
      </c>
      <c r="N644" t="s">
        <v>2494</v>
      </c>
      <c r="O644" t="s">
        <v>1024</v>
      </c>
      <c r="P644" t="s">
        <v>1431</v>
      </c>
      <c r="Q644" t="s">
        <v>996</v>
      </c>
      <c r="R644" t="s">
        <v>1626</v>
      </c>
      <c r="S644" t="s">
        <v>1034</v>
      </c>
      <c r="T644" t="s">
        <v>970</v>
      </c>
      <c r="U644" t="s">
        <v>970</v>
      </c>
      <c r="V644" t="s">
        <v>1081</v>
      </c>
      <c r="W644" t="s">
        <v>984</v>
      </c>
      <c r="X644" t="s">
        <v>1112</v>
      </c>
      <c r="Y644" t="s">
        <v>986</v>
      </c>
      <c r="Z644" t="s">
        <v>318</v>
      </c>
      <c r="AA644" t="s">
        <v>33</v>
      </c>
      <c r="AB644">
        <v>3</v>
      </c>
      <c r="AC644">
        <v>0</v>
      </c>
    </row>
    <row r="645" spans="2:29" x14ac:dyDescent="0.25">
      <c r="B645">
        <f t="shared" si="20"/>
        <v>2023</v>
      </c>
      <c r="C645">
        <f t="shared" si="21"/>
        <v>1</v>
      </c>
      <c r="D645" s="19">
        <f>_xlfn.XLOOKUP(G645,[1]Sheet1!$K:$K,[1]Sheet1!$D:$D,0)</f>
        <v>44956</v>
      </c>
      <c r="E645" s="19">
        <f>_xlfn.XLOOKUP(G645,[1]Sheet1!$K:$K,[1]Sheet1!$E:$E,0)</f>
        <v>44962</v>
      </c>
      <c r="F645" t="str">
        <f>_xlfn.XLOOKUP(G645,[1]Sheet1!$K:$K,[1]Sheet1!$N:$N,0)</f>
        <v>2023-W05</v>
      </c>
      <c r="G645" t="s">
        <v>413</v>
      </c>
      <c r="H645" t="s">
        <v>66</v>
      </c>
      <c r="I645" t="s">
        <v>29</v>
      </c>
      <c r="J645" t="s">
        <v>30</v>
      </c>
      <c r="K645" t="s">
        <v>31</v>
      </c>
      <c r="L645" t="s">
        <v>1649</v>
      </c>
      <c r="M645" t="s">
        <v>984</v>
      </c>
      <c r="N645" t="s">
        <v>2010</v>
      </c>
      <c r="O645" t="s">
        <v>986</v>
      </c>
      <c r="P645" t="s">
        <v>2412</v>
      </c>
      <c r="Q645" t="s">
        <v>984</v>
      </c>
      <c r="R645" t="s">
        <v>1653</v>
      </c>
      <c r="S645" t="s">
        <v>986</v>
      </c>
      <c r="T645" t="s">
        <v>2590</v>
      </c>
      <c r="U645" t="s">
        <v>986</v>
      </c>
      <c r="V645" t="s">
        <v>1081</v>
      </c>
      <c r="W645" t="s">
        <v>984</v>
      </c>
      <c r="X645" t="s">
        <v>1712</v>
      </c>
      <c r="Y645" t="s">
        <v>986</v>
      </c>
      <c r="Z645" t="s">
        <v>362</v>
      </c>
      <c r="AA645" t="s">
        <v>33</v>
      </c>
      <c r="AB645">
        <v>3</v>
      </c>
      <c r="AC645">
        <v>0</v>
      </c>
    </row>
    <row r="646" spans="2:29" x14ac:dyDescent="0.25">
      <c r="B646">
        <f t="shared" si="20"/>
        <v>2023</v>
      </c>
      <c r="C646">
        <f t="shared" si="21"/>
        <v>1</v>
      </c>
      <c r="D646" s="19">
        <f>_xlfn.XLOOKUP(G646,[1]Sheet1!$K:$K,[1]Sheet1!$D:$D,0)</f>
        <v>44956</v>
      </c>
      <c r="E646" s="19">
        <f>_xlfn.XLOOKUP(G646,[1]Sheet1!$K:$K,[1]Sheet1!$E:$E,0)</f>
        <v>44962</v>
      </c>
      <c r="F646" t="str">
        <f>_xlfn.XLOOKUP(G646,[1]Sheet1!$K:$K,[1]Sheet1!$N:$N,0)</f>
        <v>2023-W05</v>
      </c>
      <c r="G646" t="s">
        <v>413</v>
      </c>
      <c r="H646" t="s">
        <v>66</v>
      </c>
      <c r="I646" t="s">
        <v>72</v>
      </c>
      <c r="J646" t="s">
        <v>73</v>
      </c>
      <c r="K646" t="s">
        <v>74</v>
      </c>
      <c r="L646" t="s">
        <v>1475</v>
      </c>
      <c r="M646" t="s">
        <v>984</v>
      </c>
      <c r="N646" t="s">
        <v>1929</v>
      </c>
      <c r="O646" t="s">
        <v>986</v>
      </c>
      <c r="P646" t="s">
        <v>1299</v>
      </c>
      <c r="Q646" t="s">
        <v>984</v>
      </c>
      <c r="R646" t="s">
        <v>1472</v>
      </c>
      <c r="S646" t="s">
        <v>986</v>
      </c>
      <c r="T646" t="s">
        <v>2591</v>
      </c>
      <c r="U646" t="s">
        <v>986</v>
      </c>
      <c r="V646" t="s">
        <v>1081</v>
      </c>
      <c r="W646" t="s">
        <v>984</v>
      </c>
      <c r="X646" t="s">
        <v>1893</v>
      </c>
      <c r="Y646" t="s">
        <v>986</v>
      </c>
      <c r="Z646" t="s">
        <v>341</v>
      </c>
      <c r="AA646" t="s">
        <v>33</v>
      </c>
      <c r="AB646">
        <v>3</v>
      </c>
      <c r="AC646">
        <v>0</v>
      </c>
    </row>
    <row r="647" spans="2:29" x14ac:dyDescent="0.25">
      <c r="B647">
        <f t="shared" si="20"/>
        <v>2023</v>
      </c>
      <c r="C647">
        <f t="shared" si="21"/>
        <v>1</v>
      </c>
      <c r="D647" s="19">
        <f>_xlfn.XLOOKUP(G647,[1]Sheet1!$K:$K,[1]Sheet1!$D:$D,0)</f>
        <v>44956</v>
      </c>
      <c r="E647" s="19">
        <f>_xlfn.XLOOKUP(G647,[1]Sheet1!$K:$K,[1]Sheet1!$E:$E,0)</f>
        <v>44962</v>
      </c>
      <c r="F647" t="str">
        <f>_xlfn.XLOOKUP(G647,[1]Sheet1!$K:$K,[1]Sheet1!$N:$N,0)</f>
        <v>2023-W05</v>
      </c>
      <c r="G647" t="s">
        <v>413</v>
      </c>
      <c r="H647" t="s">
        <v>92</v>
      </c>
      <c r="I647" t="s">
        <v>102</v>
      </c>
      <c r="J647" t="s">
        <v>103</v>
      </c>
      <c r="K647" t="s">
        <v>104</v>
      </c>
      <c r="L647" t="s">
        <v>2592</v>
      </c>
      <c r="M647" t="s">
        <v>996</v>
      </c>
      <c r="N647" t="s">
        <v>1799</v>
      </c>
      <c r="O647" t="s">
        <v>1024</v>
      </c>
      <c r="P647" t="s">
        <v>2593</v>
      </c>
      <c r="Q647" t="s">
        <v>996</v>
      </c>
      <c r="R647" t="s">
        <v>2095</v>
      </c>
      <c r="S647" t="s">
        <v>1034</v>
      </c>
      <c r="T647" t="s">
        <v>970</v>
      </c>
      <c r="U647" t="s">
        <v>970</v>
      </c>
      <c r="V647" t="s">
        <v>1081</v>
      </c>
      <c r="W647" t="s">
        <v>984</v>
      </c>
      <c r="X647" t="s">
        <v>2399</v>
      </c>
      <c r="Y647" t="s">
        <v>986</v>
      </c>
      <c r="Z647" t="s">
        <v>341</v>
      </c>
      <c r="AA647" t="s">
        <v>33</v>
      </c>
      <c r="AB647">
        <v>3</v>
      </c>
      <c r="AC647">
        <v>0</v>
      </c>
    </row>
    <row r="648" spans="2:29" x14ac:dyDescent="0.25">
      <c r="B648">
        <f t="shared" si="20"/>
        <v>2023</v>
      </c>
      <c r="C648">
        <f t="shared" si="21"/>
        <v>1</v>
      </c>
      <c r="D648" s="19">
        <f>_xlfn.XLOOKUP(G648,[1]Sheet1!$K:$K,[1]Sheet1!$D:$D,0)</f>
        <v>44956</v>
      </c>
      <c r="E648" s="19">
        <f>_xlfn.XLOOKUP(G648,[1]Sheet1!$K:$K,[1]Sheet1!$E:$E,0)</f>
        <v>44962</v>
      </c>
      <c r="F648" t="str">
        <f>_xlfn.XLOOKUP(G648,[1]Sheet1!$K:$K,[1]Sheet1!$N:$N,0)</f>
        <v>2023-W05</v>
      </c>
      <c r="G648" t="s">
        <v>413</v>
      </c>
      <c r="H648" t="s">
        <v>34</v>
      </c>
      <c r="I648" t="s">
        <v>157</v>
      </c>
      <c r="J648" t="s">
        <v>158</v>
      </c>
      <c r="K648" t="s">
        <v>159</v>
      </c>
      <c r="L648" t="s">
        <v>1345</v>
      </c>
      <c r="M648" t="s">
        <v>996</v>
      </c>
      <c r="N648" t="s">
        <v>1273</v>
      </c>
      <c r="O648" t="s">
        <v>1024</v>
      </c>
      <c r="P648" t="s">
        <v>1477</v>
      </c>
      <c r="Q648" t="s">
        <v>996</v>
      </c>
      <c r="R648" t="s">
        <v>1282</v>
      </c>
      <c r="S648" t="s">
        <v>1034</v>
      </c>
      <c r="T648" t="s">
        <v>2594</v>
      </c>
      <c r="U648" t="s">
        <v>970</v>
      </c>
      <c r="V648" t="s">
        <v>972</v>
      </c>
      <c r="W648" t="s">
        <v>984</v>
      </c>
      <c r="X648" t="s">
        <v>2595</v>
      </c>
      <c r="Y648" t="s">
        <v>986</v>
      </c>
      <c r="Z648" t="s">
        <v>135</v>
      </c>
      <c r="AA648" t="s">
        <v>33</v>
      </c>
      <c r="AB648">
        <v>2</v>
      </c>
      <c r="AC648">
        <v>0</v>
      </c>
    </row>
    <row r="649" spans="2:29" x14ac:dyDescent="0.25">
      <c r="B649">
        <f t="shared" si="20"/>
        <v>2023</v>
      </c>
      <c r="C649">
        <f t="shared" si="21"/>
        <v>1</v>
      </c>
      <c r="D649" s="19">
        <f>_xlfn.XLOOKUP(G649,[1]Sheet1!$K:$K,[1]Sheet1!$D:$D,0)</f>
        <v>44956</v>
      </c>
      <c r="E649" s="19">
        <f>_xlfn.XLOOKUP(G649,[1]Sheet1!$K:$K,[1]Sheet1!$E:$E,0)</f>
        <v>44962</v>
      </c>
      <c r="F649" t="str">
        <f>_xlfn.XLOOKUP(G649,[1]Sheet1!$K:$K,[1]Sheet1!$N:$N,0)</f>
        <v>2023-W05</v>
      </c>
      <c r="G649" t="s">
        <v>413</v>
      </c>
      <c r="H649" t="s">
        <v>24</v>
      </c>
      <c r="I649" t="s">
        <v>24</v>
      </c>
      <c r="J649" t="s">
        <v>25</v>
      </c>
      <c r="K649" t="s">
        <v>26</v>
      </c>
      <c r="L649" t="s">
        <v>1187</v>
      </c>
      <c r="M649" t="s">
        <v>984</v>
      </c>
      <c r="N649" t="s">
        <v>2516</v>
      </c>
      <c r="O649" t="s">
        <v>986</v>
      </c>
      <c r="P649" t="s">
        <v>1106</v>
      </c>
      <c r="Q649" t="s">
        <v>984</v>
      </c>
      <c r="R649" t="s">
        <v>1933</v>
      </c>
      <c r="S649" t="s">
        <v>986</v>
      </c>
      <c r="T649" t="s">
        <v>2596</v>
      </c>
      <c r="U649" t="s">
        <v>986</v>
      </c>
      <c r="V649" t="s">
        <v>972</v>
      </c>
      <c r="W649" t="s">
        <v>984</v>
      </c>
      <c r="X649" t="s">
        <v>1311</v>
      </c>
      <c r="Y649" t="s">
        <v>986</v>
      </c>
      <c r="Z649" t="s">
        <v>145</v>
      </c>
      <c r="AA649" t="s">
        <v>33</v>
      </c>
      <c r="AB649">
        <v>2</v>
      </c>
      <c r="AC649">
        <v>0</v>
      </c>
    </row>
    <row r="650" spans="2:29" x14ac:dyDescent="0.25">
      <c r="B650">
        <f t="shared" si="20"/>
        <v>2023</v>
      </c>
      <c r="C650">
        <f t="shared" si="21"/>
        <v>1</v>
      </c>
      <c r="D650" s="19">
        <f>_xlfn.XLOOKUP(G650,[1]Sheet1!$K:$K,[1]Sheet1!$D:$D,0)</f>
        <v>44956</v>
      </c>
      <c r="E650" s="19">
        <f>_xlfn.XLOOKUP(G650,[1]Sheet1!$K:$K,[1]Sheet1!$E:$E,0)</f>
        <v>44962</v>
      </c>
      <c r="F650" t="str">
        <f>_xlfn.XLOOKUP(G650,[1]Sheet1!$K:$K,[1]Sheet1!$N:$N,0)</f>
        <v>2023-W05</v>
      </c>
      <c r="G650" t="s">
        <v>413</v>
      </c>
      <c r="H650" t="s">
        <v>34</v>
      </c>
      <c r="I650" t="s">
        <v>186</v>
      </c>
      <c r="J650" t="s">
        <v>187</v>
      </c>
      <c r="K650" t="s">
        <v>188</v>
      </c>
      <c r="L650" t="s">
        <v>1281</v>
      </c>
      <c r="M650" t="s">
        <v>984</v>
      </c>
      <c r="N650" t="s">
        <v>1267</v>
      </c>
      <c r="O650" t="s">
        <v>986</v>
      </c>
      <c r="P650" t="s">
        <v>1281</v>
      </c>
      <c r="Q650" t="s">
        <v>984</v>
      </c>
      <c r="R650" t="s">
        <v>2221</v>
      </c>
      <c r="S650" t="s">
        <v>986</v>
      </c>
      <c r="T650" t="s">
        <v>970</v>
      </c>
      <c r="U650" t="s">
        <v>986</v>
      </c>
      <c r="V650" t="s">
        <v>996</v>
      </c>
      <c r="W650" t="s">
        <v>984</v>
      </c>
      <c r="X650" t="s">
        <v>1445</v>
      </c>
      <c r="Y650" t="s">
        <v>986</v>
      </c>
      <c r="Z650" t="s">
        <v>166</v>
      </c>
      <c r="AA650" t="s">
        <v>33</v>
      </c>
      <c r="AB650">
        <v>1</v>
      </c>
      <c r="AC650">
        <v>0</v>
      </c>
    </row>
    <row r="651" spans="2:29" x14ac:dyDescent="0.25">
      <c r="B651">
        <f t="shared" si="20"/>
        <v>2023</v>
      </c>
      <c r="C651">
        <f t="shared" si="21"/>
        <v>1</v>
      </c>
      <c r="D651" s="19">
        <f>_xlfn.XLOOKUP(G651,[1]Sheet1!$K:$K,[1]Sheet1!$D:$D,0)</f>
        <v>44956</v>
      </c>
      <c r="E651" s="19">
        <f>_xlfn.XLOOKUP(G651,[1]Sheet1!$K:$K,[1]Sheet1!$E:$E,0)</f>
        <v>44962</v>
      </c>
      <c r="F651" t="str">
        <f>_xlfn.XLOOKUP(G651,[1]Sheet1!$K:$K,[1]Sheet1!$N:$N,0)</f>
        <v>2023-W05</v>
      </c>
      <c r="G651" t="s">
        <v>413</v>
      </c>
      <c r="H651" t="s">
        <v>34</v>
      </c>
      <c r="I651" t="s">
        <v>62</v>
      </c>
      <c r="J651" t="s">
        <v>63</v>
      </c>
      <c r="K651" t="s">
        <v>64</v>
      </c>
      <c r="L651" t="s">
        <v>1200</v>
      </c>
      <c r="M651" t="s">
        <v>984</v>
      </c>
      <c r="N651" t="s">
        <v>1138</v>
      </c>
      <c r="O651" t="s">
        <v>986</v>
      </c>
      <c r="P651" t="s">
        <v>1101</v>
      </c>
      <c r="Q651" t="s">
        <v>984</v>
      </c>
      <c r="R651" t="s">
        <v>1392</v>
      </c>
      <c r="S651" t="s">
        <v>986</v>
      </c>
      <c r="T651" t="s">
        <v>970</v>
      </c>
      <c r="U651" t="s">
        <v>986</v>
      </c>
      <c r="V651" t="s">
        <v>996</v>
      </c>
      <c r="W651" t="s">
        <v>984</v>
      </c>
      <c r="X651" t="s">
        <v>1226</v>
      </c>
      <c r="Y651" t="s">
        <v>986</v>
      </c>
      <c r="Z651" t="s">
        <v>139</v>
      </c>
      <c r="AA651" t="s">
        <v>33</v>
      </c>
      <c r="AB651">
        <v>1</v>
      </c>
      <c r="AC651">
        <v>0</v>
      </c>
    </row>
    <row r="652" spans="2:29" x14ac:dyDescent="0.25">
      <c r="B652">
        <f t="shared" si="20"/>
        <v>2023</v>
      </c>
      <c r="C652">
        <f t="shared" si="21"/>
        <v>1</v>
      </c>
      <c r="D652" s="19">
        <f>_xlfn.XLOOKUP(G652,[1]Sheet1!$K:$K,[1]Sheet1!$D:$D,0)</f>
        <v>44956</v>
      </c>
      <c r="E652" s="19">
        <f>_xlfn.XLOOKUP(G652,[1]Sheet1!$K:$K,[1]Sheet1!$E:$E,0)</f>
        <v>44962</v>
      </c>
      <c r="F652" t="str">
        <f>_xlfn.XLOOKUP(G652,[1]Sheet1!$K:$K,[1]Sheet1!$N:$N,0)</f>
        <v>2023-W05</v>
      </c>
      <c r="G652" t="s">
        <v>413</v>
      </c>
      <c r="H652" t="s">
        <v>40</v>
      </c>
      <c r="I652" t="s">
        <v>41</v>
      </c>
      <c r="J652" t="s">
        <v>42</v>
      </c>
      <c r="K652" t="s">
        <v>43</v>
      </c>
      <c r="L652" t="s">
        <v>1386</v>
      </c>
      <c r="M652" t="s">
        <v>984</v>
      </c>
      <c r="N652" t="s">
        <v>2164</v>
      </c>
      <c r="O652" t="s">
        <v>986</v>
      </c>
      <c r="P652" t="s">
        <v>1281</v>
      </c>
      <c r="Q652" t="s">
        <v>984</v>
      </c>
      <c r="R652" t="s">
        <v>2221</v>
      </c>
      <c r="S652" t="s">
        <v>986</v>
      </c>
      <c r="T652" t="s">
        <v>2381</v>
      </c>
      <c r="U652" t="s">
        <v>986</v>
      </c>
      <c r="V652" t="s">
        <v>972</v>
      </c>
      <c r="W652" t="s">
        <v>984</v>
      </c>
      <c r="X652" t="s">
        <v>1223</v>
      </c>
      <c r="Y652" t="s">
        <v>986</v>
      </c>
      <c r="Z652" t="s">
        <v>135</v>
      </c>
      <c r="AA652" t="s">
        <v>33</v>
      </c>
      <c r="AB652">
        <v>1</v>
      </c>
      <c r="AC652">
        <v>0</v>
      </c>
    </row>
    <row r="653" spans="2:29" x14ac:dyDescent="0.25">
      <c r="B653">
        <f t="shared" si="20"/>
        <v>2023</v>
      </c>
      <c r="C653">
        <f t="shared" si="21"/>
        <v>1</v>
      </c>
      <c r="D653" s="19">
        <f>_xlfn.XLOOKUP(G653,[1]Sheet1!$K:$K,[1]Sheet1!$D:$D,0)</f>
        <v>44956</v>
      </c>
      <c r="E653" s="19">
        <f>_xlfn.XLOOKUP(G653,[1]Sheet1!$K:$K,[1]Sheet1!$E:$E,0)</f>
        <v>44962</v>
      </c>
      <c r="F653" t="str">
        <f>_xlfn.XLOOKUP(G653,[1]Sheet1!$K:$K,[1]Sheet1!$N:$N,0)</f>
        <v>2023-W05</v>
      </c>
      <c r="G653" t="s">
        <v>413</v>
      </c>
      <c r="H653" t="s">
        <v>34</v>
      </c>
      <c r="I653" t="s">
        <v>35</v>
      </c>
      <c r="J653" t="s">
        <v>36</v>
      </c>
      <c r="K653" t="s">
        <v>37</v>
      </c>
      <c r="L653" t="s">
        <v>1255</v>
      </c>
      <c r="M653" t="s">
        <v>996</v>
      </c>
      <c r="N653" t="s">
        <v>1752</v>
      </c>
      <c r="O653" t="s">
        <v>1024</v>
      </c>
      <c r="P653" t="s">
        <v>1477</v>
      </c>
      <c r="Q653" t="s">
        <v>977</v>
      </c>
      <c r="R653" t="s">
        <v>1282</v>
      </c>
      <c r="S653" t="s">
        <v>1040</v>
      </c>
      <c r="T653" t="s">
        <v>2594</v>
      </c>
      <c r="U653" t="s">
        <v>970</v>
      </c>
      <c r="V653" t="s">
        <v>996</v>
      </c>
      <c r="W653" t="s">
        <v>984</v>
      </c>
      <c r="X653" t="s">
        <v>1343</v>
      </c>
      <c r="Y653" t="s">
        <v>986</v>
      </c>
      <c r="Z653" t="s">
        <v>139</v>
      </c>
      <c r="AA653" t="s">
        <v>33</v>
      </c>
      <c r="AB653">
        <v>1</v>
      </c>
      <c r="AC653">
        <v>0</v>
      </c>
    </row>
    <row r="654" spans="2:29" x14ac:dyDescent="0.25">
      <c r="B654">
        <f t="shared" si="20"/>
        <v>2023</v>
      </c>
      <c r="C654">
        <f t="shared" si="21"/>
        <v>1</v>
      </c>
      <c r="D654" s="19">
        <f>_xlfn.XLOOKUP(G654,[1]Sheet1!$K:$K,[1]Sheet1!$D:$D,0)</f>
        <v>44956</v>
      </c>
      <c r="E654" s="19">
        <f>_xlfn.XLOOKUP(G654,[1]Sheet1!$K:$K,[1]Sheet1!$E:$E,0)</f>
        <v>44962</v>
      </c>
      <c r="F654" t="str">
        <f>_xlfn.XLOOKUP(G654,[1]Sheet1!$K:$K,[1]Sheet1!$N:$N,0)</f>
        <v>2023-W05</v>
      </c>
      <c r="G654" t="s">
        <v>413</v>
      </c>
      <c r="H654" t="s">
        <v>29</v>
      </c>
      <c r="I654" t="s">
        <v>29</v>
      </c>
      <c r="J654" t="s">
        <v>30</v>
      </c>
      <c r="K654" t="s">
        <v>31</v>
      </c>
      <c r="L654" t="s">
        <v>1012</v>
      </c>
      <c r="M654" t="s">
        <v>996</v>
      </c>
      <c r="N654" t="s">
        <v>1983</v>
      </c>
      <c r="O654" t="s">
        <v>1024</v>
      </c>
      <c r="P654" t="s">
        <v>1005</v>
      </c>
      <c r="Q654" t="s">
        <v>996</v>
      </c>
      <c r="R654" t="s">
        <v>2243</v>
      </c>
      <c r="S654" t="s">
        <v>1034</v>
      </c>
      <c r="T654" t="s">
        <v>2597</v>
      </c>
      <c r="U654" t="s">
        <v>970</v>
      </c>
      <c r="V654" t="s">
        <v>996</v>
      </c>
      <c r="W654" t="s">
        <v>984</v>
      </c>
      <c r="X654" t="s">
        <v>1373</v>
      </c>
      <c r="Y654" t="s">
        <v>986</v>
      </c>
      <c r="Z654" t="s">
        <v>363</v>
      </c>
      <c r="AA654" t="s">
        <v>33</v>
      </c>
      <c r="AB654">
        <v>1</v>
      </c>
      <c r="AC654">
        <v>0</v>
      </c>
    </row>
    <row r="655" spans="2:29" x14ac:dyDescent="0.25">
      <c r="B655">
        <f t="shared" si="20"/>
        <v>2023</v>
      </c>
      <c r="C655">
        <f t="shared" si="21"/>
        <v>1</v>
      </c>
      <c r="D655" s="19">
        <f>_xlfn.XLOOKUP(G655,[1]Sheet1!$K:$K,[1]Sheet1!$D:$D,0)</f>
        <v>44956</v>
      </c>
      <c r="E655" s="19">
        <f>_xlfn.XLOOKUP(G655,[1]Sheet1!$K:$K,[1]Sheet1!$E:$E,0)</f>
        <v>44962</v>
      </c>
      <c r="F655" t="str">
        <f>_xlfn.XLOOKUP(G655,[1]Sheet1!$K:$K,[1]Sheet1!$N:$N,0)</f>
        <v>2023-W05</v>
      </c>
      <c r="G655" t="s">
        <v>413</v>
      </c>
      <c r="H655" t="s">
        <v>120</v>
      </c>
      <c r="I655" t="s">
        <v>120</v>
      </c>
      <c r="J655" t="s">
        <v>121</v>
      </c>
      <c r="K655" t="s">
        <v>122</v>
      </c>
      <c r="L655" t="s">
        <v>1110</v>
      </c>
      <c r="M655" t="s">
        <v>984</v>
      </c>
      <c r="N655" t="s">
        <v>1937</v>
      </c>
      <c r="O655" t="s">
        <v>986</v>
      </c>
      <c r="P655" t="s">
        <v>1110</v>
      </c>
      <c r="Q655" t="s">
        <v>984</v>
      </c>
      <c r="R655" t="s">
        <v>2531</v>
      </c>
      <c r="S655" t="s">
        <v>986</v>
      </c>
      <c r="T655" t="s">
        <v>970</v>
      </c>
      <c r="U655" t="s">
        <v>986</v>
      </c>
      <c r="V655" t="s">
        <v>996</v>
      </c>
      <c r="W655" t="s">
        <v>984</v>
      </c>
      <c r="X655" t="s">
        <v>1335</v>
      </c>
      <c r="Y655" t="s">
        <v>986</v>
      </c>
      <c r="Z655" t="s">
        <v>369</v>
      </c>
      <c r="AA655" t="s">
        <v>33</v>
      </c>
      <c r="AB655">
        <v>1</v>
      </c>
      <c r="AC655">
        <v>0</v>
      </c>
    </row>
    <row r="656" spans="2:29" x14ac:dyDescent="0.25">
      <c r="B656">
        <f t="shared" si="20"/>
        <v>2023</v>
      </c>
      <c r="C656">
        <f t="shared" si="21"/>
        <v>1</v>
      </c>
      <c r="D656" s="19">
        <f>_xlfn.XLOOKUP(G656,[1]Sheet1!$K:$K,[1]Sheet1!$D:$D,0)</f>
        <v>44956</v>
      </c>
      <c r="E656" s="19">
        <f>_xlfn.XLOOKUP(G656,[1]Sheet1!$K:$K,[1]Sheet1!$E:$E,0)</f>
        <v>44962</v>
      </c>
      <c r="F656" t="str">
        <f>_xlfn.XLOOKUP(G656,[1]Sheet1!$K:$K,[1]Sheet1!$N:$N,0)</f>
        <v>2023-W05</v>
      </c>
      <c r="G656" t="s">
        <v>413</v>
      </c>
      <c r="H656" t="s">
        <v>66</v>
      </c>
      <c r="I656" t="s">
        <v>84</v>
      </c>
      <c r="J656" t="s">
        <v>85</v>
      </c>
      <c r="K656" t="s">
        <v>86</v>
      </c>
      <c r="L656" t="s">
        <v>1106</v>
      </c>
      <c r="M656" t="s">
        <v>996</v>
      </c>
      <c r="N656" t="s">
        <v>1492</v>
      </c>
      <c r="O656" t="s">
        <v>1024</v>
      </c>
      <c r="P656" t="s">
        <v>1116</v>
      </c>
      <c r="Q656" t="s">
        <v>996</v>
      </c>
      <c r="R656" t="s">
        <v>2598</v>
      </c>
      <c r="S656" t="s">
        <v>1034</v>
      </c>
      <c r="T656" t="s">
        <v>970</v>
      </c>
      <c r="U656" t="s">
        <v>970</v>
      </c>
      <c r="V656" t="s">
        <v>996</v>
      </c>
      <c r="W656" t="s">
        <v>984</v>
      </c>
      <c r="X656" t="s">
        <v>1385</v>
      </c>
      <c r="Y656" t="s">
        <v>986</v>
      </c>
      <c r="Z656" t="s">
        <v>147</v>
      </c>
      <c r="AA656" t="s">
        <v>33</v>
      </c>
      <c r="AB656">
        <v>1</v>
      </c>
      <c r="AC656">
        <v>0</v>
      </c>
    </row>
    <row r="657" spans="2:29" x14ac:dyDescent="0.25">
      <c r="B657">
        <f t="shared" si="20"/>
        <v>2023</v>
      </c>
      <c r="C657">
        <f t="shared" si="21"/>
        <v>1</v>
      </c>
      <c r="D657" s="19">
        <f>_xlfn.XLOOKUP(G657,[1]Sheet1!$K:$K,[1]Sheet1!$D:$D,0)</f>
        <v>44956</v>
      </c>
      <c r="E657" s="19">
        <f>_xlfn.XLOOKUP(G657,[1]Sheet1!$K:$K,[1]Sheet1!$E:$E,0)</f>
        <v>44962</v>
      </c>
      <c r="F657" t="str">
        <f>_xlfn.XLOOKUP(G657,[1]Sheet1!$K:$K,[1]Sheet1!$N:$N,0)</f>
        <v>2023-W05</v>
      </c>
      <c r="G657" t="s">
        <v>413</v>
      </c>
      <c r="H657" t="s">
        <v>54</v>
      </c>
      <c r="I657" t="s">
        <v>54</v>
      </c>
      <c r="J657" t="s">
        <v>30</v>
      </c>
      <c r="K657" t="s">
        <v>55</v>
      </c>
      <c r="L657" t="s">
        <v>988</v>
      </c>
      <c r="M657" t="s">
        <v>984</v>
      </c>
      <c r="N657" t="s">
        <v>1868</v>
      </c>
      <c r="O657" t="s">
        <v>986</v>
      </c>
      <c r="P657" t="s">
        <v>1332</v>
      </c>
      <c r="Q657" t="s">
        <v>984</v>
      </c>
      <c r="R657" t="s">
        <v>1706</v>
      </c>
      <c r="S657" t="s">
        <v>986</v>
      </c>
      <c r="T657" t="s">
        <v>970</v>
      </c>
      <c r="U657" t="s">
        <v>986</v>
      </c>
      <c r="V657" t="s">
        <v>996</v>
      </c>
      <c r="W657" t="s">
        <v>984</v>
      </c>
      <c r="X657" t="s">
        <v>998</v>
      </c>
      <c r="Y657" t="s">
        <v>986</v>
      </c>
      <c r="Z657" t="s">
        <v>349</v>
      </c>
      <c r="AA657" t="s">
        <v>33</v>
      </c>
      <c r="AB657">
        <v>1</v>
      </c>
      <c r="AC657">
        <v>0</v>
      </c>
    </row>
    <row r="658" spans="2:29" x14ac:dyDescent="0.25">
      <c r="B658">
        <f t="shared" si="20"/>
        <v>2023</v>
      </c>
      <c r="C658">
        <f t="shared" si="21"/>
        <v>1</v>
      </c>
      <c r="D658" s="19">
        <f>_xlfn.XLOOKUP(G658,[1]Sheet1!$K:$K,[1]Sheet1!$D:$D,0)</f>
        <v>44956</v>
      </c>
      <c r="E658" s="19">
        <f>_xlfn.XLOOKUP(G658,[1]Sheet1!$K:$K,[1]Sheet1!$E:$E,0)</f>
        <v>44962</v>
      </c>
      <c r="F658" t="str">
        <f>_xlfn.XLOOKUP(G658,[1]Sheet1!$K:$K,[1]Sheet1!$N:$N,0)</f>
        <v>2023-W05</v>
      </c>
      <c r="G658" t="s">
        <v>413</v>
      </c>
      <c r="H658" t="s">
        <v>66</v>
      </c>
      <c r="I658" t="s">
        <v>80</v>
      </c>
      <c r="J658" t="s">
        <v>81</v>
      </c>
      <c r="K658" t="s">
        <v>82</v>
      </c>
      <c r="L658" t="s">
        <v>1106</v>
      </c>
      <c r="M658" t="s">
        <v>984</v>
      </c>
      <c r="N658" t="s">
        <v>1492</v>
      </c>
      <c r="O658" t="s">
        <v>986</v>
      </c>
      <c r="P658" t="s">
        <v>1095</v>
      </c>
      <c r="Q658" t="s">
        <v>984</v>
      </c>
      <c r="R658" t="s">
        <v>2599</v>
      </c>
      <c r="S658" t="s">
        <v>986</v>
      </c>
      <c r="T658" t="s">
        <v>970</v>
      </c>
      <c r="U658" t="s">
        <v>986</v>
      </c>
      <c r="V658" t="s">
        <v>996</v>
      </c>
      <c r="W658" t="s">
        <v>984</v>
      </c>
      <c r="X658" t="s">
        <v>1385</v>
      </c>
      <c r="Y658" t="s">
        <v>986</v>
      </c>
      <c r="Z658" t="s">
        <v>147</v>
      </c>
      <c r="AA658" t="s">
        <v>33</v>
      </c>
      <c r="AB658">
        <v>1</v>
      </c>
      <c r="AC658">
        <v>0</v>
      </c>
    </row>
    <row r="659" spans="2:29" x14ac:dyDescent="0.25">
      <c r="B659">
        <f t="shared" si="20"/>
        <v>2023</v>
      </c>
      <c r="C659">
        <f t="shared" si="21"/>
        <v>1</v>
      </c>
      <c r="D659" s="19">
        <f>_xlfn.XLOOKUP(G659,[1]Sheet1!$K:$K,[1]Sheet1!$D:$D,0)</f>
        <v>44949</v>
      </c>
      <c r="E659" s="19">
        <f>_xlfn.XLOOKUP(G659,[1]Sheet1!$K:$K,[1]Sheet1!$E:$E,0)</f>
        <v>44955</v>
      </c>
      <c r="F659" t="str">
        <f>_xlfn.XLOOKUP(G659,[1]Sheet1!$K:$K,[1]Sheet1!$N:$N,0)</f>
        <v>2023-W04</v>
      </c>
      <c r="G659" t="s">
        <v>416</v>
      </c>
      <c r="H659" t="s">
        <v>24</v>
      </c>
      <c r="I659" t="s">
        <v>24</v>
      </c>
      <c r="J659" t="s">
        <v>25</v>
      </c>
      <c r="K659" t="s">
        <v>26</v>
      </c>
      <c r="L659" t="s">
        <v>1038</v>
      </c>
      <c r="M659" t="s">
        <v>996</v>
      </c>
      <c r="N659" t="s">
        <v>2335</v>
      </c>
      <c r="O659" t="s">
        <v>1247</v>
      </c>
      <c r="P659" t="s">
        <v>1180</v>
      </c>
      <c r="Q659" t="s">
        <v>996</v>
      </c>
      <c r="R659" t="s">
        <v>1853</v>
      </c>
      <c r="S659" t="s">
        <v>998</v>
      </c>
      <c r="T659" t="s">
        <v>970</v>
      </c>
      <c r="U659" t="s">
        <v>970</v>
      </c>
      <c r="V659" t="s">
        <v>1012</v>
      </c>
      <c r="W659" t="s">
        <v>996</v>
      </c>
      <c r="X659" t="s">
        <v>2600</v>
      </c>
      <c r="Y659" t="s">
        <v>970</v>
      </c>
      <c r="Z659" t="s">
        <v>405</v>
      </c>
      <c r="AA659" t="s">
        <v>160</v>
      </c>
      <c r="AB659">
        <v>11</v>
      </c>
      <c r="AC659">
        <v>1</v>
      </c>
    </row>
    <row r="660" spans="2:29" x14ac:dyDescent="0.25">
      <c r="B660">
        <f t="shared" si="20"/>
        <v>2023</v>
      </c>
      <c r="C660">
        <f t="shared" si="21"/>
        <v>1</v>
      </c>
      <c r="D660" s="19">
        <f>_xlfn.XLOOKUP(G660,[1]Sheet1!$K:$K,[1]Sheet1!$D:$D,0)</f>
        <v>44949</v>
      </c>
      <c r="E660" s="19">
        <f>_xlfn.XLOOKUP(G660,[1]Sheet1!$K:$K,[1]Sheet1!$E:$E,0)</f>
        <v>44955</v>
      </c>
      <c r="F660" t="str">
        <f>_xlfn.XLOOKUP(G660,[1]Sheet1!$K:$K,[1]Sheet1!$N:$N,0)</f>
        <v>2023-W04</v>
      </c>
      <c r="G660" t="s">
        <v>416</v>
      </c>
      <c r="H660" t="s">
        <v>40</v>
      </c>
      <c r="I660" t="s">
        <v>58</v>
      </c>
      <c r="J660" t="s">
        <v>59</v>
      </c>
      <c r="K660" t="s">
        <v>60</v>
      </c>
      <c r="L660" t="s">
        <v>2601</v>
      </c>
      <c r="M660" t="s">
        <v>1081</v>
      </c>
      <c r="N660" t="s">
        <v>2602</v>
      </c>
      <c r="O660" t="s">
        <v>1236</v>
      </c>
      <c r="P660" t="s">
        <v>2603</v>
      </c>
      <c r="Q660" t="s">
        <v>977</v>
      </c>
      <c r="R660" t="s">
        <v>2604</v>
      </c>
      <c r="S660" t="s">
        <v>1155</v>
      </c>
      <c r="T660" t="s">
        <v>2605</v>
      </c>
      <c r="U660" t="s">
        <v>970</v>
      </c>
      <c r="V660" t="s">
        <v>1042</v>
      </c>
      <c r="W660" t="s">
        <v>984</v>
      </c>
      <c r="X660" t="s">
        <v>1249</v>
      </c>
      <c r="Y660" t="s">
        <v>986</v>
      </c>
      <c r="Z660" t="s">
        <v>327</v>
      </c>
      <c r="AA660" t="s">
        <v>33</v>
      </c>
      <c r="AB660">
        <v>10</v>
      </c>
      <c r="AC660">
        <v>0</v>
      </c>
    </row>
    <row r="661" spans="2:29" x14ac:dyDescent="0.25">
      <c r="B661">
        <f t="shared" si="20"/>
        <v>2023</v>
      </c>
      <c r="C661">
        <f t="shared" si="21"/>
        <v>1</v>
      </c>
      <c r="D661" s="19">
        <f>_xlfn.XLOOKUP(G661,[1]Sheet1!$K:$K,[1]Sheet1!$D:$D,0)</f>
        <v>44949</v>
      </c>
      <c r="E661" s="19">
        <f>_xlfn.XLOOKUP(G661,[1]Sheet1!$K:$K,[1]Sheet1!$E:$E,0)</f>
        <v>44955</v>
      </c>
      <c r="F661" t="str">
        <f>_xlfn.XLOOKUP(G661,[1]Sheet1!$K:$K,[1]Sheet1!$N:$N,0)</f>
        <v>2023-W04</v>
      </c>
      <c r="G661" t="s">
        <v>416</v>
      </c>
      <c r="H661" t="s">
        <v>34</v>
      </c>
      <c r="I661" t="s">
        <v>50</v>
      </c>
      <c r="J661" t="s">
        <v>51</v>
      </c>
      <c r="K661" t="s">
        <v>52</v>
      </c>
      <c r="L661" t="s">
        <v>1285</v>
      </c>
      <c r="M661" t="s">
        <v>972</v>
      </c>
      <c r="N661" t="s">
        <v>1782</v>
      </c>
      <c r="O661" t="s">
        <v>1229</v>
      </c>
      <c r="P661" t="s">
        <v>2606</v>
      </c>
      <c r="Q661" t="s">
        <v>972</v>
      </c>
      <c r="R661" t="s">
        <v>2071</v>
      </c>
      <c r="S661" t="s">
        <v>1303</v>
      </c>
      <c r="T661" t="s">
        <v>2605</v>
      </c>
      <c r="U661" t="s">
        <v>970</v>
      </c>
      <c r="V661" t="s">
        <v>1022</v>
      </c>
      <c r="W661" t="s">
        <v>996</v>
      </c>
      <c r="X661" t="s">
        <v>1462</v>
      </c>
      <c r="Y661" t="s">
        <v>1524</v>
      </c>
      <c r="Z661" t="s">
        <v>412</v>
      </c>
      <c r="AA661" t="s">
        <v>139</v>
      </c>
      <c r="AB661">
        <v>8</v>
      </c>
      <c r="AC661">
        <v>1</v>
      </c>
    </row>
    <row r="662" spans="2:29" x14ac:dyDescent="0.25">
      <c r="B662">
        <f t="shared" si="20"/>
        <v>2023</v>
      </c>
      <c r="C662">
        <f t="shared" si="21"/>
        <v>1</v>
      </c>
      <c r="D662" s="19">
        <f>_xlfn.XLOOKUP(G662,[1]Sheet1!$K:$K,[1]Sheet1!$D:$D,0)</f>
        <v>44949</v>
      </c>
      <c r="E662" s="19">
        <f>_xlfn.XLOOKUP(G662,[1]Sheet1!$K:$K,[1]Sheet1!$E:$E,0)</f>
        <v>44955</v>
      </c>
      <c r="F662" t="str">
        <f>_xlfn.XLOOKUP(G662,[1]Sheet1!$K:$K,[1]Sheet1!$N:$N,0)</f>
        <v>2023-W04</v>
      </c>
      <c r="G662" t="s">
        <v>416</v>
      </c>
      <c r="H662" t="s">
        <v>115</v>
      </c>
      <c r="I662" t="s">
        <v>116</v>
      </c>
      <c r="J662" t="s">
        <v>117</v>
      </c>
      <c r="K662" t="s">
        <v>118</v>
      </c>
      <c r="L662" t="s">
        <v>1727</v>
      </c>
      <c r="M662" t="s">
        <v>984</v>
      </c>
      <c r="N662" t="s">
        <v>1999</v>
      </c>
      <c r="O662" t="s">
        <v>986</v>
      </c>
      <c r="P662" t="s">
        <v>1746</v>
      </c>
      <c r="Q662" t="s">
        <v>984</v>
      </c>
      <c r="R662" t="s">
        <v>2607</v>
      </c>
      <c r="S662" t="s">
        <v>986</v>
      </c>
      <c r="T662" t="s">
        <v>2563</v>
      </c>
      <c r="U662" t="s">
        <v>986</v>
      </c>
      <c r="V662" t="s">
        <v>1022</v>
      </c>
      <c r="W662" t="s">
        <v>984</v>
      </c>
      <c r="X662" t="s">
        <v>2608</v>
      </c>
      <c r="Y662" t="s">
        <v>986</v>
      </c>
      <c r="Z662" t="s">
        <v>237</v>
      </c>
      <c r="AA662" t="s">
        <v>33</v>
      </c>
      <c r="AB662">
        <v>8</v>
      </c>
      <c r="AC662">
        <v>0</v>
      </c>
    </row>
    <row r="663" spans="2:29" x14ac:dyDescent="0.25">
      <c r="B663">
        <f t="shared" si="20"/>
        <v>2023</v>
      </c>
      <c r="C663">
        <f t="shared" si="21"/>
        <v>1</v>
      </c>
      <c r="D663" s="19">
        <f>_xlfn.XLOOKUP(G663,[1]Sheet1!$K:$K,[1]Sheet1!$D:$D,0)</f>
        <v>44949</v>
      </c>
      <c r="E663" s="19">
        <f>_xlfn.XLOOKUP(G663,[1]Sheet1!$K:$K,[1]Sheet1!$E:$E,0)</f>
        <v>44955</v>
      </c>
      <c r="F663" t="str">
        <f>_xlfn.XLOOKUP(G663,[1]Sheet1!$K:$K,[1]Sheet1!$N:$N,0)</f>
        <v>2023-W04</v>
      </c>
      <c r="G663" t="s">
        <v>416</v>
      </c>
      <c r="H663" t="s">
        <v>34</v>
      </c>
      <c r="I663" t="s">
        <v>107</v>
      </c>
      <c r="J663" t="s">
        <v>108</v>
      </c>
      <c r="K663" t="s">
        <v>109</v>
      </c>
      <c r="L663" t="s">
        <v>1637</v>
      </c>
      <c r="M663" t="s">
        <v>1081</v>
      </c>
      <c r="N663" t="s">
        <v>2609</v>
      </c>
      <c r="O663" t="s">
        <v>1236</v>
      </c>
      <c r="P663" t="s">
        <v>1143</v>
      </c>
      <c r="Q663" t="s">
        <v>1081</v>
      </c>
      <c r="R663" t="s">
        <v>2610</v>
      </c>
      <c r="S663" t="s">
        <v>1523</v>
      </c>
      <c r="T663" t="s">
        <v>2611</v>
      </c>
      <c r="U663" t="s">
        <v>970</v>
      </c>
      <c r="V663" t="s">
        <v>967</v>
      </c>
      <c r="W663" t="s">
        <v>984</v>
      </c>
      <c r="X663" t="s">
        <v>1196</v>
      </c>
      <c r="Y663" t="s">
        <v>986</v>
      </c>
      <c r="Z663" t="s">
        <v>337</v>
      </c>
      <c r="AA663" t="s">
        <v>33</v>
      </c>
      <c r="AB663">
        <v>7</v>
      </c>
      <c r="AC663">
        <v>0</v>
      </c>
    </row>
    <row r="664" spans="2:29" x14ac:dyDescent="0.25">
      <c r="B664">
        <f t="shared" si="20"/>
        <v>2023</v>
      </c>
      <c r="C664">
        <f t="shared" si="21"/>
        <v>1</v>
      </c>
      <c r="D664" s="19">
        <f>_xlfn.XLOOKUP(G664,[1]Sheet1!$K:$K,[1]Sheet1!$D:$D,0)</f>
        <v>44949</v>
      </c>
      <c r="E664" s="19">
        <f>_xlfn.XLOOKUP(G664,[1]Sheet1!$K:$K,[1]Sheet1!$E:$E,0)</f>
        <v>44955</v>
      </c>
      <c r="F664" t="str">
        <f>_xlfn.XLOOKUP(G664,[1]Sheet1!$K:$K,[1]Sheet1!$N:$N,0)</f>
        <v>2023-W04</v>
      </c>
      <c r="G664" t="s">
        <v>416</v>
      </c>
      <c r="H664" t="s">
        <v>115</v>
      </c>
      <c r="I664" t="s">
        <v>231</v>
      </c>
      <c r="J664" t="s">
        <v>232</v>
      </c>
      <c r="K664" t="s">
        <v>233</v>
      </c>
      <c r="L664" t="s">
        <v>1038</v>
      </c>
      <c r="M664" t="s">
        <v>984</v>
      </c>
      <c r="N664" t="s">
        <v>2335</v>
      </c>
      <c r="O664" t="s">
        <v>986</v>
      </c>
      <c r="P664" t="s">
        <v>1352</v>
      </c>
      <c r="Q664" t="s">
        <v>984</v>
      </c>
      <c r="R664" t="s">
        <v>2054</v>
      </c>
      <c r="S664" t="s">
        <v>986</v>
      </c>
      <c r="T664" t="s">
        <v>970</v>
      </c>
      <c r="U664" t="s">
        <v>986</v>
      </c>
      <c r="V664" t="s">
        <v>1032</v>
      </c>
      <c r="W664" t="s">
        <v>984</v>
      </c>
      <c r="X664" t="s">
        <v>1383</v>
      </c>
      <c r="Y664" t="s">
        <v>986</v>
      </c>
      <c r="Z664" t="s">
        <v>144</v>
      </c>
      <c r="AA664" t="s">
        <v>33</v>
      </c>
      <c r="AB664">
        <v>6</v>
      </c>
      <c r="AC664">
        <v>0</v>
      </c>
    </row>
    <row r="665" spans="2:29" x14ac:dyDescent="0.25">
      <c r="B665">
        <f t="shared" si="20"/>
        <v>2023</v>
      </c>
      <c r="C665">
        <f t="shared" si="21"/>
        <v>1</v>
      </c>
      <c r="D665" s="19">
        <f>_xlfn.XLOOKUP(G665,[1]Sheet1!$K:$K,[1]Sheet1!$D:$D,0)</f>
        <v>44949</v>
      </c>
      <c r="E665" s="19">
        <f>_xlfn.XLOOKUP(G665,[1]Sheet1!$K:$K,[1]Sheet1!$E:$E,0)</f>
        <v>44955</v>
      </c>
      <c r="F665" t="str">
        <f>_xlfn.XLOOKUP(G665,[1]Sheet1!$K:$K,[1]Sheet1!$N:$N,0)</f>
        <v>2023-W04</v>
      </c>
      <c r="G665" t="s">
        <v>416</v>
      </c>
      <c r="H665" t="s">
        <v>76</v>
      </c>
      <c r="I665" t="s">
        <v>76</v>
      </c>
      <c r="J665" t="s">
        <v>77</v>
      </c>
      <c r="K665" t="s">
        <v>78</v>
      </c>
      <c r="L665" t="s">
        <v>1018</v>
      </c>
      <c r="M665" t="s">
        <v>984</v>
      </c>
      <c r="N665" t="s">
        <v>1783</v>
      </c>
      <c r="O665" t="s">
        <v>986</v>
      </c>
      <c r="P665" t="s">
        <v>1214</v>
      </c>
      <c r="Q665" t="s">
        <v>984</v>
      </c>
      <c r="R665" t="s">
        <v>1182</v>
      </c>
      <c r="S665" t="s">
        <v>986</v>
      </c>
      <c r="T665" t="s">
        <v>970</v>
      </c>
      <c r="U665" t="s">
        <v>986</v>
      </c>
      <c r="V665" t="s">
        <v>1032</v>
      </c>
      <c r="W665" t="s">
        <v>984</v>
      </c>
      <c r="X665" t="s">
        <v>1922</v>
      </c>
      <c r="Y665" t="s">
        <v>986</v>
      </c>
      <c r="Z665" t="s">
        <v>316</v>
      </c>
      <c r="AA665" t="s">
        <v>33</v>
      </c>
      <c r="AB665">
        <v>6</v>
      </c>
      <c r="AC665">
        <v>0</v>
      </c>
    </row>
    <row r="666" spans="2:29" x14ac:dyDescent="0.25">
      <c r="B666">
        <f t="shared" si="20"/>
        <v>2023</v>
      </c>
      <c r="C666">
        <f t="shared" si="21"/>
        <v>1</v>
      </c>
      <c r="D666" s="19">
        <f>_xlfn.XLOOKUP(G666,[1]Sheet1!$K:$K,[1]Sheet1!$D:$D,0)</f>
        <v>44949</v>
      </c>
      <c r="E666" s="19">
        <f>_xlfn.XLOOKUP(G666,[1]Sheet1!$K:$K,[1]Sheet1!$E:$E,0)</f>
        <v>44955</v>
      </c>
      <c r="F666" t="str">
        <f>_xlfn.XLOOKUP(G666,[1]Sheet1!$K:$K,[1]Sheet1!$N:$N,0)</f>
        <v>2023-W04</v>
      </c>
      <c r="G666" t="s">
        <v>416</v>
      </c>
      <c r="H666" t="s">
        <v>29</v>
      </c>
      <c r="I666" t="s">
        <v>29</v>
      </c>
      <c r="J666" t="s">
        <v>30</v>
      </c>
      <c r="K666" t="s">
        <v>31</v>
      </c>
      <c r="L666" t="s">
        <v>2612</v>
      </c>
      <c r="M666" t="s">
        <v>984</v>
      </c>
      <c r="N666" t="s">
        <v>1756</v>
      </c>
      <c r="O666" t="s">
        <v>986</v>
      </c>
      <c r="P666" t="s">
        <v>1248</v>
      </c>
      <c r="Q666" t="s">
        <v>984</v>
      </c>
      <c r="R666" t="s">
        <v>2526</v>
      </c>
      <c r="S666" t="s">
        <v>986</v>
      </c>
      <c r="T666" t="s">
        <v>1250</v>
      </c>
      <c r="U666" t="s">
        <v>986</v>
      </c>
      <c r="V666" t="s">
        <v>963</v>
      </c>
      <c r="W666" t="s">
        <v>984</v>
      </c>
      <c r="X666" t="s">
        <v>2205</v>
      </c>
      <c r="Y666" t="s">
        <v>986</v>
      </c>
      <c r="Z666" t="s">
        <v>366</v>
      </c>
      <c r="AA666" t="s">
        <v>33</v>
      </c>
      <c r="AB666">
        <v>5</v>
      </c>
      <c r="AC666">
        <v>0</v>
      </c>
    </row>
    <row r="667" spans="2:29" x14ac:dyDescent="0.25">
      <c r="B667">
        <f t="shared" si="20"/>
        <v>2023</v>
      </c>
      <c r="C667">
        <f t="shared" si="21"/>
        <v>1</v>
      </c>
      <c r="D667" s="19">
        <f>_xlfn.XLOOKUP(G667,[1]Sheet1!$K:$K,[1]Sheet1!$D:$D,0)</f>
        <v>44949</v>
      </c>
      <c r="E667" s="19">
        <f>_xlfn.XLOOKUP(G667,[1]Sheet1!$K:$K,[1]Sheet1!$E:$E,0)</f>
        <v>44955</v>
      </c>
      <c r="F667" t="str">
        <f>_xlfn.XLOOKUP(G667,[1]Sheet1!$K:$K,[1]Sheet1!$N:$N,0)</f>
        <v>2023-W04</v>
      </c>
      <c r="G667" t="s">
        <v>416</v>
      </c>
      <c r="H667" t="s">
        <v>120</v>
      </c>
      <c r="I667" t="s">
        <v>120</v>
      </c>
      <c r="J667" t="s">
        <v>121</v>
      </c>
      <c r="K667" t="s">
        <v>122</v>
      </c>
      <c r="L667" t="s">
        <v>1281</v>
      </c>
      <c r="M667" t="s">
        <v>996</v>
      </c>
      <c r="N667" t="s">
        <v>1343</v>
      </c>
      <c r="O667" t="s">
        <v>1247</v>
      </c>
      <c r="P667" t="s">
        <v>1087</v>
      </c>
      <c r="Q667" t="s">
        <v>996</v>
      </c>
      <c r="R667" t="s">
        <v>1343</v>
      </c>
      <c r="S667" t="s">
        <v>998</v>
      </c>
      <c r="T667" t="s">
        <v>970</v>
      </c>
      <c r="U667" t="s">
        <v>970</v>
      </c>
      <c r="V667" t="s">
        <v>977</v>
      </c>
      <c r="W667" t="s">
        <v>996</v>
      </c>
      <c r="X667" t="s">
        <v>1770</v>
      </c>
      <c r="Y667" t="s">
        <v>970</v>
      </c>
      <c r="Z667" t="s">
        <v>355</v>
      </c>
      <c r="AA667" t="s">
        <v>369</v>
      </c>
      <c r="AB667">
        <v>4</v>
      </c>
      <c r="AC667">
        <v>1</v>
      </c>
    </row>
    <row r="668" spans="2:29" x14ac:dyDescent="0.25">
      <c r="B668">
        <f t="shared" si="20"/>
        <v>2023</v>
      </c>
      <c r="C668">
        <f t="shared" si="21"/>
        <v>1</v>
      </c>
      <c r="D668" s="19">
        <f>_xlfn.XLOOKUP(G668,[1]Sheet1!$K:$K,[1]Sheet1!$D:$D,0)</f>
        <v>44949</v>
      </c>
      <c r="E668" s="19">
        <f>_xlfn.XLOOKUP(G668,[1]Sheet1!$K:$K,[1]Sheet1!$E:$E,0)</f>
        <v>44955</v>
      </c>
      <c r="F668" t="str">
        <f>_xlfn.XLOOKUP(G668,[1]Sheet1!$K:$K,[1]Sheet1!$N:$N,0)</f>
        <v>2023-W04</v>
      </c>
      <c r="G668" t="s">
        <v>416</v>
      </c>
      <c r="H668" t="s">
        <v>54</v>
      </c>
      <c r="I668" t="s">
        <v>54</v>
      </c>
      <c r="J668" t="s">
        <v>30</v>
      </c>
      <c r="K668" t="s">
        <v>55</v>
      </c>
      <c r="L668" t="s">
        <v>1588</v>
      </c>
      <c r="M668" t="s">
        <v>984</v>
      </c>
      <c r="N668" t="s">
        <v>2331</v>
      </c>
      <c r="O668" t="s">
        <v>986</v>
      </c>
      <c r="P668" t="s">
        <v>1243</v>
      </c>
      <c r="Q668" t="s">
        <v>984</v>
      </c>
      <c r="R668" t="s">
        <v>2613</v>
      </c>
      <c r="S668" t="s">
        <v>986</v>
      </c>
      <c r="T668" t="s">
        <v>2167</v>
      </c>
      <c r="U668" t="s">
        <v>986</v>
      </c>
      <c r="V668" t="s">
        <v>977</v>
      </c>
      <c r="W668" t="s">
        <v>984</v>
      </c>
      <c r="X668" t="s">
        <v>2212</v>
      </c>
      <c r="Y668" t="s">
        <v>986</v>
      </c>
      <c r="Z668" t="s">
        <v>392</v>
      </c>
      <c r="AA668" t="s">
        <v>33</v>
      </c>
      <c r="AB668">
        <v>4</v>
      </c>
      <c r="AC668">
        <v>0</v>
      </c>
    </row>
    <row r="669" spans="2:29" x14ac:dyDescent="0.25">
      <c r="B669">
        <f t="shared" si="20"/>
        <v>2023</v>
      </c>
      <c r="C669">
        <f t="shared" si="21"/>
        <v>1</v>
      </c>
      <c r="D669" s="19">
        <f>_xlfn.XLOOKUP(G669,[1]Sheet1!$K:$K,[1]Sheet1!$D:$D,0)</f>
        <v>44949</v>
      </c>
      <c r="E669" s="19">
        <f>_xlfn.XLOOKUP(G669,[1]Sheet1!$K:$K,[1]Sheet1!$E:$E,0)</f>
        <v>44955</v>
      </c>
      <c r="F669" t="str">
        <f>_xlfn.XLOOKUP(G669,[1]Sheet1!$K:$K,[1]Sheet1!$N:$N,0)</f>
        <v>2023-W04</v>
      </c>
      <c r="G669" t="s">
        <v>416</v>
      </c>
      <c r="H669" t="s">
        <v>92</v>
      </c>
      <c r="I669" t="s">
        <v>97</v>
      </c>
      <c r="J669" t="s">
        <v>98</v>
      </c>
      <c r="K669" t="s">
        <v>99</v>
      </c>
      <c r="L669" t="s">
        <v>1056</v>
      </c>
      <c r="M669" t="s">
        <v>996</v>
      </c>
      <c r="N669" t="s">
        <v>1780</v>
      </c>
      <c r="O669" t="s">
        <v>1247</v>
      </c>
      <c r="P669" t="s">
        <v>1810</v>
      </c>
      <c r="Q669" t="s">
        <v>996</v>
      </c>
      <c r="R669" t="s">
        <v>1085</v>
      </c>
      <c r="S669" t="s">
        <v>998</v>
      </c>
      <c r="T669" t="s">
        <v>970</v>
      </c>
      <c r="U669" t="s">
        <v>970</v>
      </c>
      <c r="V669" t="s">
        <v>1081</v>
      </c>
      <c r="W669" t="s">
        <v>984</v>
      </c>
      <c r="X669" t="s">
        <v>1391</v>
      </c>
      <c r="Y669" t="s">
        <v>986</v>
      </c>
      <c r="Z669" t="s">
        <v>341</v>
      </c>
      <c r="AA669" t="s">
        <v>33</v>
      </c>
      <c r="AB669">
        <v>3</v>
      </c>
      <c r="AC669">
        <v>0</v>
      </c>
    </row>
    <row r="670" spans="2:29" x14ac:dyDescent="0.25">
      <c r="B670">
        <f t="shared" si="20"/>
        <v>2023</v>
      </c>
      <c r="C670">
        <f t="shared" si="21"/>
        <v>1</v>
      </c>
      <c r="D670" s="19">
        <f>_xlfn.XLOOKUP(G670,[1]Sheet1!$K:$K,[1]Sheet1!$D:$D,0)</f>
        <v>44949</v>
      </c>
      <c r="E670" s="19">
        <f>_xlfn.XLOOKUP(G670,[1]Sheet1!$K:$K,[1]Sheet1!$E:$E,0)</f>
        <v>44955</v>
      </c>
      <c r="F670" t="str">
        <f>_xlfn.XLOOKUP(G670,[1]Sheet1!$K:$K,[1]Sheet1!$N:$N,0)</f>
        <v>2023-W04</v>
      </c>
      <c r="G670" t="s">
        <v>416</v>
      </c>
      <c r="H670" t="s">
        <v>417</v>
      </c>
      <c r="I670" t="s">
        <v>72</v>
      </c>
      <c r="J670" t="s">
        <v>73</v>
      </c>
      <c r="K670" t="s">
        <v>74</v>
      </c>
      <c r="L670" t="s">
        <v>1810</v>
      </c>
      <c r="M670" t="s">
        <v>984</v>
      </c>
      <c r="N670" t="s">
        <v>1867</v>
      </c>
      <c r="O670" t="s">
        <v>986</v>
      </c>
      <c r="P670" t="s">
        <v>2002</v>
      </c>
      <c r="Q670" t="s">
        <v>984</v>
      </c>
      <c r="R670" t="s">
        <v>1973</v>
      </c>
      <c r="S670" t="s">
        <v>986</v>
      </c>
      <c r="T670" t="s">
        <v>2614</v>
      </c>
      <c r="U670" t="s">
        <v>986</v>
      </c>
      <c r="V670" t="s">
        <v>1081</v>
      </c>
      <c r="W670" t="s">
        <v>984</v>
      </c>
      <c r="X670" t="s">
        <v>969</v>
      </c>
      <c r="Y670" t="s">
        <v>986</v>
      </c>
      <c r="Z670" t="s">
        <v>341</v>
      </c>
      <c r="AA670" t="s">
        <v>33</v>
      </c>
      <c r="AB670">
        <v>3</v>
      </c>
      <c r="AC670">
        <v>0</v>
      </c>
    </row>
    <row r="671" spans="2:29" x14ac:dyDescent="0.25">
      <c r="B671">
        <f t="shared" si="20"/>
        <v>2023</v>
      </c>
      <c r="C671">
        <f t="shared" si="21"/>
        <v>1</v>
      </c>
      <c r="D671" s="19">
        <f>_xlfn.XLOOKUP(G671,[1]Sheet1!$K:$K,[1]Sheet1!$D:$D,0)</f>
        <v>44949</v>
      </c>
      <c r="E671" s="19">
        <f>_xlfn.XLOOKUP(G671,[1]Sheet1!$K:$K,[1]Sheet1!$E:$E,0)</f>
        <v>44955</v>
      </c>
      <c r="F671" t="str">
        <f>_xlfn.XLOOKUP(G671,[1]Sheet1!$K:$K,[1]Sheet1!$N:$N,0)</f>
        <v>2023-W04</v>
      </c>
      <c r="G671" t="s">
        <v>416</v>
      </c>
      <c r="H671" t="s">
        <v>92</v>
      </c>
      <c r="I671" t="s">
        <v>102</v>
      </c>
      <c r="J671" t="s">
        <v>103</v>
      </c>
      <c r="K671" t="s">
        <v>104</v>
      </c>
      <c r="L671" t="s">
        <v>1635</v>
      </c>
      <c r="M671" t="s">
        <v>996</v>
      </c>
      <c r="N671" t="s">
        <v>2309</v>
      </c>
      <c r="O671" t="s">
        <v>1247</v>
      </c>
      <c r="P671" t="s">
        <v>1367</v>
      </c>
      <c r="Q671" t="s">
        <v>996</v>
      </c>
      <c r="R671" t="s">
        <v>2615</v>
      </c>
      <c r="S671" t="s">
        <v>998</v>
      </c>
      <c r="T671" t="s">
        <v>970</v>
      </c>
      <c r="U671" t="s">
        <v>970</v>
      </c>
      <c r="V671" t="s">
        <v>1081</v>
      </c>
      <c r="W671" t="s">
        <v>984</v>
      </c>
      <c r="X671" t="s">
        <v>2616</v>
      </c>
      <c r="Y671" t="s">
        <v>986</v>
      </c>
      <c r="Z671" t="s">
        <v>341</v>
      </c>
      <c r="AA671" t="s">
        <v>33</v>
      </c>
      <c r="AB671">
        <v>3</v>
      </c>
      <c r="AC671">
        <v>0</v>
      </c>
    </row>
    <row r="672" spans="2:29" x14ac:dyDescent="0.25">
      <c r="B672">
        <f t="shared" si="20"/>
        <v>2023</v>
      </c>
      <c r="C672">
        <f t="shared" si="21"/>
        <v>1</v>
      </c>
      <c r="D672" s="19">
        <f>_xlfn.XLOOKUP(G672,[1]Sheet1!$K:$K,[1]Sheet1!$D:$D,0)</f>
        <v>44949</v>
      </c>
      <c r="E672" s="19">
        <f>_xlfn.XLOOKUP(G672,[1]Sheet1!$K:$K,[1]Sheet1!$E:$E,0)</f>
        <v>44955</v>
      </c>
      <c r="F672" t="str">
        <f>_xlfn.XLOOKUP(G672,[1]Sheet1!$K:$K,[1]Sheet1!$N:$N,0)</f>
        <v>2023-W04</v>
      </c>
      <c r="G672" t="s">
        <v>416</v>
      </c>
      <c r="H672" t="s">
        <v>34</v>
      </c>
      <c r="I672" t="s">
        <v>45</v>
      </c>
      <c r="J672" t="s">
        <v>46</v>
      </c>
      <c r="K672" t="s">
        <v>47</v>
      </c>
      <c r="L672" t="s">
        <v>1010</v>
      </c>
      <c r="M672" t="s">
        <v>984</v>
      </c>
      <c r="N672" t="s">
        <v>1330</v>
      </c>
      <c r="O672" t="s">
        <v>986</v>
      </c>
      <c r="P672" t="s">
        <v>2612</v>
      </c>
      <c r="Q672" t="s">
        <v>984</v>
      </c>
      <c r="R672" t="s">
        <v>2617</v>
      </c>
      <c r="S672" t="s">
        <v>986</v>
      </c>
      <c r="T672" t="s">
        <v>2618</v>
      </c>
      <c r="U672" t="s">
        <v>986</v>
      </c>
      <c r="V672" t="s">
        <v>972</v>
      </c>
      <c r="W672" t="s">
        <v>984</v>
      </c>
      <c r="X672" t="s">
        <v>1707</v>
      </c>
      <c r="Y672" t="s">
        <v>986</v>
      </c>
      <c r="Z672" t="s">
        <v>135</v>
      </c>
      <c r="AA672" t="s">
        <v>33</v>
      </c>
      <c r="AB672">
        <v>2</v>
      </c>
      <c r="AC672">
        <v>0</v>
      </c>
    </row>
    <row r="673" spans="2:29" x14ac:dyDescent="0.25">
      <c r="B673">
        <f t="shared" si="20"/>
        <v>2023</v>
      </c>
      <c r="C673">
        <f t="shared" si="21"/>
        <v>1</v>
      </c>
      <c r="D673" s="19">
        <f>_xlfn.XLOOKUP(G673,[1]Sheet1!$K:$K,[1]Sheet1!$D:$D,0)</f>
        <v>44949</v>
      </c>
      <c r="E673" s="19">
        <f>_xlfn.XLOOKUP(G673,[1]Sheet1!$K:$K,[1]Sheet1!$E:$E,0)</f>
        <v>44955</v>
      </c>
      <c r="F673" t="str">
        <f>_xlfn.XLOOKUP(G673,[1]Sheet1!$K:$K,[1]Sheet1!$N:$N,0)</f>
        <v>2023-W04</v>
      </c>
      <c r="G673" t="s">
        <v>416</v>
      </c>
      <c r="H673" t="s">
        <v>162</v>
      </c>
      <c r="I673" t="s">
        <v>163</v>
      </c>
      <c r="J673" t="s">
        <v>164</v>
      </c>
      <c r="K673" t="s">
        <v>165</v>
      </c>
      <c r="L673" t="s">
        <v>1089</v>
      </c>
      <c r="M673" t="s">
        <v>984</v>
      </c>
      <c r="N673" t="s">
        <v>2267</v>
      </c>
      <c r="O673" t="s">
        <v>986</v>
      </c>
      <c r="P673" t="s">
        <v>1038</v>
      </c>
      <c r="Q673" t="s">
        <v>984</v>
      </c>
      <c r="R673" t="s">
        <v>2158</v>
      </c>
      <c r="S673" t="s">
        <v>986</v>
      </c>
      <c r="T673" t="s">
        <v>970</v>
      </c>
      <c r="U673" t="s">
        <v>986</v>
      </c>
      <c r="V673" t="s">
        <v>972</v>
      </c>
      <c r="W673" t="s">
        <v>984</v>
      </c>
      <c r="X673" t="s">
        <v>1034</v>
      </c>
      <c r="Y673" t="s">
        <v>986</v>
      </c>
      <c r="Z673" t="s">
        <v>257</v>
      </c>
      <c r="AA673" t="s">
        <v>33</v>
      </c>
      <c r="AB673">
        <v>2</v>
      </c>
      <c r="AC673">
        <v>0</v>
      </c>
    </row>
    <row r="674" spans="2:29" x14ac:dyDescent="0.25">
      <c r="B674">
        <f t="shared" si="20"/>
        <v>2023</v>
      </c>
      <c r="C674">
        <f t="shared" si="21"/>
        <v>1</v>
      </c>
      <c r="D674" s="19">
        <f>_xlfn.XLOOKUP(G674,[1]Sheet1!$K:$K,[1]Sheet1!$D:$D,0)</f>
        <v>44949</v>
      </c>
      <c r="E674" s="19">
        <f>_xlfn.XLOOKUP(G674,[1]Sheet1!$K:$K,[1]Sheet1!$E:$E,0)</f>
        <v>44955</v>
      </c>
      <c r="F674" t="str">
        <f>_xlfn.XLOOKUP(G674,[1]Sheet1!$K:$K,[1]Sheet1!$N:$N,0)</f>
        <v>2023-W04</v>
      </c>
      <c r="G674" t="s">
        <v>416</v>
      </c>
      <c r="H674" t="s">
        <v>417</v>
      </c>
      <c r="I674" t="s">
        <v>80</v>
      </c>
      <c r="J674" t="s">
        <v>81</v>
      </c>
      <c r="K674" t="s">
        <v>82</v>
      </c>
      <c r="L674" t="s">
        <v>1097</v>
      </c>
      <c r="M674" t="s">
        <v>984</v>
      </c>
      <c r="N674" t="s">
        <v>1376</v>
      </c>
      <c r="O674" t="s">
        <v>986</v>
      </c>
      <c r="P674" t="s">
        <v>1070</v>
      </c>
      <c r="Q674" t="s">
        <v>984</v>
      </c>
      <c r="R674" t="s">
        <v>2554</v>
      </c>
      <c r="S674" t="s">
        <v>986</v>
      </c>
      <c r="T674" t="s">
        <v>2619</v>
      </c>
      <c r="U674" t="s">
        <v>986</v>
      </c>
      <c r="V674" t="s">
        <v>972</v>
      </c>
      <c r="W674" t="s">
        <v>984</v>
      </c>
      <c r="X674" t="s">
        <v>1472</v>
      </c>
      <c r="Y674" t="s">
        <v>986</v>
      </c>
      <c r="Z674" t="s">
        <v>134</v>
      </c>
      <c r="AA674" t="s">
        <v>33</v>
      </c>
      <c r="AB674">
        <v>2</v>
      </c>
      <c r="AC674">
        <v>0</v>
      </c>
    </row>
    <row r="675" spans="2:29" x14ac:dyDescent="0.25">
      <c r="B675">
        <f t="shared" si="20"/>
        <v>2023</v>
      </c>
      <c r="C675">
        <f t="shared" si="21"/>
        <v>1</v>
      </c>
      <c r="D675" s="19">
        <f>_xlfn.XLOOKUP(G675,[1]Sheet1!$K:$K,[1]Sheet1!$D:$D,0)</f>
        <v>44949</v>
      </c>
      <c r="E675" s="19">
        <f>_xlfn.XLOOKUP(G675,[1]Sheet1!$K:$K,[1]Sheet1!$E:$E,0)</f>
        <v>44955</v>
      </c>
      <c r="F675" t="str">
        <f>_xlfn.XLOOKUP(G675,[1]Sheet1!$K:$K,[1]Sheet1!$N:$N,0)</f>
        <v>2023-W04</v>
      </c>
      <c r="G675" t="s">
        <v>416</v>
      </c>
      <c r="H675" t="s">
        <v>34</v>
      </c>
      <c r="I675" t="s">
        <v>62</v>
      </c>
      <c r="J675" t="s">
        <v>63</v>
      </c>
      <c r="K675" t="s">
        <v>64</v>
      </c>
      <c r="L675" t="s">
        <v>1200</v>
      </c>
      <c r="M675" t="s">
        <v>984</v>
      </c>
      <c r="N675" t="s">
        <v>1421</v>
      </c>
      <c r="O675" t="s">
        <v>986</v>
      </c>
      <c r="P675" t="s">
        <v>1089</v>
      </c>
      <c r="Q675" t="s">
        <v>984</v>
      </c>
      <c r="R675" t="s">
        <v>1958</v>
      </c>
      <c r="S675" t="s">
        <v>986</v>
      </c>
      <c r="T675" t="s">
        <v>2620</v>
      </c>
      <c r="U675" t="s">
        <v>986</v>
      </c>
      <c r="V675" t="s">
        <v>996</v>
      </c>
      <c r="W675" t="s">
        <v>984</v>
      </c>
      <c r="X675" t="s">
        <v>1226</v>
      </c>
      <c r="Y675" t="s">
        <v>986</v>
      </c>
      <c r="Z675" t="s">
        <v>139</v>
      </c>
      <c r="AA675" t="s">
        <v>33</v>
      </c>
      <c r="AB675">
        <v>1</v>
      </c>
      <c r="AC675">
        <v>0</v>
      </c>
    </row>
    <row r="676" spans="2:29" x14ac:dyDescent="0.25">
      <c r="B676">
        <f t="shared" si="20"/>
        <v>2023</v>
      </c>
      <c r="C676">
        <f t="shared" si="21"/>
        <v>1</v>
      </c>
      <c r="D676" s="19">
        <f>_xlfn.XLOOKUP(G676,[1]Sheet1!$K:$K,[1]Sheet1!$D:$D,0)</f>
        <v>44949</v>
      </c>
      <c r="E676" s="19">
        <f>_xlfn.XLOOKUP(G676,[1]Sheet1!$K:$K,[1]Sheet1!$E:$E,0)</f>
        <v>44955</v>
      </c>
      <c r="F676" t="str">
        <f>_xlfn.XLOOKUP(G676,[1]Sheet1!$K:$K,[1]Sheet1!$N:$N,0)</f>
        <v>2023-W04</v>
      </c>
      <c r="G676" t="s">
        <v>416</v>
      </c>
      <c r="H676" t="s">
        <v>34</v>
      </c>
      <c r="I676" t="s">
        <v>397</v>
      </c>
      <c r="J676" t="s">
        <v>398</v>
      </c>
      <c r="K676" t="s">
        <v>399</v>
      </c>
      <c r="L676" t="s">
        <v>1318</v>
      </c>
      <c r="M676" t="s">
        <v>984</v>
      </c>
      <c r="N676" t="s">
        <v>1591</v>
      </c>
      <c r="O676" t="s">
        <v>986</v>
      </c>
      <c r="P676" t="s">
        <v>1124</v>
      </c>
      <c r="Q676" t="s">
        <v>984</v>
      </c>
      <c r="R676" t="s">
        <v>1190</v>
      </c>
      <c r="S676" t="s">
        <v>986</v>
      </c>
      <c r="T676" t="s">
        <v>970</v>
      </c>
      <c r="U676" t="s">
        <v>986</v>
      </c>
      <c r="V676" t="s">
        <v>996</v>
      </c>
      <c r="W676" t="s">
        <v>984</v>
      </c>
      <c r="X676" t="s">
        <v>1761</v>
      </c>
      <c r="Y676" t="s">
        <v>986</v>
      </c>
      <c r="Z676" t="s">
        <v>166</v>
      </c>
      <c r="AA676" t="s">
        <v>33</v>
      </c>
      <c r="AB676">
        <v>1</v>
      </c>
      <c r="AC676">
        <v>0</v>
      </c>
    </row>
    <row r="677" spans="2:29" x14ac:dyDescent="0.25">
      <c r="B677">
        <f t="shared" si="20"/>
        <v>2023</v>
      </c>
      <c r="C677">
        <f t="shared" si="21"/>
        <v>1</v>
      </c>
      <c r="D677" s="19">
        <f>_xlfn.XLOOKUP(G677,[1]Sheet1!$K:$K,[1]Sheet1!$D:$D,0)</f>
        <v>44949</v>
      </c>
      <c r="E677" s="19">
        <f>_xlfn.XLOOKUP(G677,[1]Sheet1!$K:$K,[1]Sheet1!$E:$E,0)</f>
        <v>44955</v>
      </c>
      <c r="F677" t="str">
        <f>_xlfn.XLOOKUP(G677,[1]Sheet1!$K:$K,[1]Sheet1!$N:$N,0)</f>
        <v>2023-W04</v>
      </c>
      <c r="G677" t="s">
        <v>416</v>
      </c>
      <c r="H677" t="s">
        <v>34</v>
      </c>
      <c r="I677" t="s">
        <v>35</v>
      </c>
      <c r="J677" t="s">
        <v>36</v>
      </c>
      <c r="K677" t="s">
        <v>37</v>
      </c>
      <c r="L677" t="s">
        <v>1345</v>
      </c>
      <c r="M677" t="s">
        <v>984</v>
      </c>
      <c r="N677" t="s">
        <v>1833</v>
      </c>
      <c r="O677" t="s">
        <v>986</v>
      </c>
      <c r="P677" t="s">
        <v>1089</v>
      </c>
      <c r="Q677" t="s">
        <v>984</v>
      </c>
      <c r="R677" t="s">
        <v>1958</v>
      </c>
      <c r="S677" t="s">
        <v>986</v>
      </c>
      <c r="T677" t="s">
        <v>2620</v>
      </c>
      <c r="U677" t="s">
        <v>986</v>
      </c>
      <c r="V677" t="s">
        <v>996</v>
      </c>
      <c r="W677" t="s">
        <v>984</v>
      </c>
      <c r="X677" t="s">
        <v>1282</v>
      </c>
      <c r="Y677" t="s">
        <v>986</v>
      </c>
      <c r="Z677" t="s">
        <v>139</v>
      </c>
      <c r="AA677" t="s">
        <v>33</v>
      </c>
      <c r="AB677">
        <v>1</v>
      </c>
      <c r="AC677">
        <v>0</v>
      </c>
    </row>
    <row r="678" spans="2:29" x14ac:dyDescent="0.25">
      <c r="B678">
        <f t="shared" si="20"/>
        <v>2023</v>
      </c>
      <c r="C678">
        <f t="shared" si="21"/>
        <v>1</v>
      </c>
      <c r="D678" s="19">
        <f>_xlfn.XLOOKUP(G678,[1]Sheet1!$K:$K,[1]Sheet1!$D:$D,0)</f>
        <v>44949</v>
      </c>
      <c r="E678" s="19">
        <f>_xlfn.XLOOKUP(G678,[1]Sheet1!$K:$K,[1]Sheet1!$E:$E,0)</f>
        <v>44955</v>
      </c>
      <c r="F678" t="str">
        <f>_xlfn.XLOOKUP(G678,[1]Sheet1!$K:$K,[1]Sheet1!$N:$N,0)</f>
        <v>2023-W04</v>
      </c>
      <c r="G678" t="s">
        <v>416</v>
      </c>
      <c r="H678" t="s">
        <v>162</v>
      </c>
      <c r="I678" t="s">
        <v>371</v>
      </c>
      <c r="J678" t="s">
        <v>343</v>
      </c>
      <c r="K678" t="s">
        <v>372</v>
      </c>
      <c r="L678" t="s">
        <v>1119</v>
      </c>
      <c r="M678" t="s">
        <v>984</v>
      </c>
      <c r="N678" t="s">
        <v>1393</v>
      </c>
      <c r="O678" t="s">
        <v>986</v>
      </c>
      <c r="P678" t="s">
        <v>1108</v>
      </c>
      <c r="Q678" t="s">
        <v>984</v>
      </c>
      <c r="R678" t="s">
        <v>1870</v>
      </c>
      <c r="S678" t="s">
        <v>986</v>
      </c>
      <c r="T678" t="s">
        <v>2621</v>
      </c>
      <c r="U678" t="s">
        <v>986</v>
      </c>
      <c r="V678" t="s">
        <v>996</v>
      </c>
      <c r="W678" t="s">
        <v>984</v>
      </c>
      <c r="X678" t="s">
        <v>1959</v>
      </c>
      <c r="Y678" t="s">
        <v>986</v>
      </c>
      <c r="Z678" t="s">
        <v>166</v>
      </c>
      <c r="AA678" t="s">
        <v>33</v>
      </c>
      <c r="AB678">
        <v>1</v>
      </c>
      <c r="AC678">
        <v>0</v>
      </c>
    </row>
    <row r="679" spans="2:29" x14ac:dyDescent="0.25">
      <c r="B679">
        <f t="shared" si="20"/>
        <v>2023</v>
      </c>
      <c r="C679">
        <f t="shared" si="21"/>
        <v>1</v>
      </c>
      <c r="D679" s="19">
        <f>_xlfn.XLOOKUP(G679,[1]Sheet1!$K:$K,[1]Sheet1!$D:$D,0)</f>
        <v>44949</v>
      </c>
      <c r="E679" s="19">
        <f>_xlfn.XLOOKUP(G679,[1]Sheet1!$K:$K,[1]Sheet1!$E:$E,0)</f>
        <v>44955</v>
      </c>
      <c r="F679" t="str">
        <f>_xlfn.XLOOKUP(G679,[1]Sheet1!$K:$K,[1]Sheet1!$N:$N,0)</f>
        <v>2023-W04</v>
      </c>
      <c r="G679" t="s">
        <v>416</v>
      </c>
      <c r="H679" t="s">
        <v>92</v>
      </c>
      <c r="I679" t="s">
        <v>111</v>
      </c>
      <c r="J679" t="s">
        <v>112</v>
      </c>
      <c r="K679" t="s">
        <v>113</v>
      </c>
      <c r="L679" t="s">
        <v>1529</v>
      </c>
      <c r="M679" t="s">
        <v>996</v>
      </c>
      <c r="N679" t="s">
        <v>1619</v>
      </c>
      <c r="O679" t="s">
        <v>1247</v>
      </c>
      <c r="P679" t="s">
        <v>1038</v>
      </c>
      <c r="Q679" t="s">
        <v>996</v>
      </c>
      <c r="R679" t="s">
        <v>2158</v>
      </c>
      <c r="S679" t="s">
        <v>998</v>
      </c>
      <c r="T679" t="s">
        <v>2622</v>
      </c>
      <c r="U679" t="s">
        <v>970</v>
      </c>
      <c r="V679" t="s">
        <v>996</v>
      </c>
      <c r="W679" t="s">
        <v>984</v>
      </c>
      <c r="X679" t="s">
        <v>1188</v>
      </c>
      <c r="Y679" t="s">
        <v>986</v>
      </c>
      <c r="Z679" t="s">
        <v>178</v>
      </c>
      <c r="AA679" t="s">
        <v>33</v>
      </c>
      <c r="AB679">
        <v>1</v>
      </c>
      <c r="AC679">
        <v>0</v>
      </c>
    </row>
    <row r="680" spans="2:29" x14ac:dyDescent="0.25">
      <c r="B680">
        <f t="shared" si="20"/>
        <v>2023</v>
      </c>
      <c r="C680">
        <f t="shared" si="21"/>
        <v>1</v>
      </c>
      <c r="D680" s="19">
        <f>_xlfn.XLOOKUP(G680,[1]Sheet1!$K:$K,[1]Sheet1!$D:$D,0)</f>
        <v>44942</v>
      </c>
      <c r="E680" s="19">
        <f>_xlfn.XLOOKUP(G680,[1]Sheet1!$K:$K,[1]Sheet1!$E:$E,0)</f>
        <v>44948</v>
      </c>
      <c r="F680" t="str">
        <f>_xlfn.XLOOKUP(G680,[1]Sheet1!$K:$K,[1]Sheet1!$N:$N,0)</f>
        <v>2023-W03</v>
      </c>
      <c r="G680" t="s">
        <v>418</v>
      </c>
      <c r="H680" t="s">
        <v>115</v>
      </c>
      <c r="I680" t="s">
        <v>116</v>
      </c>
      <c r="J680" t="s">
        <v>117</v>
      </c>
      <c r="K680" t="s">
        <v>118</v>
      </c>
      <c r="L680" t="s">
        <v>1192</v>
      </c>
      <c r="M680" t="s">
        <v>984</v>
      </c>
      <c r="N680" t="s">
        <v>2548</v>
      </c>
      <c r="O680" t="s">
        <v>986</v>
      </c>
      <c r="P680" t="s">
        <v>2163</v>
      </c>
      <c r="Q680" t="s">
        <v>984</v>
      </c>
      <c r="R680" t="s">
        <v>2623</v>
      </c>
      <c r="S680" t="s">
        <v>986</v>
      </c>
      <c r="T680" t="s">
        <v>2624</v>
      </c>
      <c r="U680" t="s">
        <v>986</v>
      </c>
      <c r="V680" t="s">
        <v>1005</v>
      </c>
      <c r="W680" t="s">
        <v>984</v>
      </c>
      <c r="X680" t="s">
        <v>1303</v>
      </c>
      <c r="Y680" t="s">
        <v>986</v>
      </c>
      <c r="Z680" t="s">
        <v>374</v>
      </c>
      <c r="AA680" t="s">
        <v>33</v>
      </c>
      <c r="AB680">
        <v>17</v>
      </c>
      <c r="AC680">
        <v>0</v>
      </c>
    </row>
    <row r="681" spans="2:29" x14ac:dyDescent="0.25">
      <c r="B681">
        <f t="shared" si="20"/>
        <v>2023</v>
      </c>
      <c r="C681">
        <f t="shared" si="21"/>
        <v>1</v>
      </c>
      <c r="D681" s="19">
        <f>_xlfn.XLOOKUP(G681,[1]Sheet1!$K:$K,[1]Sheet1!$D:$D,0)</f>
        <v>44942</v>
      </c>
      <c r="E681" s="19">
        <f>_xlfn.XLOOKUP(G681,[1]Sheet1!$K:$K,[1]Sheet1!$E:$E,0)</f>
        <v>44948</v>
      </c>
      <c r="F681" t="str">
        <f>_xlfn.XLOOKUP(G681,[1]Sheet1!$K:$K,[1]Sheet1!$N:$N,0)</f>
        <v>2023-W03</v>
      </c>
      <c r="G681" t="s">
        <v>418</v>
      </c>
      <c r="H681" t="s">
        <v>40</v>
      </c>
      <c r="I681" t="s">
        <v>58</v>
      </c>
      <c r="J681" t="s">
        <v>59</v>
      </c>
      <c r="K681" t="s">
        <v>60</v>
      </c>
      <c r="L681" t="s">
        <v>2603</v>
      </c>
      <c r="M681" t="s">
        <v>1081</v>
      </c>
      <c r="N681" t="s">
        <v>1770</v>
      </c>
      <c r="O681" t="s">
        <v>1335</v>
      </c>
      <c r="P681" t="s">
        <v>1734</v>
      </c>
      <c r="Q681" t="s">
        <v>1081</v>
      </c>
      <c r="R681" t="s">
        <v>2625</v>
      </c>
      <c r="S681" t="s">
        <v>1152</v>
      </c>
      <c r="T681" t="s">
        <v>1736</v>
      </c>
      <c r="U681" t="s">
        <v>970</v>
      </c>
      <c r="V681" t="s">
        <v>992</v>
      </c>
      <c r="W681" t="s">
        <v>984</v>
      </c>
      <c r="X681" t="s">
        <v>1430</v>
      </c>
      <c r="Y681" t="s">
        <v>986</v>
      </c>
      <c r="Z681" t="s">
        <v>324</v>
      </c>
      <c r="AA681" t="s">
        <v>33</v>
      </c>
      <c r="AB681">
        <v>15</v>
      </c>
      <c r="AC681">
        <v>0</v>
      </c>
    </row>
    <row r="682" spans="2:29" x14ac:dyDescent="0.25">
      <c r="B682">
        <f t="shared" si="20"/>
        <v>2023</v>
      </c>
      <c r="C682">
        <f t="shared" si="21"/>
        <v>1</v>
      </c>
      <c r="D682" s="19">
        <f>_xlfn.XLOOKUP(G682,[1]Sheet1!$K:$K,[1]Sheet1!$D:$D,0)</f>
        <v>44942</v>
      </c>
      <c r="E682" s="19">
        <f>_xlfn.XLOOKUP(G682,[1]Sheet1!$K:$K,[1]Sheet1!$E:$E,0)</f>
        <v>44948</v>
      </c>
      <c r="F682" t="str">
        <f>_xlfn.XLOOKUP(G682,[1]Sheet1!$K:$K,[1]Sheet1!$N:$N,0)</f>
        <v>2023-W03</v>
      </c>
      <c r="G682" t="s">
        <v>418</v>
      </c>
      <c r="H682" t="s">
        <v>24</v>
      </c>
      <c r="I682" t="s">
        <v>24</v>
      </c>
      <c r="J682" t="s">
        <v>25</v>
      </c>
      <c r="K682" t="s">
        <v>26</v>
      </c>
      <c r="L682" t="s">
        <v>1888</v>
      </c>
      <c r="M682" t="s">
        <v>972</v>
      </c>
      <c r="N682" t="s">
        <v>1694</v>
      </c>
      <c r="O682" t="s">
        <v>1311</v>
      </c>
      <c r="P682" t="s">
        <v>1890</v>
      </c>
      <c r="Q682" t="s">
        <v>1081</v>
      </c>
      <c r="R682" t="s">
        <v>1694</v>
      </c>
      <c r="S682" t="s">
        <v>1152</v>
      </c>
      <c r="T682" t="s">
        <v>2559</v>
      </c>
      <c r="U682" t="s">
        <v>970</v>
      </c>
      <c r="V682" t="s">
        <v>1110</v>
      </c>
      <c r="W682" t="s">
        <v>984</v>
      </c>
      <c r="X682" t="s">
        <v>1373</v>
      </c>
      <c r="Y682" t="s">
        <v>986</v>
      </c>
      <c r="Z682" t="s">
        <v>119</v>
      </c>
      <c r="AA682" t="s">
        <v>33</v>
      </c>
      <c r="AB682">
        <v>9</v>
      </c>
      <c r="AC682">
        <v>0</v>
      </c>
    </row>
    <row r="683" spans="2:29" x14ac:dyDescent="0.25">
      <c r="B683">
        <f t="shared" si="20"/>
        <v>2023</v>
      </c>
      <c r="C683">
        <f t="shared" si="21"/>
        <v>1</v>
      </c>
      <c r="D683" s="19">
        <f>_xlfn.XLOOKUP(G683,[1]Sheet1!$K:$K,[1]Sheet1!$D:$D,0)</f>
        <v>44942</v>
      </c>
      <c r="E683" s="19">
        <f>_xlfn.XLOOKUP(G683,[1]Sheet1!$K:$K,[1]Sheet1!$E:$E,0)</f>
        <v>44948</v>
      </c>
      <c r="F683" t="str">
        <f>_xlfn.XLOOKUP(G683,[1]Sheet1!$K:$K,[1]Sheet1!$N:$N,0)</f>
        <v>2023-W03</v>
      </c>
      <c r="G683" t="s">
        <v>418</v>
      </c>
      <c r="H683" t="s">
        <v>66</v>
      </c>
      <c r="I683" t="s">
        <v>29</v>
      </c>
      <c r="J683" t="s">
        <v>30</v>
      </c>
      <c r="K683" t="s">
        <v>31</v>
      </c>
      <c r="L683" t="s">
        <v>2008</v>
      </c>
      <c r="M683" t="s">
        <v>996</v>
      </c>
      <c r="N683" t="s">
        <v>2626</v>
      </c>
      <c r="O683" t="s">
        <v>1277</v>
      </c>
      <c r="P683" t="s">
        <v>2225</v>
      </c>
      <c r="Q683" t="s">
        <v>996</v>
      </c>
      <c r="R683" t="s">
        <v>2065</v>
      </c>
      <c r="S683" t="s">
        <v>1498</v>
      </c>
      <c r="T683" t="s">
        <v>2627</v>
      </c>
      <c r="U683" t="s">
        <v>970</v>
      </c>
      <c r="V683" t="s">
        <v>1110</v>
      </c>
      <c r="W683" t="s">
        <v>984</v>
      </c>
      <c r="X683" t="s">
        <v>2628</v>
      </c>
      <c r="Y683" t="s">
        <v>986</v>
      </c>
      <c r="Z683" t="s">
        <v>390</v>
      </c>
      <c r="AA683" t="s">
        <v>33</v>
      </c>
      <c r="AB683">
        <v>9</v>
      </c>
      <c r="AC683">
        <v>0</v>
      </c>
    </row>
    <row r="684" spans="2:29" x14ac:dyDescent="0.25">
      <c r="B684">
        <f t="shared" si="20"/>
        <v>2023</v>
      </c>
      <c r="C684">
        <f t="shared" si="21"/>
        <v>1</v>
      </c>
      <c r="D684" s="19">
        <f>_xlfn.XLOOKUP(G684,[1]Sheet1!$K:$K,[1]Sheet1!$D:$D,0)</f>
        <v>44942</v>
      </c>
      <c r="E684" s="19">
        <f>_xlfn.XLOOKUP(G684,[1]Sheet1!$K:$K,[1]Sheet1!$E:$E,0)</f>
        <v>44948</v>
      </c>
      <c r="F684" t="str">
        <f>_xlfn.XLOOKUP(G684,[1]Sheet1!$K:$K,[1]Sheet1!$N:$N,0)</f>
        <v>2023-W03</v>
      </c>
      <c r="G684" t="s">
        <v>418</v>
      </c>
      <c r="H684" t="s">
        <v>92</v>
      </c>
      <c r="I684" t="s">
        <v>102</v>
      </c>
      <c r="J684" t="s">
        <v>103</v>
      </c>
      <c r="K684" t="s">
        <v>104</v>
      </c>
      <c r="L684" t="s">
        <v>2495</v>
      </c>
      <c r="M684" t="s">
        <v>972</v>
      </c>
      <c r="N684" t="s">
        <v>1096</v>
      </c>
      <c r="O684" t="s">
        <v>1311</v>
      </c>
      <c r="P684" t="s">
        <v>2629</v>
      </c>
      <c r="Q684" t="s">
        <v>1081</v>
      </c>
      <c r="R684" t="s">
        <v>2155</v>
      </c>
      <c r="S684" t="s">
        <v>1152</v>
      </c>
      <c r="T684" t="s">
        <v>970</v>
      </c>
      <c r="U684" t="s">
        <v>970</v>
      </c>
      <c r="V684" t="s">
        <v>1125</v>
      </c>
      <c r="W684" t="s">
        <v>984</v>
      </c>
      <c r="X684" t="s">
        <v>2257</v>
      </c>
      <c r="Y684" t="s">
        <v>986</v>
      </c>
      <c r="Z684" t="s">
        <v>419</v>
      </c>
      <c r="AA684" t="s">
        <v>33</v>
      </c>
      <c r="AB684">
        <v>9</v>
      </c>
      <c r="AC684">
        <v>0</v>
      </c>
    </row>
    <row r="685" spans="2:29" x14ac:dyDescent="0.25">
      <c r="B685">
        <f t="shared" si="20"/>
        <v>2023</v>
      </c>
      <c r="C685">
        <f t="shared" si="21"/>
        <v>1</v>
      </c>
      <c r="D685" s="19">
        <f>_xlfn.XLOOKUP(G685,[1]Sheet1!$K:$K,[1]Sheet1!$D:$D,0)</f>
        <v>44942</v>
      </c>
      <c r="E685" s="19">
        <f>_xlfn.XLOOKUP(G685,[1]Sheet1!$K:$K,[1]Sheet1!$E:$E,0)</f>
        <v>44948</v>
      </c>
      <c r="F685" t="str">
        <f>_xlfn.XLOOKUP(G685,[1]Sheet1!$K:$K,[1]Sheet1!$N:$N,0)</f>
        <v>2023-W03</v>
      </c>
      <c r="G685" t="s">
        <v>418</v>
      </c>
      <c r="H685" t="s">
        <v>162</v>
      </c>
      <c r="I685" t="s">
        <v>163</v>
      </c>
      <c r="J685" t="s">
        <v>164</v>
      </c>
      <c r="K685" t="s">
        <v>165</v>
      </c>
      <c r="L685" t="s">
        <v>2612</v>
      </c>
      <c r="M685" t="s">
        <v>972</v>
      </c>
      <c r="N685" t="s">
        <v>2630</v>
      </c>
      <c r="O685" t="s">
        <v>1311</v>
      </c>
      <c r="P685" t="s">
        <v>2561</v>
      </c>
      <c r="Q685" t="s">
        <v>972</v>
      </c>
      <c r="R685" t="s">
        <v>1554</v>
      </c>
      <c r="S685" t="s">
        <v>1448</v>
      </c>
      <c r="T685" t="s">
        <v>970</v>
      </c>
      <c r="U685" t="s">
        <v>970</v>
      </c>
      <c r="V685" t="s">
        <v>1001</v>
      </c>
      <c r="W685" t="s">
        <v>996</v>
      </c>
      <c r="X685" t="s">
        <v>2631</v>
      </c>
      <c r="Y685" t="s">
        <v>1524</v>
      </c>
      <c r="Z685" t="s">
        <v>420</v>
      </c>
      <c r="AA685" t="s">
        <v>166</v>
      </c>
      <c r="AB685">
        <v>6</v>
      </c>
      <c r="AC685">
        <v>1</v>
      </c>
    </row>
    <row r="686" spans="2:29" x14ac:dyDescent="0.25">
      <c r="B686">
        <f t="shared" si="20"/>
        <v>2023</v>
      </c>
      <c r="C686">
        <f t="shared" si="21"/>
        <v>1</v>
      </c>
      <c r="D686" s="19">
        <f>_xlfn.XLOOKUP(G686,[1]Sheet1!$K:$K,[1]Sheet1!$D:$D,0)</f>
        <v>44942</v>
      </c>
      <c r="E686" s="19">
        <f>_xlfn.XLOOKUP(G686,[1]Sheet1!$K:$K,[1]Sheet1!$E:$E,0)</f>
        <v>44948</v>
      </c>
      <c r="F686" t="str">
        <f>_xlfn.XLOOKUP(G686,[1]Sheet1!$K:$K,[1]Sheet1!$N:$N,0)</f>
        <v>2023-W03</v>
      </c>
      <c r="G686" t="s">
        <v>418</v>
      </c>
      <c r="H686" t="s">
        <v>66</v>
      </c>
      <c r="I686" t="s">
        <v>72</v>
      </c>
      <c r="J686" t="s">
        <v>73</v>
      </c>
      <c r="K686" t="s">
        <v>74</v>
      </c>
      <c r="L686" t="s">
        <v>1379</v>
      </c>
      <c r="M686" t="s">
        <v>996</v>
      </c>
      <c r="N686" t="s">
        <v>1552</v>
      </c>
      <c r="O686" t="s">
        <v>1277</v>
      </c>
      <c r="P686" t="s">
        <v>1461</v>
      </c>
      <c r="Q686" t="s">
        <v>996</v>
      </c>
      <c r="R686" t="s">
        <v>2438</v>
      </c>
      <c r="S686" t="s">
        <v>1498</v>
      </c>
      <c r="T686" t="s">
        <v>970</v>
      </c>
      <c r="U686" t="s">
        <v>970</v>
      </c>
      <c r="V686" t="s">
        <v>963</v>
      </c>
      <c r="W686" t="s">
        <v>984</v>
      </c>
      <c r="X686" t="s">
        <v>2617</v>
      </c>
      <c r="Y686" t="s">
        <v>986</v>
      </c>
      <c r="Z686" t="s">
        <v>329</v>
      </c>
      <c r="AA686" t="s">
        <v>33</v>
      </c>
      <c r="AB686">
        <v>5</v>
      </c>
      <c r="AC686">
        <v>0</v>
      </c>
    </row>
    <row r="687" spans="2:29" x14ac:dyDescent="0.25">
      <c r="B687">
        <f t="shared" si="20"/>
        <v>2023</v>
      </c>
      <c r="C687">
        <f t="shared" si="21"/>
        <v>1</v>
      </c>
      <c r="D687" s="19">
        <f>_xlfn.XLOOKUP(G687,[1]Sheet1!$K:$K,[1]Sheet1!$D:$D,0)</f>
        <v>44942</v>
      </c>
      <c r="E687" s="19">
        <f>_xlfn.XLOOKUP(G687,[1]Sheet1!$K:$K,[1]Sheet1!$E:$E,0)</f>
        <v>44948</v>
      </c>
      <c r="F687" t="str">
        <f>_xlfn.XLOOKUP(G687,[1]Sheet1!$K:$K,[1]Sheet1!$N:$N,0)</f>
        <v>2023-W03</v>
      </c>
      <c r="G687" t="s">
        <v>418</v>
      </c>
      <c r="H687" t="s">
        <v>34</v>
      </c>
      <c r="I687" t="s">
        <v>224</v>
      </c>
      <c r="J687" t="s">
        <v>158</v>
      </c>
      <c r="K687" t="s">
        <v>225</v>
      </c>
      <c r="L687" t="s">
        <v>1079</v>
      </c>
      <c r="M687" t="s">
        <v>996</v>
      </c>
      <c r="N687" t="s">
        <v>2384</v>
      </c>
      <c r="O687" t="s">
        <v>1277</v>
      </c>
      <c r="P687" t="s">
        <v>1056</v>
      </c>
      <c r="Q687" t="s">
        <v>996</v>
      </c>
      <c r="R687" t="s">
        <v>1447</v>
      </c>
      <c r="S687" t="s">
        <v>1498</v>
      </c>
      <c r="T687" t="s">
        <v>970</v>
      </c>
      <c r="U687" t="s">
        <v>970</v>
      </c>
      <c r="V687" t="s">
        <v>977</v>
      </c>
      <c r="W687" t="s">
        <v>984</v>
      </c>
      <c r="X687" t="s">
        <v>1751</v>
      </c>
      <c r="Y687" t="s">
        <v>986</v>
      </c>
      <c r="Z687" t="s">
        <v>247</v>
      </c>
      <c r="AA687" t="s">
        <v>33</v>
      </c>
      <c r="AB687">
        <v>4</v>
      </c>
      <c r="AC687">
        <v>0</v>
      </c>
    </row>
    <row r="688" spans="2:29" x14ac:dyDescent="0.25">
      <c r="B688">
        <f t="shared" si="20"/>
        <v>2023</v>
      </c>
      <c r="C688">
        <f t="shared" si="21"/>
        <v>1</v>
      </c>
      <c r="D688" s="19">
        <f>_xlfn.XLOOKUP(G688,[1]Sheet1!$K:$K,[1]Sheet1!$D:$D,0)</f>
        <v>44942</v>
      </c>
      <c r="E688" s="19">
        <f>_xlfn.XLOOKUP(G688,[1]Sheet1!$K:$K,[1]Sheet1!$E:$E,0)</f>
        <v>44948</v>
      </c>
      <c r="F688" t="str">
        <f>_xlfn.XLOOKUP(G688,[1]Sheet1!$K:$K,[1]Sheet1!$N:$N,0)</f>
        <v>2023-W03</v>
      </c>
      <c r="G688" t="s">
        <v>418</v>
      </c>
      <c r="H688" t="s">
        <v>66</v>
      </c>
      <c r="I688" t="s">
        <v>80</v>
      </c>
      <c r="J688" t="s">
        <v>81</v>
      </c>
      <c r="K688" t="s">
        <v>82</v>
      </c>
      <c r="L688" t="s">
        <v>1097</v>
      </c>
      <c r="M688" t="s">
        <v>996</v>
      </c>
      <c r="N688" t="s">
        <v>1484</v>
      </c>
      <c r="O688" t="s">
        <v>1277</v>
      </c>
      <c r="P688" t="s">
        <v>1550</v>
      </c>
      <c r="Q688" t="s">
        <v>996</v>
      </c>
      <c r="R688" t="s">
        <v>1436</v>
      </c>
      <c r="S688" t="s">
        <v>1498</v>
      </c>
      <c r="T688" t="s">
        <v>970</v>
      </c>
      <c r="U688" t="s">
        <v>970</v>
      </c>
      <c r="V688" t="s">
        <v>977</v>
      </c>
      <c r="W688" t="s">
        <v>984</v>
      </c>
      <c r="X688" t="s">
        <v>2632</v>
      </c>
      <c r="Y688" t="s">
        <v>986</v>
      </c>
      <c r="Z688" t="s">
        <v>421</v>
      </c>
      <c r="AA688" t="s">
        <v>33</v>
      </c>
      <c r="AB688">
        <v>4</v>
      </c>
      <c r="AC688">
        <v>0</v>
      </c>
    </row>
    <row r="689" spans="2:29" x14ac:dyDescent="0.25">
      <c r="B689">
        <f t="shared" si="20"/>
        <v>2023</v>
      </c>
      <c r="C689">
        <f t="shared" si="21"/>
        <v>1</v>
      </c>
      <c r="D689" s="19">
        <f>_xlfn.XLOOKUP(G689,[1]Sheet1!$K:$K,[1]Sheet1!$D:$D,0)</f>
        <v>44942</v>
      </c>
      <c r="E689" s="19">
        <f>_xlfn.XLOOKUP(G689,[1]Sheet1!$K:$K,[1]Sheet1!$E:$E,0)</f>
        <v>44948</v>
      </c>
      <c r="F689" t="str">
        <f>_xlfn.XLOOKUP(G689,[1]Sheet1!$K:$K,[1]Sheet1!$N:$N,0)</f>
        <v>2023-W03</v>
      </c>
      <c r="G689" t="s">
        <v>418</v>
      </c>
      <c r="H689" t="s">
        <v>115</v>
      </c>
      <c r="I689" t="s">
        <v>231</v>
      </c>
      <c r="J689" t="s">
        <v>232</v>
      </c>
      <c r="K689" t="s">
        <v>233</v>
      </c>
      <c r="L689" t="s">
        <v>1030</v>
      </c>
      <c r="M689" t="s">
        <v>984</v>
      </c>
      <c r="N689" t="s">
        <v>2471</v>
      </c>
      <c r="O689" t="s">
        <v>986</v>
      </c>
      <c r="P689" t="s">
        <v>1954</v>
      </c>
      <c r="Q689" t="s">
        <v>984</v>
      </c>
      <c r="R689" t="s">
        <v>1486</v>
      </c>
      <c r="S689" t="s">
        <v>986</v>
      </c>
      <c r="T689" t="s">
        <v>970</v>
      </c>
      <c r="U689" t="s">
        <v>986</v>
      </c>
      <c r="V689" t="s">
        <v>1081</v>
      </c>
      <c r="W689" t="s">
        <v>984</v>
      </c>
      <c r="X689" t="s">
        <v>1034</v>
      </c>
      <c r="Y689" t="s">
        <v>986</v>
      </c>
      <c r="Z689" t="s">
        <v>171</v>
      </c>
      <c r="AA689" t="s">
        <v>33</v>
      </c>
      <c r="AB689">
        <v>3</v>
      </c>
      <c r="AC689">
        <v>0</v>
      </c>
    </row>
    <row r="690" spans="2:29" x14ac:dyDescent="0.25">
      <c r="B690">
        <f t="shared" si="20"/>
        <v>2023</v>
      </c>
      <c r="C690">
        <f t="shared" si="21"/>
        <v>1</v>
      </c>
      <c r="D690" s="19">
        <f>_xlfn.XLOOKUP(G690,[1]Sheet1!$K:$K,[1]Sheet1!$D:$D,0)</f>
        <v>44942</v>
      </c>
      <c r="E690" s="19">
        <f>_xlfn.XLOOKUP(G690,[1]Sheet1!$K:$K,[1]Sheet1!$E:$E,0)</f>
        <v>44948</v>
      </c>
      <c r="F690" t="str">
        <f>_xlfn.XLOOKUP(G690,[1]Sheet1!$K:$K,[1]Sheet1!$N:$N,0)</f>
        <v>2023-W03</v>
      </c>
      <c r="G690" t="s">
        <v>418</v>
      </c>
      <c r="H690" t="s">
        <v>34</v>
      </c>
      <c r="I690" t="s">
        <v>62</v>
      </c>
      <c r="J690" t="s">
        <v>63</v>
      </c>
      <c r="K690" t="s">
        <v>64</v>
      </c>
      <c r="L690" t="s">
        <v>1257</v>
      </c>
      <c r="M690" t="s">
        <v>996</v>
      </c>
      <c r="N690" t="s">
        <v>1111</v>
      </c>
      <c r="O690" t="s">
        <v>1277</v>
      </c>
      <c r="P690" t="s">
        <v>1275</v>
      </c>
      <c r="Q690" t="s">
        <v>996</v>
      </c>
      <c r="R690" t="s">
        <v>2633</v>
      </c>
      <c r="S690" t="s">
        <v>1498</v>
      </c>
      <c r="T690" t="s">
        <v>970</v>
      </c>
      <c r="U690" t="s">
        <v>970</v>
      </c>
      <c r="V690" t="s">
        <v>1081</v>
      </c>
      <c r="W690" t="s">
        <v>984</v>
      </c>
      <c r="X690" t="s">
        <v>1073</v>
      </c>
      <c r="Y690" t="s">
        <v>986</v>
      </c>
      <c r="Z690" t="s">
        <v>172</v>
      </c>
      <c r="AA690" t="s">
        <v>33</v>
      </c>
      <c r="AB690">
        <v>3</v>
      </c>
      <c r="AC690">
        <v>0</v>
      </c>
    </row>
    <row r="691" spans="2:29" x14ac:dyDescent="0.25">
      <c r="B691">
        <f t="shared" si="20"/>
        <v>2023</v>
      </c>
      <c r="C691">
        <f t="shared" si="21"/>
        <v>1</v>
      </c>
      <c r="D691" s="19">
        <f>_xlfn.XLOOKUP(G691,[1]Sheet1!$K:$K,[1]Sheet1!$D:$D,0)</f>
        <v>44942</v>
      </c>
      <c r="E691" s="19">
        <f>_xlfn.XLOOKUP(G691,[1]Sheet1!$K:$K,[1]Sheet1!$E:$E,0)</f>
        <v>44948</v>
      </c>
      <c r="F691" t="str">
        <f>_xlfn.XLOOKUP(G691,[1]Sheet1!$K:$K,[1]Sheet1!$N:$N,0)</f>
        <v>2023-W03</v>
      </c>
      <c r="G691" t="s">
        <v>418</v>
      </c>
      <c r="H691" t="s">
        <v>92</v>
      </c>
      <c r="I691" t="s">
        <v>97</v>
      </c>
      <c r="J691" t="s">
        <v>98</v>
      </c>
      <c r="K691" t="s">
        <v>99</v>
      </c>
      <c r="L691" t="s">
        <v>1536</v>
      </c>
      <c r="M691" t="s">
        <v>984</v>
      </c>
      <c r="N691" t="s">
        <v>1434</v>
      </c>
      <c r="O691" t="s">
        <v>986</v>
      </c>
      <c r="P691" t="s">
        <v>1284</v>
      </c>
      <c r="Q691" t="s">
        <v>984</v>
      </c>
      <c r="R691" t="s">
        <v>1371</v>
      </c>
      <c r="S691" t="s">
        <v>986</v>
      </c>
      <c r="T691" t="s">
        <v>970</v>
      </c>
      <c r="U691" t="s">
        <v>986</v>
      </c>
      <c r="V691" t="s">
        <v>1081</v>
      </c>
      <c r="W691" t="s">
        <v>984</v>
      </c>
      <c r="X691" t="s">
        <v>1694</v>
      </c>
      <c r="Y691" t="s">
        <v>986</v>
      </c>
      <c r="Z691" t="s">
        <v>341</v>
      </c>
      <c r="AA691" t="s">
        <v>33</v>
      </c>
      <c r="AB691">
        <v>3</v>
      </c>
      <c r="AC691">
        <v>0</v>
      </c>
    </row>
    <row r="692" spans="2:29" x14ac:dyDescent="0.25">
      <c r="B692">
        <f t="shared" si="20"/>
        <v>2023</v>
      </c>
      <c r="C692">
        <f t="shared" si="21"/>
        <v>1</v>
      </c>
      <c r="D692" s="19">
        <f>_xlfn.XLOOKUP(G692,[1]Sheet1!$K:$K,[1]Sheet1!$D:$D,0)</f>
        <v>44942</v>
      </c>
      <c r="E692" s="19">
        <f>_xlfn.XLOOKUP(G692,[1]Sheet1!$K:$K,[1]Sheet1!$E:$E,0)</f>
        <v>44948</v>
      </c>
      <c r="F692" t="str">
        <f>_xlfn.XLOOKUP(G692,[1]Sheet1!$K:$K,[1]Sheet1!$N:$N,0)</f>
        <v>2023-W03</v>
      </c>
      <c r="G692" t="s">
        <v>418</v>
      </c>
      <c r="H692" t="s">
        <v>40</v>
      </c>
      <c r="I692" t="s">
        <v>88</v>
      </c>
      <c r="J692" t="s">
        <v>89</v>
      </c>
      <c r="K692" t="s">
        <v>90</v>
      </c>
      <c r="L692" t="s">
        <v>1087</v>
      </c>
      <c r="M692" t="s">
        <v>1081</v>
      </c>
      <c r="N692" t="s">
        <v>1226</v>
      </c>
      <c r="O692" t="s">
        <v>1335</v>
      </c>
      <c r="P692" t="s">
        <v>1253</v>
      </c>
      <c r="Q692" t="s">
        <v>977</v>
      </c>
      <c r="R692" t="s">
        <v>2634</v>
      </c>
      <c r="S692" t="s">
        <v>1805</v>
      </c>
      <c r="T692" t="s">
        <v>970</v>
      </c>
      <c r="U692" t="s">
        <v>2635</v>
      </c>
      <c r="V692" t="s">
        <v>972</v>
      </c>
      <c r="W692" t="s">
        <v>984</v>
      </c>
      <c r="X692" t="s">
        <v>1411</v>
      </c>
      <c r="Y692" t="s">
        <v>986</v>
      </c>
      <c r="Z692" t="s">
        <v>135</v>
      </c>
      <c r="AA692" t="s">
        <v>33</v>
      </c>
      <c r="AB692">
        <v>2</v>
      </c>
      <c r="AC692">
        <v>0</v>
      </c>
    </row>
    <row r="693" spans="2:29" x14ac:dyDescent="0.25">
      <c r="B693">
        <f t="shared" si="20"/>
        <v>2023</v>
      </c>
      <c r="C693">
        <f t="shared" si="21"/>
        <v>1</v>
      </c>
      <c r="D693" s="19">
        <f>_xlfn.XLOOKUP(G693,[1]Sheet1!$K:$K,[1]Sheet1!$D:$D,0)</f>
        <v>44942</v>
      </c>
      <c r="E693" s="19">
        <f>_xlfn.XLOOKUP(G693,[1]Sheet1!$K:$K,[1]Sheet1!$E:$E,0)</f>
        <v>44948</v>
      </c>
      <c r="F693" t="str">
        <f>_xlfn.XLOOKUP(G693,[1]Sheet1!$K:$K,[1]Sheet1!$N:$N,0)</f>
        <v>2023-W03</v>
      </c>
      <c r="G693" t="s">
        <v>418</v>
      </c>
      <c r="H693" t="s">
        <v>34</v>
      </c>
      <c r="I693" t="s">
        <v>50</v>
      </c>
      <c r="J693" t="s">
        <v>51</v>
      </c>
      <c r="K693" t="s">
        <v>52</v>
      </c>
      <c r="L693" t="s">
        <v>1047</v>
      </c>
      <c r="M693" t="s">
        <v>984</v>
      </c>
      <c r="N693" t="s">
        <v>1218</v>
      </c>
      <c r="O693" t="s">
        <v>986</v>
      </c>
      <c r="P693" t="s">
        <v>1008</v>
      </c>
      <c r="Q693" t="s">
        <v>984</v>
      </c>
      <c r="R693" t="s">
        <v>2636</v>
      </c>
      <c r="S693" t="s">
        <v>986</v>
      </c>
      <c r="T693" t="s">
        <v>970</v>
      </c>
      <c r="U693" t="s">
        <v>986</v>
      </c>
      <c r="V693" t="s">
        <v>972</v>
      </c>
      <c r="W693" t="s">
        <v>984</v>
      </c>
      <c r="X693" t="s">
        <v>1283</v>
      </c>
      <c r="Y693" t="s">
        <v>986</v>
      </c>
      <c r="Z693" t="s">
        <v>135</v>
      </c>
      <c r="AA693" t="s">
        <v>33</v>
      </c>
      <c r="AB693">
        <v>2</v>
      </c>
      <c r="AC693">
        <v>0</v>
      </c>
    </row>
    <row r="694" spans="2:29" x14ac:dyDescent="0.25">
      <c r="B694">
        <f t="shared" si="20"/>
        <v>2023</v>
      </c>
      <c r="C694">
        <f t="shared" si="21"/>
        <v>1</v>
      </c>
      <c r="D694" s="19">
        <f>_xlfn.XLOOKUP(G694,[1]Sheet1!$K:$K,[1]Sheet1!$D:$D,0)</f>
        <v>44942</v>
      </c>
      <c r="E694" s="19">
        <f>_xlfn.XLOOKUP(G694,[1]Sheet1!$K:$K,[1]Sheet1!$E:$E,0)</f>
        <v>44948</v>
      </c>
      <c r="F694" t="str">
        <f>_xlfn.XLOOKUP(G694,[1]Sheet1!$K:$K,[1]Sheet1!$N:$N,0)</f>
        <v>2023-W03</v>
      </c>
      <c r="G694" t="s">
        <v>418</v>
      </c>
      <c r="H694" t="s">
        <v>34</v>
      </c>
      <c r="I694" t="s">
        <v>397</v>
      </c>
      <c r="J694" t="s">
        <v>398</v>
      </c>
      <c r="K694" t="s">
        <v>399</v>
      </c>
      <c r="L694" t="s">
        <v>1321</v>
      </c>
      <c r="M694" t="s">
        <v>996</v>
      </c>
      <c r="N694" t="s">
        <v>2279</v>
      </c>
      <c r="O694" t="s">
        <v>1277</v>
      </c>
      <c r="P694" t="s">
        <v>1106</v>
      </c>
      <c r="Q694" t="s">
        <v>996</v>
      </c>
      <c r="R694" t="s">
        <v>2637</v>
      </c>
      <c r="S694" t="s">
        <v>1498</v>
      </c>
      <c r="T694" t="s">
        <v>970</v>
      </c>
      <c r="U694" t="s">
        <v>970</v>
      </c>
      <c r="V694" t="s">
        <v>972</v>
      </c>
      <c r="W694" t="s">
        <v>984</v>
      </c>
      <c r="X694" t="s">
        <v>998</v>
      </c>
      <c r="Y694" t="s">
        <v>986</v>
      </c>
      <c r="Z694" t="s">
        <v>257</v>
      </c>
      <c r="AA694" t="s">
        <v>33</v>
      </c>
      <c r="AB694">
        <v>2</v>
      </c>
      <c r="AC694">
        <v>0</v>
      </c>
    </row>
    <row r="695" spans="2:29" x14ac:dyDescent="0.25">
      <c r="B695">
        <f t="shared" si="20"/>
        <v>2023</v>
      </c>
      <c r="C695">
        <f t="shared" si="21"/>
        <v>1</v>
      </c>
      <c r="D695" s="19">
        <f>_xlfn.XLOOKUP(G695,[1]Sheet1!$K:$K,[1]Sheet1!$D:$D,0)</f>
        <v>44942</v>
      </c>
      <c r="E695" s="19">
        <f>_xlfn.XLOOKUP(G695,[1]Sheet1!$K:$K,[1]Sheet1!$E:$E,0)</f>
        <v>44948</v>
      </c>
      <c r="F695" t="str">
        <f>_xlfn.XLOOKUP(G695,[1]Sheet1!$K:$K,[1]Sheet1!$N:$N,0)</f>
        <v>2023-W03</v>
      </c>
      <c r="G695" t="s">
        <v>418</v>
      </c>
      <c r="H695" t="s">
        <v>34</v>
      </c>
      <c r="I695" t="s">
        <v>107</v>
      </c>
      <c r="J695" t="s">
        <v>108</v>
      </c>
      <c r="K695" t="s">
        <v>109</v>
      </c>
      <c r="L695" t="s">
        <v>2003</v>
      </c>
      <c r="M695" t="s">
        <v>977</v>
      </c>
      <c r="N695" t="s">
        <v>1911</v>
      </c>
      <c r="O695" t="s">
        <v>2490</v>
      </c>
      <c r="P695" t="s">
        <v>1143</v>
      </c>
      <c r="Q695" t="s">
        <v>977</v>
      </c>
      <c r="R695" t="s">
        <v>1755</v>
      </c>
      <c r="S695" t="s">
        <v>1805</v>
      </c>
      <c r="T695" t="s">
        <v>2611</v>
      </c>
      <c r="U695" t="s">
        <v>970</v>
      </c>
      <c r="V695" t="s">
        <v>972</v>
      </c>
      <c r="W695" t="s">
        <v>984</v>
      </c>
      <c r="X695" t="s">
        <v>2515</v>
      </c>
      <c r="Y695" t="s">
        <v>986</v>
      </c>
      <c r="Z695" t="s">
        <v>217</v>
      </c>
      <c r="AA695" t="s">
        <v>33</v>
      </c>
      <c r="AB695">
        <v>2</v>
      </c>
      <c r="AC695">
        <v>0</v>
      </c>
    </row>
    <row r="696" spans="2:29" x14ac:dyDescent="0.25">
      <c r="B696">
        <f t="shared" si="20"/>
        <v>2023</v>
      </c>
      <c r="C696">
        <f t="shared" si="21"/>
        <v>1</v>
      </c>
      <c r="D696" s="19">
        <f>_xlfn.XLOOKUP(G696,[1]Sheet1!$K:$K,[1]Sheet1!$D:$D,0)</f>
        <v>44942</v>
      </c>
      <c r="E696" s="19">
        <f>_xlfn.XLOOKUP(G696,[1]Sheet1!$K:$K,[1]Sheet1!$E:$E,0)</f>
        <v>44948</v>
      </c>
      <c r="F696" t="str">
        <f>_xlfn.XLOOKUP(G696,[1]Sheet1!$K:$K,[1]Sheet1!$N:$N,0)</f>
        <v>2023-W03</v>
      </c>
      <c r="G696" t="s">
        <v>418</v>
      </c>
      <c r="H696" t="s">
        <v>34</v>
      </c>
      <c r="I696" t="s">
        <v>45</v>
      </c>
      <c r="J696" t="s">
        <v>46</v>
      </c>
      <c r="K696" t="s">
        <v>47</v>
      </c>
      <c r="L696" t="s">
        <v>2304</v>
      </c>
      <c r="M696" t="s">
        <v>996</v>
      </c>
      <c r="N696" t="s">
        <v>1693</v>
      </c>
      <c r="O696" t="s">
        <v>1277</v>
      </c>
      <c r="P696" t="s">
        <v>1324</v>
      </c>
      <c r="Q696" t="s">
        <v>996</v>
      </c>
      <c r="R696" t="s">
        <v>1131</v>
      </c>
      <c r="S696" t="s">
        <v>1498</v>
      </c>
      <c r="T696" t="s">
        <v>970</v>
      </c>
      <c r="U696" t="s">
        <v>970</v>
      </c>
      <c r="V696" t="s">
        <v>972</v>
      </c>
      <c r="W696" t="s">
        <v>984</v>
      </c>
      <c r="X696" t="s">
        <v>1479</v>
      </c>
      <c r="Y696" t="s">
        <v>986</v>
      </c>
      <c r="Z696" t="s">
        <v>135</v>
      </c>
      <c r="AA696" t="s">
        <v>33</v>
      </c>
      <c r="AB696">
        <v>2</v>
      </c>
      <c r="AC696">
        <v>0</v>
      </c>
    </row>
    <row r="697" spans="2:29" x14ac:dyDescent="0.25">
      <c r="B697">
        <f t="shared" si="20"/>
        <v>2023</v>
      </c>
      <c r="C697">
        <f t="shared" si="21"/>
        <v>1</v>
      </c>
      <c r="D697" s="19">
        <f>_xlfn.XLOOKUP(G697,[1]Sheet1!$K:$K,[1]Sheet1!$D:$D,0)</f>
        <v>44942</v>
      </c>
      <c r="E697" s="19">
        <f>_xlfn.XLOOKUP(G697,[1]Sheet1!$K:$K,[1]Sheet1!$E:$E,0)</f>
        <v>44948</v>
      </c>
      <c r="F697" t="str">
        <f>_xlfn.XLOOKUP(G697,[1]Sheet1!$K:$K,[1]Sheet1!$N:$N,0)</f>
        <v>2023-W03</v>
      </c>
      <c r="G697" t="s">
        <v>418</v>
      </c>
      <c r="H697" t="s">
        <v>66</v>
      </c>
      <c r="I697" t="s">
        <v>54</v>
      </c>
      <c r="J697" t="s">
        <v>30</v>
      </c>
      <c r="K697" t="s">
        <v>55</v>
      </c>
      <c r="L697" t="s">
        <v>1642</v>
      </c>
      <c r="M697" t="s">
        <v>984</v>
      </c>
      <c r="N697" t="s">
        <v>2021</v>
      </c>
      <c r="O697" t="s">
        <v>986</v>
      </c>
      <c r="P697" t="s">
        <v>1713</v>
      </c>
      <c r="Q697" t="s">
        <v>984</v>
      </c>
      <c r="R697" t="s">
        <v>1546</v>
      </c>
      <c r="S697" t="s">
        <v>986</v>
      </c>
      <c r="T697" t="s">
        <v>970</v>
      </c>
      <c r="U697" t="s">
        <v>986</v>
      </c>
      <c r="V697" t="s">
        <v>972</v>
      </c>
      <c r="W697" t="s">
        <v>984</v>
      </c>
      <c r="X697" t="s">
        <v>1870</v>
      </c>
      <c r="Y697" t="s">
        <v>986</v>
      </c>
      <c r="Z697" t="s">
        <v>370</v>
      </c>
      <c r="AA697" t="s">
        <v>33</v>
      </c>
      <c r="AB697">
        <v>2</v>
      </c>
      <c r="AC697">
        <v>0</v>
      </c>
    </row>
    <row r="698" spans="2:29" x14ac:dyDescent="0.25">
      <c r="B698">
        <f t="shared" si="20"/>
        <v>2023</v>
      </c>
      <c r="C698">
        <f t="shared" si="21"/>
        <v>1</v>
      </c>
      <c r="D698" s="19">
        <f>_xlfn.XLOOKUP(G698,[1]Sheet1!$K:$K,[1]Sheet1!$D:$D,0)</f>
        <v>44942</v>
      </c>
      <c r="E698" s="19">
        <f>_xlfn.XLOOKUP(G698,[1]Sheet1!$K:$K,[1]Sheet1!$E:$E,0)</f>
        <v>44948</v>
      </c>
      <c r="F698" t="str">
        <f>_xlfn.XLOOKUP(G698,[1]Sheet1!$K:$K,[1]Sheet1!$N:$N,0)</f>
        <v>2023-W03</v>
      </c>
      <c r="G698" t="s">
        <v>418</v>
      </c>
      <c r="H698" t="s">
        <v>92</v>
      </c>
      <c r="I698" t="s">
        <v>93</v>
      </c>
      <c r="J698" t="s">
        <v>94</v>
      </c>
      <c r="K698" t="s">
        <v>95</v>
      </c>
      <c r="L698" t="s">
        <v>1089</v>
      </c>
      <c r="M698" t="s">
        <v>984</v>
      </c>
      <c r="N698" t="s">
        <v>1447</v>
      </c>
      <c r="O698" t="s">
        <v>986</v>
      </c>
      <c r="P698" t="s">
        <v>1087</v>
      </c>
      <c r="Q698" t="s">
        <v>984</v>
      </c>
      <c r="R698" t="s">
        <v>1423</v>
      </c>
      <c r="S698" t="s">
        <v>986</v>
      </c>
      <c r="T698" t="s">
        <v>970</v>
      </c>
      <c r="U698" t="s">
        <v>986</v>
      </c>
      <c r="V698" t="s">
        <v>972</v>
      </c>
      <c r="W698" t="s">
        <v>984</v>
      </c>
      <c r="X698" t="s">
        <v>1034</v>
      </c>
      <c r="Y698" t="s">
        <v>986</v>
      </c>
      <c r="Z698" t="s">
        <v>300</v>
      </c>
      <c r="AA698" t="s">
        <v>33</v>
      </c>
      <c r="AB698">
        <v>2</v>
      </c>
      <c r="AC698">
        <v>0</v>
      </c>
    </row>
    <row r="699" spans="2:29" x14ac:dyDescent="0.25">
      <c r="B699">
        <f t="shared" si="20"/>
        <v>2023</v>
      </c>
      <c r="C699">
        <f t="shared" si="21"/>
        <v>1</v>
      </c>
      <c r="D699" s="19">
        <f>_xlfn.XLOOKUP(G699,[1]Sheet1!$K:$K,[1]Sheet1!$D:$D,0)</f>
        <v>44942</v>
      </c>
      <c r="E699" s="19">
        <f>_xlfn.XLOOKUP(G699,[1]Sheet1!$K:$K,[1]Sheet1!$E:$E,0)</f>
        <v>44948</v>
      </c>
      <c r="F699" t="str">
        <f>_xlfn.XLOOKUP(G699,[1]Sheet1!$K:$K,[1]Sheet1!$N:$N,0)</f>
        <v>2023-W03</v>
      </c>
      <c r="G699" t="s">
        <v>418</v>
      </c>
      <c r="H699" t="s">
        <v>40</v>
      </c>
      <c r="I699" t="s">
        <v>41</v>
      </c>
      <c r="J699" t="s">
        <v>42</v>
      </c>
      <c r="K699" t="s">
        <v>43</v>
      </c>
      <c r="L699" t="s">
        <v>1166</v>
      </c>
      <c r="M699" t="s">
        <v>996</v>
      </c>
      <c r="N699" t="s">
        <v>1343</v>
      </c>
      <c r="O699" t="s">
        <v>1277</v>
      </c>
      <c r="P699" t="s">
        <v>1253</v>
      </c>
      <c r="Q699" t="s">
        <v>996</v>
      </c>
      <c r="R699" t="s">
        <v>2634</v>
      </c>
      <c r="S699" t="s">
        <v>1498</v>
      </c>
      <c r="T699" t="s">
        <v>2638</v>
      </c>
      <c r="U699" t="s">
        <v>970</v>
      </c>
      <c r="V699" t="s">
        <v>996</v>
      </c>
      <c r="W699" t="s">
        <v>984</v>
      </c>
      <c r="X699" t="s">
        <v>1392</v>
      </c>
      <c r="Y699" t="s">
        <v>986</v>
      </c>
      <c r="Z699" t="s">
        <v>139</v>
      </c>
      <c r="AA699" t="s">
        <v>33</v>
      </c>
      <c r="AB699">
        <v>1</v>
      </c>
      <c r="AC699">
        <v>0</v>
      </c>
    </row>
    <row r="700" spans="2:29" x14ac:dyDescent="0.25">
      <c r="B700">
        <f t="shared" si="20"/>
        <v>2023</v>
      </c>
      <c r="C700">
        <f t="shared" si="21"/>
        <v>1</v>
      </c>
      <c r="D700" s="19">
        <f>_xlfn.XLOOKUP(G700,[1]Sheet1!$K:$K,[1]Sheet1!$D:$D,0)</f>
        <v>44942</v>
      </c>
      <c r="E700" s="19">
        <f>_xlfn.XLOOKUP(G700,[1]Sheet1!$K:$K,[1]Sheet1!$E:$E,0)</f>
        <v>44948</v>
      </c>
      <c r="F700" t="str">
        <f>_xlfn.XLOOKUP(G700,[1]Sheet1!$K:$K,[1]Sheet1!$N:$N,0)</f>
        <v>2023-W03</v>
      </c>
      <c r="G700" t="s">
        <v>418</v>
      </c>
      <c r="H700" t="s">
        <v>162</v>
      </c>
      <c r="I700" t="s">
        <v>342</v>
      </c>
      <c r="J700" t="s">
        <v>343</v>
      </c>
      <c r="K700" t="s">
        <v>344</v>
      </c>
      <c r="L700" t="s">
        <v>1296</v>
      </c>
      <c r="M700" t="s">
        <v>984</v>
      </c>
      <c r="N700" t="s">
        <v>2232</v>
      </c>
      <c r="O700" t="s">
        <v>986</v>
      </c>
      <c r="P700" t="s">
        <v>1124</v>
      </c>
      <c r="Q700" t="s">
        <v>984</v>
      </c>
      <c r="R700" t="s">
        <v>2227</v>
      </c>
      <c r="S700" t="s">
        <v>986</v>
      </c>
      <c r="T700" t="s">
        <v>2420</v>
      </c>
      <c r="U700" t="s">
        <v>986</v>
      </c>
      <c r="V700" t="s">
        <v>996</v>
      </c>
      <c r="W700" t="s">
        <v>984</v>
      </c>
      <c r="X700" t="s">
        <v>1411</v>
      </c>
      <c r="Y700" t="s">
        <v>986</v>
      </c>
      <c r="Z700" t="s">
        <v>166</v>
      </c>
      <c r="AA700" t="s">
        <v>33</v>
      </c>
      <c r="AB700">
        <v>1</v>
      </c>
      <c r="AC700">
        <v>0</v>
      </c>
    </row>
    <row r="701" spans="2:29" x14ac:dyDescent="0.25">
      <c r="B701">
        <f t="shared" si="20"/>
        <v>2023</v>
      </c>
      <c r="C701">
        <f t="shared" si="21"/>
        <v>1</v>
      </c>
      <c r="D701" s="19">
        <f>_xlfn.XLOOKUP(G701,[1]Sheet1!$K:$K,[1]Sheet1!$D:$D,0)</f>
        <v>44942</v>
      </c>
      <c r="E701" s="19">
        <f>_xlfn.XLOOKUP(G701,[1]Sheet1!$K:$K,[1]Sheet1!$E:$E,0)</f>
        <v>44948</v>
      </c>
      <c r="F701" t="str">
        <f>_xlfn.XLOOKUP(G701,[1]Sheet1!$K:$K,[1]Sheet1!$N:$N,0)</f>
        <v>2023-W03</v>
      </c>
      <c r="G701" t="s">
        <v>418</v>
      </c>
      <c r="H701" t="s">
        <v>162</v>
      </c>
      <c r="I701" t="s">
        <v>371</v>
      </c>
      <c r="J701" t="s">
        <v>343</v>
      </c>
      <c r="K701" t="s">
        <v>372</v>
      </c>
      <c r="L701" t="s">
        <v>1132</v>
      </c>
      <c r="M701" t="s">
        <v>984</v>
      </c>
      <c r="N701" t="s">
        <v>1595</v>
      </c>
      <c r="O701" t="s">
        <v>986</v>
      </c>
      <c r="P701" t="s">
        <v>1124</v>
      </c>
      <c r="Q701" t="s">
        <v>984</v>
      </c>
      <c r="R701" t="s">
        <v>2227</v>
      </c>
      <c r="S701" t="s">
        <v>986</v>
      </c>
      <c r="T701" t="s">
        <v>2012</v>
      </c>
      <c r="U701" t="s">
        <v>986</v>
      </c>
      <c r="V701" t="s">
        <v>996</v>
      </c>
      <c r="W701" t="s">
        <v>984</v>
      </c>
      <c r="X701" t="s">
        <v>1619</v>
      </c>
      <c r="Y701" t="s">
        <v>986</v>
      </c>
      <c r="Z701" t="s">
        <v>166</v>
      </c>
      <c r="AA701" t="s">
        <v>33</v>
      </c>
      <c r="AB701">
        <v>1</v>
      </c>
      <c r="AC701">
        <v>0</v>
      </c>
    </row>
    <row r="702" spans="2:29" x14ac:dyDescent="0.25">
      <c r="B702">
        <f t="shared" si="20"/>
        <v>2023</v>
      </c>
      <c r="C702">
        <f t="shared" si="21"/>
        <v>1</v>
      </c>
      <c r="D702" s="19">
        <f>_xlfn.XLOOKUP(G702,[1]Sheet1!$K:$K,[1]Sheet1!$D:$D,0)</f>
        <v>44942</v>
      </c>
      <c r="E702" s="19">
        <f>_xlfn.XLOOKUP(G702,[1]Sheet1!$K:$K,[1]Sheet1!$E:$E,0)</f>
        <v>44948</v>
      </c>
      <c r="F702" t="str">
        <f>_xlfn.XLOOKUP(G702,[1]Sheet1!$K:$K,[1]Sheet1!$N:$N,0)</f>
        <v>2023-W03</v>
      </c>
      <c r="G702" t="s">
        <v>418</v>
      </c>
      <c r="H702" t="s">
        <v>66</v>
      </c>
      <c r="I702" t="s">
        <v>120</v>
      </c>
      <c r="J702" t="s">
        <v>121</v>
      </c>
      <c r="K702" t="s">
        <v>122</v>
      </c>
      <c r="L702" t="s">
        <v>1336</v>
      </c>
      <c r="M702" t="s">
        <v>996</v>
      </c>
      <c r="N702" t="s">
        <v>1445</v>
      </c>
      <c r="O702" t="s">
        <v>1277</v>
      </c>
      <c r="P702" t="s">
        <v>1778</v>
      </c>
      <c r="Q702" t="s">
        <v>996</v>
      </c>
      <c r="R702" t="s">
        <v>2141</v>
      </c>
      <c r="S702" t="s">
        <v>1498</v>
      </c>
      <c r="T702" t="s">
        <v>970</v>
      </c>
      <c r="U702" t="s">
        <v>970</v>
      </c>
      <c r="V702" t="s">
        <v>996</v>
      </c>
      <c r="W702" t="s">
        <v>984</v>
      </c>
      <c r="X702" t="s">
        <v>1339</v>
      </c>
      <c r="Y702" t="s">
        <v>986</v>
      </c>
      <c r="Z702" t="s">
        <v>369</v>
      </c>
      <c r="AA702" t="s">
        <v>33</v>
      </c>
      <c r="AB702">
        <v>1</v>
      </c>
      <c r="AC702">
        <v>0</v>
      </c>
    </row>
    <row r="703" spans="2:29" x14ac:dyDescent="0.25">
      <c r="B703">
        <f t="shared" si="20"/>
        <v>2023</v>
      </c>
      <c r="C703">
        <f t="shared" si="21"/>
        <v>1</v>
      </c>
      <c r="D703" s="19">
        <f>_xlfn.XLOOKUP(G703,[1]Sheet1!$K:$K,[1]Sheet1!$D:$D,0)</f>
        <v>44942</v>
      </c>
      <c r="E703" s="19">
        <f>_xlfn.XLOOKUP(G703,[1]Sheet1!$K:$K,[1]Sheet1!$E:$E,0)</f>
        <v>44948</v>
      </c>
      <c r="F703" t="str">
        <f>_xlfn.XLOOKUP(G703,[1]Sheet1!$K:$K,[1]Sheet1!$N:$N,0)</f>
        <v>2023-W03</v>
      </c>
      <c r="G703" t="s">
        <v>418</v>
      </c>
      <c r="H703" t="s">
        <v>66</v>
      </c>
      <c r="I703" t="s">
        <v>84</v>
      </c>
      <c r="J703" t="s">
        <v>85</v>
      </c>
      <c r="K703" t="s">
        <v>86</v>
      </c>
      <c r="L703" t="s">
        <v>1336</v>
      </c>
      <c r="M703" t="s">
        <v>996</v>
      </c>
      <c r="N703" t="s">
        <v>1445</v>
      </c>
      <c r="O703" t="s">
        <v>1277</v>
      </c>
      <c r="P703" t="s">
        <v>1038</v>
      </c>
      <c r="Q703" t="s">
        <v>996</v>
      </c>
      <c r="R703" t="s">
        <v>1722</v>
      </c>
      <c r="S703" t="s">
        <v>1498</v>
      </c>
      <c r="T703" t="s">
        <v>970</v>
      </c>
      <c r="U703" t="s">
        <v>970</v>
      </c>
      <c r="V703" t="s">
        <v>996</v>
      </c>
      <c r="W703" t="s">
        <v>984</v>
      </c>
      <c r="X703" t="s">
        <v>1339</v>
      </c>
      <c r="Y703" t="s">
        <v>986</v>
      </c>
      <c r="Z703" t="s">
        <v>147</v>
      </c>
      <c r="AA703" t="s">
        <v>33</v>
      </c>
      <c r="AB703">
        <v>1</v>
      </c>
      <c r="AC703">
        <v>0</v>
      </c>
    </row>
    <row r="704" spans="2:29" x14ac:dyDescent="0.25">
      <c r="B704">
        <f t="shared" si="20"/>
        <v>2023</v>
      </c>
      <c r="C704">
        <f t="shared" si="21"/>
        <v>1</v>
      </c>
      <c r="D704" s="19">
        <f>_xlfn.XLOOKUP(G704,[1]Sheet1!$K:$K,[1]Sheet1!$D:$D,0)</f>
        <v>44942</v>
      </c>
      <c r="E704" s="19">
        <f>_xlfn.XLOOKUP(G704,[1]Sheet1!$K:$K,[1]Sheet1!$E:$E,0)</f>
        <v>44948</v>
      </c>
      <c r="F704" t="str">
        <f>_xlfn.XLOOKUP(G704,[1]Sheet1!$K:$K,[1]Sheet1!$N:$N,0)</f>
        <v>2023-W03</v>
      </c>
      <c r="G704" t="s">
        <v>418</v>
      </c>
      <c r="H704" t="s">
        <v>66</v>
      </c>
      <c r="I704" t="s">
        <v>67</v>
      </c>
      <c r="J704" t="s">
        <v>68</v>
      </c>
      <c r="K704" t="s">
        <v>69</v>
      </c>
      <c r="L704" t="s">
        <v>1119</v>
      </c>
      <c r="M704" t="s">
        <v>996</v>
      </c>
      <c r="N704" t="s">
        <v>1786</v>
      </c>
      <c r="O704" t="s">
        <v>1277</v>
      </c>
      <c r="P704" t="s">
        <v>1132</v>
      </c>
      <c r="Q704" t="s">
        <v>996</v>
      </c>
      <c r="R704" t="s">
        <v>2459</v>
      </c>
      <c r="S704" t="s">
        <v>1498</v>
      </c>
      <c r="T704" t="s">
        <v>970</v>
      </c>
      <c r="U704" t="s">
        <v>970</v>
      </c>
      <c r="V704" t="s">
        <v>996</v>
      </c>
      <c r="W704" t="s">
        <v>984</v>
      </c>
      <c r="X704" t="s">
        <v>1959</v>
      </c>
      <c r="Y704" t="s">
        <v>986</v>
      </c>
      <c r="Z704" t="s">
        <v>357</v>
      </c>
      <c r="AA704" t="s">
        <v>33</v>
      </c>
      <c r="AB704">
        <v>1</v>
      </c>
      <c r="AC704">
        <v>0</v>
      </c>
    </row>
    <row r="705" spans="2:29" x14ac:dyDescent="0.25">
      <c r="B705">
        <f t="shared" si="20"/>
        <v>2023</v>
      </c>
      <c r="C705">
        <f t="shared" si="21"/>
        <v>1</v>
      </c>
      <c r="D705" s="19">
        <f>_xlfn.XLOOKUP(G705,[1]Sheet1!$K:$K,[1]Sheet1!$D:$D,0)</f>
        <v>44935</v>
      </c>
      <c r="E705" s="19">
        <f>_xlfn.XLOOKUP(G705,[1]Sheet1!$K:$K,[1]Sheet1!$E:$E,0)</f>
        <v>44941</v>
      </c>
      <c r="F705" t="str">
        <f>_xlfn.XLOOKUP(G705,[1]Sheet1!$K:$K,[1]Sheet1!$N:$N,0)</f>
        <v>2023-W02</v>
      </c>
      <c r="G705" t="s">
        <v>422</v>
      </c>
      <c r="H705" t="s">
        <v>40</v>
      </c>
      <c r="I705" t="s">
        <v>58</v>
      </c>
      <c r="J705" t="s">
        <v>59</v>
      </c>
      <c r="K705" t="s">
        <v>60</v>
      </c>
      <c r="L705" t="s">
        <v>2178</v>
      </c>
      <c r="M705" t="s">
        <v>1081</v>
      </c>
      <c r="N705" t="s">
        <v>1826</v>
      </c>
      <c r="O705" t="s">
        <v>1247</v>
      </c>
      <c r="P705" t="s">
        <v>1961</v>
      </c>
      <c r="Q705" t="s">
        <v>1081</v>
      </c>
      <c r="R705" t="s">
        <v>2639</v>
      </c>
      <c r="S705" t="s">
        <v>1430</v>
      </c>
      <c r="T705" t="s">
        <v>2640</v>
      </c>
      <c r="U705" t="s">
        <v>970</v>
      </c>
      <c r="V705" t="s">
        <v>1221</v>
      </c>
      <c r="W705" t="s">
        <v>984</v>
      </c>
      <c r="X705" t="s">
        <v>2641</v>
      </c>
      <c r="Y705" t="s">
        <v>986</v>
      </c>
      <c r="Z705" t="s">
        <v>423</v>
      </c>
      <c r="AA705" t="s">
        <v>33</v>
      </c>
      <c r="AB705">
        <v>19</v>
      </c>
      <c r="AC705">
        <v>0</v>
      </c>
    </row>
    <row r="706" spans="2:29" x14ac:dyDescent="0.25">
      <c r="B706">
        <f t="shared" si="20"/>
        <v>2023</v>
      </c>
      <c r="C706">
        <f t="shared" si="21"/>
        <v>1</v>
      </c>
      <c r="D706" s="19">
        <f>_xlfn.XLOOKUP(G706,[1]Sheet1!$K:$K,[1]Sheet1!$D:$D,0)</f>
        <v>44935</v>
      </c>
      <c r="E706" s="19">
        <f>_xlfn.XLOOKUP(G706,[1]Sheet1!$K:$K,[1]Sheet1!$E:$E,0)</f>
        <v>44941</v>
      </c>
      <c r="F706" t="str">
        <f>_xlfn.XLOOKUP(G706,[1]Sheet1!$K:$K,[1]Sheet1!$N:$N,0)</f>
        <v>2023-W02</v>
      </c>
      <c r="G706" t="s">
        <v>422</v>
      </c>
      <c r="H706" t="s">
        <v>162</v>
      </c>
      <c r="I706" t="s">
        <v>163</v>
      </c>
      <c r="J706" t="s">
        <v>164</v>
      </c>
      <c r="K706" t="s">
        <v>165</v>
      </c>
      <c r="L706" t="s">
        <v>1876</v>
      </c>
      <c r="M706" t="s">
        <v>963</v>
      </c>
      <c r="N706" t="s">
        <v>2642</v>
      </c>
      <c r="O706" t="s">
        <v>2470</v>
      </c>
      <c r="P706" t="s">
        <v>2643</v>
      </c>
      <c r="Q706" t="s">
        <v>963</v>
      </c>
      <c r="R706" t="s">
        <v>1845</v>
      </c>
      <c r="S706" t="s">
        <v>1186</v>
      </c>
      <c r="T706" t="s">
        <v>970</v>
      </c>
      <c r="U706" t="s">
        <v>2644</v>
      </c>
      <c r="V706" t="s">
        <v>1219</v>
      </c>
      <c r="W706" t="s">
        <v>984</v>
      </c>
      <c r="X706" t="s">
        <v>1246</v>
      </c>
      <c r="Y706" t="s">
        <v>986</v>
      </c>
      <c r="Z706" t="s">
        <v>424</v>
      </c>
      <c r="AA706" t="s">
        <v>33</v>
      </c>
      <c r="AB706">
        <v>18</v>
      </c>
      <c r="AC706">
        <v>0</v>
      </c>
    </row>
    <row r="707" spans="2:29" x14ac:dyDescent="0.25">
      <c r="B707">
        <f t="shared" si="20"/>
        <v>2023</v>
      </c>
      <c r="C707">
        <f t="shared" si="21"/>
        <v>1</v>
      </c>
      <c r="D707" s="19">
        <f>_xlfn.XLOOKUP(G707,[1]Sheet1!$K:$K,[1]Sheet1!$D:$D,0)</f>
        <v>44935</v>
      </c>
      <c r="E707" s="19">
        <f>_xlfn.XLOOKUP(G707,[1]Sheet1!$K:$K,[1]Sheet1!$E:$E,0)</f>
        <v>44941</v>
      </c>
      <c r="F707" t="str">
        <f>_xlfn.XLOOKUP(G707,[1]Sheet1!$K:$K,[1]Sheet1!$N:$N,0)</f>
        <v>2023-W02</v>
      </c>
      <c r="G707" t="s">
        <v>422</v>
      </c>
      <c r="H707" t="s">
        <v>92</v>
      </c>
      <c r="I707" t="s">
        <v>102</v>
      </c>
      <c r="J707" t="s">
        <v>103</v>
      </c>
      <c r="K707" t="s">
        <v>104</v>
      </c>
      <c r="L707" t="s">
        <v>1829</v>
      </c>
      <c r="M707" t="s">
        <v>984</v>
      </c>
      <c r="N707" t="s">
        <v>2645</v>
      </c>
      <c r="O707" t="s">
        <v>986</v>
      </c>
      <c r="P707" t="s">
        <v>1724</v>
      </c>
      <c r="Q707" t="s">
        <v>984</v>
      </c>
      <c r="R707" t="s">
        <v>2004</v>
      </c>
      <c r="S707" t="s">
        <v>986</v>
      </c>
      <c r="T707" t="s">
        <v>970</v>
      </c>
      <c r="U707" t="s">
        <v>986</v>
      </c>
      <c r="V707" t="s">
        <v>1110</v>
      </c>
      <c r="W707" t="s">
        <v>984</v>
      </c>
      <c r="X707" t="s">
        <v>2646</v>
      </c>
      <c r="Y707" t="s">
        <v>986</v>
      </c>
      <c r="Z707" t="s">
        <v>391</v>
      </c>
      <c r="AA707" t="s">
        <v>33</v>
      </c>
      <c r="AB707">
        <v>9</v>
      </c>
      <c r="AC707">
        <v>0</v>
      </c>
    </row>
    <row r="708" spans="2:29" x14ac:dyDescent="0.25">
      <c r="B708">
        <f t="shared" ref="B708:B771" si="22">YEAR(D708)</f>
        <v>2023</v>
      </c>
      <c r="C708">
        <f t="shared" ref="C708:C771" si="23">MONTH(D708)</f>
        <v>1</v>
      </c>
      <c r="D708" s="19">
        <f>_xlfn.XLOOKUP(G708,[1]Sheet1!$K:$K,[1]Sheet1!$D:$D,0)</f>
        <v>44935</v>
      </c>
      <c r="E708" s="19">
        <f>_xlfn.XLOOKUP(G708,[1]Sheet1!$K:$K,[1]Sheet1!$E:$E,0)</f>
        <v>44941</v>
      </c>
      <c r="F708" t="str">
        <f>_xlfn.XLOOKUP(G708,[1]Sheet1!$K:$K,[1]Sheet1!$N:$N,0)</f>
        <v>2023-W02</v>
      </c>
      <c r="G708" t="s">
        <v>422</v>
      </c>
      <c r="H708" t="s">
        <v>115</v>
      </c>
      <c r="I708" t="s">
        <v>116</v>
      </c>
      <c r="J708" t="s">
        <v>117</v>
      </c>
      <c r="K708" t="s">
        <v>118</v>
      </c>
      <c r="L708" t="s">
        <v>2412</v>
      </c>
      <c r="M708" t="s">
        <v>996</v>
      </c>
      <c r="N708" t="s">
        <v>1196</v>
      </c>
      <c r="O708" t="s">
        <v>1445</v>
      </c>
      <c r="P708" t="s">
        <v>1499</v>
      </c>
      <c r="Q708" t="s">
        <v>996</v>
      </c>
      <c r="R708" t="s">
        <v>2102</v>
      </c>
      <c r="S708" t="s">
        <v>1488</v>
      </c>
      <c r="T708" t="s">
        <v>2167</v>
      </c>
      <c r="U708" t="s">
        <v>970</v>
      </c>
      <c r="V708" t="s">
        <v>1022</v>
      </c>
      <c r="W708" t="s">
        <v>984</v>
      </c>
      <c r="X708" t="s">
        <v>1755</v>
      </c>
      <c r="Y708" t="s">
        <v>986</v>
      </c>
      <c r="Z708" t="s">
        <v>237</v>
      </c>
      <c r="AA708" t="s">
        <v>33</v>
      </c>
      <c r="AB708">
        <v>8</v>
      </c>
      <c r="AC708">
        <v>0</v>
      </c>
    </row>
    <row r="709" spans="2:29" x14ac:dyDescent="0.25">
      <c r="B709">
        <f t="shared" si="22"/>
        <v>2023</v>
      </c>
      <c r="C709">
        <f t="shared" si="23"/>
        <v>1</v>
      </c>
      <c r="D709" s="19">
        <f>_xlfn.XLOOKUP(G709,[1]Sheet1!$K:$K,[1]Sheet1!$D:$D,0)</f>
        <v>44935</v>
      </c>
      <c r="E709" s="19">
        <f>_xlfn.XLOOKUP(G709,[1]Sheet1!$K:$K,[1]Sheet1!$E:$E,0)</f>
        <v>44941</v>
      </c>
      <c r="F709" t="str">
        <f>_xlfn.XLOOKUP(G709,[1]Sheet1!$K:$K,[1]Sheet1!$N:$N,0)</f>
        <v>2023-W02</v>
      </c>
      <c r="G709" t="s">
        <v>422</v>
      </c>
      <c r="H709" t="s">
        <v>24</v>
      </c>
      <c r="I709" t="s">
        <v>24</v>
      </c>
      <c r="J709" t="s">
        <v>25</v>
      </c>
      <c r="K709" t="s">
        <v>26</v>
      </c>
      <c r="L709" t="s">
        <v>1062</v>
      </c>
      <c r="M709" t="s">
        <v>972</v>
      </c>
      <c r="N709" t="s">
        <v>1343</v>
      </c>
      <c r="O709" t="s">
        <v>1426</v>
      </c>
      <c r="P709" t="s">
        <v>1018</v>
      </c>
      <c r="Q709" t="s">
        <v>972</v>
      </c>
      <c r="R709" t="s">
        <v>1495</v>
      </c>
      <c r="S709" t="s">
        <v>1133</v>
      </c>
      <c r="T709" t="s">
        <v>2647</v>
      </c>
      <c r="U709" t="s">
        <v>970</v>
      </c>
      <c r="V709" t="s">
        <v>1032</v>
      </c>
      <c r="W709" t="s">
        <v>984</v>
      </c>
      <c r="X709" t="s">
        <v>1378</v>
      </c>
      <c r="Y709" t="s">
        <v>986</v>
      </c>
      <c r="Z709" t="s">
        <v>144</v>
      </c>
      <c r="AA709" t="s">
        <v>33</v>
      </c>
      <c r="AB709">
        <v>6</v>
      </c>
      <c r="AC709">
        <v>0</v>
      </c>
    </row>
    <row r="710" spans="2:29" x14ac:dyDescent="0.25">
      <c r="B710">
        <f t="shared" si="22"/>
        <v>2023</v>
      </c>
      <c r="C710">
        <f t="shared" si="23"/>
        <v>1</v>
      </c>
      <c r="D710" s="19">
        <f>_xlfn.XLOOKUP(G710,[1]Sheet1!$K:$K,[1]Sheet1!$D:$D,0)</f>
        <v>44935</v>
      </c>
      <c r="E710" s="19">
        <f>_xlfn.XLOOKUP(G710,[1]Sheet1!$K:$K,[1]Sheet1!$E:$E,0)</f>
        <v>44941</v>
      </c>
      <c r="F710" t="str">
        <f>_xlfn.XLOOKUP(G710,[1]Sheet1!$K:$K,[1]Sheet1!$N:$N,0)</f>
        <v>2023-W02</v>
      </c>
      <c r="G710" t="s">
        <v>422</v>
      </c>
      <c r="H710" t="s">
        <v>92</v>
      </c>
      <c r="I710" t="s">
        <v>97</v>
      </c>
      <c r="J710" t="s">
        <v>98</v>
      </c>
      <c r="K710" t="s">
        <v>99</v>
      </c>
      <c r="L710" t="s">
        <v>1038</v>
      </c>
      <c r="M710" t="s">
        <v>984</v>
      </c>
      <c r="N710" t="s">
        <v>2141</v>
      </c>
      <c r="O710" t="s">
        <v>986</v>
      </c>
      <c r="P710" t="s">
        <v>1180</v>
      </c>
      <c r="Q710" t="s">
        <v>984</v>
      </c>
      <c r="R710" t="s">
        <v>979</v>
      </c>
      <c r="S710" t="s">
        <v>986</v>
      </c>
      <c r="T710" t="s">
        <v>970</v>
      </c>
      <c r="U710" t="s">
        <v>986</v>
      </c>
      <c r="V710" t="s">
        <v>1032</v>
      </c>
      <c r="W710" t="s">
        <v>984</v>
      </c>
      <c r="X710" t="s">
        <v>1383</v>
      </c>
      <c r="Y710" t="s">
        <v>986</v>
      </c>
      <c r="Z710" t="s">
        <v>316</v>
      </c>
      <c r="AA710" t="s">
        <v>33</v>
      </c>
      <c r="AB710">
        <v>6</v>
      </c>
      <c r="AC710">
        <v>0</v>
      </c>
    </row>
    <row r="711" spans="2:29" x14ac:dyDescent="0.25">
      <c r="B711">
        <f t="shared" si="22"/>
        <v>2023</v>
      </c>
      <c r="C711">
        <f t="shared" si="23"/>
        <v>1</v>
      </c>
      <c r="D711" s="19">
        <f>_xlfn.XLOOKUP(G711,[1]Sheet1!$K:$K,[1]Sheet1!$D:$D,0)</f>
        <v>44935</v>
      </c>
      <c r="E711" s="19">
        <f>_xlfn.XLOOKUP(G711,[1]Sheet1!$K:$K,[1]Sheet1!$E:$E,0)</f>
        <v>44941</v>
      </c>
      <c r="F711" t="str">
        <f>_xlfn.XLOOKUP(G711,[1]Sheet1!$K:$K,[1]Sheet1!$N:$N,0)</f>
        <v>2023-W02</v>
      </c>
      <c r="G711" t="s">
        <v>422</v>
      </c>
      <c r="H711" t="s">
        <v>34</v>
      </c>
      <c r="I711" t="s">
        <v>50</v>
      </c>
      <c r="J711" t="s">
        <v>51</v>
      </c>
      <c r="K711" t="s">
        <v>52</v>
      </c>
      <c r="L711" t="s">
        <v>1284</v>
      </c>
      <c r="M711" t="s">
        <v>972</v>
      </c>
      <c r="N711" t="s">
        <v>1137</v>
      </c>
      <c r="O711" t="s">
        <v>1426</v>
      </c>
      <c r="P711" t="s">
        <v>1727</v>
      </c>
      <c r="Q711" t="s">
        <v>1081</v>
      </c>
      <c r="R711" t="s">
        <v>1722</v>
      </c>
      <c r="S711" t="s">
        <v>1430</v>
      </c>
      <c r="T711" t="s">
        <v>970</v>
      </c>
      <c r="U711" t="s">
        <v>970</v>
      </c>
      <c r="V711" t="s">
        <v>963</v>
      </c>
      <c r="W711" t="s">
        <v>984</v>
      </c>
      <c r="X711" t="s">
        <v>998</v>
      </c>
      <c r="Y711" t="s">
        <v>986</v>
      </c>
      <c r="Z711" t="s">
        <v>221</v>
      </c>
      <c r="AA711" t="s">
        <v>33</v>
      </c>
      <c r="AB711">
        <v>5</v>
      </c>
      <c r="AC711">
        <v>0</v>
      </c>
    </row>
    <row r="712" spans="2:29" x14ac:dyDescent="0.25">
      <c r="B712">
        <f t="shared" si="22"/>
        <v>2023</v>
      </c>
      <c r="C712">
        <f t="shared" si="23"/>
        <v>1</v>
      </c>
      <c r="D712" s="19">
        <f>_xlfn.XLOOKUP(G712,[1]Sheet1!$K:$K,[1]Sheet1!$D:$D,0)</f>
        <v>44935</v>
      </c>
      <c r="E712" s="19">
        <f>_xlfn.XLOOKUP(G712,[1]Sheet1!$K:$K,[1]Sheet1!$E:$E,0)</f>
        <v>44941</v>
      </c>
      <c r="F712" t="str">
        <f>_xlfn.XLOOKUP(G712,[1]Sheet1!$K:$K,[1]Sheet1!$N:$N,0)</f>
        <v>2023-W02</v>
      </c>
      <c r="G712" t="s">
        <v>422</v>
      </c>
      <c r="H712" t="s">
        <v>162</v>
      </c>
      <c r="I712" t="s">
        <v>371</v>
      </c>
      <c r="J712" t="s">
        <v>343</v>
      </c>
      <c r="K712" t="s">
        <v>372</v>
      </c>
      <c r="L712" t="s">
        <v>983</v>
      </c>
      <c r="M712" t="s">
        <v>996</v>
      </c>
      <c r="N712" t="s">
        <v>1328</v>
      </c>
      <c r="O712" t="s">
        <v>1445</v>
      </c>
      <c r="P712" t="s">
        <v>2648</v>
      </c>
      <c r="Q712" t="s">
        <v>996</v>
      </c>
      <c r="R712" t="s">
        <v>2617</v>
      </c>
      <c r="S712" t="s">
        <v>1488</v>
      </c>
      <c r="T712" t="s">
        <v>2649</v>
      </c>
      <c r="U712" t="s">
        <v>986</v>
      </c>
      <c r="V712" t="s">
        <v>1125</v>
      </c>
      <c r="W712" t="s">
        <v>984</v>
      </c>
      <c r="X712" t="s">
        <v>1199</v>
      </c>
      <c r="Y712" t="s">
        <v>986</v>
      </c>
      <c r="Z712" t="s">
        <v>425</v>
      </c>
      <c r="AA712" t="s">
        <v>33</v>
      </c>
      <c r="AB712">
        <v>5</v>
      </c>
      <c r="AC712">
        <v>0</v>
      </c>
    </row>
    <row r="713" spans="2:29" x14ac:dyDescent="0.25">
      <c r="B713">
        <f t="shared" si="22"/>
        <v>2023</v>
      </c>
      <c r="C713">
        <f t="shared" si="23"/>
        <v>1</v>
      </c>
      <c r="D713" s="19">
        <f>_xlfn.XLOOKUP(G713,[1]Sheet1!$K:$K,[1]Sheet1!$D:$D,0)</f>
        <v>44935</v>
      </c>
      <c r="E713" s="19">
        <f>_xlfn.XLOOKUP(G713,[1]Sheet1!$K:$K,[1]Sheet1!$E:$E,0)</f>
        <v>44941</v>
      </c>
      <c r="F713" t="str">
        <f>_xlfn.XLOOKUP(G713,[1]Sheet1!$K:$K,[1]Sheet1!$N:$N,0)</f>
        <v>2023-W02</v>
      </c>
      <c r="G713" t="s">
        <v>422</v>
      </c>
      <c r="H713" t="s">
        <v>66</v>
      </c>
      <c r="I713" t="s">
        <v>29</v>
      </c>
      <c r="J713" t="s">
        <v>30</v>
      </c>
      <c r="K713" t="s">
        <v>31</v>
      </c>
      <c r="L713" t="s">
        <v>2273</v>
      </c>
      <c r="M713" t="s">
        <v>1081</v>
      </c>
      <c r="N713" t="s">
        <v>1147</v>
      </c>
      <c r="O713" t="s">
        <v>1247</v>
      </c>
      <c r="P713" t="s">
        <v>2650</v>
      </c>
      <c r="Q713" t="s">
        <v>1081</v>
      </c>
      <c r="R713" t="s">
        <v>1751</v>
      </c>
      <c r="S713" t="s">
        <v>1430</v>
      </c>
      <c r="T713" t="s">
        <v>2651</v>
      </c>
      <c r="U713" t="s">
        <v>970</v>
      </c>
      <c r="V713" t="s">
        <v>963</v>
      </c>
      <c r="W713" t="s">
        <v>984</v>
      </c>
      <c r="X713" t="s">
        <v>2509</v>
      </c>
      <c r="Y713" t="s">
        <v>986</v>
      </c>
      <c r="Z713" t="s">
        <v>366</v>
      </c>
      <c r="AA713" t="s">
        <v>33</v>
      </c>
      <c r="AB713">
        <v>5</v>
      </c>
      <c r="AC713">
        <v>0</v>
      </c>
    </row>
    <row r="714" spans="2:29" x14ac:dyDescent="0.25">
      <c r="B714">
        <f t="shared" si="22"/>
        <v>2023</v>
      </c>
      <c r="C714">
        <f t="shared" si="23"/>
        <v>1</v>
      </c>
      <c r="D714" s="19">
        <f>_xlfn.XLOOKUP(G714,[1]Sheet1!$K:$K,[1]Sheet1!$D:$D,0)</f>
        <v>44935</v>
      </c>
      <c r="E714" s="19">
        <f>_xlfn.XLOOKUP(G714,[1]Sheet1!$K:$K,[1]Sheet1!$E:$E,0)</f>
        <v>44941</v>
      </c>
      <c r="F714" t="str">
        <f>_xlfn.XLOOKUP(G714,[1]Sheet1!$K:$K,[1]Sheet1!$N:$N,0)</f>
        <v>2023-W02</v>
      </c>
      <c r="G714" t="s">
        <v>422</v>
      </c>
      <c r="H714" t="s">
        <v>34</v>
      </c>
      <c r="I714" t="s">
        <v>45</v>
      </c>
      <c r="J714" t="s">
        <v>46</v>
      </c>
      <c r="K714" t="s">
        <v>47</v>
      </c>
      <c r="L714" t="s">
        <v>1089</v>
      </c>
      <c r="M714" t="s">
        <v>984</v>
      </c>
      <c r="N714" t="s">
        <v>1207</v>
      </c>
      <c r="O714" t="s">
        <v>986</v>
      </c>
      <c r="P714" t="s">
        <v>1253</v>
      </c>
      <c r="Q714" t="s">
        <v>984</v>
      </c>
      <c r="R714" t="s">
        <v>1190</v>
      </c>
      <c r="S714" t="s">
        <v>986</v>
      </c>
      <c r="T714" t="s">
        <v>970</v>
      </c>
      <c r="U714" t="s">
        <v>986</v>
      </c>
      <c r="V714" t="s">
        <v>977</v>
      </c>
      <c r="W714" t="s">
        <v>984</v>
      </c>
      <c r="X714" t="s">
        <v>1375</v>
      </c>
      <c r="Y714" t="s">
        <v>986</v>
      </c>
      <c r="Z714" t="s">
        <v>247</v>
      </c>
      <c r="AA714" t="s">
        <v>33</v>
      </c>
      <c r="AB714">
        <v>4</v>
      </c>
      <c r="AC714">
        <v>0</v>
      </c>
    </row>
    <row r="715" spans="2:29" x14ac:dyDescent="0.25">
      <c r="B715">
        <f t="shared" si="22"/>
        <v>2023</v>
      </c>
      <c r="C715">
        <f t="shared" si="23"/>
        <v>1</v>
      </c>
      <c r="D715" s="19">
        <f>_xlfn.XLOOKUP(G715,[1]Sheet1!$K:$K,[1]Sheet1!$D:$D,0)</f>
        <v>44935</v>
      </c>
      <c r="E715" s="19">
        <f>_xlfn.XLOOKUP(G715,[1]Sheet1!$K:$K,[1]Sheet1!$E:$E,0)</f>
        <v>44941</v>
      </c>
      <c r="F715" t="str">
        <f>_xlfn.XLOOKUP(G715,[1]Sheet1!$K:$K,[1]Sheet1!$N:$N,0)</f>
        <v>2023-W02</v>
      </c>
      <c r="G715" t="s">
        <v>422</v>
      </c>
      <c r="H715" t="s">
        <v>115</v>
      </c>
      <c r="I715" t="s">
        <v>231</v>
      </c>
      <c r="J715" t="s">
        <v>232</v>
      </c>
      <c r="K715" t="s">
        <v>233</v>
      </c>
      <c r="L715" t="s">
        <v>1536</v>
      </c>
      <c r="M715" t="s">
        <v>984</v>
      </c>
      <c r="N715" t="s">
        <v>1436</v>
      </c>
      <c r="O715" t="s">
        <v>986</v>
      </c>
      <c r="P715" t="s">
        <v>1727</v>
      </c>
      <c r="Q715" t="s">
        <v>984</v>
      </c>
      <c r="R715" t="s">
        <v>1722</v>
      </c>
      <c r="S715" t="s">
        <v>986</v>
      </c>
      <c r="T715" t="s">
        <v>2652</v>
      </c>
      <c r="U715" t="s">
        <v>986</v>
      </c>
      <c r="V715" t="s">
        <v>1081</v>
      </c>
      <c r="W715" t="s">
        <v>984</v>
      </c>
      <c r="X715" t="s">
        <v>1694</v>
      </c>
      <c r="Y715" t="s">
        <v>986</v>
      </c>
      <c r="Z715" t="s">
        <v>171</v>
      </c>
      <c r="AA715" t="s">
        <v>33</v>
      </c>
      <c r="AB715">
        <v>3</v>
      </c>
      <c r="AC715">
        <v>0</v>
      </c>
    </row>
    <row r="716" spans="2:29" x14ac:dyDescent="0.25">
      <c r="B716">
        <f t="shared" si="22"/>
        <v>2023</v>
      </c>
      <c r="C716">
        <f t="shared" si="23"/>
        <v>1</v>
      </c>
      <c r="D716" s="19">
        <f>_xlfn.XLOOKUP(G716,[1]Sheet1!$K:$K,[1]Sheet1!$D:$D,0)</f>
        <v>44935</v>
      </c>
      <c r="E716" s="19">
        <f>_xlfn.XLOOKUP(G716,[1]Sheet1!$K:$K,[1]Sheet1!$E:$E,0)</f>
        <v>44941</v>
      </c>
      <c r="F716" t="str">
        <f>_xlfn.XLOOKUP(G716,[1]Sheet1!$K:$K,[1]Sheet1!$N:$N,0)</f>
        <v>2023-W02</v>
      </c>
      <c r="G716" t="s">
        <v>422</v>
      </c>
      <c r="H716" t="s">
        <v>34</v>
      </c>
      <c r="I716" t="s">
        <v>62</v>
      </c>
      <c r="J716" t="s">
        <v>63</v>
      </c>
      <c r="K716" t="s">
        <v>64</v>
      </c>
      <c r="L716" t="s">
        <v>1206</v>
      </c>
      <c r="M716" t="s">
        <v>984</v>
      </c>
      <c r="N716" t="s">
        <v>1424</v>
      </c>
      <c r="O716" t="s">
        <v>986</v>
      </c>
      <c r="P716" t="s">
        <v>1097</v>
      </c>
      <c r="Q716" t="s">
        <v>984</v>
      </c>
      <c r="R716" t="s">
        <v>2598</v>
      </c>
      <c r="S716" t="s">
        <v>986</v>
      </c>
      <c r="T716" t="s">
        <v>970</v>
      </c>
      <c r="U716" t="s">
        <v>986</v>
      </c>
      <c r="V716" t="s">
        <v>1081</v>
      </c>
      <c r="W716" t="s">
        <v>984</v>
      </c>
      <c r="X716" t="s">
        <v>1895</v>
      </c>
      <c r="Y716" t="s">
        <v>986</v>
      </c>
      <c r="Z716" t="s">
        <v>172</v>
      </c>
      <c r="AA716" t="s">
        <v>33</v>
      </c>
      <c r="AB716">
        <v>3</v>
      </c>
      <c r="AC716">
        <v>0</v>
      </c>
    </row>
    <row r="717" spans="2:29" x14ac:dyDescent="0.25">
      <c r="B717">
        <f t="shared" si="22"/>
        <v>2023</v>
      </c>
      <c r="C717">
        <f t="shared" si="23"/>
        <v>1</v>
      </c>
      <c r="D717" s="19">
        <f>_xlfn.XLOOKUP(G717,[1]Sheet1!$K:$K,[1]Sheet1!$D:$D,0)</f>
        <v>44935</v>
      </c>
      <c r="E717" s="19">
        <f>_xlfn.XLOOKUP(G717,[1]Sheet1!$K:$K,[1]Sheet1!$E:$E,0)</f>
        <v>44941</v>
      </c>
      <c r="F717" t="str">
        <f>_xlfn.XLOOKUP(G717,[1]Sheet1!$K:$K,[1]Sheet1!$N:$N,0)</f>
        <v>2023-W02</v>
      </c>
      <c r="G717" t="s">
        <v>422</v>
      </c>
      <c r="H717" t="s">
        <v>34</v>
      </c>
      <c r="I717" t="s">
        <v>107</v>
      </c>
      <c r="J717" t="s">
        <v>108</v>
      </c>
      <c r="K717" t="s">
        <v>109</v>
      </c>
      <c r="L717" t="s">
        <v>995</v>
      </c>
      <c r="M717" t="s">
        <v>963</v>
      </c>
      <c r="N717" t="s">
        <v>1693</v>
      </c>
      <c r="O717" t="s">
        <v>2470</v>
      </c>
      <c r="P717" t="s">
        <v>975</v>
      </c>
      <c r="Q717" t="s">
        <v>1032</v>
      </c>
      <c r="R717" t="s">
        <v>1929</v>
      </c>
      <c r="S717" t="s">
        <v>1388</v>
      </c>
      <c r="T717" t="s">
        <v>2653</v>
      </c>
      <c r="U717" t="s">
        <v>1657</v>
      </c>
      <c r="V717" t="s">
        <v>1081</v>
      </c>
      <c r="W717" t="s">
        <v>984</v>
      </c>
      <c r="X717" t="s">
        <v>1421</v>
      </c>
      <c r="Y717" t="s">
        <v>986</v>
      </c>
      <c r="Z717" t="s">
        <v>248</v>
      </c>
      <c r="AA717" t="s">
        <v>33</v>
      </c>
      <c r="AB717">
        <v>3</v>
      </c>
      <c r="AC717">
        <v>0</v>
      </c>
    </row>
    <row r="718" spans="2:29" x14ac:dyDescent="0.25">
      <c r="B718">
        <f t="shared" si="22"/>
        <v>2023</v>
      </c>
      <c r="C718">
        <f t="shared" si="23"/>
        <v>1</v>
      </c>
      <c r="D718" s="19">
        <f>_xlfn.XLOOKUP(G718,[1]Sheet1!$K:$K,[1]Sheet1!$D:$D,0)</f>
        <v>44935</v>
      </c>
      <c r="E718" s="19">
        <f>_xlfn.XLOOKUP(G718,[1]Sheet1!$K:$K,[1]Sheet1!$E:$E,0)</f>
        <v>44941</v>
      </c>
      <c r="F718" t="str">
        <f>_xlfn.XLOOKUP(G718,[1]Sheet1!$K:$K,[1]Sheet1!$N:$N,0)</f>
        <v>2023-W02</v>
      </c>
      <c r="G718" t="s">
        <v>422</v>
      </c>
      <c r="H718" t="s">
        <v>66</v>
      </c>
      <c r="I718" t="s">
        <v>80</v>
      </c>
      <c r="J718" t="s">
        <v>81</v>
      </c>
      <c r="K718" t="s">
        <v>82</v>
      </c>
      <c r="L718" t="s">
        <v>1336</v>
      </c>
      <c r="M718" t="s">
        <v>996</v>
      </c>
      <c r="N718" t="s">
        <v>1478</v>
      </c>
      <c r="O718" t="s">
        <v>1445</v>
      </c>
      <c r="P718" t="s">
        <v>1038</v>
      </c>
      <c r="Q718" t="s">
        <v>996</v>
      </c>
      <c r="R718" t="s">
        <v>1479</v>
      </c>
      <c r="S718" t="s">
        <v>1488</v>
      </c>
      <c r="T718" t="s">
        <v>970</v>
      </c>
      <c r="U718" t="s">
        <v>970</v>
      </c>
      <c r="V718" t="s">
        <v>1081</v>
      </c>
      <c r="W718" t="s">
        <v>984</v>
      </c>
      <c r="X718" t="s">
        <v>2654</v>
      </c>
      <c r="Y718" t="s">
        <v>986</v>
      </c>
      <c r="Z718" t="s">
        <v>306</v>
      </c>
      <c r="AA718" t="s">
        <v>33</v>
      </c>
      <c r="AB718">
        <v>3</v>
      </c>
      <c r="AC718">
        <v>0</v>
      </c>
    </row>
    <row r="719" spans="2:29" x14ac:dyDescent="0.25">
      <c r="B719">
        <f t="shared" si="22"/>
        <v>2023</v>
      </c>
      <c r="C719">
        <f t="shared" si="23"/>
        <v>1</v>
      </c>
      <c r="D719" s="19">
        <f>_xlfn.XLOOKUP(G719,[1]Sheet1!$K:$K,[1]Sheet1!$D:$D,0)</f>
        <v>44935</v>
      </c>
      <c r="E719" s="19">
        <f>_xlfn.XLOOKUP(G719,[1]Sheet1!$K:$K,[1]Sheet1!$E:$E,0)</f>
        <v>44941</v>
      </c>
      <c r="F719" t="str">
        <f>_xlfn.XLOOKUP(G719,[1]Sheet1!$K:$K,[1]Sheet1!$N:$N,0)</f>
        <v>2023-W02</v>
      </c>
      <c r="G719" t="s">
        <v>422</v>
      </c>
      <c r="H719" t="s">
        <v>34</v>
      </c>
      <c r="I719" t="s">
        <v>157</v>
      </c>
      <c r="J719" t="s">
        <v>158</v>
      </c>
      <c r="K719" t="s">
        <v>159</v>
      </c>
      <c r="L719" t="s">
        <v>1345</v>
      </c>
      <c r="M719" t="s">
        <v>984</v>
      </c>
      <c r="N719" t="s">
        <v>2574</v>
      </c>
      <c r="O719" t="s">
        <v>986</v>
      </c>
      <c r="P719" t="s">
        <v>1253</v>
      </c>
      <c r="Q719" t="s">
        <v>984</v>
      </c>
      <c r="R719" t="s">
        <v>1190</v>
      </c>
      <c r="S719" t="s">
        <v>986</v>
      </c>
      <c r="T719" t="s">
        <v>2655</v>
      </c>
      <c r="U719" t="s">
        <v>986</v>
      </c>
      <c r="V719" t="s">
        <v>972</v>
      </c>
      <c r="W719" t="s">
        <v>984</v>
      </c>
      <c r="X719" t="s">
        <v>2595</v>
      </c>
      <c r="Y719" t="s">
        <v>986</v>
      </c>
      <c r="Z719" t="s">
        <v>135</v>
      </c>
      <c r="AA719" t="s">
        <v>33</v>
      </c>
      <c r="AB719">
        <v>2</v>
      </c>
      <c r="AC719">
        <v>0</v>
      </c>
    </row>
    <row r="720" spans="2:29" x14ac:dyDescent="0.25">
      <c r="B720">
        <f t="shared" si="22"/>
        <v>2023</v>
      </c>
      <c r="C720">
        <f t="shared" si="23"/>
        <v>1</v>
      </c>
      <c r="D720" s="19">
        <f>_xlfn.XLOOKUP(G720,[1]Sheet1!$K:$K,[1]Sheet1!$D:$D,0)</f>
        <v>44935</v>
      </c>
      <c r="E720" s="19">
        <f>_xlfn.XLOOKUP(G720,[1]Sheet1!$K:$K,[1]Sheet1!$E:$E,0)</f>
        <v>44941</v>
      </c>
      <c r="F720" t="str">
        <f>_xlfn.XLOOKUP(G720,[1]Sheet1!$K:$K,[1]Sheet1!$N:$N,0)</f>
        <v>2023-W02</v>
      </c>
      <c r="G720" t="s">
        <v>422</v>
      </c>
      <c r="H720" t="s">
        <v>34</v>
      </c>
      <c r="I720" t="s">
        <v>397</v>
      </c>
      <c r="J720" t="s">
        <v>398</v>
      </c>
      <c r="K720" t="s">
        <v>399</v>
      </c>
      <c r="L720" t="s">
        <v>1132</v>
      </c>
      <c r="M720" t="s">
        <v>984</v>
      </c>
      <c r="N720" t="s">
        <v>1681</v>
      </c>
      <c r="O720" t="s">
        <v>986</v>
      </c>
      <c r="P720" t="s">
        <v>1108</v>
      </c>
      <c r="Q720" t="s">
        <v>984</v>
      </c>
      <c r="R720" t="s">
        <v>2656</v>
      </c>
      <c r="S720" t="s">
        <v>986</v>
      </c>
      <c r="T720" t="s">
        <v>2657</v>
      </c>
      <c r="U720" t="s">
        <v>986</v>
      </c>
      <c r="V720" t="s">
        <v>972</v>
      </c>
      <c r="W720" t="s">
        <v>984</v>
      </c>
      <c r="X720" t="s">
        <v>1247</v>
      </c>
      <c r="Y720" t="s">
        <v>986</v>
      </c>
      <c r="Z720" t="s">
        <v>257</v>
      </c>
      <c r="AA720" t="s">
        <v>33</v>
      </c>
      <c r="AB720">
        <v>2</v>
      </c>
      <c r="AC720">
        <v>0</v>
      </c>
    </row>
    <row r="721" spans="2:29" x14ac:dyDescent="0.25">
      <c r="B721">
        <f t="shared" si="22"/>
        <v>2023</v>
      </c>
      <c r="C721">
        <f t="shared" si="23"/>
        <v>1</v>
      </c>
      <c r="D721" s="19">
        <f>_xlfn.XLOOKUP(G721,[1]Sheet1!$K:$K,[1]Sheet1!$D:$D,0)</f>
        <v>44935</v>
      </c>
      <c r="E721" s="19">
        <f>_xlfn.XLOOKUP(G721,[1]Sheet1!$K:$K,[1]Sheet1!$E:$E,0)</f>
        <v>44941</v>
      </c>
      <c r="F721" t="str">
        <f>_xlfn.XLOOKUP(G721,[1]Sheet1!$K:$K,[1]Sheet1!$N:$N,0)</f>
        <v>2023-W02</v>
      </c>
      <c r="G721" t="s">
        <v>422</v>
      </c>
      <c r="H721" t="s">
        <v>34</v>
      </c>
      <c r="I721" t="s">
        <v>35</v>
      </c>
      <c r="J721" t="s">
        <v>36</v>
      </c>
      <c r="K721" t="s">
        <v>37</v>
      </c>
      <c r="L721" t="s">
        <v>1349</v>
      </c>
      <c r="M721" t="s">
        <v>984</v>
      </c>
      <c r="N721" t="s">
        <v>2492</v>
      </c>
      <c r="O721" t="s">
        <v>986</v>
      </c>
      <c r="P721" t="s">
        <v>1727</v>
      </c>
      <c r="Q721" t="s">
        <v>984</v>
      </c>
      <c r="R721" t="s">
        <v>1722</v>
      </c>
      <c r="S721" t="s">
        <v>986</v>
      </c>
      <c r="T721" t="s">
        <v>970</v>
      </c>
      <c r="U721" t="s">
        <v>986</v>
      </c>
      <c r="V721" t="s">
        <v>972</v>
      </c>
      <c r="W721" t="s">
        <v>984</v>
      </c>
      <c r="X721" t="s">
        <v>1902</v>
      </c>
      <c r="Y721" t="s">
        <v>986</v>
      </c>
      <c r="Z721" t="s">
        <v>135</v>
      </c>
      <c r="AA721" t="s">
        <v>33</v>
      </c>
      <c r="AB721">
        <v>2</v>
      </c>
      <c r="AC721">
        <v>0</v>
      </c>
    </row>
    <row r="722" spans="2:29" x14ac:dyDescent="0.25">
      <c r="B722">
        <f t="shared" si="22"/>
        <v>2023</v>
      </c>
      <c r="C722">
        <f t="shared" si="23"/>
        <v>1</v>
      </c>
      <c r="D722" s="19">
        <f>_xlfn.XLOOKUP(G722,[1]Sheet1!$K:$K,[1]Sheet1!$D:$D,0)</f>
        <v>44935</v>
      </c>
      <c r="E722" s="19">
        <f>_xlfn.XLOOKUP(G722,[1]Sheet1!$K:$K,[1]Sheet1!$E:$E,0)</f>
        <v>44941</v>
      </c>
      <c r="F722" t="str">
        <f>_xlfn.XLOOKUP(G722,[1]Sheet1!$K:$K,[1]Sheet1!$N:$N,0)</f>
        <v>2023-W02</v>
      </c>
      <c r="G722" t="s">
        <v>422</v>
      </c>
      <c r="H722" t="s">
        <v>162</v>
      </c>
      <c r="I722" t="s">
        <v>342</v>
      </c>
      <c r="J722" t="s">
        <v>343</v>
      </c>
      <c r="K722" t="s">
        <v>344</v>
      </c>
      <c r="L722" t="s">
        <v>1810</v>
      </c>
      <c r="M722" t="s">
        <v>972</v>
      </c>
      <c r="N722" t="s">
        <v>1864</v>
      </c>
      <c r="O722" t="s">
        <v>1426</v>
      </c>
      <c r="P722" t="s">
        <v>1576</v>
      </c>
      <c r="Q722" t="s">
        <v>1081</v>
      </c>
      <c r="R722" t="s">
        <v>1280</v>
      </c>
      <c r="S722" t="s">
        <v>1430</v>
      </c>
      <c r="T722" t="s">
        <v>2658</v>
      </c>
      <c r="U722" t="s">
        <v>1538</v>
      </c>
      <c r="V722" t="s">
        <v>972</v>
      </c>
      <c r="W722" t="s">
        <v>984</v>
      </c>
      <c r="X722" t="s">
        <v>1421</v>
      </c>
      <c r="Y722" t="s">
        <v>986</v>
      </c>
      <c r="Z722" t="s">
        <v>257</v>
      </c>
      <c r="AA722" t="s">
        <v>33</v>
      </c>
      <c r="AB722">
        <v>2</v>
      </c>
      <c r="AC722">
        <v>0</v>
      </c>
    </row>
    <row r="723" spans="2:29" x14ac:dyDescent="0.25">
      <c r="B723">
        <f t="shared" si="22"/>
        <v>2023</v>
      </c>
      <c r="C723">
        <f t="shared" si="23"/>
        <v>1</v>
      </c>
      <c r="D723" s="19">
        <f>_xlfn.XLOOKUP(G723,[1]Sheet1!$K:$K,[1]Sheet1!$D:$D,0)</f>
        <v>44935</v>
      </c>
      <c r="E723" s="19">
        <f>_xlfn.XLOOKUP(G723,[1]Sheet1!$K:$K,[1]Sheet1!$E:$E,0)</f>
        <v>44941</v>
      </c>
      <c r="F723" t="str">
        <f>_xlfn.XLOOKUP(G723,[1]Sheet1!$K:$K,[1]Sheet1!$N:$N,0)</f>
        <v>2023-W02</v>
      </c>
      <c r="G723" t="s">
        <v>422</v>
      </c>
      <c r="H723" t="s">
        <v>29</v>
      </c>
      <c r="I723" t="s">
        <v>29</v>
      </c>
      <c r="J723" t="s">
        <v>30</v>
      </c>
      <c r="K723" t="s">
        <v>31</v>
      </c>
      <c r="L723" t="s">
        <v>1189</v>
      </c>
      <c r="M723" t="s">
        <v>984</v>
      </c>
      <c r="N723" t="s">
        <v>2516</v>
      </c>
      <c r="O723" t="s">
        <v>986</v>
      </c>
      <c r="P723" t="s">
        <v>1255</v>
      </c>
      <c r="Q723" t="s">
        <v>984</v>
      </c>
      <c r="R723" t="s">
        <v>2227</v>
      </c>
      <c r="S723" t="s">
        <v>986</v>
      </c>
      <c r="T723" t="s">
        <v>970</v>
      </c>
      <c r="U723" t="s">
        <v>986</v>
      </c>
      <c r="V723" t="s">
        <v>972</v>
      </c>
      <c r="W723" t="s">
        <v>984</v>
      </c>
      <c r="X723" t="s">
        <v>2010</v>
      </c>
      <c r="Y723" t="s">
        <v>986</v>
      </c>
      <c r="Z723" t="s">
        <v>426</v>
      </c>
      <c r="AA723" t="s">
        <v>33</v>
      </c>
      <c r="AB723">
        <v>2</v>
      </c>
      <c r="AC723">
        <v>0</v>
      </c>
    </row>
    <row r="724" spans="2:29" x14ac:dyDescent="0.25">
      <c r="B724">
        <f t="shared" si="22"/>
        <v>2023</v>
      </c>
      <c r="C724">
        <f t="shared" si="23"/>
        <v>1</v>
      </c>
      <c r="D724" s="19">
        <f>_xlfn.XLOOKUP(G724,[1]Sheet1!$K:$K,[1]Sheet1!$D:$D,0)</f>
        <v>44935</v>
      </c>
      <c r="E724" s="19">
        <f>_xlfn.XLOOKUP(G724,[1]Sheet1!$K:$K,[1]Sheet1!$E:$E,0)</f>
        <v>44941</v>
      </c>
      <c r="F724" t="str">
        <f>_xlfn.XLOOKUP(G724,[1]Sheet1!$K:$K,[1]Sheet1!$N:$N,0)</f>
        <v>2023-W02</v>
      </c>
      <c r="G724" t="s">
        <v>422</v>
      </c>
      <c r="H724" t="s">
        <v>66</v>
      </c>
      <c r="I724" t="s">
        <v>84</v>
      </c>
      <c r="J724" t="s">
        <v>85</v>
      </c>
      <c r="K724" t="s">
        <v>86</v>
      </c>
      <c r="L724" t="s">
        <v>1054</v>
      </c>
      <c r="M724" t="s">
        <v>996</v>
      </c>
      <c r="N724" t="s">
        <v>2318</v>
      </c>
      <c r="O724" t="s">
        <v>1445</v>
      </c>
      <c r="P724" t="s">
        <v>1550</v>
      </c>
      <c r="Q724" t="s">
        <v>996</v>
      </c>
      <c r="R724" t="s">
        <v>1323</v>
      </c>
      <c r="S724" t="s">
        <v>1488</v>
      </c>
      <c r="T724" t="s">
        <v>970</v>
      </c>
      <c r="U724" t="s">
        <v>970</v>
      </c>
      <c r="V724" t="s">
        <v>972</v>
      </c>
      <c r="W724" t="s">
        <v>984</v>
      </c>
      <c r="X724" t="s">
        <v>1053</v>
      </c>
      <c r="Y724" t="s">
        <v>986</v>
      </c>
      <c r="Z724" t="s">
        <v>134</v>
      </c>
      <c r="AA724" t="s">
        <v>33</v>
      </c>
      <c r="AB724">
        <v>2</v>
      </c>
      <c r="AC724">
        <v>0</v>
      </c>
    </row>
    <row r="725" spans="2:29" x14ac:dyDescent="0.25">
      <c r="B725">
        <f t="shared" si="22"/>
        <v>2023</v>
      </c>
      <c r="C725">
        <f t="shared" si="23"/>
        <v>1</v>
      </c>
      <c r="D725" s="19">
        <f>_xlfn.XLOOKUP(G725,[1]Sheet1!$K:$K,[1]Sheet1!$D:$D,0)</f>
        <v>44935</v>
      </c>
      <c r="E725" s="19">
        <f>_xlfn.XLOOKUP(G725,[1]Sheet1!$K:$K,[1]Sheet1!$E:$E,0)</f>
        <v>44941</v>
      </c>
      <c r="F725" t="str">
        <f>_xlfn.XLOOKUP(G725,[1]Sheet1!$K:$K,[1]Sheet1!$N:$N,0)</f>
        <v>2023-W02</v>
      </c>
      <c r="G725" t="s">
        <v>422</v>
      </c>
      <c r="H725" t="s">
        <v>66</v>
      </c>
      <c r="I725" t="s">
        <v>54</v>
      </c>
      <c r="J725" t="s">
        <v>30</v>
      </c>
      <c r="K725" t="s">
        <v>55</v>
      </c>
      <c r="L725" t="s">
        <v>1326</v>
      </c>
      <c r="M725" t="s">
        <v>972</v>
      </c>
      <c r="N725" t="s">
        <v>2659</v>
      </c>
      <c r="O725" t="s">
        <v>1426</v>
      </c>
      <c r="P725" t="s">
        <v>2660</v>
      </c>
      <c r="Q725" t="s">
        <v>1081</v>
      </c>
      <c r="R725" t="s">
        <v>1027</v>
      </c>
      <c r="S725" t="s">
        <v>1430</v>
      </c>
      <c r="T725" t="s">
        <v>2661</v>
      </c>
      <c r="U725" t="s">
        <v>970</v>
      </c>
      <c r="V725" t="s">
        <v>972</v>
      </c>
      <c r="W725" t="s">
        <v>984</v>
      </c>
      <c r="X725" t="s">
        <v>2573</v>
      </c>
      <c r="Y725" t="s">
        <v>986</v>
      </c>
      <c r="Z725" t="s">
        <v>370</v>
      </c>
      <c r="AA725" t="s">
        <v>33</v>
      </c>
      <c r="AB725">
        <v>2</v>
      </c>
      <c r="AC725">
        <v>0</v>
      </c>
    </row>
    <row r="726" spans="2:29" x14ac:dyDescent="0.25">
      <c r="B726">
        <f t="shared" si="22"/>
        <v>2023</v>
      </c>
      <c r="C726">
        <f t="shared" si="23"/>
        <v>1</v>
      </c>
      <c r="D726" s="19">
        <f>_xlfn.XLOOKUP(G726,[1]Sheet1!$K:$K,[1]Sheet1!$D:$D,0)</f>
        <v>44935</v>
      </c>
      <c r="E726" s="19">
        <f>_xlfn.XLOOKUP(G726,[1]Sheet1!$K:$K,[1]Sheet1!$E:$E,0)</f>
        <v>44941</v>
      </c>
      <c r="F726" t="str">
        <f>_xlfn.XLOOKUP(G726,[1]Sheet1!$K:$K,[1]Sheet1!$N:$N,0)</f>
        <v>2023-W02</v>
      </c>
      <c r="G726" t="s">
        <v>422</v>
      </c>
      <c r="H726" t="s">
        <v>66</v>
      </c>
      <c r="I726" t="s">
        <v>76</v>
      </c>
      <c r="J726" t="s">
        <v>77</v>
      </c>
      <c r="K726" t="s">
        <v>78</v>
      </c>
      <c r="L726" t="s">
        <v>999</v>
      </c>
      <c r="M726" t="s">
        <v>1032</v>
      </c>
      <c r="N726" t="s">
        <v>1411</v>
      </c>
      <c r="O726" t="s">
        <v>1229</v>
      </c>
      <c r="P726" t="s">
        <v>1248</v>
      </c>
      <c r="Q726" t="s">
        <v>967</v>
      </c>
      <c r="R726" t="s">
        <v>2311</v>
      </c>
      <c r="S726" t="s">
        <v>2538</v>
      </c>
      <c r="T726" t="s">
        <v>970</v>
      </c>
      <c r="U726" t="s">
        <v>970</v>
      </c>
      <c r="V726" t="s">
        <v>972</v>
      </c>
      <c r="W726" t="s">
        <v>984</v>
      </c>
      <c r="X726" t="s">
        <v>2662</v>
      </c>
      <c r="Y726" t="s">
        <v>986</v>
      </c>
      <c r="Z726" t="s">
        <v>300</v>
      </c>
      <c r="AA726" t="s">
        <v>33</v>
      </c>
      <c r="AB726">
        <v>2</v>
      </c>
      <c r="AC726">
        <v>0</v>
      </c>
    </row>
    <row r="727" spans="2:29" x14ac:dyDescent="0.25">
      <c r="B727">
        <f t="shared" si="22"/>
        <v>2023</v>
      </c>
      <c r="C727">
        <f t="shared" si="23"/>
        <v>1</v>
      </c>
      <c r="D727" s="19">
        <f>_xlfn.XLOOKUP(G727,[1]Sheet1!$K:$K,[1]Sheet1!$D:$D,0)</f>
        <v>44935</v>
      </c>
      <c r="E727" s="19">
        <f>_xlfn.XLOOKUP(G727,[1]Sheet1!$K:$K,[1]Sheet1!$E:$E,0)</f>
        <v>44941</v>
      </c>
      <c r="F727" t="str">
        <f>_xlfn.XLOOKUP(G727,[1]Sheet1!$K:$K,[1]Sheet1!$N:$N,0)</f>
        <v>2023-W02</v>
      </c>
      <c r="G727" t="s">
        <v>422</v>
      </c>
      <c r="H727" t="s">
        <v>40</v>
      </c>
      <c r="I727" t="s">
        <v>88</v>
      </c>
      <c r="J727" t="s">
        <v>89</v>
      </c>
      <c r="K727" t="s">
        <v>90</v>
      </c>
      <c r="L727" t="s">
        <v>1087</v>
      </c>
      <c r="M727" t="s">
        <v>984</v>
      </c>
      <c r="N727" t="s">
        <v>2662</v>
      </c>
      <c r="O727" t="s">
        <v>986</v>
      </c>
      <c r="P727" t="s">
        <v>1253</v>
      </c>
      <c r="Q727" t="s">
        <v>984</v>
      </c>
      <c r="R727" t="s">
        <v>1190</v>
      </c>
      <c r="S727" t="s">
        <v>986</v>
      </c>
      <c r="T727" t="s">
        <v>970</v>
      </c>
      <c r="U727" t="s">
        <v>986</v>
      </c>
      <c r="V727" t="s">
        <v>996</v>
      </c>
      <c r="W727" t="s">
        <v>984</v>
      </c>
      <c r="X727" t="s">
        <v>1723</v>
      </c>
      <c r="Y727" t="s">
        <v>986</v>
      </c>
      <c r="Z727" t="s">
        <v>139</v>
      </c>
      <c r="AA727" t="s">
        <v>33</v>
      </c>
      <c r="AB727">
        <v>1</v>
      </c>
      <c r="AC727">
        <v>0</v>
      </c>
    </row>
    <row r="728" spans="2:29" x14ac:dyDescent="0.25">
      <c r="B728">
        <f t="shared" si="22"/>
        <v>2023</v>
      </c>
      <c r="C728">
        <f t="shared" si="23"/>
        <v>1</v>
      </c>
      <c r="D728" s="19">
        <f>_xlfn.XLOOKUP(G728,[1]Sheet1!$K:$K,[1]Sheet1!$D:$D,0)</f>
        <v>44935</v>
      </c>
      <c r="E728" s="19">
        <f>_xlfn.XLOOKUP(G728,[1]Sheet1!$K:$K,[1]Sheet1!$E:$E,0)</f>
        <v>44941</v>
      </c>
      <c r="F728" t="str">
        <f>_xlfn.XLOOKUP(G728,[1]Sheet1!$K:$K,[1]Sheet1!$N:$N,0)</f>
        <v>2023-W02</v>
      </c>
      <c r="G728" t="s">
        <v>422</v>
      </c>
      <c r="H728" t="s">
        <v>34</v>
      </c>
      <c r="I728" t="s">
        <v>222</v>
      </c>
      <c r="J728" t="s">
        <v>158</v>
      </c>
      <c r="K728" t="s">
        <v>223</v>
      </c>
      <c r="L728" t="s">
        <v>1097</v>
      </c>
      <c r="M728" t="s">
        <v>972</v>
      </c>
      <c r="N728" t="s">
        <v>2663</v>
      </c>
      <c r="O728" t="s">
        <v>1426</v>
      </c>
      <c r="P728" t="s">
        <v>1087</v>
      </c>
      <c r="Q728" t="s">
        <v>972</v>
      </c>
      <c r="R728" t="s">
        <v>1288</v>
      </c>
      <c r="S728" t="s">
        <v>1133</v>
      </c>
      <c r="T728" t="s">
        <v>2664</v>
      </c>
      <c r="U728" t="s">
        <v>986</v>
      </c>
      <c r="V728" t="s">
        <v>996</v>
      </c>
      <c r="W728" t="s">
        <v>984</v>
      </c>
      <c r="X728" t="s">
        <v>1479</v>
      </c>
      <c r="Y728" t="s">
        <v>986</v>
      </c>
      <c r="Z728" t="s">
        <v>160</v>
      </c>
      <c r="AA728" t="s">
        <v>33</v>
      </c>
      <c r="AB728">
        <v>1</v>
      </c>
      <c r="AC728">
        <v>0</v>
      </c>
    </row>
    <row r="729" spans="2:29" x14ac:dyDescent="0.25">
      <c r="B729">
        <f t="shared" si="22"/>
        <v>2023</v>
      </c>
      <c r="C729">
        <f t="shared" si="23"/>
        <v>1</v>
      </c>
      <c r="D729" s="19">
        <f>_xlfn.XLOOKUP(G729,[1]Sheet1!$K:$K,[1]Sheet1!$D:$D,0)</f>
        <v>44935</v>
      </c>
      <c r="E729" s="19">
        <f>_xlfn.XLOOKUP(G729,[1]Sheet1!$K:$K,[1]Sheet1!$E:$E,0)</f>
        <v>44941</v>
      </c>
      <c r="F729" t="str">
        <f>_xlfn.XLOOKUP(G729,[1]Sheet1!$K:$K,[1]Sheet1!$N:$N,0)</f>
        <v>2023-W02</v>
      </c>
      <c r="G729" t="s">
        <v>422</v>
      </c>
      <c r="H729" t="s">
        <v>34</v>
      </c>
      <c r="I729" t="s">
        <v>224</v>
      </c>
      <c r="J729" t="s">
        <v>158</v>
      </c>
      <c r="K729" t="s">
        <v>225</v>
      </c>
      <c r="L729" t="s">
        <v>1049</v>
      </c>
      <c r="M729" t="s">
        <v>984</v>
      </c>
      <c r="N729" t="s">
        <v>2237</v>
      </c>
      <c r="O729" t="s">
        <v>986</v>
      </c>
      <c r="P729" t="s">
        <v>1285</v>
      </c>
      <c r="Q729" t="s">
        <v>984</v>
      </c>
      <c r="R729" t="s">
        <v>1421</v>
      </c>
      <c r="S729" t="s">
        <v>986</v>
      </c>
      <c r="T729" t="s">
        <v>970</v>
      </c>
      <c r="U729" t="s">
        <v>986</v>
      </c>
      <c r="V729" t="s">
        <v>996</v>
      </c>
      <c r="W729" t="s">
        <v>984</v>
      </c>
      <c r="X729" t="s">
        <v>2280</v>
      </c>
      <c r="Y729" t="s">
        <v>986</v>
      </c>
      <c r="Z729" t="s">
        <v>139</v>
      </c>
      <c r="AA729" t="s">
        <v>33</v>
      </c>
      <c r="AB729">
        <v>1</v>
      </c>
      <c r="AC729">
        <v>0</v>
      </c>
    </row>
    <row r="730" spans="2:29" x14ac:dyDescent="0.25">
      <c r="B730">
        <f t="shared" si="22"/>
        <v>2023</v>
      </c>
      <c r="C730">
        <f t="shared" si="23"/>
        <v>1</v>
      </c>
      <c r="D730" s="19">
        <f>_xlfn.XLOOKUP(G730,[1]Sheet1!$K:$K,[1]Sheet1!$D:$D,0)</f>
        <v>44935</v>
      </c>
      <c r="E730" s="19">
        <f>_xlfn.XLOOKUP(G730,[1]Sheet1!$K:$K,[1]Sheet1!$E:$E,0)</f>
        <v>44941</v>
      </c>
      <c r="F730" t="str">
        <f>_xlfn.XLOOKUP(G730,[1]Sheet1!$K:$K,[1]Sheet1!$N:$N,0)</f>
        <v>2023-W02</v>
      </c>
      <c r="G730" t="s">
        <v>422</v>
      </c>
      <c r="H730" t="s">
        <v>66</v>
      </c>
      <c r="I730" t="s">
        <v>120</v>
      </c>
      <c r="J730" t="s">
        <v>121</v>
      </c>
      <c r="K730" t="s">
        <v>122</v>
      </c>
      <c r="L730" t="s">
        <v>1184</v>
      </c>
      <c r="M730" t="s">
        <v>1081</v>
      </c>
      <c r="N730" t="s">
        <v>1086</v>
      </c>
      <c r="O730" t="s">
        <v>1247</v>
      </c>
      <c r="P730" t="s">
        <v>1166</v>
      </c>
      <c r="Q730" t="s">
        <v>1081</v>
      </c>
      <c r="R730" t="s">
        <v>1424</v>
      </c>
      <c r="S730" t="s">
        <v>1430</v>
      </c>
      <c r="T730" t="s">
        <v>970</v>
      </c>
      <c r="U730" t="s">
        <v>970</v>
      </c>
      <c r="V730" t="s">
        <v>996</v>
      </c>
      <c r="W730" t="s">
        <v>984</v>
      </c>
      <c r="X730" t="s">
        <v>1488</v>
      </c>
      <c r="Y730" t="s">
        <v>986</v>
      </c>
      <c r="Z730" t="s">
        <v>369</v>
      </c>
      <c r="AA730" t="s">
        <v>33</v>
      </c>
      <c r="AB730">
        <v>1</v>
      </c>
      <c r="AC730">
        <v>0</v>
      </c>
    </row>
    <row r="731" spans="2:29" x14ac:dyDescent="0.25">
      <c r="B731">
        <f t="shared" si="22"/>
        <v>2023</v>
      </c>
      <c r="C731">
        <f t="shared" si="23"/>
        <v>1</v>
      </c>
      <c r="D731" s="19">
        <f>_xlfn.XLOOKUP(G731,[1]Sheet1!$K:$K,[1]Sheet1!$D:$D,0)</f>
        <v>44935</v>
      </c>
      <c r="E731" s="19">
        <f>_xlfn.XLOOKUP(G731,[1]Sheet1!$K:$K,[1]Sheet1!$E:$E,0)</f>
        <v>44941</v>
      </c>
      <c r="F731" t="str">
        <f>_xlfn.XLOOKUP(G731,[1]Sheet1!$K:$K,[1]Sheet1!$N:$N,0)</f>
        <v>2023-W02</v>
      </c>
      <c r="G731" t="s">
        <v>422</v>
      </c>
      <c r="H731" t="s">
        <v>54</v>
      </c>
      <c r="I731" t="s">
        <v>54</v>
      </c>
      <c r="J731" t="s">
        <v>30</v>
      </c>
      <c r="K731" t="s">
        <v>55</v>
      </c>
      <c r="L731" t="s">
        <v>1341</v>
      </c>
      <c r="M731" t="s">
        <v>984</v>
      </c>
      <c r="N731" t="s">
        <v>1706</v>
      </c>
      <c r="O731" t="s">
        <v>986</v>
      </c>
      <c r="P731" t="s">
        <v>1360</v>
      </c>
      <c r="Q731" t="s">
        <v>984</v>
      </c>
      <c r="R731" t="s">
        <v>2219</v>
      </c>
      <c r="S731" t="s">
        <v>986</v>
      </c>
      <c r="T731" t="s">
        <v>970</v>
      </c>
      <c r="U731" t="s">
        <v>986</v>
      </c>
      <c r="V731" t="s">
        <v>996</v>
      </c>
      <c r="W731" t="s">
        <v>984</v>
      </c>
      <c r="X731" t="s">
        <v>1391</v>
      </c>
      <c r="Y731" t="s">
        <v>986</v>
      </c>
      <c r="Z731" t="s">
        <v>349</v>
      </c>
      <c r="AA731" t="s">
        <v>33</v>
      </c>
      <c r="AB731">
        <v>1</v>
      </c>
      <c r="AC731">
        <v>0</v>
      </c>
    </row>
    <row r="732" spans="2:29" x14ac:dyDescent="0.25">
      <c r="B732">
        <f t="shared" si="22"/>
        <v>2023</v>
      </c>
      <c r="C732">
        <f t="shared" si="23"/>
        <v>1</v>
      </c>
      <c r="D732" s="19">
        <f>_xlfn.XLOOKUP(G732,[1]Sheet1!$K:$K,[1]Sheet1!$D:$D,0)</f>
        <v>44935</v>
      </c>
      <c r="E732" s="19">
        <f>_xlfn.XLOOKUP(G732,[1]Sheet1!$K:$K,[1]Sheet1!$E:$E,0)</f>
        <v>44941</v>
      </c>
      <c r="F732" t="str">
        <f>_xlfn.XLOOKUP(G732,[1]Sheet1!$K:$K,[1]Sheet1!$N:$N,0)</f>
        <v>2023-W02</v>
      </c>
      <c r="G732" t="s">
        <v>422</v>
      </c>
      <c r="H732" t="s">
        <v>92</v>
      </c>
      <c r="I732" t="s">
        <v>111</v>
      </c>
      <c r="J732" t="s">
        <v>112</v>
      </c>
      <c r="K732" t="s">
        <v>113</v>
      </c>
      <c r="L732" t="s">
        <v>1054</v>
      </c>
      <c r="M732" t="s">
        <v>984</v>
      </c>
      <c r="N732" t="s">
        <v>2318</v>
      </c>
      <c r="O732" t="s">
        <v>986</v>
      </c>
      <c r="P732" t="s">
        <v>1047</v>
      </c>
      <c r="Q732" t="s">
        <v>984</v>
      </c>
      <c r="R732" t="s">
        <v>1958</v>
      </c>
      <c r="S732" t="s">
        <v>986</v>
      </c>
      <c r="T732" t="s">
        <v>2665</v>
      </c>
      <c r="U732" t="s">
        <v>986</v>
      </c>
      <c r="V732" t="s">
        <v>996</v>
      </c>
      <c r="W732" t="s">
        <v>984</v>
      </c>
      <c r="X732" t="s">
        <v>1396</v>
      </c>
      <c r="Y732" t="s">
        <v>986</v>
      </c>
      <c r="Z732" t="s">
        <v>178</v>
      </c>
      <c r="AA732" t="s">
        <v>33</v>
      </c>
      <c r="AB732">
        <v>1</v>
      </c>
      <c r="AC732">
        <v>0</v>
      </c>
    </row>
    <row r="733" spans="2:29" x14ac:dyDescent="0.25">
      <c r="B733">
        <f t="shared" si="22"/>
        <v>2023</v>
      </c>
      <c r="C733">
        <f t="shared" si="23"/>
        <v>1</v>
      </c>
      <c r="D733" s="19">
        <f>_xlfn.XLOOKUP(G733,[1]Sheet1!$K:$K,[1]Sheet1!$D:$D,0)</f>
        <v>44935</v>
      </c>
      <c r="E733" s="19">
        <f>_xlfn.XLOOKUP(G733,[1]Sheet1!$K:$K,[1]Sheet1!$E:$E,0)</f>
        <v>44941</v>
      </c>
      <c r="F733" t="str">
        <f>_xlfn.XLOOKUP(G733,[1]Sheet1!$K:$K,[1]Sheet1!$N:$N,0)</f>
        <v>2023-W02</v>
      </c>
      <c r="G733" t="s">
        <v>422</v>
      </c>
      <c r="H733" t="s">
        <v>92</v>
      </c>
      <c r="I733" t="s">
        <v>93</v>
      </c>
      <c r="J733" t="s">
        <v>94</v>
      </c>
      <c r="K733" t="s">
        <v>95</v>
      </c>
      <c r="L733" t="s">
        <v>1116</v>
      </c>
      <c r="M733" t="s">
        <v>984</v>
      </c>
      <c r="N733" t="s">
        <v>2279</v>
      </c>
      <c r="O733" t="s">
        <v>986</v>
      </c>
      <c r="P733" t="s">
        <v>1281</v>
      </c>
      <c r="Q733" t="s">
        <v>984</v>
      </c>
      <c r="R733" t="s">
        <v>1595</v>
      </c>
      <c r="S733" t="s">
        <v>986</v>
      </c>
      <c r="T733" t="s">
        <v>970</v>
      </c>
      <c r="U733" t="s">
        <v>986</v>
      </c>
      <c r="V733" t="s">
        <v>996</v>
      </c>
      <c r="W733" t="s">
        <v>984</v>
      </c>
      <c r="X733" t="s">
        <v>1902</v>
      </c>
      <c r="Y733" t="s">
        <v>986</v>
      </c>
      <c r="Z733" t="s">
        <v>178</v>
      </c>
      <c r="AA733" t="s">
        <v>33</v>
      </c>
      <c r="AB733">
        <v>1</v>
      </c>
      <c r="AC733">
        <v>0</v>
      </c>
    </row>
    <row r="734" spans="2:29" x14ac:dyDescent="0.25">
      <c r="B734">
        <f t="shared" si="22"/>
        <v>2023</v>
      </c>
      <c r="C734">
        <f t="shared" si="23"/>
        <v>1</v>
      </c>
      <c r="D734" s="19">
        <f>_xlfn.XLOOKUP(G734,[1]Sheet1!$K:$K,[1]Sheet1!$D:$D,0)</f>
        <v>44935</v>
      </c>
      <c r="E734" s="19">
        <f>_xlfn.XLOOKUP(G734,[1]Sheet1!$K:$K,[1]Sheet1!$E:$E,0)</f>
        <v>44941</v>
      </c>
      <c r="F734" t="str">
        <f>_xlfn.XLOOKUP(G734,[1]Sheet1!$K:$K,[1]Sheet1!$N:$N,0)</f>
        <v>2023-W02</v>
      </c>
      <c r="G734" t="s">
        <v>422</v>
      </c>
      <c r="H734" t="s">
        <v>66</v>
      </c>
      <c r="I734" t="s">
        <v>67</v>
      </c>
      <c r="J734" t="s">
        <v>68</v>
      </c>
      <c r="K734" t="s">
        <v>69</v>
      </c>
      <c r="L734" t="s">
        <v>1184</v>
      </c>
      <c r="M734" t="s">
        <v>984</v>
      </c>
      <c r="N734" t="s">
        <v>1086</v>
      </c>
      <c r="O734" t="s">
        <v>986</v>
      </c>
      <c r="P734" t="s">
        <v>1184</v>
      </c>
      <c r="Q734" t="s">
        <v>984</v>
      </c>
      <c r="R734" t="s">
        <v>1933</v>
      </c>
      <c r="S734" t="s">
        <v>986</v>
      </c>
      <c r="T734" t="s">
        <v>970</v>
      </c>
      <c r="U734" t="s">
        <v>986</v>
      </c>
      <c r="V734" t="s">
        <v>996</v>
      </c>
      <c r="W734" t="s">
        <v>984</v>
      </c>
      <c r="X734" t="s">
        <v>1488</v>
      </c>
      <c r="Y734" t="s">
        <v>986</v>
      </c>
      <c r="Z734" t="s">
        <v>357</v>
      </c>
      <c r="AA734" t="s">
        <v>33</v>
      </c>
      <c r="AB734">
        <v>1</v>
      </c>
      <c r="AC734">
        <v>0</v>
      </c>
    </row>
    <row r="735" spans="2:29" x14ac:dyDescent="0.25">
      <c r="B735">
        <f t="shared" si="22"/>
        <v>2023</v>
      </c>
      <c r="C735">
        <f t="shared" si="23"/>
        <v>1</v>
      </c>
      <c r="D735" s="19">
        <f>_xlfn.XLOOKUP(G735,[1]Sheet1!$K:$K,[1]Sheet1!$D:$D,0)</f>
        <v>44928</v>
      </c>
      <c r="E735" s="19">
        <f>_xlfn.XLOOKUP(G735,[1]Sheet1!$K:$K,[1]Sheet1!$E:$E,0)</f>
        <v>44934</v>
      </c>
      <c r="F735" t="str">
        <f>_xlfn.XLOOKUP(G735,[1]Sheet1!$K:$K,[1]Sheet1!$N:$N,0)</f>
        <v>2023-W01</v>
      </c>
      <c r="G735" t="s">
        <v>427</v>
      </c>
      <c r="H735" t="s">
        <v>66</v>
      </c>
      <c r="I735" t="s">
        <v>29</v>
      </c>
      <c r="J735" t="s">
        <v>30</v>
      </c>
      <c r="K735" t="s">
        <v>31</v>
      </c>
      <c r="L735" t="s">
        <v>2666</v>
      </c>
      <c r="M735" t="s">
        <v>996</v>
      </c>
      <c r="N735" t="s">
        <v>1473</v>
      </c>
      <c r="O735" t="s">
        <v>1619</v>
      </c>
      <c r="P735" t="s">
        <v>2667</v>
      </c>
      <c r="Q735" t="s">
        <v>996</v>
      </c>
      <c r="R735" t="s">
        <v>2533</v>
      </c>
      <c r="S735" t="s">
        <v>1434</v>
      </c>
      <c r="T735" t="s">
        <v>2668</v>
      </c>
      <c r="U735" t="s">
        <v>970</v>
      </c>
      <c r="V735" t="s">
        <v>1219</v>
      </c>
      <c r="W735" t="s">
        <v>984</v>
      </c>
      <c r="X735" t="s">
        <v>2036</v>
      </c>
      <c r="Y735" t="s">
        <v>986</v>
      </c>
      <c r="Z735" t="s">
        <v>428</v>
      </c>
      <c r="AA735" t="s">
        <v>33</v>
      </c>
      <c r="AB735">
        <v>19</v>
      </c>
      <c r="AC735">
        <v>0</v>
      </c>
    </row>
    <row r="736" spans="2:29" x14ac:dyDescent="0.25">
      <c r="B736">
        <f t="shared" si="22"/>
        <v>2023</v>
      </c>
      <c r="C736">
        <f t="shared" si="23"/>
        <v>1</v>
      </c>
      <c r="D736" s="19">
        <f>_xlfn.XLOOKUP(G736,[1]Sheet1!$K:$K,[1]Sheet1!$D:$D,0)</f>
        <v>44928</v>
      </c>
      <c r="E736" s="19">
        <f>_xlfn.XLOOKUP(G736,[1]Sheet1!$K:$K,[1]Sheet1!$E:$E,0)</f>
        <v>44934</v>
      </c>
      <c r="F736" t="str">
        <f>_xlfn.XLOOKUP(G736,[1]Sheet1!$K:$K,[1]Sheet1!$N:$N,0)</f>
        <v>2023-W01</v>
      </c>
      <c r="G736" t="s">
        <v>427</v>
      </c>
      <c r="H736" t="s">
        <v>162</v>
      </c>
      <c r="I736" t="s">
        <v>163</v>
      </c>
      <c r="J736" t="s">
        <v>164</v>
      </c>
      <c r="K736" t="s">
        <v>165</v>
      </c>
      <c r="L736" t="s">
        <v>1449</v>
      </c>
      <c r="M736" t="s">
        <v>972</v>
      </c>
      <c r="N736" t="s">
        <v>2521</v>
      </c>
      <c r="O736" t="s">
        <v>1247</v>
      </c>
      <c r="P736" t="s">
        <v>2669</v>
      </c>
      <c r="Q736" t="s">
        <v>1081</v>
      </c>
      <c r="R736" t="s">
        <v>1807</v>
      </c>
      <c r="S736" t="s">
        <v>1373</v>
      </c>
      <c r="T736" t="s">
        <v>970</v>
      </c>
      <c r="U736" t="s">
        <v>1657</v>
      </c>
      <c r="V736" t="s">
        <v>992</v>
      </c>
      <c r="W736" t="s">
        <v>972</v>
      </c>
      <c r="X736" t="s">
        <v>1246</v>
      </c>
      <c r="Y736" t="s">
        <v>970</v>
      </c>
      <c r="Z736" t="s">
        <v>429</v>
      </c>
      <c r="AA736" t="s">
        <v>257</v>
      </c>
      <c r="AB736">
        <v>15</v>
      </c>
      <c r="AC736">
        <v>2</v>
      </c>
    </row>
    <row r="737" spans="2:29" x14ac:dyDescent="0.25">
      <c r="B737">
        <f t="shared" si="22"/>
        <v>2023</v>
      </c>
      <c r="C737">
        <f t="shared" si="23"/>
        <v>1</v>
      </c>
      <c r="D737" s="19">
        <f>_xlfn.XLOOKUP(G737,[1]Sheet1!$K:$K,[1]Sheet1!$D:$D,0)</f>
        <v>44928</v>
      </c>
      <c r="E737" s="19">
        <f>_xlfn.XLOOKUP(G737,[1]Sheet1!$K:$K,[1]Sheet1!$E:$E,0)</f>
        <v>44934</v>
      </c>
      <c r="F737" t="str">
        <f>_xlfn.XLOOKUP(G737,[1]Sheet1!$K:$K,[1]Sheet1!$N:$N,0)</f>
        <v>2023-W01</v>
      </c>
      <c r="G737" t="s">
        <v>427</v>
      </c>
      <c r="H737" t="s">
        <v>115</v>
      </c>
      <c r="I737" t="s">
        <v>116</v>
      </c>
      <c r="J737" t="s">
        <v>117</v>
      </c>
      <c r="K737" t="s">
        <v>118</v>
      </c>
      <c r="L737" t="s">
        <v>2412</v>
      </c>
      <c r="M737" t="s">
        <v>977</v>
      </c>
      <c r="N737" t="s">
        <v>2670</v>
      </c>
      <c r="O737" t="s">
        <v>1229</v>
      </c>
      <c r="P737" t="s">
        <v>1764</v>
      </c>
      <c r="Q737" t="s">
        <v>963</v>
      </c>
      <c r="R737" t="s">
        <v>2671</v>
      </c>
      <c r="S737" t="s">
        <v>2672</v>
      </c>
      <c r="T737" t="s">
        <v>2652</v>
      </c>
      <c r="U737" t="s">
        <v>970</v>
      </c>
      <c r="V737" t="s">
        <v>1125</v>
      </c>
      <c r="W737" t="s">
        <v>984</v>
      </c>
      <c r="X737" t="s">
        <v>2359</v>
      </c>
      <c r="Y737" t="s">
        <v>986</v>
      </c>
      <c r="Z737" t="s">
        <v>106</v>
      </c>
      <c r="AA737" t="s">
        <v>33</v>
      </c>
      <c r="AB737">
        <v>12</v>
      </c>
      <c r="AC737">
        <v>0</v>
      </c>
    </row>
    <row r="738" spans="2:29" x14ac:dyDescent="0.25">
      <c r="B738">
        <f t="shared" si="22"/>
        <v>2023</v>
      </c>
      <c r="C738">
        <f t="shared" si="23"/>
        <v>1</v>
      </c>
      <c r="D738" s="19">
        <f>_xlfn.XLOOKUP(G738,[1]Sheet1!$K:$K,[1]Sheet1!$D:$D,0)</f>
        <v>44928</v>
      </c>
      <c r="E738" s="19">
        <f>_xlfn.XLOOKUP(G738,[1]Sheet1!$K:$K,[1]Sheet1!$E:$E,0)</f>
        <v>44934</v>
      </c>
      <c r="F738" t="str">
        <f>_xlfn.XLOOKUP(G738,[1]Sheet1!$K:$K,[1]Sheet1!$N:$N,0)</f>
        <v>2023-W01</v>
      </c>
      <c r="G738" t="s">
        <v>427</v>
      </c>
      <c r="H738" t="s">
        <v>34</v>
      </c>
      <c r="I738" t="s">
        <v>50</v>
      </c>
      <c r="J738" t="s">
        <v>51</v>
      </c>
      <c r="K738" t="s">
        <v>52</v>
      </c>
      <c r="L738" t="s">
        <v>1213</v>
      </c>
      <c r="M738" t="s">
        <v>984</v>
      </c>
      <c r="N738" t="s">
        <v>1254</v>
      </c>
      <c r="O738" t="s">
        <v>986</v>
      </c>
      <c r="P738" t="s">
        <v>1379</v>
      </c>
      <c r="Q738" t="s">
        <v>984</v>
      </c>
      <c r="R738" t="s">
        <v>1167</v>
      </c>
      <c r="S738" t="s">
        <v>986</v>
      </c>
      <c r="T738" t="s">
        <v>970</v>
      </c>
      <c r="U738" t="s">
        <v>986</v>
      </c>
      <c r="V738" t="s">
        <v>1012</v>
      </c>
      <c r="W738" t="s">
        <v>984</v>
      </c>
      <c r="X738" t="s">
        <v>2673</v>
      </c>
      <c r="Y738" t="s">
        <v>986</v>
      </c>
      <c r="Z738" t="s">
        <v>353</v>
      </c>
      <c r="AA738" t="s">
        <v>33</v>
      </c>
      <c r="AB738">
        <v>11</v>
      </c>
      <c r="AC738">
        <v>0</v>
      </c>
    </row>
    <row r="739" spans="2:29" x14ac:dyDescent="0.25">
      <c r="B739">
        <f t="shared" si="22"/>
        <v>2023</v>
      </c>
      <c r="C739">
        <f t="shared" si="23"/>
        <v>1</v>
      </c>
      <c r="D739" s="19">
        <f>_xlfn.XLOOKUP(G739,[1]Sheet1!$K:$K,[1]Sheet1!$D:$D,0)</f>
        <v>44928</v>
      </c>
      <c r="E739" s="19">
        <f>_xlfn.XLOOKUP(G739,[1]Sheet1!$K:$K,[1]Sheet1!$E:$E,0)</f>
        <v>44934</v>
      </c>
      <c r="F739" t="str">
        <f>_xlfn.XLOOKUP(G739,[1]Sheet1!$K:$K,[1]Sheet1!$N:$N,0)</f>
        <v>2023-W01</v>
      </c>
      <c r="G739" t="s">
        <v>427</v>
      </c>
      <c r="H739" t="s">
        <v>40</v>
      </c>
      <c r="I739" t="s">
        <v>58</v>
      </c>
      <c r="J739" t="s">
        <v>59</v>
      </c>
      <c r="K739" t="s">
        <v>60</v>
      </c>
      <c r="L739" t="s">
        <v>1227</v>
      </c>
      <c r="M739" t="s">
        <v>972</v>
      </c>
      <c r="N739" t="s">
        <v>2026</v>
      </c>
      <c r="O739" t="s">
        <v>1247</v>
      </c>
      <c r="P739" t="s">
        <v>2674</v>
      </c>
      <c r="Q739" t="s">
        <v>972</v>
      </c>
      <c r="R739" t="s">
        <v>2675</v>
      </c>
      <c r="S739" t="s">
        <v>1208</v>
      </c>
      <c r="T739" t="s">
        <v>2676</v>
      </c>
      <c r="U739" t="s">
        <v>970</v>
      </c>
      <c r="V739" t="s">
        <v>1042</v>
      </c>
      <c r="W739" t="s">
        <v>984</v>
      </c>
      <c r="X739" t="s">
        <v>1838</v>
      </c>
      <c r="Y739" t="s">
        <v>986</v>
      </c>
      <c r="Z739" t="s">
        <v>327</v>
      </c>
      <c r="AA739" t="s">
        <v>33</v>
      </c>
      <c r="AB739">
        <v>9</v>
      </c>
      <c r="AC739">
        <v>0</v>
      </c>
    </row>
    <row r="740" spans="2:29" x14ac:dyDescent="0.25">
      <c r="B740">
        <f t="shared" si="22"/>
        <v>2023</v>
      </c>
      <c r="C740">
        <f t="shared" si="23"/>
        <v>1</v>
      </c>
      <c r="D740" s="19">
        <f>_xlfn.XLOOKUP(G740,[1]Sheet1!$K:$K,[1]Sheet1!$D:$D,0)</f>
        <v>44928</v>
      </c>
      <c r="E740" s="19">
        <f>_xlfn.XLOOKUP(G740,[1]Sheet1!$K:$K,[1]Sheet1!$E:$E,0)</f>
        <v>44934</v>
      </c>
      <c r="F740" t="str">
        <f>_xlfn.XLOOKUP(G740,[1]Sheet1!$K:$K,[1]Sheet1!$N:$N,0)</f>
        <v>2023-W01</v>
      </c>
      <c r="G740" t="s">
        <v>427</v>
      </c>
      <c r="H740" t="s">
        <v>34</v>
      </c>
      <c r="I740" t="s">
        <v>157</v>
      </c>
      <c r="J740" t="s">
        <v>158</v>
      </c>
      <c r="K740" t="s">
        <v>159</v>
      </c>
      <c r="L740" t="s">
        <v>1056</v>
      </c>
      <c r="M740" t="s">
        <v>996</v>
      </c>
      <c r="N740" t="s">
        <v>1083</v>
      </c>
      <c r="O740" t="s">
        <v>1619</v>
      </c>
      <c r="P740" t="s">
        <v>1810</v>
      </c>
      <c r="Q740" t="s">
        <v>996</v>
      </c>
      <c r="R740" t="s">
        <v>1479</v>
      </c>
      <c r="S740" t="s">
        <v>1434</v>
      </c>
      <c r="T740" t="s">
        <v>2677</v>
      </c>
      <c r="U740" t="s">
        <v>970</v>
      </c>
      <c r="V740" t="s">
        <v>967</v>
      </c>
      <c r="W740" t="s">
        <v>984</v>
      </c>
      <c r="X740" t="s">
        <v>1747</v>
      </c>
      <c r="Y740" t="s">
        <v>986</v>
      </c>
      <c r="Z740" t="s">
        <v>348</v>
      </c>
      <c r="AA740" t="s">
        <v>33</v>
      </c>
      <c r="AB740">
        <v>7</v>
      </c>
      <c r="AC740">
        <v>0</v>
      </c>
    </row>
    <row r="741" spans="2:29" x14ac:dyDescent="0.25">
      <c r="B741">
        <f t="shared" si="22"/>
        <v>2023</v>
      </c>
      <c r="C741">
        <f t="shared" si="23"/>
        <v>1</v>
      </c>
      <c r="D741" s="19">
        <f>_xlfn.XLOOKUP(G741,[1]Sheet1!$K:$K,[1]Sheet1!$D:$D,0)</f>
        <v>44928</v>
      </c>
      <c r="E741" s="19">
        <f>_xlfn.XLOOKUP(G741,[1]Sheet1!$K:$K,[1]Sheet1!$E:$E,0)</f>
        <v>44934</v>
      </c>
      <c r="F741" t="str">
        <f>_xlfn.XLOOKUP(G741,[1]Sheet1!$K:$K,[1]Sheet1!$N:$N,0)</f>
        <v>2023-W01</v>
      </c>
      <c r="G741" t="s">
        <v>427</v>
      </c>
      <c r="H741" t="s">
        <v>66</v>
      </c>
      <c r="I741" t="s">
        <v>72</v>
      </c>
      <c r="J741" t="s">
        <v>73</v>
      </c>
      <c r="K741" t="s">
        <v>74</v>
      </c>
      <c r="L741" t="s">
        <v>1459</v>
      </c>
      <c r="M741" t="s">
        <v>984</v>
      </c>
      <c r="N741" t="s">
        <v>2678</v>
      </c>
      <c r="O741" t="s">
        <v>986</v>
      </c>
      <c r="P741" t="s">
        <v>2412</v>
      </c>
      <c r="Q741" t="s">
        <v>984</v>
      </c>
      <c r="R741" t="s">
        <v>1439</v>
      </c>
      <c r="S741" t="s">
        <v>986</v>
      </c>
      <c r="T741" t="s">
        <v>970</v>
      </c>
      <c r="U741" t="s">
        <v>986</v>
      </c>
      <c r="V741" t="s">
        <v>1032</v>
      </c>
      <c r="W741" t="s">
        <v>984</v>
      </c>
      <c r="X741" t="s">
        <v>1058</v>
      </c>
      <c r="Y741" t="s">
        <v>986</v>
      </c>
      <c r="Z741" t="s">
        <v>316</v>
      </c>
      <c r="AA741" t="s">
        <v>33</v>
      </c>
      <c r="AB741">
        <v>6</v>
      </c>
      <c r="AC741">
        <v>0</v>
      </c>
    </row>
    <row r="742" spans="2:29" x14ac:dyDescent="0.25">
      <c r="B742">
        <f t="shared" si="22"/>
        <v>2023</v>
      </c>
      <c r="C742">
        <f t="shared" si="23"/>
        <v>1</v>
      </c>
      <c r="D742" s="19">
        <f>_xlfn.XLOOKUP(G742,[1]Sheet1!$K:$K,[1]Sheet1!$D:$D,0)</f>
        <v>44928</v>
      </c>
      <c r="E742" s="19">
        <f>_xlfn.XLOOKUP(G742,[1]Sheet1!$K:$K,[1]Sheet1!$E:$E,0)</f>
        <v>44934</v>
      </c>
      <c r="F742" t="str">
        <f>_xlfn.XLOOKUP(G742,[1]Sheet1!$K:$K,[1]Sheet1!$N:$N,0)</f>
        <v>2023-W01</v>
      </c>
      <c r="G742" t="s">
        <v>427</v>
      </c>
      <c r="H742" t="s">
        <v>29</v>
      </c>
      <c r="I742" t="s">
        <v>29</v>
      </c>
      <c r="J742" t="s">
        <v>30</v>
      </c>
      <c r="K742" t="s">
        <v>31</v>
      </c>
      <c r="L742" t="s">
        <v>984</v>
      </c>
      <c r="M742" t="s">
        <v>984</v>
      </c>
      <c r="N742" t="s">
        <v>986</v>
      </c>
      <c r="O742" t="s">
        <v>986</v>
      </c>
      <c r="P742" t="s">
        <v>984</v>
      </c>
      <c r="Q742" t="s">
        <v>984</v>
      </c>
      <c r="R742" t="s">
        <v>986</v>
      </c>
      <c r="S742" t="s">
        <v>986</v>
      </c>
      <c r="T742" t="s">
        <v>986</v>
      </c>
      <c r="U742" t="s">
        <v>986</v>
      </c>
      <c r="V742" t="s">
        <v>963</v>
      </c>
      <c r="W742" t="s">
        <v>984</v>
      </c>
      <c r="X742" t="s">
        <v>986</v>
      </c>
      <c r="Y742" t="s">
        <v>986</v>
      </c>
      <c r="Z742" t="s">
        <v>366</v>
      </c>
      <c r="AA742" t="s">
        <v>33</v>
      </c>
      <c r="AB742">
        <v>5</v>
      </c>
      <c r="AC742">
        <v>0</v>
      </c>
    </row>
    <row r="743" spans="2:29" x14ac:dyDescent="0.25">
      <c r="B743">
        <f t="shared" si="22"/>
        <v>2023</v>
      </c>
      <c r="C743">
        <f t="shared" si="23"/>
        <v>1</v>
      </c>
      <c r="D743" s="19">
        <f>_xlfn.XLOOKUP(G743,[1]Sheet1!$K:$K,[1]Sheet1!$D:$D,0)</f>
        <v>44928</v>
      </c>
      <c r="E743" s="19">
        <f>_xlfn.XLOOKUP(G743,[1]Sheet1!$K:$K,[1]Sheet1!$E:$E,0)</f>
        <v>44934</v>
      </c>
      <c r="F743" t="str">
        <f>_xlfn.XLOOKUP(G743,[1]Sheet1!$K:$K,[1]Sheet1!$N:$N,0)</f>
        <v>2023-W01</v>
      </c>
      <c r="G743" t="s">
        <v>427</v>
      </c>
      <c r="H743" t="s">
        <v>66</v>
      </c>
      <c r="I743" t="s">
        <v>76</v>
      </c>
      <c r="J743" t="s">
        <v>77</v>
      </c>
      <c r="K743" t="s">
        <v>78</v>
      </c>
      <c r="L743" t="s">
        <v>2370</v>
      </c>
      <c r="M743" t="s">
        <v>1081</v>
      </c>
      <c r="N743" t="s">
        <v>1683</v>
      </c>
      <c r="O743" t="s">
        <v>1480</v>
      </c>
      <c r="P743" t="s">
        <v>1194</v>
      </c>
      <c r="Q743" t="s">
        <v>977</v>
      </c>
      <c r="R743" t="s">
        <v>2051</v>
      </c>
      <c r="S743" t="s">
        <v>2170</v>
      </c>
      <c r="T743" t="s">
        <v>970</v>
      </c>
      <c r="U743" t="s">
        <v>970</v>
      </c>
      <c r="V743" t="s">
        <v>963</v>
      </c>
      <c r="W743" t="s">
        <v>984</v>
      </c>
      <c r="X743" t="s">
        <v>1395</v>
      </c>
      <c r="Y743" t="s">
        <v>986</v>
      </c>
      <c r="Z743" t="s">
        <v>329</v>
      </c>
      <c r="AA743" t="s">
        <v>33</v>
      </c>
      <c r="AB743">
        <v>5</v>
      </c>
      <c r="AC743">
        <v>0</v>
      </c>
    </row>
    <row r="744" spans="2:29" x14ac:dyDescent="0.25">
      <c r="B744">
        <f t="shared" si="22"/>
        <v>2023</v>
      </c>
      <c r="C744">
        <f t="shared" si="23"/>
        <v>1</v>
      </c>
      <c r="D744" s="19">
        <f>_xlfn.XLOOKUP(G744,[1]Sheet1!$K:$K,[1]Sheet1!$D:$D,0)</f>
        <v>44928</v>
      </c>
      <c r="E744" s="19">
        <f>_xlfn.XLOOKUP(G744,[1]Sheet1!$K:$K,[1]Sheet1!$E:$E,0)</f>
        <v>44934</v>
      </c>
      <c r="F744" t="str">
        <f>_xlfn.XLOOKUP(G744,[1]Sheet1!$K:$K,[1]Sheet1!$N:$N,0)</f>
        <v>2023-W01</v>
      </c>
      <c r="G744" t="s">
        <v>427</v>
      </c>
      <c r="H744" t="s">
        <v>92</v>
      </c>
      <c r="I744" t="s">
        <v>102</v>
      </c>
      <c r="J744" t="s">
        <v>103</v>
      </c>
      <c r="K744" t="s">
        <v>104</v>
      </c>
      <c r="L744" t="s">
        <v>2273</v>
      </c>
      <c r="M744" t="s">
        <v>984</v>
      </c>
      <c r="N744" t="s">
        <v>1998</v>
      </c>
      <c r="O744" t="s">
        <v>986</v>
      </c>
      <c r="P744" t="s">
        <v>2310</v>
      </c>
      <c r="Q744" t="s">
        <v>984</v>
      </c>
      <c r="R744" t="s">
        <v>2067</v>
      </c>
      <c r="S744" t="s">
        <v>986</v>
      </c>
      <c r="T744" t="s">
        <v>970</v>
      </c>
      <c r="U744" t="s">
        <v>986</v>
      </c>
      <c r="V744" t="s">
        <v>963</v>
      </c>
      <c r="W744" t="s">
        <v>984</v>
      </c>
      <c r="X744" t="s">
        <v>2509</v>
      </c>
      <c r="Y744" t="s">
        <v>986</v>
      </c>
      <c r="Z744" t="s">
        <v>338</v>
      </c>
      <c r="AA744" t="s">
        <v>33</v>
      </c>
      <c r="AB744">
        <v>5</v>
      </c>
      <c r="AC744">
        <v>0</v>
      </c>
    </row>
    <row r="745" spans="2:29" x14ac:dyDescent="0.25">
      <c r="B745">
        <f t="shared" si="22"/>
        <v>2023</v>
      </c>
      <c r="C745">
        <f t="shared" si="23"/>
        <v>1</v>
      </c>
      <c r="D745" s="19">
        <f>_xlfn.XLOOKUP(G745,[1]Sheet1!$K:$K,[1]Sheet1!$D:$D,0)</f>
        <v>44928</v>
      </c>
      <c r="E745" s="19">
        <f>_xlfn.XLOOKUP(G745,[1]Sheet1!$K:$K,[1]Sheet1!$E:$E,0)</f>
        <v>44934</v>
      </c>
      <c r="F745" t="str">
        <f>_xlfn.XLOOKUP(G745,[1]Sheet1!$K:$K,[1]Sheet1!$N:$N,0)</f>
        <v>2023-W01</v>
      </c>
      <c r="G745" t="s">
        <v>427</v>
      </c>
      <c r="H745" t="s">
        <v>115</v>
      </c>
      <c r="I745" t="s">
        <v>231</v>
      </c>
      <c r="J745" t="s">
        <v>232</v>
      </c>
      <c r="K745" t="s">
        <v>233</v>
      </c>
      <c r="L745" t="s">
        <v>1576</v>
      </c>
      <c r="M745" t="s">
        <v>984</v>
      </c>
      <c r="N745" t="s">
        <v>2314</v>
      </c>
      <c r="O745" t="s">
        <v>986</v>
      </c>
      <c r="P745" t="s">
        <v>2612</v>
      </c>
      <c r="Q745" t="s">
        <v>984</v>
      </c>
      <c r="R745" t="s">
        <v>1833</v>
      </c>
      <c r="S745" t="s">
        <v>986</v>
      </c>
      <c r="T745" t="s">
        <v>970</v>
      </c>
      <c r="U745" t="s">
        <v>986</v>
      </c>
      <c r="V745" t="s">
        <v>977</v>
      </c>
      <c r="W745" t="s">
        <v>984</v>
      </c>
      <c r="X745" t="s">
        <v>1133</v>
      </c>
      <c r="Y745" t="s">
        <v>986</v>
      </c>
      <c r="Z745" t="s">
        <v>131</v>
      </c>
      <c r="AA745" t="s">
        <v>33</v>
      </c>
      <c r="AB745">
        <v>4</v>
      </c>
      <c r="AC745">
        <v>0</v>
      </c>
    </row>
    <row r="746" spans="2:29" x14ac:dyDescent="0.25">
      <c r="B746">
        <f t="shared" si="22"/>
        <v>2023</v>
      </c>
      <c r="C746">
        <f t="shared" si="23"/>
        <v>1</v>
      </c>
      <c r="D746" s="19">
        <f>_xlfn.XLOOKUP(G746,[1]Sheet1!$K:$K,[1]Sheet1!$D:$D,0)</f>
        <v>44928</v>
      </c>
      <c r="E746" s="19">
        <f>_xlfn.XLOOKUP(G746,[1]Sheet1!$K:$K,[1]Sheet1!$E:$E,0)</f>
        <v>44934</v>
      </c>
      <c r="F746" t="str">
        <f>_xlfn.XLOOKUP(G746,[1]Sheet1!$K:$K,[1]Sheet1!$N:$N,0)</f>
        <v>2023-W01</v>
      </c>
      <c r="G746" t="s">
        <v>427</v>
      </c>
      <c r="H746" t="s">
        <v>34</v>
      </c>
      <c r="I746" t="s">
        <v>224</v>
      </c>
      <c r="J746" t="s">
        <v>158</v>
      </c>
      <c r="K746" t="s">
        <v>225</v>
      </c>
      <c r="L746" t="s">
        <v>1010</v>
      </c>
      <c r="M746" t="s">
        <v>996</v>
      </c>
      <c r="N746" t="s">
        <v>2014</v>
      </c>
      <c r="O746" t="s">
        <v>1619</v>
      </c>
      <c r="P746" t="s">
        <v>1824</v>
      </c>
      <c r="Q746" t="s">
        <v>972</v>
      </c>
      <c r="R746" t="s">
        <v>1597</v>
      </c>
      <c r="S746" t="s">
        <v>1208</v>
      </c>
      <c r="T746" t="s">
        <v>970</v>
      </c>
      <c r="U746" t="s">
        <v>970</v>
      </c>
      <c r="V746" t="s">
        <v>977</v>
      </c>
      <c r="W746" t="s">
        <v>984</v>
      </c>
      <c r="X746" t="s">
        <v>1782</v>
      </c>
      <c r="Y746" t="s">
        <v>986</v>
      </c>
      <c r="Z746" t="s">
        <v>247</v>
      </c>
      <c r="AA746" t="s">
        <v>33</v>
      </c>
      <c r="AB746">
        <v>4</v>
      </c>
      <c r="AC746">
        <v>0</v>
      </c>
    </row>
    <row r="747" spans="2:29" x14ac:dyDescent="0.25">
      <c r="B747">
        <f t="shared" si="22"/>
        <v>2023</v>
      </c>
      <c r="C747">
        <f t="shared" si="23"/>
        <v>1</v>
      </c>
      <c r="D747" s="19">
        <f>_xlfn.XLOOKUP(G747,[1]Sheet1!$K:$K,[1]Sheet1!$D:$D,0)</f>
        <v>44928</v>
      </c>
      <c r="E747" s="19">
        <f>_xlfn.XLOOKUP(G747,[1]Sheet1!$K:$K,[1]Sheet1!$E:$E,0)</f>
        <v>44934</v>
      </c>
      <c r="F747" t="str">
        <f>_xlfn.XLOOKUP(G747,[1]Sheet1!$K:$K,[1]Sheet1!$N:$N,0)</f>
        <v>2023-W01</v>
      </c>
      <c r="G747" t="s">
        <v>427</v>
      </c>
      <c r="H747" t="s">
        <v>34</v>
      </c>
      <c r="I747" t="s">
        <v>35</v>
      </c>
      <c r="J747" t="s">
        <v>36</v>
      </c>
      <c r="K747" t="s">
        <v>37</v>
      </c>
      <c r="L747" t="s">
        <v>1379</v>
      </c>
      <c r="M747" t="s">
        <v>984</v>
      </c>
      <c r="N747" t="s">
        <v>1277</v>
      </c>
      <c r="O747" t="s">
        <v>986</v>
      </c>
      <c r="P747" t="s">
        <v>2455</v>
      </c>
      <c r="Q747" t="s">
        <v>984</v>
      </c>
      <c r="R747" t="s">
        <v>2108</v>
      </c>
      <c r="S747" t="s">
        <v>986</v>
      </c>
      <c r="T747" t="s">
        <v>970</v>
      </c>
      <c r="U747" t="s">
        <v>986</v>
      </c>
      <c r="V747" t="s">
        <v>977</v>
      </c>
      <c r="W747" t="s">
        <v>984</v>
      </c>
      <c r="X747" t="s">
        <v>1645</v>
      </c>
      <c r="Y747" t="s">
        <v>986</v>
      </c>
      <c r="Z747" t="s">
        <v>247</v>
      </c>
      <c r="AA747" t="s">
        <v>33</v>
      </c>
      <c r="AB747">
        <v>4</v>
      </c>
      <c r="AC747">
        <v>0</v>
      </c>
    </row>
    <row r="748" spans="2:29" x14ac:dyDescent="0.25">
      <c r="B748">
        <f t="shared" si="22"/>
        <v>2023</v>
      </c>
      <c r="C748">
        <f t="shared" si="23"/>
        <v>1</v>
      </c>
      <c r="D748" s="19">
        <f>_xlfn.XLOOKUP(G748,[1]Sheet1!$K:$K,[1]Sheet1!$D:$D,0)</f>
        <v>44928</v>
      </c>
      <c r="E748" s="19">
        <f>_xlfn.XLOOKUP(G748,[1]Sheet1!$K:$K,[1]Sheet1!$E:$E,0)</f>
        <v>44934</v>
      </c>
      <c r="F748" t="str">
        <f>_xlfn.XLOOKUP(G748,[1]Sheet1!$K:$K,[1]Sheet1!$N:$N,0)</f>
        <v>2023-W01</v>
      </c>
      <c r="G748" t="s">
        <v>427</v>
      </c>
      <c r="H748" t="s">
        <v>66</v>
      </c>
      <c r="I748" t="s">
        <v>120</v>
      </c>
      <c r="J748" t="s">
        <v>121</v>
      </c>
      <c r="K748" t="s">
        <v>122</v>
      </c>
      <c r="L748" t="s">
        <v>1253</v>
      </c>
      <c r="M748" t="s">
        <v>1081</v>
      </c>
      <c r="N748" t="s">
        <v>2286</v>
      </c>
      <c r="O748" t="s">
        <v>1480</v>
      </c>
      <c r="P748" t="s">
        <v>1030</v>
      </c>
      <c r="Q748" t="s">
        <v>977</v>
      </c>
      <c r="R748" t="s">
        <v>2571</v>
      </c>
      <c r="S748" t="s">
        <v>2170</v>
      </c>
      <c r="T748" t="s">
        <v>970</v>
      </c>
      <c r="U748" t="s">
        <v>970</v>
      </c>
      <c r="V748" t="s">
        <v>977</v>
      </c>
      <c r="W748" t="s">
        <v>984</v>
      </c>
      <c r="X748" t="s">
        <v>1311</v>
      </c>
      <c r="Y748" t="s">
        <v>986</v>
      </c>
      <c r="Z748" t="s">
        <v>355</v>
      </c>
      <c r="AA748" t="s">
        <v>33</v>
      </c>
      <c r="AB748">
        <v>4</v>
      </c>
      <c r="AC748">
        <v>0</v>
      </c>
    </row>
    <row r="749" spans="2:29" x14ac:dyDescent="0.25">
      <c r="B749">
        <f t="shared" si="22"/>
        <v>2023</v>
      </c>
      <c r="C749">
        <f t="shared" si="23"/>
        <v>1</v>
      </c>
      <c r="D749" s="19">
        <f>_xlfn.XLOOKUP(G749,[1]Sheet1!$K:$K,[1]Sheet1!$D:$D,0)</f>
        <v>44928</v>
      </c>
      <c r="E749" s="19">
        <f>_xlfn.XLOOKUP(G749,[1]Sheet1!$K:$K,[1]Sheet1!$E:$E,0)</f>
        <v>44934</v>
      </c>
      <c r="F749" t="str">
        <f>_xlfn.XLOOKUP(G749,[1]Sheet1!$K:$K,[1]Sheet1!$N:$N,0)</f>
        <v>2023-W01</v>
      </c>
      <c r="G749" t="s">
        <v>427</v>
      </c>
      <c r="H749" t="s">
        <v>66</v>
      </c>
      <c r="I749" t="s">
        <v>84</v>
      </c>
      <c r="J749" t="s">
        <v>85</v>
      </c>
      <c r="K749" t="s">
        <v>86</v>
      </c>
      <c r="L749" t="s">
        <v>1651</v>
      </c>
      <c r="M749" t="s">
        <v>996</v>
      </c>
      <c r="N749" t="s">
        <v>1051</v>
      </c>
      <c r="O749" t="s">
        <v>1619</v>
      </c>
      <c r="P749" t="s">
        <v>995</v>
      </c>
      <c r="Q749" t="s">
        <v>996</v>
      </c>
      <c r="R749" t="s">
        <v>2105</v>
      </c>
      <c r="S749" t="s">
        <v>1434</v>
      </c>
      <c r="T749" t="s">
        <v>2369</v>
      </c>
      <c r="U749" t="s">
        <v>970</v>
      </c>
      <c r="V749" t="s">
        <v>977</v>
      </c>
      <c r="W749" t="s">
        <v>984</v>
      </c>
      <c r="X749" t="s">
        <v>1372</v>
      </c>
      <c r="Y749" t="s">
        <v>986</v>
      </c>
      <c r="Z749" t="s">
        <v>421</v>
      </c>
      <c r="AA749" t="s">
        <v>33</v>
      </c>
      <c r="AB749">
        <v>4</v>
      </c>
      <c r="AC749">
        <v>0</v>
      </c>
    </row>
    <row r="750" spans="2:29" x14ac:dyDescent="0.25">
      <c r="B750">
        <f t="shared" si="22"/>
        <v>2023</v>
      </c>
      <c r="C750">
        <f t="shared" si="23"/>
        <v>1</v>
      </c>
      <c r="D750" s="19">
        <f>_xlfn.XLOOKUP(G750,[1]Sheet1!$K:$K,[1]Sheet1!$D:$D,0)</f>
        <v>44928</v>
      </c>
      <c r="E750" s="19">
        <f>_xlfn.XLOOKUP(G750,[1]Sheet1!$K:$K,[1]Sheet1!$E:$E,0)</f>
        <v>44934</v>
      </c>
      <c r="F750" t="str">
        <f>_xlfn.XLOOKUP(G750,[1]Sheet1!$K:$K,[1]Sheet1!$N:$N,0)</f>
        <v>2023-W01</v>
      </c>
      <c r="G750" t="s">
        <v>427</v>
      </c>
      <c r="H750" t="s">
        <v>66</v>
      </c>
      <c r="I750" t="s">
        <v>54</v>
      </c>
      <c r="J750" t="s">
        <v>30</v>
      </c>
      <c r="K750" t="s">
        <v>55</v>
      </c>
      <c r="L750" t="s">
        <v>2358</v>
      </c>
      <c r="M750" t="s">
        <v>972</v>
      </c>
      <c r="N750" t="s">
        <v>2444</v>
      </c>
      <c r="O750" t="s">
        <v>1247</v>
      </c>
      <c r="P750" t="s">
        <v>2679</v>
      </c>
      <c r="Q750" t="s">
        <v>972</v>
      </c>
      <c r="R750" t="s">
        <v>1215</v>
      </c>
      <c r="S750" t="s">
        <v>1208</v>
      </c>
      <c r="T750" t="s">
        <v>970</v>
      </c>
      <c r="U750" t="s">
        <v>970</v>
      </c>
      <c r="V750" t="s">
        <v>977</v>
      </c>
      <c r="W750" t="s">
        <v>984</v>
      </c>
      <c r="X750" t="s">
        <v>1295</v>
      </c>
      <c r="Y750" t="s">
        <v>986</v>
      </c>
      <c r="Z750" t="s">
        <v>392</v>
      </c>
      <c r="AA750" t="s">
        <v>33</v>
      </c>
      <c r="AB750">
        <v>4</v>
      </c>
      <c r="AC750">
        <v>0</v>
      </c>
    </row>
    <row r="751" spans="2:29" x14ac:dyDescent="0.25">
      <c r="B751">
        <f t="shared" si="22"/>
        <v>2023</v>
      </c>
      <c r="C751">
        <f t="shared" si="23"/>
        <v>1</v>
      </c>
      <c r="D751" s="19">
        <f>_xlfn.XLOOKUP(G751,[1]Sheet1!$K:$K,[1]Sheet1!$D:$D,0)</f>
        <v>44928</v>
      </c>
      <c r="E751" s="19">
        <f>_xlfn.XLOOKUP(G751,[1]Sheet1!$K:$K,[1]Sheet1!$E:$E,0)</f>
        <v>44934</v>
      </c>
      <c r="F751" t="str">
        <f>_xlfn.XLOOKUP(G751,[1]Sheet1!$K:$K,[1]Sheet1!$N:$N,0)</f>
        <v>2023-W01</v>
      </c>
      <c r="G751" t="s">
        <v>427</v>
      </c>
      <c r="H751" t="s">
        <v>92</v>
      </c>
      <c r="I751" t="s">
        <v>97</v>
      </c>
      <c r="J751" t="s">
        <v>98</v>
      </c>
      <c r="K751" t="s">
        <v>99</v>
      </c>
      <c r="L751" t="s">
        <v>1056</v>
      </c>
      <c r="M751" t="s">
        <v>996</v>
      </c>
      <c r="N751" t="s">
        <v>1083</v>
      </c>
      <c r="O751" t="s">
        <v>1619</v>
      </c>
      <c r="P751" t="s">
        <v>1727</v>
      </c>
      <c r="Q751" t="s">
        <v>996</v>
      </c>
      <c r="R751" t="s">
        <v>1226</v>
      </c>
      <c r="S751" t="s">
        <v>1434</v>
      </c>
      <c r="T751" t="s">
        <v>970</v>
      </c>
      <c r="U751" t="s">
        <v>970</v>
      </c>
      <c r="V751" t="s">
        <v>977</v>
      </c>
      <c r="W751" t="s">
        <v>984</v>
      </c>
      <c r="X751" t="s">
        <v>1448</v>
      </c>
      <c r="Y751" t="s">
        <v>986</v>
      </c>
      <c r="Z751" t="s">
        <v>338</v>
      </c>
      <c r="AA751" t="s">
        <v>33</v>
      </c>
      <c r="AB751">
        <v>4</v>
      </c>
      <c r="AC751">
        <v>0</v>
      </c>
    </row>
    <row r="752" spans="2:29" x14ac:dyDescent="0.25">
      <c r="B752">
        <f t="shared" si="22"/>
        <v>2023</v>
      </c>
      <c r="C752">
        <f t="shared" si="23"/>
        <v>1</v>
      </c>
      <c r="D752" s="19">
        <f>_xlfn.XLOOKUP(G752,[1]Sheet1!$K:$K,[1]Sheet1!$D:$D,0)</f>
        <v>44928</v>
      </c>
      <c r="E752" s="19">
        <f>_xlfn.XLOOKUP(G752,[1]Sheet1!$K:$K,[1]Sheet1!$E:$E,0)</f>
        <v>44934</v>
      </c>
      <c r="F752" t="str">
        <f>_xlfn.XLOOKUP(G752,[1]Sheet1!$K:$K,[1]Sheet1!$N:$N,0)</f>
        <v>2023-W01</v>
      </c>
      <c r="G752" t="s">
        <v>427</v>
      </c>
      <c r="H752" t="s">
        <v>34</v>
      </c>
      <c r="I752" t="s">
        <v>107</v>
      </c>
      <c r="J752" t="s">
        <v>108</v>
      </c>
      <c r="K752" t="s">
        <v>109</v>
      </c>
      <c r="L752" t="s">
        <v>1888</v>
      </c>
      <c r="M752" t="s">
        <v>984</v>
      </c>
      <c r="N752" t="s">
        <v>2636</v>
      </c>
      <c r="O752" t="s">
        <v>986</v>
      </c>
      <c r="P752" t="s">
        <v>1214</v>
      </c>
      <c r="Q752" t="s">
        <v>984</v>
      </c>
      <c r="R752" t="s">
        <v>1434</v>
      </c>
      <c r="S752" t="s">
        <v>986</v>
      </c>
      <c r="T752" t="s">
        <v>2680</v>
      </c>
      <c r="U752" t="s">
        <v>986</v>
      </c>
      <c r="V752" t="s">
        <v>977</v>
      </c>
      <c r="W752" t="s">
        <v>984</v>
      </c>
      <c r="X752" t="s">
        <v>2106</v>
      </c>
      <c r="Y752" t="s">
        <v>986</v>
      </c>
      <c r="Z752" t="s">
        <v>185</v>
      </c>
      <c r="AA752" t="s">
        <v>33</v>
      </c>
      <c r="AB752">
        <v>3</v>
      </c>
      <c r="AC752">
        <v>0</v>
      </c>
    </row>
    <row r="753" spans="2:29" x14ac:dyDescent="0.25">
      <c r="B753">
        <f t="shared" si="22"/>
        <v>2023</v>
      </c>
      <c r="C753">
        <f t="shared" si="23"/>
        <v>1</v>
      </c>
      <c r="D753" s="19">
        <f>_xlfn.XLOOKUP(G753,[1]Sheet1!$K:$K,[1]Sheet1!$D:$D,0)</f>
        <v>44928</v>
      </c>
      <c r="E753" s="19">
        <f>_xlfn.XLOOKUP(G753,[1]Sheet1!$K:$K,[1]Sheet1!$E:$E,0)</f>
        <v>44934</v>
      </c>
      <c r="F753" t="str">
        <f>_xlfn.XLOOKUP(G753,[1]Sheet1!$K:$K,[1]Sheet1!$N:$N,0)</f>
        <v>2023-W01</v>
      </c>
      <c r="G753" t="s">
        <v>427</v>
      </c>
      <c r="H753" t="s">
        <v>24</v>
      </c>
      <c r="I753" t="s">
        <v>24</v>
      </c>
      <c r="J753" t="s">
        <v>25</v>
      </c>
      <c r="K753" t="s">
        <v>26</v>
      </c>
      <c r="L753" t="s">
        <v>1030</v>
      </c>
      <c r="M753" t="s">
        <v>984</v>
      </c>
      <c r="N753" t="s">
        <v>2401</v>
      </c>
      <c r="O753" t="s">
        <v>986</v>
      </c>
      <c r="P753" t="s">
        <v>1912</v>
      </c>
      <c r="Q753" t="s">
        <v>984</v>
      </c>
      <c r="R753" t="s">
        <v>1273</v>
      </c>
      <c r="S753" t="s">
        <v>986</v>
      </c>
      <c r="T753" t="s">
        <v>970</v>
      </c>
      <c r="U753" t="s">
        <v>986</v>
      </c>
      <c r="V753" t="s">
        <v>1081</v>
      </c>
      <c r="W753" t="s">
        <v>984</v>
      </c>
      <c r="X753" t="s">
        <v>1034</v>
      </c>
      <c r="Y753" t="s">
        <v>986</v>
      </c>
      <c r="Z753" t="s">
        <v>430</v>
      </c>
      <c r="AA753" t="s">
        <v>33</v>
      </c>
      <c r="AB753">
        <v>3</v>
      </c>
      <c r="AC753">
        <v>0</v>
      </c>
    </row>
    <row r="754" spans="2:29" x14ac:dyDescent="0.25">
      <c r="B754">
        <f t="shared" si="22"/>
        <v>2023</v>
      </c>
      <c r="C754">
        <f t="shared" si="23"/>
        <v>1</v>
      </c>
      <c r="D754" s="19">
        <f>_xlfn.XLOOKUP(G754,[1]Sheet1!$K:$K,[1]Sheet1!$D:$D,0)</f>
        <v>44928</v>
      </c>
      <c r="E754" s="19">
        <f>_xlfn.XLOOKUP(G754,[1]Sheet1!$K:$K,[1]Sheet1!$E:$E,0)</f>
        <v>44934</v>
      </c>
      <c r="F754" t="str">
        <f>_xlfn.XLOOKUP(G754,[1]Sheet1!$K:$K,[1]Sheet1!$N:$N,0)</f>
        <v>2023-W01</v>
      </c>
      <c r="G754" t="s">
        <v>427</v>
      </c>
      <c r="H754" t="s">
        <v>40</v>
      </c>
      <c r="I754" t="s">
        <v>88</v>
      </c>
      <c r="J754" t="s">
        <v>89</v>
      </c>
      <c r="K754" t="s">
        <v>90</v>
      </c>
      <c r="L754" t="s">
        <v>1047</v>
      </c>
      <c r="M754" t="s">
        <v>984</v>
      </c>
      <c r="N754" t="s">
        <v>1445</v>
      </c>
      <c r="O754" t="s">
        <v>986</v>
      </c>
      <c r="P754" t="s">
        <v>1912</v>
      </c>
      <c r="Q754" t="s">
        <v>984</v>
      </c>
      <c r="R754" t="s">
        <v>1273</v>
      </c>
      <c r="S754" t="s">
        <v>986</v>
      </c>
      <c r="T754" t="s">
        <v>2681</v>
      </c>
      <c r="U754" t="s">
        <v>986</v>
      </c>
      <c r="V754" t="s">
        <v>972</v>
      </c>
      <c r="W754" t="s">
        <v>984</v>
      </c>
      <c r="X754" t="s">
        <v>1283</v>
      </c>
      <c r="Y754" t="s">
        <v>986</v>
      </c>
      <c r="Z754" t="s">
        <v>135</v>
      </c>
      <c r="AA754" t="s">
        <v>33</v>
      </c>
      <c r="AB754">
        <v>2</v>
      </c>
      <c r="AC754">
        <v>0</v>
      </c>
    </row>
    <row r="755" spans="2:29" x14ac:dyDescent="0.25">
      <c r="B755">
        <f t="shared" si="22"/>
        <v>2023</v>
      </c>
      <c r="C755">
        <f t="shared" si="23"/>
        <v>1</v>
      </c>
      <c r="D755" s="19">
        <f>_xlfn.XLOOKUP(G755,[1]Sheet1!$K:$K,[1]Sheet1!$D:$D,0)</f>
        <v>44928</v>
      </c>
      <c r="E755" s="19">
        <f>_xlfn.XLOOKUP(G755,[1]Sheet1!$K:$K,[1]Sheet1!$E:$E,0)</f>
        <v>44934</v>
      </c>
      <c r="F755" t="str">
        <f>_xlfn.XLOOKUP(G755,[1]Sheet1!$K:$K,[1]Sheet1!$N:$N,0)</f>
        <v>2023-W01</v>
      </c>
      <c r="G755" t="s">
        <v>427</v>
      </c>
      <c r="H755" t="s">
        <v>34</v>
      </c>
      <c r="I755" t="s">
        <v>62</v>
      </c>
      <c r="J755" t="s">
        <v>63</v>
      </c>
      <c r="K755" t="s">
        <v>64</v>
      </c>
      <c r="L755" t="s">
        <v>1255</v>
      </c>
      <c r="M755" t="s">
        <v>996</v>
      </c>
      <c r="N755" t="s">
        <v>2598</v>
      </c>
      <c r="O755" t="s">
        <v>1619</v>
      </c>
      <c r="P755" t="s">
        <v>1097</v>
      </c>
      <c r="Q755" t="s">
        <v>996</v>
      </c>
      <c r="R755" t="s">
        <v>2515</v>
      </c>
      <c r="S755" t="s">
        <v>1434</v>
      </c>
      <c r="T755" t="s">
        <v>970</v>
      </c>
      <c r="U755" t="s">
        <v>970</v>
      </c>
      <c r="V755" t="s">
        <v>972</v>
      </c>
      <c r="W755" t="s">
        <v>984</v>
      </c>
      <c r="X755" t="s">
        <v>1279</v>
      </c>
      <c r="Y755" t="s">
        <v>986</v>
      </c>
      <c r="Z755" t="s">
        <v>135</v>
      </c>
      <c r="AA755" t="s">
        <v>33</v>
      </c>
      <c r="AB755">
        <v>2</v>
      </c>
      <c r="AC755">
        <v>0</v>
      </c>
    </row>
    <row r="756" spans="2:29" x14ac:dyDescent="0.25">
      <c r="B756">
        <f t="shared" si="22"/>
        <v>2023</v>
      </c>
      <c r="C756">
        <f t="shared" si="23"/>
        <v>1</v>
      </c>
      <c r="D756" s="19">
        <f>_xlfn.XLOOKUP(G756,[1]Sheet1!$K:$K,[1]Sheet1!$D:$D,0)</f>
        <v>44928</v>
      </c>
      <c r="E756" s="19">
        <f>_xlfn.XLOOKUP(G756,[1]Sheet1!$K:$K,[1]Sheet1!$E:$E,0)</f>
        <v>44934</v>
      </c>
      <c r="F756" t="str">
        <f>_xlfn.XLOOKUP(G756,[1]Sheet1!$K:$K,[1]Sheet1!$N:$N,0)</f>
        <v>2023-W01</v>
      </c>
      <c r="G756" t="s">
        <v>427</v>
      </c>
      <c r="H756" t="s">
        <v>40</v>
      </c>
      <c r="I756" t="s">
        <v>41</v>
      </c>
      <c r="J756" t="s">
        <v>42</v>
      </c>
      <c r="K756" t="s">
        <v>43</v>
      </c>
      <c r="L756" t="s">
        <v>1778</v>
      </c>
      <c r="M756" t="s">
        <v>996</v>
      </c>
      <c r="N756" t="s">
        <v>2506</v>
      </c>
      <c r="O756" t="s">
        <v>1619</v>
      </c>
      <c r="P756" t="s">
        <v>1285</v>
      </c>
      <c r="Q756" t="s">
        <v>996</v>
      </c>
      <c r="R756" t="s">
        <v>2633</v>
      </c>
      <c r="S756" t="s">
        <v>1434</v>
      </c>
      <c r="T756" t="s">
        <v>2682</v>
      </c>
      <c r="U756" t="s">
        <v>970</v>
      </c>
      <c r="V756" t="s">
        <v>972</v>
      </c>
      <c r="W756" t="s">
        <v>984</v>
      </c>
      <c r="X756" t="s">
        <v>982</v>
      </c>
      <c r="Y756" t="s">
        <v>986</v>
      </c>
      <c r="Z756" t="s">
        <v>135</v>
      </c>
      <c r="AA756" t="s">
        <v>33</v>
      </c>
      <c r="AB756">
        <v>2</v>
      </c>
      <c r="AC756">
        <v>0</v>
      </c>
    </row>
    <row r="757" spans="2:29" x14ac:dyDescent="0.25">
      <c r="B757">
        <f t="shared" si="22"/>
        <v>2023</v>
      </c>
      <c r="C757">
        <f t="shared" si="23"/>
        <v>1</v>
      </c>
      <c r="D757" s="19">
        <f>_xlfn.XLOOKUP(G757,[1]Sheet1!$K:$K,[1]Sheet1!$D:$D,0)</f>
        <v>44928</v>
      </c>
      <c r="E757" s="19">
        <f>_xlfn.XLOOKUP(G757,[1]Sheet1!$K:$K,[1]Sheet1!$E:$E,0)</f>
        <v>44934</v>
      </c>
      <c r="F757" t="str">
        <f>_xlfn.XLOOKUP(G757,[1]Sheet1!$K:$K,[1]Sheet1!$N:$N,0)</f>
        <v>2023-W01</v>
      </c>
      <c r="G757" t="s">
        <v>427</v>
      </c>
      <c r="H757" t="s">
        <v>66</v>
      </c>
      <c r="I757" t="s">
        <v>80</v>
      </c>
      <c r="J757" t="s">
        <v>81</v>
      </c>
      <c r="K757" t="s">
        <v>82</v>
      </c>
      <c r="L757" t="s">
        <v>1049</v>
      </c>
      <c r="M757" t="s">
        <v>984</v>
      </c>
      <c r="N757" t="s">
        <v>1483</v>
      </c>
      <c r="O757" t="s">
        <v>986</v>
      </c>
      <c r="P757" t="s">
        <v>1269</v>
      </c>
      <c r="Q757" t="s">
        <v>984</v>
      </c>
      <c r="R757" t="s">
        <v>1495</v>
      </c>
      <c r="S757" t="s">
        <v>986</v>
      </c>
      <c r="T757" t="s">
        <v>970</v>
      </c>
      <c r="U757" t="s">
        <v>986</v>
      </c>
      <c r="V757" t="s">
        <v>972</v>
      </c>
      <c r="W757" t="s">
        <v>984</v>
      </c>
      <c r="X757" t="s">
        <v>1434</v>
      </c>
      <c r="Y757" t="s">
        <v>986</v>
      </c>
      <c r="Z757" t="s">
        <v>134</v>
      </c>
      <c r="AA757" t="s">
        <v>33</v>
      </c>
      <c r="AB757">
        <v>2</v>
      </c>
      <c r="AC757">
        <v>0</v>
      </c>
    </row>
    <row r="758" spans="2:29" x14ac:dyDescent="0.25">
      <c r="B758">
        <f t="shared" si="22"/>
        <v>2023</v>
      </c>
      <c r="C758">
        <f t="shared" si="23"/>
        <v>1</v>
      </c>
      <c r="D758" s="19">
        <f>_xlfn.XLOOKUP(G758,[1]Sheet1!$K:$K,[1]Sheet1!$D:$D,0)</f>
        <v>44928</v>
      </c>
      <c r="E758" s="19">
        <f>_xlfn.XLOOKUP(G758,[1]Sheet1!$K:$K,[1]Sheet1!$E:$E,0)</f>
        <v>44934</v>
      </c>
      <c r="F758" t="str">
        <f>_xlfn.XLOOKUP(G758,[1]Sheet1!$K:$K,[1]Sheet1!$N:$N,0)</f>
        <v>2023-W01</v>
      </c>
      <c r="G758" t="s">
        <v>427</v>
      </c>
      <c r="H758" t="s">
        <v>66</v>
      </c>
      <c r="I758" t="s">
        <v>67</v>
      </c>
      <c r="J758" t="s">
        <v>68</v>
      </c>
      <c r="K758" t="s">
        <v>69</v>
      </c>
      <c r="L758" t="s">
        <v>1089</v>
      </c>
      <c r="M758" t="s">
        <v>984</v>
      </c>
      <c r="N758" t="s">
        <v>2221</v>
      </c>
      <c r="O758" t="s">
        <v>986</v>
      </c>
      <c r="P758" t="s">
        <v>1166</v>
      </c>
      <c r="Q758" t="s">
        <v>984</v>
      </c>
      <c r="R758" t="s">
        <v>1287</v>
      </c>
      <c r="S758" t="s">
        <v>986</v>
      </c>
      <c r="T758" t="s">
        <v>970</v>
      </c>
      <c r="U758" t="s">
        <v>986</v>
      </c>
      <c r="V758" t="s">
        <v>972</v>
      </c>
      <c r="W758" t="s">
        <v>984</v>
      </c>
      <c r="X758" t="s">
        <v>1034</v>
      </c>
      <c r="Y758" t="s">
        <v>986</v>
      </c>
      <c r="Z758" t="s">
        <v>356</v>
      </c>
      <c r="AA758" t="s">
        <v>33</v>
      </c>
      <c r="AB758">
        <v>2</v>
      </c>
      <c r="AC758">
        <v>0</v>
      </c>
    </row>
    <row r="759" spans="2:29" x14ac:dyDescent="0.25">
      <c r="B759">
        <f t="shared" si="22"/>
        <v>2023</v>
      </c>
      <c r="C759">
        <f t="shared" si="23"/>
        <v>1</v>
      </c>
      <c r="D759" s="19">
        <f>_xlfn.XLOOKUP(G759,[1]Sheet1!$K:$K,[1]Sheet1!$D:$D,0)</f>
        <v>44928</v>
      </c>
      <c r="E759" s="19">
        <f>_xlfn.XLOOKUP(G759,[1]Sheet1!$K:$K,[1]Sheet1!$E:$E,0)</f>
        <v>44934</v>
      </c>
      <c r="F759" t="str">
        <f>_xlfn.XLOOKUP(G759,[1]Sheet1!$K:$K,[1]Sheet1!$N:$N,0)</f>
        <v>2023-W01</v>
      </c>
      <c r="G759" t="s">
        <v>427</v>
      </c>
      <c r="H759" t="s">
        <v>34</v>
      </c>
      <c r="I759" t="s">
        <v>222</v>
      </c>
      <c r="J759" t="s">
        <v>158</v>
      </c>
      <c r="K759" t="s">
        <v>223</v>
      </c>
      <c r="L759" t="s">
        <v>1529</v>
      </c>
      <c r="M759" t="s">
        <v>984</v>
      </c>
      <c r="N759" t="s">
        <v>1197</v>
      </c>
      <c r="O759" t="s">
        <v>986</v>
      </c>
      <c r="P759" t="s">
        <v>1150</v>
      </c>
      <c r="Q759" t="s">
        <v>984</v>
      </c>
      <c r="R759" t="s">
        <v>2530</v>
      </c>
      <c r="S759" t="s">
        <v>986</v>
      </c>
      <c r="T759" t="s">
        <v>2683</v>
      </c>
      <c r="U759" t="s">
        <v>986</v>
      </c>
      <c r="V759" t="s">
        <v>996</v>
      </c>
      <c r="W759" t="s">
        <v>984</v>
      </c>
      <c r="X759" t="s">
        <v>1188</v>
      </c>
      <c r="Y759" t="s">
        <v>986</v>
      </c>
      <c r="Z759" t="s">
        <v>160</v>
      </c>
      <c r="AA759" t="s">
        <v>33</v>
      </c>
      <c r="AB759">
        <v>1</v>
      </c>
      <c r="AC759">
        <v>0</v>
      </c>
    </row>
    <row r="760" spans="2:29" x14ac:dyDescent="0.25">
      <c r="B760">
        <f t="shared" si="22"/>
        <v>2023</v>
      </c>
      <c r="C760">
        <f t="shared" si="23"/>
        <v>1</v>
      </c>
      <c r="D760" s="19">
        <f>_xlfn.XLOOKUP(G760,[1]Sheet1!$K:$K,[1]Sheet1!$D:$D,0)</f>
        <v>44928</v>
      </c>
      <c r="E760" s="19">
        <f>_xlfn.XLOOKUP(G760,[1]Sheet1!$K:$K,[1]Sheet1!$E:$E,0)</f>
        <v>44934</v>
      </c>
      <c r="F760" t="str">
        <f>_xlfn.XLOOKUP(G760,[1]Sheet1!$K:$K,[1]Sheet1!$N:$N,0)</f>
        <v>2023-W01</v>
      </c>
      <c r="G760" t="s">
        <v>427</v>
      </c>
      <c r="H760" t="s">
        <v>34</v>
      </c>
      <c r="I760" t="s">
        <v>45</v>
      </c>
      <c r="J760" t="s">
        <v>46</v>
      </c>
      <c r="K760" t="s">
        <v>47</v>
      </c>
      <c r="L760" t="s">
        <v>1345</v>
      </c>
      <c r="M760" t="s">
        <v>984</v>
      </c>
      <c r="N760" t="s">
        <v>2312</v>
      </c>
      <c r="O760" t="s">
        <v>986</v>
      </c>
      <c r="P760" t="s">
        <v>1087</v>
      </c>
      <c r="Q760" t="s">
        <v>984</v>
      </c>
      <c r="R760" t="s">
        <v>1393</v>
      </c>
      <c r="S760" t="s">
        <v>986</v>
      </c>
      <c r="T760" t="s">
        <v>970</v>
      </c>
      <c r="U760" t="s">
        <v>986</v>
      </c>
      <c r="V760" t="s">
        <v>996</v>
      </c>
      <c r="W760" t="s">
        <v>984</v>
      </c>
      <c r="X760" t="s">
        <v>1282</v>
      </c>
      <c r="Y760" t="s">
        <v>986</v>
      </c>
      <c r="Z760" t="s">
        <v>139</v>
      </c>
      <c r="AA760" t="s">
        <v>33</v>
      </c>
      <c r="AB760">
        <v>1</v>
      </c>
      <c r="AC760">
        <v>0</v>
      </c>
    </row>
    <row r="761" spans="2:29" x14ac:dyDescent="0.25">
      <c r="B761">
        <f t="shared" si="22"/>
        <v>2023</v>
      </c>
      <c r="C761">
        <f t="shared" si="23"/>
        <v>1</v>
      </c>
      <c r="D761" s="19">
        <f>_xlfn.XLOOKUP(G761,[1]Sheet1!$K:$K,[1]Sheet1!$D:$D,0)</f>
        <v>44928</v>
      </c>
      <c r="E761" s="19">
        <f>_xlfn.XLOOKUP(G761,[1]Sheet1!$K:$K,[1]Sheet1!$E:$E,0)</f>
        <v>44934</v>
      </c>
      <c r="F761" t="str">
        <f>_xlfn.XLOOKUP(G761,[1]Sheet1!$K:$K,[1]Sheet1!$N:$N,0)</f>
        <v>2023-W01</v>
      </c>
      <c r="G761" t="s">
        <v>427</v>
      </c>
      <c r="H761" t="s">
        <v>162</v>
      </c>
      <c r="I761" t="s">
        <v>342</v>
      </c>
      <c r="J761" t="s">
        <v>343</v>
      </c>
      <c r="K761" t="s">
        <v>344</v>
      </c>
      <c r="L761" t="s">
        <v>1054</v>
      </c>
      <c r="M761" t="s">
        <v>972</v>
      </c>
      <c r="N761" t="s">
        <v>2530</v>
      </c>
      <c r="O761" t="s">
        <v>1247</v>
      </c>
      <c r="P761" t="s">
        <v>1349</v>
      </c>
      <c r="Q761" t="s">
        <v>972</v>
      </c>
      <c r="R761" t="s">
        <v>2576</v>
      </c>
      <c r="S761" t="s">
        <v>1208</v>
      </c>
      <c r="T761" t="s">
        <v>970</v>
      </c>
      <c r="U761" t="s">
        <v>970</v>
      </c>
      <c r="V761" t="s">
        <v>996</v>
      </c>
      <c r="W761" t="s">
        <v>984</v>
      </c>
      <c r="X761" t="s">
        <v>1396</v>
      </c>
      <c r="Y761" t="s">
        <v>986</v>
      </c>
      <c r="Z761" t="s">
        <v>166</v>
      </c>
      <c r="AA761" t="s">
        <v>33</v>
      </c>
      <c r="AB761">
        <v>1</v>
      </c>
      <c r="AC761">
        <v>0</v>
      </c>
    </row>
    <row r="762" spans="2:29" x14ac:dyDescent="0.25">
      <c r="B762">
        <f t="shared" si="22"/>
        <v>2023</v>
      </c>
      <c r="C762">
        <f t="shared" si="23"/>
        <v>1</v>
      </c>
      <c r="D762" s="19">
        <f>_xlfn.XLOOKUP(G762,[1]Sheet1!$K:$K,[1]Sheet1!$D:$D,0)</f>
        <v>44928</v>
      </c>
      <c r="E762" s="19">
        <f>_xlfn.XLOOKUP(G762,[1]Sheet1!$K:$K,[1]Sheet1!$E:$E,0)</f>
        <v>44934</v>
      </c>
      <c r="F762" t="str">
        <f>_xlfn.XLOOKUP(G762,[1]Sheet1!$K:$K,[1]Sheet1!$N:$N,0)</f>
        <v>2023-W01</v>
      </c>
      <c r="G762" t="s">
        <v>427</v>
      </c>
      <c r="H762" t="s">
        <v>162</v>
      </c>
      <c r="I762" t="s">
        <v>371</v>
      </c>
      <c r="J762" t="s">
        <v>343</v>
      </c>
      <c r="K762" t="s">
        <v>372</v>
      </c>
      <c r="L762" t="s">
        <v>1810</v>
      </c>
      <c r="M762" t="s">
        <v>996</v>
      </c>
      <c r="N762" t="s">
        <v>1421</v>
      </c>
      <c r="O762" t="s">
        <v>1619</v>
      </c>
      <c r="P762" t="s">
        <v>1955</v>
      </c>
      <c r="Q762" t="s">
        <v>1081</v>
      </c>
      <c r="R762" t="s">
        <v>1371</v>
      </c>
      <c r="S762" t="s">
        <v>1373</v>
      </c>
      <c r="T762" t="s">
        <v>2684</v>
      </c>
      <c r="U762" t="s">
        <v>970</v>
      </c>
      <c r="V762" t="s">
        <v>996</v>
      </c>
      <c r="W762" t="s">
        <v>984</v>
      </c>
      <c r="X762" t="s">
        <v>2515</v>
      </c>
      <c r="Y762" t="s">
        <v>986</v>
      </c>
      <c r="Z762" t="s">
        <v>166</v>
      </c>
      <c r="AA762" t="s">
        <v>33</v>
      </c>
      <c r="AB762">
        <v>1</v>
      </c>
      <c r="AC762">
        <v>0</v>
      </c>
    </row>
    <row r="763" spans="2:29" x14ac:dyDescent="0.25">
      <c r="B763">
        <f t="shared" si="22"/>
        <v>2023</v>
      </c>
      <c r="C763">
        <f t="shared" si="23"/>
        <v>1</v>
      </c>
      <c r="D763" s="19">
        <f>_xlfn.XLOOKUP(G763,[1]Sheet1!$K:$K,[1]Sheet1!$D:$D,0)</f>
        <v>44928</v>
      </c>
      <c r="E763" s="19">
        <f>_xlfn.XLOOKUP(G763,[1]Sheet1!$K:$K,[1]Sheet1!$E:$E,0)</f>
        <v>44934</v>
      </c>
      <c r="F763" t="str">
        <f>_xlfn.XLOOKUP(G763,[1]Sheet1!$K:$K,[1]Sheet1!$N:$N,0)</f>
        <v>2023-W01</v>
      </c>
      <c r="G763" t="s">
        <v>427</v>
      </c>
      <c r="H763" t="s">
        <v>120</v>
      </c>
      <c r="I763" t="s">
        <v>120</v>
      </c>
      <c r="J763" t="s">
        <v>121</v>
      </c>
      <c r="K763" t="s">
        <v>122</v>
      </c>
      <c r="L763" t="s">
        <v>984</v>
      </c>
      <c r="M763" t="s">
        <v>984</v>
      </c>
      <c r="N763" t="s">
        <v>986</v>
      </c>
      <c r="O763" t="s">
        <v>986</v>
      </c>
      <c r="P763" t="s">
        <v>984</v>
      </c>
      <c r="Q763" t="s">
        <v>984</v>
      </c>
      <c r="R763" t="s">
        <v>986</v>
      </c>
      <c r="S763" t="s">
        <v>986</v>
      </c>
      <c r="T763" t="s">
        <v>986</v>
      </c>
      <c r="U763" t="s">
        <v>986</v>
      </c>
      <c r="V763" t="s">
        <v>996</v>
      </c>
      <c r="W763" t="s">
        <v>984</v>
      </c>
      <c r="X763" t="s">
        <v>986</v>
      </c>
      <c r="Y763" t="s">
        <v>986</v>
      </c>
      <c r="Z763" t="s">
        <v>369</v>
      </c>
      <c r="AA763" t="s">
        <v>33</v>
      </c>
      <c r="AB763">
        <v>1</v>
      </c>
      <c r="AC763">
        <v>0</v>
      </c>
    </row>
    <row r="764" spans="2:29" x14ac:dyDescent="0.25">
      <c r="B764">
        <f t="shared" si="22"/>
        <v>2023</v>
      </c>
      <c r="C764">
        <f t="shared" si="23"/>
        <v>1</v>
      </c>
      <c r="D764" s="19">
        <f>_xlfn.XLOOKUP(G764,[1]Sheet1!$K:$K,[1]Sheet1!$D:$D,0)</f>
        <v>44928</v>
      </c>
      <c r="E764" s="19">
        <f>_xlfn.XLOOKUP(G764,[1]Sheet1!$K:$K,[1]Sheet1!$E:$E,0)</f>
        <v>44934</v>
      </c>
      <c r="F764" t="str">
        <f>_xlfn.XLOOKUP(G764,[1]Sheet1!$K:$K,[1]Sheet1!$N:$N,0)</f>
        <v>2023-W01</v>
      </c>
      <c r="G764" t="s">
        <v>427</v>
      </c>
      <c r="H764" t="s">
        <v>54</v>
      </c>
      <c r="I764" t="s">
        <v>54</v>
      </c>
      <c r="J764" t="s">
        <v>30</v>
      </c>
      <c r="K764" t="s">
        <v>55</v>
      </c>
      <c r="L764" t="s">
        <v>984</v>
      </c>
      <c r="M764" t="s">
        <v>984</v>
      </c>
      <c r="N764" t="s">
        <v>986</v>
      </c>
      <c r="O764" t="s">
        <v>986</v>
      </c>
      <c r="P764" t="s">
        <v>984</v>
      </c>
      <c r="Q764" t="s">
        <v>984</v>
      </c>
      <c r="R764" t="s">
        <v>986</v>
      </c>
      <c r="S764" t="s">
        <v>986</v>
      </c>
      <c r="T764" t="s">
        <v>986</v>
      </c>
      <c r="U764" t="s">
        <v>986</v>
      </c>
      <c r="V764" t="s">
        <v>996</v>
      </c>
      <c r="W764" t="s">
        <v>984</v>
      </c>
      <c r="X764" t="s">
        <v>986</v>
      </c>
      <c r="Y764" t="s">
        <v>986</v>
      </c>
      <c r="Z764" t="s">
        <v>349</v>
      </c>
      <c r="AA764" t="s">
        <v>33</v>
      </c>
      <c r="AB764">
        <v>1</v>
      </c>
      <c r="AC764">
        <v>0</v>
      </c>
    </row>
    <row r="765" spans="2:29" x14ac:dyDescent="0.25">
      <c r="B765">
        <f t="shared" si="22"/>
        <v>2023</v>
      </c>
      <c r="C765">
        <f t="shared" si="23"/>
        <v>1</v>
      </c>
      <c r="D765" s="19">
        <f>_xlfn.XLOOKUP(G765,[1]Sheet1!$K:$K,[1]Sheet1!$D:$D,0)</f>
        <v>44928</v>
      </c>
      <c r="E765" s="19">
        <f>_xlfn.XLOOKUP(G765,[1]Sheet1!$K:$K,[1]Sheet1!$E:$E,0)</f>
        <v>44934</v>
      </c>
      <c r="F765" t="str">
        <f>_xlfn.XLOOKUP(G765,[1]Sheet1!$K:$K,[1]Sheet1!$N:$N,0)</f>
        <v>2023-W01</v>
      </c>
      <c r="G765" t="s">
        <v>427</v>
      </c>
      <c r="H765" t="s">
        <v>92</v>
      </c>
      <c r="I765" t="s">
        <v>111</v>
      </c>
      <c r="J765" t="s">
        <v>112</v>
      </c>
      <c r="K765" t="s">
        <v>113</v>
      </c>
      <c r="L765" t="s">
        <v>1431</v>
      </c>
      <c r="M765" t="s">
        <v>984</v>
      </c>
      <c r="N765" t="s">
        <v>1114</v>
      </c>
      <c r="O765" t="s">
        <v>986</v>
      </c>
      <c r="P765" t="s">
        <v>1285</v>
      </c>
      <c r="Q765" t="s">
        <v>984</v>
      </c>
      <c r="R765" t="s">
        <v>2633</v>
      </c>
      <c r="S765" t="s">
        <v>986</v>
      </c>
      <c r="T765" t="s">
        <v>2685</v>
      </c>
      <c r="U765" t="s">
        <v>986</v>
      </c>
      <c r="V765" t="s">
        <v>996</v>
      </c>
      <c r="W765" t="s">
        <v>984</v>
      </c>
      <c r="X765" t="s">
        <v>2270</v>
      </c>
      <c r="Y765" t="s">
        <v>986</v>
      </c>
      <c r="Z765" t="s">
        <v>178</v>
      </c>
      <c r="AA765" t="s">
        <v>33</v>
      </c>
      <c r="AB765">
        <v>1</v>
      </c>
      <c r="AC765">
        <v>0</v>
      </c>
    </row>
    <row r="766" spans="2:29" x14ac:dyDescent="0.25">
      <c r="B766">
        <f t="shared" si="22"/>
        <v>2023</v>
      </c>
      <c r="C766">
        <f t="shared" si="23"/>
        <v>1</v>
      </c>
      <c r="D766" s="19">
        <f>_xlfn.XLOOKUP(G766,[1]Sheet1!$K:$K,[1]Sheet1!$D:$D,0)</f>
        <v>44928</v>
      </c>
      <c r="E766" s="19">
        <f>_xlfn.XLOOKUP(G766,[1]Sheet1!$K:$K,[1]Sheet1!$E:$E,0)</f>
        <v>44934</v>
      </c>
      <c r="F766" t="str">
        <f>_xlfn.XLOOKUP(G766,[1]Sheet1!$K:$K,[1]Sheet1!$N:$N,0)</f>
        <v>2023-W01</v>
      </c>
      <c r="G766" t="s">
        <v>427</v>
      </c>
      <c r="H766" t="s">
        <v>92</v>
      </c>
      <c r="I766" t="s">
        <v>93</v>
      </c>
      <c r="J766" t="s">
        <v>94</v>
      </c>
      <c r="K766" t="s">
        <v>95</v>
      </c>
      <c r="L766" t="s">
        <v>1206</v>
      </c>
      <c r="M766" t="s">
        <v>984</v>
      </c>
      <c r="N766" t="s">
        <v>2516</v>
      </c>
      <c r="O766" t="s">
        <v>986</v>
      </c>
      <c r="P766" t="s">
        <v>1087</v>
      </c>
      <c r="Q766" t="s">
        <v>984</v>
      </c>
      <c r="R766" t="s">
        <v>1393</v>
      </c>
      <c r="S766" t="s">
        <v>986</v>
      </c>
      <c r="T766" t="s">
        <v>970</v>
      </c>
      <c r="U766" t="s">
        <v>986</v>
      </c>
      <c r="V766" t="s">
        <v>996</v>
      </c>
      <c r="W766" t="s">
        <v>984</v>
      </c>
      <c r="X766" t="s">
        <v>1495</v>
      </c>
      <c r="Y766" t="s">
        <v>986</v>
      </c>
      <c r="Z766" t="s">
        <v>178</v>
      </c>
      <c r="AA766" t="s">
        <v>33</v>
      </c>
      <c r="AB766">
        <v>1</v>
      </c>
      <c r="AC766">
        <v>0</v>
      </c>
    </row>
    <row r="767" spans="2:29" x14ac:dyDescent="0.25">
      <c r="B767">
        <f t="shared" si="22"/>
        <v>2023</v>
      </c>
      <c r="C767">
        <f t="shared" si="23"/>
        <v>11</v>
      </c>
      <c r="D767" s="19">
        <f>_xlfn.XLOOKUP(G767,[1]Sheet1!$K:$K,[1]Sheet1!$D:$D,0)</f>
        <v>45236</v>
      </c>
      <c r="E767" s="19">
        <f>_xlfn.XLOOKUP(G767,[1]Sheet1!$K:$K,[1]Sheet1!$E:$E,0)</f>
        <v>45242</v>
      </c>
      <c r="F767" t="str">
        <f>_xlfn.XLOOKUP(G767,[1]Sheet1!$K:$K,[1]Sheet1!$N:$N,0)</f>
        <v>2023-W45</v>
      </c>
      <c r="G767" t="s">
        <v>431</v>
      </c>
      <c r="H767" t="s">
        <v>54</v>
      </c>
      <c r="I767" t="s">
        <v>54</v>
      </c>
      <c r="J767" t="s">
        <v>30</v>
      </c>
      <c r="K767" t="s">
        <v>55</v>
      </c>
      <c r="L767" t="s">
        <v>2686</v>
      </c>
      <c r="M767" t="s">
        <v>1081</v>
      </c>
      <c r="N767" t="s">
        <v>1659</v>
      </c>
      <c r="O767" t="s">
        <v>1430</v>
      </c>
      <c r="P767" t="s">
        <v>2434</v>
      </c>
      <c r="Q767" t="s">
        <v>1081</v>
      </c>
      <c r="R767" t="s">
        <v>1849</v>
      </c>
      <c r="S767" t="s">
        <v>2654</v>
      </c>
      <c r="T767" t="s">
        <v>970</v>
      </c>
      <c r="U767" t="s">
        <v>970</v>
      </c>
      <c r="V767" t="s">
        <v>1321</v>
      </c>
      <c r="W767" t="s">
        <v>984</v>
      </c>
      <c r="X767" t="s">
        <v>2687</v>
      </c>
      <c r="Y767" t="s">
        <v>986</v>
      </c>
      <c r="Z767" t="s">
        <v>432</v>
      </c>
      <c r="AA767" t="s">
        <v>33</v>
      </c>
      <c r="AB767">
        <v>28</v>
      </c>
      <c r="AC767">
        <v>0</v>
      </c>
    </row>
    <row r="768" spans="2:29" x14ac:dyDescent="0.25">
      <c r="B768">
        <f t="shared" si="22"/>
        <v>2023</v>
      </c>
      <c r="C768">
        <f t="shared" si="23"/>
        <v>11</v>
      </c>
      <c r="D768" s="19">
        <f>_xlfn.XLOOKUP(G768,[1]Sheet1!$K:$K,[1]Sheet1!$D:$D,0)</f>
        <v>45236</v>
      </c>
      <c r="E768" s="19">
        <f>_xlfn.XLOOKUP(G768,[1]Sheet1!$K:$K,[1]Sheet1!$E:$E,0)</f>
        <v>45242</v>
      </c>
      <c r="F768" t="str">
        <f>_xlfn.XLOOKUP(G768,[1]Sheet1!$K:$K,[1]Sheet1!$N:$N,0)</f>
        <v>2023-W45</v>
      </c>
      <c r="G768" t="s">
        <v>431</v>
      </c>
      <c r="H768" t="s">
        <v>76</v>
      </c>
      <c r="I768" t="s">
        <v>76</v>
      </c>
      <c r="J768" t="s">
        <v>77</v>
      </c>
      <c r="K768" t="s">
        <v>78</v>
      </c>
      <c r="L768" t="s">
        <v>1903</v>
      </c>
      <c r="M768" t="s">
        <v>1022</v>
      </c>
      <c r="N768" t="s">
        <v>1920</v>
      </c>
      <c r="O768" t="s">
        <v>1020</v>
      </c>
      <c r="P768" t="s">
        <v>2688</v>
      </c>
      <c r="Q768" t="s">
        <v>1001</v>
      </c>
      <c r="R768" t="s">
        <v>2689</v>
      </c>
      <c r="S768" t="s">
        <v>2690</v>
      </c>
      <c r="T768" t="s">
        <v>970</v>
      </c>
      <c r="U768" t="s">
        <v>2381</v>
      </c>
      <c r="V768" t="s">
        <v>1119</v>
      </c>
      <c r="W768" t="s">
        <v>996</v>
      </c>
      <c r="X768" t="s">
        <v>1375</v>
      </c>
      <c r="Y768" t="s">
        <v>1078</v>
      </c>
      <c r="Z768" t="s">
        <v>433</v>
      </c>
      <c r="AA768" t="s">
        <v>388</v>
      </c>
      <c r="AB768">
        <v>23</v>
      </c>
      <c r="AC768">
        <v>1</v>
      </c>
    </row>
    <row r="769" spans="2:29" x14ac:dyDescent="0.25">
      <c r="B769">
        <f t="shared" si="22"/>
        <v>2023</v>
      </c>
      <c r="C769">
        <f t="shared" si="23"/>
        <v>11</v>
      </c>
      <c r="D769" s="19">
        <f>_xlfn.XLOOKUP(G769,[1]Sheet1!$K:$K,[1]Sheet1!$D:$D,0)</f>
        <v>45236</v>
      </c>
      <c r="E769" s="19">
        <f>_xlfn.XLOOKUP(G769,[1]Sheet1!$K:$K,[1]Sheet1!$E:$E,0)</f>
        <v>45242</v>
      </c>
      <c r="F769" t="str">
        <f>_xlfn.XLOOKUP(G769,[1]Sheet1!$K:$K,[1]Sheet1!$N:$N,0)</f>
        <v>2023-W45</v>
      </c>
      <c r="G769" t="s">
        <v>431</v>
      </c>
      <c r="H769" t="s">
        <v>92</v>
      </c>
      <c r="I769" t="s">
        <v>97</v>
      </c>
      <c r="J769" t="s">
        <v>98</v>
      </c>
      <c r="K769" t="s">
        <v>99</v>
      </c>
      <c r="L769" t="s">
        <v>2691</v>
      </c>
      <c r="M769" t="s">
        <v>1081</v>
      </c>
      <c r="N769" t="s">
        <v>1201</v>
      </c>
      <c r="O769" t="s">
        <v>1430</v>
      </c>
      <c r="P769" t="s">
        <v>2692</v>
      </c>
      <c r="Q769" t="s">
        <v>1081</v>
      </c>
      <c r="R769" t="s">
        <v>1956</v>
      </c>
      <c r="S769" t="s">
        <v>2654</v>
      </c>
      <c r="T769" t="s">
        <v>970</v>
      </c>
      <c r="U769" t="s">
        <v>970</v>
      </c>
      <c r="V769" t="s">
        <v>1119</v>
      </c>
      <c r="W769" t="s">
        <v>984</v>
      </c>
      <c r="X769" t="s">
        <v>2693</v>
      </c>
      <c r="Y769" t="s">
        <v>986</v>
      </c>
      <c r="Z769" t="s">
        <v>433</v>
      </c>
      <c r="AA769" t="s">
        <v>33</v>
      </c>
      <c r="AB769">
        <v>22</v>
      </c>
      <c r="AC769">
        <v>0</v>
      </c>
    </row>
    <row r="770" spans="2:29" x14ac:dyDescent="0.25">
      <c r="B770">
        <f t="shared" si="22"/>
        <v>2023</v>
      </c>
      <c r="C770">
        <f t="shared" si="23"/>
        <v>11</v>
      </c>
      <c r="D770" s="19">
        <f>_xlfn.XLOOKUP(G770,[1]Sheet1!$K:$K,[1]Sheet1!$D:$D,0)</f>
        <v>45236</v>
      </c>
      <c r="E770" s="19">
        <f>_xlfn.XLOOKUP(G770,[1]Sheet1!$K:$K,[1]Sheet1!$E:$E,0)</f>
        <v>45242</v>
      </c>
      <c r="F770" t="str">
        <f>_xlfn.XLOOKUP(G770,[1]Sheet1!$K:$K,[1]Sheet1!$N:$N,0)</f>
        <v>2023-W45</v>
      </c>
      <c r="G770" t="s">
        <v>431</v>
      </c>
      <c r="H770" t="s">
        <v>29</v>
      </c>
      <c r="I770" t="s">
        <v>29</v>
      </c>
      <c r="J770" t="s">
        <v>30</v>
      </c>
      <c r="K770" t="s">
        <v>31</v>
      </c>
      <c r="L770" t="s">
        <v>1946</v>
      </c>
      <c r="M770" t="s">
        <v>1081</v>
      </c>
      <c r="N770" t="s">
        <v>1573</v>
      </c>
      <c r="O770" t="s">
        <v>1430</v>
      </c>
      <c r="P770" t="s">
        <v>1878</v>
      </c>
      <c r="Q770" t="s">
        <v>977</v>
      </c>
      <c r="R770" t="s">
        <v>1272</v>
      </c>
      <c r="S770" t="s">
        <v>1931</v>
      </c>
      <c r="T770" t="s">
        <v>2260</v>
      </c>
      <c r="U770" t="s">
        <v>970</v>
      </c>
      <c r="V770" t="s">
        <v>1221</v>
      </c>
      <c r="W770" t="s">
        <v>984</v>
      </c>
      <c r="X770" t="s">
        <v>2131</v>
      </c>
      <c r="Y770" t="s">
        <v>986</v>
      </c>
      <c r="Z770" t="s">
        <v>434</v>
      </c>
      <c r="AA770" t="s">
        <v>33</v>
      </c>
      <c r="AB770">
        <v>21</v>
      </c>
      <c r="AC770">
        <v>0</v>
      </c>
    </row>
    <row r="771" spans="2:29" x14ac:dyDescent="0.25">
      <c r="B771">
        <f t="shared" si="22"/>
        <v>2023</v>
      </c>
      <c r="C771">
        <f t="shared" si="23"/>
        <v>11</v>
      </c>
      <c r="D771" s="19">
        <f>_xlfn.XLOOKUP(G771,[1]Sheet1!$K:$K,[1]Sheet1!$D:$D,0)</f>
        <v>45236</v>
      </c>
      <c r="E771" s="19">
        <f>_xlfn.XLOOKUP(G771,[1]Sheet1!$K:$K,[1]Sheet1!$E:$E,0)</f>
        <v>45242</v>
      </c>
      <c r="F771" t="str">
        <f>_xlfn.XLOOKUP(G771,[1]Sheet1!$K:$K,[1]Sheet1!$N:$N,0)</f>
        <v>2023-W45</v>
      </c>
      <c r="G771" t="s">
        <v>431</v>
      </c>
      <c r="H771" t="s">
        <v>71</v>
      </c>
      <c r="I771" t="s">
        <v>80</v>
      </c>
      <c r="J771" t="s">
        <v>81</v>
      </c>
      <c r="K771" t="s">
        <v>82</v>
      </c>
      <c r="L771" t="s">
        <v>1454</v>
      </c>
      <c r="M771" t="s">
        <v>996</v>
      </c>
      <c r="N771" t="s">
        <v>1548</v>
      </c>
      <c r="O771" t="s">
        <v>1488</v>
      </c>
      <c r="P771" t="s">
        <v>1876</v>
      </c>
      <c r="Q771" t="s">
        <v>972</v>
      </c>
      <c r="R771" t="s">
        <v>1286</v>
      </c>
      <c r="S771" t="s">
        <v>1276</v>
      </c>
      <c r="T771" t="s">
        <v>970</v>
      </c>
      <c r="U771" t="s">
        <v>970</v>
      </c>
      <c r="V771" t="s">
        <v>1219</v>
      </c>
      <c r="W771" t="s">
        <v>984</v>
      </c>
      <c r="X771" t="s">
        <v>2694</v>
      </c>
      <c r="Y771" t="s">
        <v>986</v>
      </c>
      <c r="Z771" t="s">
        <v>435</v>
      </c>
      <c r="AA771" t="s">
        <v>33</v>
      </c>
      <c r="AB771">
        <v>18</v>
      </c>
      <c r="AC771">
        <v>0</v>
      </c>
    </row>
    <row r="772" spans="2:29" x14ac:dyDescent="0.25">
      <c r="B772">
        <f t="shared" ref="B772:B835" si="24">YEAR(D772)</f>
        <v>2023</v>
      </c>
      <c r="C772">
        <f t="shared" ref="C772:C835" si="25">MONTH(D772)</f>
        <v>11</v>
      </c>
      <c r="D772" s="19">
        <f>_xlfn.XLOOKUP(G772,[1]Sheet1!$K:$K,[1]Sheet1!$D:$D,0)</f>
        <v>45236</v>
      </c>
      <c r="E772" s="19">
        <f>_xlfn.XLOOKUP(G772,[1]Sheet1!$K:$K,[1]Sheet1!$E:$E,0)</f>
        <v>45242</v>
      </c>
      <c r="F772" t="str">
        <f>_xlfn.XLOOKUP(G772,[1]Sheet1!$K:$K,[1]Sheet1!$N:$N,0)</f>
        <v>2023-W45</v>
      </c>
      <c r="G772" t="s">
        <v>431</v>
      </c>
      <c r="H772" t="s">
        <v>71</v>
      </c>
      <c r="I772" t="s">
        <v>72</v>
      </c>
      <c r="J772" t="s">
        <v>73</v>
      </c>
      <c r="K772" t="s">
        <v>74</v>
      </c>
      <c r="L772" t="s">
        <v>2695</v>
      </c>
      <c r="M772" t="s">
        <v>1042</v>
      </c>
      <c r="N772" t="s">
        <v>2696</v>
      </c>
      <c r="O772" t="s">
        <v>1320</v>
      </c>
      <c r="P772" t="s">
        <v>2019</v>
      </c>
      <c r="Q772" t="s">
        <v>1001</v>
      </c>
      <c r="R772" t="s">
        <v>2697</v>
      </c>
      <c r="S772" t="s">
        <v>2690</v>
      </c>
      <c r="T772" t="s">
        <v>970</v>
      </c>
      <c r="U772" t="s">
        <v>970</v>
      </c>
      <c r="V772" t="s">
        <v>1332</v>
      </c>
      <c r="W772" t="s">
        <v>984</v>
      </c>
      <c r="X772" t="s">
        <v>2317</v>
      </c>
      <c r="Y772" t="s">
        <v>986</v>
      </c>
      <c r="Z772" t="s">
        <v>436</v>
      </c>
      <c r="AA772" t="s">
        <v>33</v>
      </c>
      <c r="AB772">
        <v>17</v>
      </c>
      <c r="AC772">
        <v>0</v>
      </c>
    </row>
    <row r="773" spans="2:29" x14ac:dyDescent="0.25">
      <c r="B773">
        <f t="shared" si="24"/>
        <v>2023</v>
      </c>
      <c r="C773">
        <f t="shared" si="25"/>
        <v>11</v>
      </c>
      <c r="D773" s="19">
        <f>_xlfn.XLOOKUP(G773,[1]Sheet1!$K:$K,[1]Sheet1!$D:$D,0)</f>
        <v>45236</v>
      </c>
      <c r="E773" s="19">
        <f>_xlfn.XLOOKUP(G773,[1]Sheet1!$K:$K,[1]Sheet1!$E:$E,0)</f>
        <v>45242</v>
      </c>
      <c r="F773" t="str">
        <f>_xlfn.XLOOKUP(G773,[1]Sheet1!$K:$K,[1]Sheet1!$N:$N,0)</f>
        <v>2023-W45</v>
      </c>
      <c r="G773" t="s">
        <v>431</v>
      </c>
      <c r="H773" t="s">
        <v>92</v>
      </c>
      <c r="I773" t="s">
        <v>102</v>
      </c>
      <c r="J773" t="s">
        <v>103</v>
      </c>
      <c r="K773" t="s">
        <v>104</v>
      </c>
      <c r="L773" t="s">
        <v>2698</v>
      </c>
      <c r="M773" t="s">
        <v>963</v>
      </c>
      <c r="N773" t="s">
        <v>1579</v>
      </c>
      <c r="O773" t="s">
        <v>1186</v>
      </c>
      <c r="P773" t="s">
        <v>2699</v>
      </c>
      <c r="Q773" t="s">
        <v>963</v>
      </c>
      <c r="R773" t="s">
        <v>2641</v>
      </c>
      <c r="S773" t="s">
        <v>1373</v>
      </c>
      <c r="T773" t="s">
        <v>1634</v>
      </c>
      <c r="U773" t="s">
        <v>970</v>
      </c>
      <c r="V773" t="s">
        <v>1005</v>
      </c>
      <c r="W773" t="s">
        <v>984</v>
      </c>
      <c r="X773" t="s">
        <v>1328</v>
      </c>
      <c r="Y773" t="s">
        <v>986</v>
      </c>
      <c r="Z773" t="s">
        <v>437</v>
      </c>
      <c r="AA773" t="s">
        <v>33</v>
      </c>
      <c r="AB773">
        <v>17</v>
      </c>
      <c r="AC773">
        <v>0</v>
      </c>
    </row>
    <row r="774" spans="2:29" x14ac:dyDescent="0.25">
      <c r="B774">
        <f t="shared" si="24"/>
        <v>2023</v>
      </c>
      <c r="C774">
        <f t="shared" si="25"/>
        <v>11</v>
      </c>
      <c r="D774" s="19">
        <f>_xlfn.XLOOKUP(G774,[1]Sheet1!$K:$K,[1]Sheet1!$D:$D,0)</f>
        <v>45236</v>
      </c>
      <c r="E774" s="19">
        <f>_xlfn.XLOOKUP(G774,[1]Sheet1!$K:$K,[1]Sheet1!$E:$E,0)</f>
        <v>45242</v>
      </c>
      <c r="F774" t="str">
        <f>_xlfn.XLOOKUP(G774,[1]Sheet1!$K:$K,[1]Sheet1!$N:$N,0)</f>
        <v>2023-W45</v>
      </c>
      <c r="G774" t="s">
        <v>431</v>
      </c>
      <c r="H774" t="s">
        <v>40</v>
      </c>
      <c r="I774" t="s">
        <v>58</v>
      </c>
      <c r="J774" t="s">
        <v>59</v>
      </c>
      <c r="K774" t="s">
        <v>60</v>
      </c>
      <c r="L774" t="s">
        <v>1903</v>
      </c>
      <c r="M774" t="s">
        <v>972</v>
      </c>
      <c r="N774" t="s">
        <v>1920</v>
      </c>
      <c r="O774" t="s">
        <v>1133</v>
      </c>
      <c r="P774" t="s">
        <v>2445</v>
      </c>
      <c r="Q774" t="s">
        <v>972</v>
      </c>
      <c r="R774" t="s">
        <v>1921</v>
      </c>
      <c r="S774" t="s">
        <v>1276</v>
      </c>
      <c r="T774" t="s">
        <v>2700</v>
      </c>
      <c r="U774" t="s">
        <v>970</v>
      </c>
      <c r="V774" t="s">
        <v>1340</v>
      </c>
      <c r="W774" t="s">
        <v>984</v>
      </c>
      <c r="X774" t="s">
        <v>2701</v>
      </c>
      <c r="Y774" t="s">
        <v>986</v>
      </c>
      <c r="Z774" t="s">
        <v>438</v>
      </c>
      <c r="AA774" t="s">
        <v>33</v>
      </c>
      <c r="AB774">
        <v>16</v>
      </c>
      <c r="AC774">
        <v>0</v>
      </c>
    </row>
    <row r="775" spans="2:29" x14ac:dyDescent="0.25">
      <c r="B775">
        <f t="shared" si="24"/>
        <v>2023</v>
      </c>
      <c r="C775">
        <f t="shared" si="25"/>
        <v>11</v>
      </c>
      <c r="D775" s="19">
        <f>_xlfn.XLOOKUP(G775,[1]Sheet1!$K:$K,[1]Sheet1!$D:$D,0)</f>
        <v>45236</v>
      </c>
      <c r="E775" s="19">
        <f>_xlfn.XLOOKUP(G775,[1]Sheet1!$K:$K,[1]Sheet1!$E:$E,0)</f>
        <v>45242</v>
      </c>
      <c r="F775" t="str">
        <f>_xlfn.XLOOKUP(G775,[1]Sheet1!$K:$K,[1]Sheet1!$N:$N,0)</f>
        <v>2023-W45</v>
      </c>
      <c r="G775" t="s">
        <v>431</v>
      </c>
      <c r="H775" t="s">
        <v>40</v>
      </c>
      <c r="I775" t="s">
        <v>88</v>
      </c>
      <c r="J775" t="s">
        <v>89</v>
      </c>
      <c r="K775" t="s">
        <v>90</v>
      </c>
      <c r="L775" t="s">
        <v>2702</v>
      </c>
      <c r="M775" t="s">
        <v>996</v>
      </c>
      <c r="N775" t="s">
        <v>1860</v>
      </c>
      <c r="O775" t="s">
        <v>1488</v>
      </c>
      <c r="P775" t="s">
        <v>1903</v>
      </c>
      <c r="Q775" t="s">
        <v>996</v>
      </c>
      <c r="R775" t="s">
        <v>2703</v>
      </c>
      <c r="S775" t="s">
        <v>1339</v>
      </c>
      <c r="T775" t="s">
        <v>970</v>
      </c>
      <c r="U775" t="s">
        <v>986</v>
      </c>
      <c r="V775" t="s">
        <v>992</v>
      </c>
      <c r="W775" t="s">
        <v>984</v>
      </c>
      <c r="X775" t="s">
        <v>1448</v>
      </c>
      <c r="Y775" t="s">
        <v>986</v>
      </c>
      <c r="Z775" t="s">
        <v>439</v>
      </c>
      <c r="AA775" t="s">
        <v>33</v>
      </c>
      <c r="AB775">
        <v>15</v>
      </c>
      <c r="AC775">
        <v>0</v>
      </c>
    </row>
    <row r="776" spans="2:29" x14ac:dyDescent="0.25">
      <c r="B776">
        <f t="shared" si="24"/>
        <v>2023</v>
      </c>
      <c r="C776">
        <f t="shared" si="25"/>
        <v>11</v>
      </c>
      <c r="D776" s="19">
        <f>_xlfn.XLOOKUP(G776,[1]Sheet1!$K:$K,[1]Sheet1!$D:$D,0)</f>
        <v>45236</v>
      </c>
      <c r="E776" s="19">
        <f>_xlfn.XLOOKUP(G776,[1]Sheet1!$K:$K,[1]Sheet1!$E:$E,0)</f>
        <v>45242</v>
      </c>
      <c r="F776" t="str">
        <f>_xlfn.XLOOKUP(G776,[1]Sheet1!$K:$K,[1]Sheet1!$N:$N,0)</f>
        <v>2023-W45</v>
      </c>
      <c r="G776" t="s">
        <v>431</v>
      </c>
      <c r="H776" t="s">
        <v>92</v>
      </c>
      <c r="I776" t="s">
        <v>93</v>
      </c>
      <c r="J776" t="s">
        <v>94</v>
      </c>
      <c r="K776" t="s">
        <v>95</v>
      </c>
      <c r="L776" t="s">
        <v>1499</v>
      </c>
      <c r="M776" t="s">
        <v>984</v>
      </c>
      <c r="N776" t="s">
        <v>1372</v>
      </c>
      <c r="O776" t="s">
        <v>986</v>
      </c>
      <c r="P776" t="s">
        <v>1449</v>
      </c>
      <c r="Q776" t="s">
        <v>984</v>
      </c>
      <c r="R776" t="s">
        <v>1789</v>
      </c>
      <c r="S776" t="s">
        <v>986</v>
      </c>
      <c r="T776" t="s">
        <v>970</v>
      </c>
      <c r="U776" t="s">
        <v>986</v>
      </c>
      <c r="V776" t="s">
        <v>1125</v>
      </c>
      <c r="W776" t="s">
        <v>984</v>
      </c>
      <c r="X776" t="s">
        <v>1592</v>
      </c>
      <c r="Y776" t="s">
        <v>986</v>
      </c>
      <c r="Z776" t="s">
        <v>440</v>
      </c>
      <c r="AA776" t="s">
        <v>33</v>
      </c>
      <c r="AB776">
        <v>10</v>
      </c>
      <c r="AC776">
        <v>0</v>
      </c>
    </row>
    <row r="777" spans="2:29" x14ac:dyDescent="0.25">
      <c r="B777">
        <f t="shared" si="24"/>
        <v>2023</v>
      </c>
      <c r="C777">
        <f t="shared" si="25"/>
        <v>11</v>
      </c>
      <c r="D777" s="19">
        <f>_xlfn.XLOOKUP(G777,[1]Sheet1!$K:$K,[1]Sheet1!$D:$D,0)</f>
        <v>45236</v>
      </c>
      <c r="E777" s="19">
        <f>_xlfn.XLOOKUP(G777,[1]Sheet1!$K:$K,[1]Sheet1!$E:$E,0)</f>
        <v>45242</v>
      </c>
      <c r="F777" t="str">
        <f>_xlfn.XLOOKUP(G777,[1]Sheet1!$K:$K,[1]Sheet1!$N:$N,0)</f>
        <v>2023-W45</v>
      </c>
      <c r="G777" t="s">
        <v>431</v>
      </c>
      <c r="H777" t="s">
        <v>66</v>
      </c>
      <c r="I777" t="s">
        <v>67</v>
      </c>
      <c r="J777" t="s">
        <v>68</v>
      </c>
      <c r="K777" t="s">
        <v>69</v>
      </c>
      <c r="L777" t="s">
        <v>2310</v>
      </c>
      <c r="M777" t="s">
        <v>984</v>
      </c>
      <c r="N777" t="s">
        <v>2704</v>
      </c>
      <c r="O777" t="s">
        <v>986</v>
      </c>
      <c r="P777" t="s">
        <v>1414</v>
      </c>
      <c r="Q777" t="s">
        <v>984</v>
      </c>
      <c r="R777" t="s">
        <v>1348</v>
      </c>
      <c r="S777" t="s">
        <v>986</v>
      </c>
      <c r="T777" t="s">
        <v>970</v>
      </c>
      <c r="U777" t="s">
        <v>986</v>
      </c>
      <c r="V777" t="s">
        <v>1042</v>
      </c>
      <c r="W777" t="s">
        <v>984</v>
      </c>
      <c r="X777" t="s">
        <v>1215</v>
      </c>
      <c r="Y777" t="s">
        <v>986</v>
      </c>
      <c r="Z777" t="s">
        <v>256</v>
      </c>
      <c r="AA777" t="s">
        <v>33</v>
      </c>
      <c r="AB777">
        <v>10</v>
      </c>
      <c r="AC777">
        <v>0</v>
      </c>
    </row>
    <row r="778" spans="2:29" x14ac:dyDescent="0.25">
      <c r="B778">
        <f t="shared" si="24"/>
        <v>2023</v>
      </c>
      <c r="C778">
        <f t="shared" si="25"/>
        <v>11</v>
      </c>
      <c r="D778" s="19">
        <f>_xlfn.XLOOKUP(G778,[1]Sheet1!$K:$K,[1]Sheet1!$D:$D,0)</f>
        <v>45236</v>
      </c>
      <c r="E778" s="19">
        <f>_xlfn.XLOOKUP(G778,[1]Sheet1!$K:$K,[1]Sheet1!$E:$E,0)</f>
        <v>45242</v>
      </c>
      <c r="F778" t="str">
        <f>_xlfn.XLOOKUP(G778,[1]Sheet1!$K:$K,[1]Sheet1!$N:$N,0)</f>
        <v>2023-W45</v>
      </c>
      <c r="G778" t="s">
        <v>431</v>
      </c>
      <c r="H778" t="s">
        <v>34</v>
      </c>
      <c r="I778" t="s">
        <v>50</v>
      </c>
      <c r="J778" t="s">
        <v>51</v>
      </c>
      <c r="K778" t="s">
        <v>52</v>
      </c>
      <c r="L778" t="s">
        <v>999</v>
      </c>
      <c r="M778" t="s">
        <v>996</v>
      </c>
      <c r="N778" t="s">
        <v>1483</v>
      </c>
      <c r="O778" t="s">
        <v>1488</v>
      </c>
      <c r="P778" t="s">
        <v>971</v>
      </c>
      <c r="Q778" t="s">
        <v>996</v>
      </c>
      <c r="R778" t="s">
        <v>1958</v>
      </c>
      <c r="S778" t="s">
        <v>1339</v>
      </c>
      <c r="T778" t="s">
        <v>2705</v>
      </c>
      <c r="U778" t="s">
        <v>986</v>
      </c>
      <c r="V778" t="s">
        <v>1110</v>
      </c>
      <c r="W778" t="s">
        <v>984</v>
      </c>
      <c r="X778" t="s">
        <v>2706</v>
      </c>
      <c r="Y778" t="s">
        <v>986</v>
      </c>
      <c r="Z778" t="s">
        <v>441</v>
      </c>
      <c r="AA778" t="s">
        <v>33</v>
      </c>
      <c r="AB778">
        <v>9</v>
      </c>
      <c r="AC778">
        <v>0</v>
      </c>
    </row>
    <row r="779" spans="2:29" x14ac:dyDescent="0.25">
      <c r="B779">
        <f t="shared" si="24"/>
        <v>2023</v>
      </c>
      <c r="C779">
        <f t="shared" si="25"/>
        <v>11</v>
      </c>
      <c r="D779" s="19">
        <f>_xlfn.XLOOKUP(G779,[1]Sheet1!$K:$K,[1]Sheet1!$D:$D,0)</f>
        <v>45236</v>
      </c>
      <c r="E779" s="19">
        <f>_xlfn.XLOOKUP(G779,[1]Sheet1!$K:$K,[1]Sheet1!$E:$E,0)</f>
        <v>45242</v>
      </c>
      <c r="F779" t="str">
        <f>_xlfn.XLOOKUP(G779,[1]Sheet1!$K:$K,[1]Sheet1!$N:$N,0)</f>
        <v>2023-W45</v>
      </c>
      <c r="G779" t="s">
        <v>431</v>
      </c>
      <c r="H779" t="s">
        <v>34</v>
      </c>
      <c r="I779" t="s">
        <v>45</v>
      </c>
      <c r="J779" t="s">
        <v>46</v>
      </c>
      <c r="K779" t="s">
        <v>47</v>
      </c>
      <c r="L779" t="s">
        <v>1170</v>
      </c>
      <c r="M779" t="s">
        <v>977</v>
      </c>
      <c r="N779" t="s">
        <v>1254</v>
      </c>
      <c r="O779" t="s">
        <v>1373</v>
      </c>
      <c r="P779" t="s">
        <v>2403</v>
      </c>
      <c r="Q779" t="s">
        <v>963</v>
      </c>
      <c r="R779" t="s">
        <v>1487</v>
      </c>
      <c r="S779" t="s">
        <v>1373</v>
      </c>
      <c r="T779" t="s">
        <v>2707</v>
      </c>
      <c r="U779" t="s">
        <v>970</v>
      </c>
      <c r="V779" t="s">
        <v>1110</v>
      </c>
      <c r="W779" t="s">
        <v>984</v>
      </c>
      <c r="X779" t="s">
        <v>1174</v>
      </c>
      <c r="Y779" t="s">
        <v>986</v>
      </c>
      <c r="Z779" t="s">
        <v>386</v>
      </c>
      <c r="AA779" t="s">
        <v>33</v>
      </c>
      <c r="AB779">
        <v>9</v>
      </c>
      <c r="AC779">
        <v>0</v>
      </c>
    </row>
    <row r="780" spans="2:29" x14ac:dyDescent="0.25">
      <c r="B780">
        <f t="shared" si="24"/>
        <v>2023</v>
      </c>
      <c r="C780">
        <f t="shared" si="25"/>
        <v>11</v>
      </c>
      <c r="D780" s="19">
        <f>_xlfn.XLOOKUP(G780,[1]Sheet1!$K:$K,[1]Sheet1!$D:$D,0)</f>
        <v>45236</v>
      </c>
      <c r="E780" s="19">
        <f>_xlfn.XLOOKUP(G780,[1]Sheet1!$K:$K,[1]Sheet1!$E:$E,0)</f>
        <v>45242</v>
      </c>
      <c r="F780" t="str">
        <f>_xlfn.XLOOKUP(G780,[1]Sheet1!$K:$K,[1]Sheet1!$N:$N,0)</f>
        <v>2023-W45</v>
      </c>
      <c r="G780" t="s">
        <v>431</v>
      </c>
      <c r="H780" t="s">
        <v>34</v>
      </c>
      <c r="I780" t="s">
        <v>62</v>
      </c>
      <c r="J780" t="s">
        <v>63</v>
      </c>
      <c r="K780" t="s">
        <v>64</v>
      </c>
      <c r="L780" t="s">
        <v>2002</v>
      </c>
      <c r="M780" t="s">
        <v>996</v>
      </c>
      <c r="N780" t="s">
        <v>1210</v>
      </c>
      <c r="O780" t="s">
        <v>1488</v>
      </c>
      <c r="P780" t="s">
        <v>1982</v>
      </c>
      <c r="Q780" t="s">
        <v>996</v>
      </c>
      <c r="R780" t="s">
        <v>1630</v>
      </c>
      <c r="S780" t="s">
        <v>1339</v>
      </c>
      <c r="T780" t="s">
        <v>970</v>
      </c>
      <c r="U780" t="s">
        <v>970</v>
      </c>
      <c r="V780" t="s">
        <v>967</v>
      </c>
      <c r="W780" t="s">
        <v>996</v>
      </c>
      <c r="X780" t="s">
        <v>1448</v>
      </c>
      <c r="Y780" t="s">
        <v>970</v>
      </c>
      <c r="Z780" t="s">
        <v>385</v>
      </c>
      <c r="AA780" t="s">
        <v>442</v>
      </c>
      <c r="AB780">
        <v>7</v>
      </c>
      <c r="AC780">
        <v>1</v>
      </c>
    </row>
    <row r="781" spans="2:29" x14ac:dyDescent="0.25">
      <c r="B781">
        <f t="shared" si="24"/>
        <v>2023</v>
      </c>
      <c r="C781">
        <f t="shared" si="25"/>
        <v>11</v>
      </c>
      <c r="D781" s="19">
        <f>_xlfn.XLOOKUP(G781,[1]Sheet1!$K:$K,[1]Sheet1!$D:$D,0)</f>
        <v>45236</v>
      </c>
      <c r="E781" s="19">
        <f>_xlfn.XLOOKUP(G781,[1]Sheet1!$K:$K,[1]Sheet1!$E:$E,0)</f>
        <v>45242</v>
      </c>
      <c r="F781" t="str">
        <f>_xlfn.XLOOKUP(G781,[1]Sheet1!$K:$K,[1]Sheet1!$N:$N,0)</f>
        <v>2023-W45</v>
      </c>
      <c r="G781" t="s">
        <v>431</v>
      </c>
      <c r="H781" t="s">
        <v>40</v>
      </c>
      <c r="I781" t="s">
        <v>41</v>
      </c>
      <c r="J781" t="s">
        <v>42</v>
      </c>
      <c r="K781" t="s">
        <v>43</v>
      </c>
      <c r="L781" t="s">
        <v>2003</v>
      </c>
      <c r="M781" t="s">
        <v>996</v>
      </c>
      <c r="N781" t="s">
        <v>1498</v>
      </c>
      <c r="O781" t="s">
        <v>1488</v>
      </c>
      <c r="P781" t="s">
        <v>2708</v>
      </c>
      <c r="Q781" t="s">
        <v>996</v>
      </c>
      <c r="R781" t="s">
        <v>2158</v>
      </c>
      <c r="S781" t="s">
        <v>1339</v>
      </c>
      <c r="T781" t="s">
        <v>970</v>
      </c>
      <c r="U781" t="s">
        <v>986</v>
      </c>
      <c r="V781" t="s">
        <v>967</v>
      </c>
      <c r="W781" t="s">
        <v>984</v>
      </c>
      <c r="X781" t="s">
        <v>2703</v>
      </c>
      <c r="Y781" t="s">
        <v>986</v>
      </c>
      <c r="Z781" t="s">
        <v>385</v>
      </c>
      <c r="AA781" t="s">
        <v>33</v>
      </c>
      <c r="AB781">
        <v>7</v>
      </c>
      <c r="AC781">
        <v>0</v>
      </c>
    </row>
    <row r="782" spans="2:29" x14ac:dyDescent="0.25">
      <c r="B782">
        <f t="shared" si="24"/>
        <v>2023</v>
      </c>
      <c r="C782">
        <f t="shared" si="25"/>
        <v>11</v>
      </c>
      <c r="D782" s="19">
        <f>_xlfn.XLOOKUP(G782,[1]Sheet1!$K:$K,[1]Sheet1!$D:$D,0)</f>
        <v>45236</v>
      </c>
      <c r="E782" s="19">
        <f>_xlfn.XLOOKUP(G782,[1]Sheet1!$K:$K,[1]Sheet1!$E:$E,0)</f>
        <v>45242</v>
      </c>
      <c r="F782" t="str">
        <f>_xlfn.XLOOKUP(G782,[1]Sheet1!$K:$K,[1]Sheet1!$N:$N,0)</f>
        <v>2023-W45</v>
      </c>
      <c r="G782" t="s">
        <v>431</v>
      </c>
      <c r="H782" t="s">
        <v>34</v>
      </c>
      <c r="I782" t="s">
        <v>35</v>
      </c>
      <c r="J782" t="s">
        <v>36</v>
      </c>
      <c r="K782" t="s">
        <v>37</v>
      </c>
      <c r="L782" t="s">
        <v>2709</v>
      </c>
      <c r="M782" t="s">
        <v>996</v>
      </c>
      <c r="N782" t="s">
        <v>1411</v>
      </c>
      <c r="O782" t="s">
        <v>1488</v>
      </c>
      <c r="P782" t="s">
        <v>1715</v>
      </c>
      <c r="Q782" t="s">
        <v>996</v>
      </c>
      <c r="R782" t="s">
        <v>2150</v>
      </c>
      <c r="S782" t="s">
        <v>1339</v>
      </c>
      <c r="T782" t="s">
        <v>970</v>
      </c>
      <c r="U782" t="s">
        <v>970</v>
      </c>
      <c r="V782" t="s">
        <v>967</v>
      </c>
      <c r="W782" t="s">
        <v>984</v>
      </c>
      <c r="X782" t="s">
        <v>2710</v>
      </c>
      <c r="Y782" t="s">
        <v>986</v>
      </c>
      <c r="Z782" t="s">
        <v>385</v>
      </c>
      <c r="AA782" t="s">
        <v>33</v>
      </c>
      <c r="AB782">
        <v>7</v>
      </c>
      <c r="AC782">
        <v>0</v>
      </c>
    </row>
    <row r="783" spans="2:29" x14ac:dyDescent="0.25">
      <c r="B783">
        <f t="shared" si="24"/>
        <v>2023</v>
      </c>
      <c r="C783">
        <f t="shared" si="25"/>
        <v>11</v>
      </c>
      <c r="D783" s="19">
        <f>_xlfn.XLOOKUP(G783,[1]Sheet1!$K:$K,[1]Sheet1!$D:$D,0)</f>
        <v>45236</v>
      </c>
      <c r="E783" s="19">
        <f>_xlfn.XLOOKUP(G783,[1]Sheet1!$K:$K,[1]Sheet1!$E:$E,0)</f>
        <v>45242</v>
      </c>
      <c r="F783" t="str">
        <f>_xlfn.XLOOKUP(G783,[1]Sheet1!$K:$K,[1]Sheet1!$N:$N,0)</f>
        <v>2023-W45</v>
      </c>
      <c r="G783" t="s">
        <v>431</v>
      </c>
      <c r="H783" t="s">
        <v>66</v>
      </c>
      <c r="I783" t="s">
        <v>84</v>
      </c>
      <c r="J783" t="s">
        <v>85</v>
      </c>
      <c r="K783" t="s">
        <v>86</v>
      </c>
      <c r="L783" t="s">
        <v>2606</v>
      </c>
      <c r="M783" t="s">
        <v>984</v>
      </c>
      <c r="N783" t="s">
        <v>2386</v>
      </c>
      <c r="O783" t="s">
        <v>986</v>
      </c>
      <c r="P783" t="s">
        <v>2030</v>
      </c>
      <c r="Q783" t="s">
        <v>984</v>
      </c>
      <c r="R783" t="s">
        <v>2599</v>
      </c>
      <c r="S783" t="s">
        <v>986</v>
      </c>
      <c r="T783" t="s">
        <v>970</v>
      </c>
      <c r="U783" t="s">
        <v>986</v>
      </c>
      <c r="V783" t="s">
        <v>967</v>
      </c>
      <c r="W783" t="s">
        <v>984</v>
      </c>
      <c r="X783" t="s">
        <v>2133</v>
      </c>
      <c r="Y783" t="s">
        <v>986</v>
      </c>
      <c r="Z783" t="s">
        <v>243</v>
      </c>
      <c r="AA783" t="s">
        <v>33</v>
      </c>
      <c r="AB783">
        <v>7</v>
      </c>
      <c r="AC783">
        <v>0</v>
      </c>
    </row>
    <row r="784" spans="2:29" x14ac:dyDescent="0.25">
      <c r="B784">
        <f t="shared" si="24"/>
        <v>2023</v>
      </c>
      <c r="C784">
        <f t="shared" si="25"/>
        <v>11</v>
      </c>
      <c r="D784" s="19">
        <f>_xlfn.XLOOKUP(G784,[1]Sheet1!$K:$K,[1]Sheet1!$D:$D,0)</f>
        <v>45236</v>
      </c>
      <c r="E784" s="19">
        <f>_xlfn.XLOOKUP(G784,[1]Sheet1!$K:$K,[1]Sheet1!$E:$E,0)</f>
        <v>45242</v>
      </c>
      <c r="F784" t="str">
        <f>_xlfn.XLOOKUP(G784,[1]Sheet1!$K:$K,[1]Sheet1!$N:$N,0)</f>
        <v>2023-W45</v>
      </c>
      <c r="G784" t="s">
        <v>431</v>
      </c>
      <c r="H784" t="s">
        <v>92</v>
      </c>
      <c r="I784" t="s">
        <v>111</v>
      </c>
      <c r="J784" t="s">
        <v>112</v>
      </c>
      <c r="K784" t="s">
        <v>113</v>
      </c>
      <c r="L784" t="s">
        <v>1159</v>
      </c>
      <c r="M784" t="s">
        <v>984</v>
      </c>
      <c r="N784" t="s">
        <v>1971</v>
      </c>
      <c r="O784" t="s">
        <v>986</v>
      </c>
      <c r="P784" t="s">
        <v>2139</v>
      </c>
      <c r="Q784" t="s">
        <v>984</v>
      </c>
      <c r="R784" t="s">
        <v>1442</v>
      </c>
      <c r="S784" t="s">
        <v>986</v>
      </c>
      <c r="T784" t="s">
        <v>2167</v>
      </c>
      <c r="U784" t="s">
        <v>986</v>
      </c>
      <c r="V784" t="s">
        <v>1032</v>
      </c>
      <c r="W784" t="s">
        <v>984</v>
      </c>
      <c r="X784" t="s">
        <v>1434</v>
      </c>
      <c r="Y784" t="s">
        <v>986</v>
      </c>
      <c r="Z784" t="s">
        <v>443</v>
      </c>
      <c r="AA784" t="s">
        <v>33</v>
      </c>
      <c r="AB784">
        <v>6</v>
      </c>
      <c r="AC784">
        <v>0</v>
      </c>
    </row>
    <row r="785" spans="2:29" x14ac:dyDescent="0.25">
      <c r="B785">
        <f t="shared" si="24"/>
        <v>2023</v>
      </c>
      <c r="C785">
        <f t="shared" si="25"/>
        <v>11</v>
      </c>
      <c r="D785" s="19">
        <f>_xlfn.XLOOKUP(G785,[1]Sheet1!$K:$K,[1]Sheet1!$D:$D,0)</f>
        <v>45236</v>
      </c>
      <c r="E785" s="19">
        <f>_xlfn.XLOOKUP(G785,[1]Sheet1!$K:$K,[1]Sheet1!$E:$E,0)</f>
        <v>45242</v>
      </c>
      <c r="F785" t="str">
        <f>_xlfn.XLOOKUP(G785,[1]Sheet1!$K:$K,[1]Sheet1!$N:$N,0)</f>
        <v>2023-W45</v>
      </c>
      <c r="G785" t="s">
        <v>431</v>
      </c>
      <c r="H785" t="s">
        <v>24</v>
      </c>
      <c r="I785" t="s">
        <v>24</v>
      </c>
      <c r="J785" t="s">
        <v>25</v>
      </c>
      <c r="K785" t="s">
        <v>26</v>
      </c>
      <c r="L785" t="s">
        <v>1089</v>
      </c>
      <c r="M785" t="s">
        <v>984</v>
      </c>
      <c r="N785" t="s">
        <v>1144</v>
      </c>
      <c r="O785" t="s">
        <v>986</v>
      </c>
      <c r="P785" t="s">
        <v>1253</v>
      </c>
      <c r="Q785" t="s">
        <v>984</v>
      </c>
      <c r="R785" t="s">
        <v>2656</v>
      </c>
      <c r="S785" t="s">
        <v>986</v>
      </c>
      <c r="T785" t="s">
        <v>970</v>
      </c>
      <c r="U785" t="s">
        <v>986</v>
      </c>
      <c r="V785" t="s">
        <v>977</v>
      </c>
      <c r="W785" t="s">
        <v>984</v>
      </c>
      <c r="X785" t="s">
        <v>1375</v>
      </c>
      <c r="Y785" t="s">
        <v>986</v>
      </c>
      <c r="Z785" t="s">
        <v>131</v>
      </c>
      <c r="AA785" t="s">
        <v>33</v>
      </c>
      <c r="AB785">
        <v>4</v>
      </c>
      <c r="AC785">
        <v>0</v>
      </c>
    </row>
    <row r="786" spans="2:29" x14ac:dyDescent="0.25">
      <c r="B786">
        <f t="shared" si="24"/>
        <v>2023</v>
      </c>
      <c r="C786">
        <f t="shared" si="25"/>
        <v>11</v>
      </c>
      <c r="D786" s="19">
        <f>_xlfn.XLOOKUP(G786,[1]Sheet1!$K:$K,[1]Sheet1!$D:$D,0)</f>
        <v>45236</v>
      </c>
      <c r="E786" s="19">
        <f>_xlfn.XLOOKUP(G786,[1]Sheet1!$K:$K,[1]Sheet1!$E:$E,0)</f>
        <v>45242</v>
      </c>
      <c r="F786" t="str">
        <f>_xlfn.XLOOKUP(G786,[1]Sheet1!$K:$K,[1]Sheet1!$N:$N,0)</f>
        <v>2023-W45</v>
      </c>
      <c r="G786" t="s">
        <v>431</v>
      </c>
      <c r="H786" t="s">
        <v>120</v>
      </c>
      <c r="I786" t="s">
        <v>120</v>
      </c>
      <c r="J786" t="s">
        <v>121</v>
      </c>
      <c r="K786" t="s">
        <v>122</v>
      </c>
      <c r="L786" t="s">
        <v>1116</v>
      </c>
      <c r="M786" t="s">
        <v>984</v>
      </c>
      <c r="N786" t="s">
        <v>2219</v>
      </c>
      <c r="O786" t="s">
        <v>986</v>
      </c>
      <c r="P786" t="s">
        <v>1101</v>
      </c>
      <c r="Q786" t="s">
        <v>984</v>
      </c>
      <c r="R786" t="s">
        <v>1706</v>
      </c>
      <c r="S786" t="s">
        <v>986</v>
      </c>
      <c r="T786" t="s">
        <v>970</v>
      </c>
      <c r="U786" t="s">
        <v>986</v>
      </c>
      <c r="V786" t="s">
        <v>977</v>
      </c>
      <c r="W786" t="s">
        <v>984</v>
      </c>
      <c r="X786" t="s">
        <v>1232</v>
      </c>
      <c r="Y786" t="s">
        <v>986</v>
      </c>
      <c r="Z786" t="s">
        <v>213</v>
      </c>
      <c r="AA786" t="s">
        <v>33</v>
      </c>
      <c r="AB786">
        <v>4</v>
      </c>
      <c r="AC786">
        <v>0</v>
      </c>
    </row>
    <row r="787" spans="2:29" x14ac:dyDescent="0.25">
      <c r="B787">
        <f t="shared" si="24"/>
        <v>2023</v>
      </c>
      <c r="C787">
        <f t="shared" si="25"/>
        <v>11</v>
      </c>
      <c r="D787" s="19">
        <f>_xlfn.XLOOKUP(G787,[1]Sheet1!$K:$K,[1]Sheet1!$D:$D,0)</f>
        <v>45236</v>
      </c>
      <c r="E787" s="19">
        <f>_xlfn.XLOOKUP(G787,[1]Sheet1!$K:$K,[1]Sheet1!$E:$E,0)</f>
        <v>45242</v>
      </c>
      <c r="F787" t="str">
        <f>_xlfn.XLOOKUP(G787,[1]Sheet1!$K:$K,[1]Sheet1!$N:$N,0)</f>
        <v>2023-W45</v>
      </c>
      <c r="G787" t="s">
        <v>431</v>
      </c>
      <c r="H787" t="s">
        <v>115</v>
      </c>
      <c r="I787" t="s">
        <v>116</v>
      </c>
      <c r="J787" t="s">
        <v>117</v>
      </c>
      <c r="K787" t="s">
        <v>118</v>
      </c>
      <c r="L787" t="s">
        <v>1187</v>
      </c>
      <c r="M787" t="s">
        <v>984</v>
      </c>
      <c r="N787" t="s">
        <v>2466</v>
      </c>
      <c r="O787" t="s">
        <v>986</v>
      </c>
      <c r="P787" t="s">
        <v>1204</v>
      </c>
      <c r="Q787" t="s">
        <v>984</v>
      </c>
      <c r="R787" t="s">
        <v>1869</v>
      </c>
      <c r="S787" t="s">
        <v>986</v>
      </c>
      <c r="T787" t="s">
        <v>970</v>
      </c>
      <c r="U787" t="s">
        <v>986</v>
      </c>
      <c r="V787" t="s">
        <v>1081</v>
      </c>
      <c r="W787" t="s">
        <v>984</v>
      </c>
      <c r="X787" t="s">
        <v>1335</v>
      </c>
      <c r="Y787" t="s">
        <v>986</v>
      </c>
      <c r="Z787" t="s">
        <v>171</v>
      </c>
      <c r="AA787" t="s">
        <v>33</v>
      </c>
      <c r="AB787">
        <v>3</v>
      </c>
      <c r="AC787">
        <v>0</v>
      </c>
    </row>
    <row r="788" spans="2:29" x14ac:dyDescent="0.25">
      <c r="B788">
        <f t="shared" si="24"/>
        <v>2023</v>
      </c>
      <c r="C788">
        <f t="shared" si="25"/>
        <v>11</v>
      </c>
      <c r="D788" s="19">
        <f>_xlfn.XLOOKUP(G788,[1]Sheet1!$K:$K,[1]Sheet1!$D:$D,0)</f>
        <v>45236</v>
      </c>
      <c r="E788" s="19">
        <f>_xlfn.XLOOKUP(G788,[1]Sheet1!$K:$K,[1]Sheet1!$E:$E,0)</f>
        <v>45242</v>
      </c>
      <c r="F788" t="str">
        <f>_xlfn.XLOOKUP(G788,[1]Sheet1!$K:$K,[1]Sheet1!$N:$N,0)</f>
        <v>2023-W45</v>
      </c>
      <c r="G788" t="s">
        <v>431</v>
      </c>
      <c r="H788" t="s">
        <v>34</v>
      </c>
      <c r="I788" t="s">
        <v>157</v>
      </c>
      <c r="J788" t="s">
        <v>158</v>
      </c>
      <c r="K788" t="s">
        <v>159</v>
      </c>
      <c r="L788" t="s">
        <v>1116</v>
      </c>
      <c r="M788" t="s">
        <v>984</v>
      </c>
      <c r="N788" t="s">
        <v>2219</v>
      </c>
      <c r="O788" t="s">
        <v>986</v>
      </c>
      <c r="P788" t="s">
        <v>1255</v>
      </c>
      <c r="Q788" t="s">
        <v>984</v>
      </c>
      <c r="R788" t="s">
        <v>2475</v>
      </c>
      <c r="S788" t="s">
        <v>986</v>
      </c>
      <c r="T788" t="s">
        <v>970</v>
      </c>
      <c r="U788" t="s">
        <v>986</v>
      </c>
      <c r="V788" t="s">
        <v>972</v>
      </c>
      <c r="W788" t="s">
        <v>984</v>
      </c>
      <c r="X788" t="s">
        <v>1249</v>
      </c>
      <c r="Y788" t="s">
        <v>986</v>
      </c>
      <c r="Z788" t="s">
        <v>135</v>
      </c>
      <c r="AA788" t="s">
        <v>33</v>
      </c>
      <c r="AB788">
        <v>2</v>
      </c>
      <c r="AC788">
        <v>0</v>
      </c>
    </row>
    <row r="789" spans="2:29" x14ac:dyDescent="0.25">
      <c r="B789">
        <f t="shared" si="24"/>
        <v>2023</v>
      </c>
      <c r="C789">
        <f t="shared" si="25"/>
        <v>11</v>
      </c>
      <c r="D789" s="19">
        <f>_xlfn.XLOOKUP(G789,[1]Sheet1!$K:$K,[1]Sheet1!$D:$D,0)</f>
        <v>45236</v>
      </c>
      <c r="E789" s="19">
        <f>_xlfn.XLOOKUP(G789,[1]Sheet1!$K:$K,[1]Sheet1!$E:$E,0)</f>
        <v>45242</v>
      </c>
      <c r="F789" t="str">
        <f>_xlfn.XLOOKUP(G789,[1]Sheet1!$K:$K,[1]Sheet1!$N:$N,0)</f>
        <v>2023-W45</v>
      </c>
      <c r="G789" t="s">
        <v>431</v>
      </c>
      <c r="H789" t="s">
        <v>34</v>
      </c>
      <c r="I789" t="s">
        <v>224</v>
      </c>
      <c r="J789" t="s">
        <v>158</v>
      </c>
      <c r="K789" t="s">
        <v>225</v>
      </c>
      <c r="L789" t="s">
        <v>1318</v>
      </c>
      <c r="M789" t="s">
        <v>984</v>
      </c>
      <c r="N789" t="s">
        <v>2711</v>
      </c>
      <c r="O789" t="s">
        <v>986</v>
      </c>
      <c r="P789" t="s">
        <v>1386</v>
      </c>
      <c r="Q789" t="s">
        <v>984</v>
      </c>
      <c r="R789" t="s">
        <v>2240</v>
      </c>
      <c r="S789" t="s">
        <v>986</v>
      </c>
      <c r="T789" t="s">
        <v>970</v>
      </c>
      <c r="U789" t="s">
        <v>986</v>
      </c>
      <c r="V789" t="s">
        <v>996</v>
      </c>
      <c r="W789" t="s">
        <v>984</v>
      </c>
      <c r="X789" t="s">
        <v>1761</v>
      </c>
      <c r="Y789" t="s">
        <v>986</v>
      </c>
      <c r="Z789" t="s">
        <v>139</v>
      </c>
      <c r="AA789" t="s">
        <v>33</v>
      </c>
      <c r="AB789">
        <v>1</v>
      </c>
      <c r="AC789">
        <v>0</v>
      </c>
    </row>
    <row r="790" spans="2:29" x14ac:dyDescent="0.25">
      <c r="B790">
        <f t="shared" si="24"/>
        <v>2022</v>
      </c>
      <c r="C790">
        <f t="shared" si="25"/>
        <v>12</v>
      </c>
      <c r="D790" s="19">
        <f>_xlfn.XLOOKUP(G790,[1]Sheet1!$K:$K,[1]Sheet1!$D:$D,0)</f>
        <v>44921</v>
      </c>
      <c r="E790" s="19">
        <f>_xlfn.XLOOKUP(G790,[1]Sheet1!$K:$K,[1]Sheet1!$E:$E,0)</f>
        <v>44927</v>
      </c>
      <c r="F790" t="str">
        <f>_xlfn.XLOOKUP(G790,[1]Sheet1!$K:$K,[1]Sheet1!$N:$N,0)</f>
        <v>2022-W53</v>
      </c>
      <c r="G790" t="s">
        <v>444</v>
      </c>
      <c r="H790" t="s">
        <v>66</v>
      </c>
      <c r="I790" t="s">
        <v>29</v>
      </c>
      <c r="J790" t="s">
        <v>30</v>
      </c>
      <c r="K790" t="s">
        <v>31</v>
      </c>
      <c r="L790" t="s">
        <v>2712</v>
      </c>
      <c r="M790" t="s">
        <v>977</v>
      </c>
      <c r="N790" t="s">
        <v>1791</v>
      </c>
      <c r="O790" t="s">
        <v>1473</v>
      </c>
      <c r="P790" t="s">
        <v>2713</v>
      </c>
      <c r="Q790" t="s">
        <v>967</v>
      </c>
      <c r="R790" t="s">
        <v>2714</v>
      </c>
      <c r="S790" t="s">
        <v>1977</v>
      </c>
      <c r="T790" t="s">
        <v>2715</v>
      </c>
      <c r="U790" t="s">
        <v>1662</v>
      </c>
      <c r="V790" t="s">
        <v>1108</v>
      </c>
      <c r="W790" t="s">
        <v>972</v>
      </c>
      <c r="X790" t="s">
        <v>1896</v>
      </c>
      <c r="Y790" t="s">
        <v>1524</v>
      </c>
      <c r="Z790" t="s">
        <v>445</v>
      </c>
      <c r="AA790" t="s">
        <v>426</v>
      </c>
      <c r="AB790">
        <v>29</v>
      </c>
      <c r="AC790">
        <v>2</v>
      </c>
    </row>
    <row r="791" spans="2:29" x14ac:dyDescent="0.25">
      <c r="B791">
        <f t="shared" si="24"/>
        <v>2022</v>
      </c>
      <c r="C791">
        <f t="shared" si="25"/>
        <v>12</v>
      </c>
      <c r="D791" s="19">
        <f>_xlfn.XLOOKUP(G791,[1]Sheet1!$K:$K,[1]Sheet1!$D:$D,0)</f>
        <v>44921</v>
      </c>
      <c r="E791" s="19">
        <f>_xlfn.XLOOKUP(G791,[1]Sheet1!$K:$K,[1]Sheet1!$E:$E,0)</f>
        <v>44927</v>
      </c>
      <c r="F791" t="str">
        <f>_xlfn.XLOOKUP(G791,[1]Sheet1!$K:$K,[1]Sheet1!$N:$N,0)</f>
        <v>2022-W53</v>
      </c>
      <c r="G791" t="s">
        <v>444</v>
      </c>
      <c r="H791" t="s">
        <v>40</v>
      </c>
      <c r="I791" t="s">
        <v>58</v>
      </c>
      <c r="J791" t="s">
        <v>59</v>
      </c>
      <c r="K791" t="s">
        <v>60</v>
      </c>
      <c r="L791" t="s">
        <v>2712</v>
      </c>
      <c r="M791" t="s">
        <v>996</v>
      </c>
      <c r="N791" t="s">
        <v>1791</v>
      </c>
      <c r="O791" t="s">
        <v>1343</v>
      </c>
      <c r="P791" t="s">
        <v>1878</v>
      </c>
      <c r="Q791" t="s">
        <v>996</v>
      </c>
      <c r="R791" t="s">
        <v>2716</v>
      </c>
      <c r="S791" t="s">
        <v>1083</v>
      </c>
      <c r="T791" t="s">
        <v>2717</v>
      </c>
      <c r="U791" t="s">
        <v>970</v>
      </c>
      <c r="V791" t="s">
        <v>1119</v>
      </c>
      <c r="W791" t="s">
        <v>984</v>
      </c>
      <c r="X791" t="s">
        <v>2332</v>
      </c>
      <c r="Y791" t="s">
        <v>986</v>
      </c>
      <c r="Z791" t="s">
        <v>446</v>
      </c>
      <c r="AA791" t="s">
        <v>33</v>
      </c>
      <c r="AB791">
        <v>23</v>
      </c>
      <c r="AC791">
        <v>0</v>
      </c>
    </row>
    <row r="792" spans="2:29" x14ac:dyDescent="0.25">
      <c r="B792">
        <f t="shared" si="24"/>
        <v>2022</v>
      </c>
      <c r="C792">
        <f t="shared" si="25"/>
        <v>12</v>
      </c>
      <c r="D792" s="19">
        <f>_xlfn.XLOOKUP(G792,[1]Sheet1!$K:$K,[1]Sheet1!$D:$D,0)</f>
        <v>44921</v>
      </c>
      <c r="E792" s="19">
        <f>_xlfn.XLOOKUP(G792,[1]Sheet1!$K:$K,[1]Sheet1!$E:$E,0)</f>
        <v>44927</v>
      </c>
      <c r="F792" t="str">
        <f>_xlfn.XLOOKUP(G792,[1]Sheet1!$K:$K,[1]Sheet1!$N:$N,0)</f>
        <v>2022-W53</v>
      </c>
      <c r="G792" t="s">
        <v>444</v>
      </c>
      <c r="H792" t="s">
        <v>115</v>
      </c>
      <c r="I792" t="s">
        <v>116</v>
      </c>
      <c r="J792" t="s">
        <v>117</v>
      </c>
      <c r="K792" t="s">
        <v>118</v>
      </c>
      <c r="L792" t="s">
        <v>1649</v>
      </c>
      <c r="M792" t="s">
        <v>996</v>
      </c>
      <c r="N792" t="s">
        <v>2509</v>
      </c>
      <c r="O792" t="s">
        <v>1343</v>
      </c>
      <c r="P792" t="s">
        <v>1982</v>
      </c>
      <c r="Q792" t="s">
        <v>996</v>
      </c>
      <c r="R792" t="s">
        <v>2718</v>
      </c>
      <c r="S792" t="s">
        <v>1083</v>
      </c>
      <c r="T792" t="s">
        <v>970</v>
      </c>
      <c r="U792" t="s">
        <v>970</v>
      </c>
      <c r="V792" t="s">
        <v>1001</v>
      </c>
      <c r="W792" t="s">
        <v>984</v>
      </c>
      <c r="X792" t="s">
        <v>2719</v>
      </c>
      <c r="Y792" t="s">
        <v>986</v>
      </c>
      <c r="Z792" t="s">
        <v>255</v>
      </c>
      <c r="AA792" t="s">
        <v>33</v>
      </c>
      <c r="AB792">
        <v>13</v>
      </c>
      <c r="AC792">
        <v>0</v>
      </c>
    </row>
    <row r="793" spans="2:29" x14ac:dyDescent="0.25">
      <c r="B793">
        <f t="shared" si="24"/>
        <v>2022</v>
      </c>
      <c r="C793">
        <f t="shared" si="25"/>
        <v>12</v>
      </c>
      <c r="D793" s="19">
        <f>_xlfn.XLOOKUP(G793,[1]Sheet1!$K:$K,[1]Sheet1!$D:$D,0)</f>
        <v>44921</v>
      </c>
      <c r="E793" s="19">
        <f>_xlfn.XLOOKUP(G793,[1]Sheet1!$K:$K,[1]Sheet1!$E:$E,0)</f>
        <v>44927</v>
      </c>
      <c r="F793" t="str">
        <f>_xlfn.XLOOKUP(G793,[1]Sheet1!$K:$K,[1]Sheet1!$N:$N,0)</f>
        <v>2022-W53</v>
      </c>
      <c r="G793" t="s">
        <v>444</v>
      </c>
      <c r="H793" t="s">
        <v>66</v>
      </c>
      <c r="I793" t="s">
        <v>54</v>
      </c>
      <c r="J793" t="s">
        <v>30</v>
      </c>
      <c r="K793" t="s">
        <v>55</v>
      </c>
      <c r="L793" t="s">
        <v>1827</v>
      </c>
      <c r="M793" t="s">
        <v>996</v>
      </c>
      <c r="N793" t="s">
        <v>1337</v>
      </c>
      <c r="O793" t="s">
        <v>1343</v>
      </c>
      <c r="P793" t="s">
        <v>2593</v>
      </c>
      <c r="Q793" t="s">
        <v>996</v>
      </c>
      <c r="R793" t="s">
        <v>2051</v>
      </c>
      <c r="S793" t="s">
        <v>1083</v>
      </c>
      <c r="T793" t="s">
        <v>970</v>
      </c>
      <c r="U793" t="s">
        <v>970</v>
      </c>
      <c r="V793" t="s">
        <v>1001</v>
      </c>
      <c r="W793" t="s">
        <v>984</v>
      </c>
      <c r="X793" t="s">
        <v>2095</v>
      </c>
      <c r="Y793" t="s">
        <v>986</v>
      </c>
      <c r="Z793" t="s">
        <v>447</v>
      </c>
      <c r="AA793" t="s">
        <v>33</v>
      </c>
      <c r="AB793">
        <v>13</v>
      </c>
      <c r="AC793">
        <v>0</v>
      </c>
    </row>
    <row r="794" spans="2:29" x14ac:dyDescent="0.25">
      <c r="B794">
        <f t="shared" si="24"/>
        <v>2022</v>
      </c>
      <c r="C794">
        <f t="shared" si="25"/>
        <v>12</v>
      </c>
      <c r="D794" s="19">
        <f>_xlfn.XLOOKUP(G794,[1]Sheet1!$K:$K,[1]Sheet1!$D:$D,0)</f>
        <v>44921</v>
      </c>
      <c r="E794" s="19">
        <f>_xlfn.XLOOKUP(G794,[1]Sheet1!$K:$K,[1]Sheet1!$E:$E,0)</f>
        <v>44927</v>
      </c>
      <c r="F794" t="str">
        <f>_xlfn.XLOOKUP(G794,[1]Sheet1!$K:$K,[1]Sheet1!$N:$N,0)</f>
        <v>2022-W53</v>
      </c>
      <c r="G794" t="s">
        <v>444</v>
      </c>
      <c r="H794" t="s">
        <v>34</v>
      </c>
      <c r="I794" t="s">
        <v>224</v>
      </c>
      <c r="J794" t="s">
        <v>158</v>
      </c>
      <c r="K794" t="s">
        <v>225</v>
      </c>
      <c r="L794" t="s">
        <v>975</v>
      </c>
      <c r="M794" t="s">
        <v>972</v>
      </c>
      <c r="N794" t="s">
        <v>1893</v>
      </c>
      <c r="O794" t="s">
        <v>1279</v>
      </c>
      <c r="P794" t="s">
        <v>1897</v>
      </c>
      <c r="Q794" t="s">
        <v>972</v>
      </c>
      <c r="R794" t="s">
        <v>1085</v>
      </c>
      <c r="S794" t="s">
        <v>1034</v>
      </c>
      <c r="T794" t="s">
        <v>970</v>
      </c>
      <c r="U794" t="s">
        <v>970</v>
      </c>
      <c r="V794" t="s">
        <v>1125</v>
      </c>
      <c r="W794" t="s">
        <v>984</v>
      </c>
      <c r="X794" t="s">
        <v>2176</v>
      </c>
      <c r="Y794" t="s">
        <v>986</v>
      </c>
      <c r="Z794" t="s">
        <v>448</v>
      </c>
      <c r="AA794" t="s">
        <v>33</v>
      </c>
      <c r="AB794">
        <v>12</v>
      </c>
      <c r="AC794">
        <v>0</v>
      </c>
    </row>
    <row r="795" spans="2:29" x14ac:dyDescent="0.25">
      <c r="B795">
        <f t="shared" si="24"/>
        <v>2022</v>
      </c>
      <c r="C795">
        <f t="shared" si="25"/>
        <v>12</v>
      </c>
      <c r="D795" s="19">
        <f>_xlfn.XLOOKUP(G795,[1]Sheet1!$K:$K,[1]Sheet1!$D:$D,0)</f>
        <v>44921</v>
      </c>
      <c r="E795" s="19">
        <f>_xlfn.XLOOKUP(G795,[1]Sheet1!$K:$K,[1]Sheet1!$E:$E,0)</f>
        <v>44927</v>
      </c>
      <c r="F795" t="str">
        <f>_xlfn.XLOOKUP(G795,[1]Sheet1!$K:$K,[1]Sheet1!$N:$N,0)</f>
        <v>2022-W53</v>
      </c>
      <c r="G795" t="s">
        <v>444</v>
      </c>
      <c r="H795" t="s">
        <v>92</v>
      </c>
      <c r="I795" t="s">
        <v>102</v>
      </c>
      <c r="J795" t="s">
        <v>103</v>
      </c>
      <c r="K795" t="s">
        <v>104</v>
      </c>
      <c r="L795" t="s">
        <v>1708</v>
      </c>
      <c r="M795" t="s">
        <v>1032</v>
      </c>
      <c r="N795" t="s">
        <v>1002</v>
      </c>
      <c r="O795" t="s">
        <v>1303</v>
      </c>
      <c r="P795" t="s">
        <v>2713</v>
      </c>
      <c r="Q795" t="s">
        <v>1032</v>
      </c>
      <c r="R795" t="s">
        <v>2714</v>
      </c>
      <c r="S795" t="s">
        <v>1078</v>
      </c>
      <c r="T795" t="s">
        <v>2720</v>
      </c>
      <c r="U795" t="s">
        <v>970</v>
      </c>
      <c r="V795" t="s">
        <v>1125</v>
      </c>
      <c r="W795" t="s">
        <v>984</v>
      </c>
      <c r="X795" t="s">
        <v>1683</v>
      </c>
      <c r="Y795" t="s">
        <v>986</v>
      </c>
      <c r="Z795" t="s">
        <v>419</v>
      </c>
      <c r="AA795" t="s">
        <v>33</v>
      </c>
      <c r="AB795">
        <v>12</v>
      </c>
      <c r="AC795">
        <v>0</v>
      </c>
    </row>
    <row r="796" spans="2:29" x14ac:dyDescent="0.25">
      <c r="B796">
        <f t="shared" si="24"/>
        <v>2022</v>
      </c>
      <c r="C796">
        <f t="shared" si="25"/>
        <v>12</v>
      </c>
      <c r="D796" s="19">
        <f>_xlfn.XLOOKUP(G796,[1]Sheet1!$K:$K,[1]Sheet1!$D:$D,0)</f>
        <v>44921</v>
      </c>
      <c r="E796" s="19">
        <f>_xlfn.XLOOKUP(G796,[1]Sheet1!$K:$K,[1]Sheet1!$E:$E,0)</f>
        <v>44927</v>
      </c>
      <c r="F796" t="str">
        <f>_xlfn.XLOOKUP(G796,[1]Sheet1!$K:$K,[1]Sheet1!$N:$N,0)</f>
        <v>2022-W53</v>
      </c>
      <c r="G796" t="s">
        <v>444</v>
      </c>
      <c r="H796" t="s">
        <v>92</v>
      </c>
      <c r="I796" t="s">
        <v>97</v>
      </c>
      <c r="J796" t="s">
        <v>98</v>
      </c>
      <c r="K796" t="s">
        <v>99</v>
      </c>
      <c r="L796" t="s">
        <v>1192</v>
      </c>
      <c r="M796" t="s">
        <v>984</v>
      </c>
      <c r="N796" t="s">
        <v>1053</v>
      </c>
      <c r="O796" t="s">
        <v>986</v>
      </c>
      <c r="P796" t="s">
        <v>1635</v>
      </c>
      <c r="Q796" t="s">
        <v>984</v>
      </c>
      <c r="R796" t="s">
        <v>1252</v>
      </c>
      <c r="S796" t="s">
        <v>986</v>
      </c>
      <c r="T796" t="s">
        <v>2269</v>
      </c>
      <c r="U796" t="s">
        <v>986</v>
      </c>
      <c r="V796" t="s">
        <v>1042</v>
      </c>
      <c r="W796" t="s">
        <v>984</v>
      </c>
      <c r="X796" t="s">
        <v>1173</v>
      </c>
      <c r="Y796" t="s">
        <v>986</v>
      </c>
      <c r="Z796" t="s">
        <v>326</v>
      </c>
      <c r="AA796" t="s">
        <v>33</v>
      </c>
      <c r="AB796">
        <v>10</v>
      </c>
      <c r="AC796">
        <v>0</v>
      </c>
    </row>
    <row r="797" spans="2:29" x14ac:dyDescent="0.25">
      <c r="B797">
        <f t="shared" si="24"/>
        <v>2022</v>
      </c>
      <c r="C797">
        <f t="shared" si="25"/>
        <v>12</v>
      </c>
      <c r="D797" s="19">
        <f>_xlfn.XLOOKUP(G797,[1]Sheet1!$K:$K,[1]Sheet1!$D:$D,0)</f>
        <v>44921</v>
      </c>
      <c r="E797" s="19">
        <f>_xlfn.XLOOKUP(G797,[1]Sheet1!$K:$K,[1]Sheet1!$E:$E,0)</f>
        <v>44927</v>
      </c>
      <c r="F797" t="str">
        <f>_xlfn.XLOOKUP(G797,[1]Sheet1!$K:$K,[1]Sheet1!$N:$N,0)</f>
        <v>2022-W53</v>
      </c>
      <c r="G797" t="s">
        <v>444</v>
      </c>
      <c r="H797" t="s">
        <v>66</v>
      </c>
      <c r="I797" t="s">
        <v>84</v>
      </c>
      <c r="J797" t="s">
        <v>85</v>
      </c>
      <c r="K797" t="s">
        <v>86</v>
      </c>
      <c r="L797" t="s">
        <v>2593</v>
      </c>
      <c r="M797" t="s">
        <v>972</v>
      </c>
      <c r="N797" t="s">
        <v>978</v>
      </c>
      <c r="O797" t="s">
        <v>1279</v>
      </c>
      <c r="P797" t="s">
        <v>2721</v>
      </c>
      <c r="Q797" t="s">
        <v>972</v>
      </c>
      <c r="R797" t="s">
        <v>1353</v>
      </c>
      <c r="S797" t="s">
        <v>1034</v>
      </c>
      <c r="T797" t="s">
        <v>2722</v>
      </c>
      <c r="U797" t="s">
        <v>970</v>
      </c>
      <c r="V797" t="s">
        <v>1022</v>
      </c>
      <c r="W797" t="s">
        <v>984</v>
      </c>
      <c r="X797" t="s">
        <v>1034</v>
      </c>
      <c r="Y797" t="s">
        <v>986</v>
      </c>
      <c r="Z797" t="s">
        <v>449</v>
      </c>
      <c r="AA797" t="s">
        <v>33</v>
      </c>
      <c r="AB797">
        <v>8</v>
      </c>
      <c r="AC797">
        <v>0</v>
      </c>
    </row>
    <row r="798" spans="2:29" x14ac:dyDescent="0.25">
      <c r="B798">
        <f t="shared" si="24"/>
        <v>2022</v>
      </c>
      <c r="C798">
        <f t="shared" si="25"/>
        <v>12</v>
      </c>
      <c r="D798" s="19">
        <f>_xlfn.XLOOKUP(G798,[1]Sheet1!$K:$K,[1]Sheet1!$D:$D,0)</f>
        <v>44921</v>
      </c>
      <c r="E798" s="19">
        <f>_xlfn.XLOOKUP(G798,[1]Sheet1!$K:$K,[1]Sheet1!$E:$E,0)</f>
        <v>44927</v>
      </c>
      <c r="F798" t="str">
        <f>_xlfn.XLOOKUP(G798,[1]Sheet1!$K:$K,[1]Sheet1!$N:$N,0)</f>
        <v>2022-W53</v>
      </c>
      <c r="G798" t="s">
        <v>444</v>
      </c>
      <c r="H798" t="s">
        <v>115</v>
      </c>
      <c r="I798" t="s">
        <v>231</v>
      </c>
      <c r="J798" t="s">
        <v>232</v>
      </c>
      <c r="K798" t="s">
        <v>233</v>
      </c>
      <c r="L798" t="s">
        <v>1459</v>
      </c>
      <c r="M798" t="s">
        <v>996</v>
      </c>
      <c r="N798" t="s">
        <v>1951</v>
      </c>
      <c r="O798" t="s">
        <v>1343</v>
      </c>
      <c r="P798" t="s">
        <v>1140</v>
      </c>
      <c r="Q798" t="s">
        <v>996</v>
      </c>
      <c r="R798" t="s">
        <v>2287</v>
      </c>
      <c r="S798" t="s">
        <v>1083</v>
      </c>
      <c r="T798" t="s">
        <v>2705</v>
      </c>
      <c r="U798" t="s">
        <v>970</v>
      </c>
      <c r="V798" t="s">
        <v>967</v>
      </c>
      <c r="W798" t="s">
        <v>984</v>
      </c>
      <c r="X798" t="s">
        <v>1913</v>
      </c>
      <c r="Y798" t="s">
        <v>986</v>
      </c>
      <c r="Z798" t="s">
        <v>176</v>
      </c>
      <c r="AA798" t="s">
        <v>33</v>
      </c>
      <c r="AB798">
        <v>7</v>
      </c>
      <c r="AC798">
        <v>0</v>
      </c>
    </row>
    <row r="799" spans="2:29" x14ac:dyDescent="0.25">
      <c r="B799">
        <f t="shared" si="24"/>
        <v>2022</v>
      </c>
      <c r="C799">
        <f t="shared" si="25"/>
        <v>12</v>
      </c>
      <c r="D799" s="19">
        <f>_xlfn.XLOOKUP(G799,[1]Sheet1!$K:$K,[1]Sheet1!$D:$D,0)</f>
        <v>44921</v>
      </c>
      <c r="E799" s="19">
        <f>_xlfn.XLOOKUP(G799,[1]Sheet1!$K:$K,[1]Sheet1!$E:$E,0)</f>
        <v>44927</v>
      </c>
      <c r="F799" t="str">
        <f>_xlfn.XLOOKUP(G799,[1]Sheet1!$K:$K,[1]Sheet1!$N:$N,0)</f>
        <v>2022-W53</v>
      </c>
      <c r="G799" t="s">
        <v>444</v>
      </c>
      <c r="H799" t="s">
        <v>34</v>
      </c>
      <c r="I799" t="s">
        <v>50</v>
      </c>
      <c r="J799" t="s">
        <v>51</v>
      </c>
      <c r="K799" t="s">
        <v>52</v>
      </c>
      <c r="L799" t="s">
        <v>1504</v>
      </c>
      <c r="M799" t="s">
        <v>996</v>
      </c>
      <c r="N799" t="s">
        <v>2492</v>
      </c>
      <c r="O799" t="s">
        <v>1343</v>
      </c>
      <c r="P799" t="s">
        <v>1214</v>
      </c>
      <c r="Q799" t="s">
        <v>996</v>
      </c>
      <c r="R799" t="s">
        <v>2723</v>
      </c>
      <c r="S799" t="s">
        <v>1083</v>
      </c>
      <c r="T799" t="s">
        <v>2638</v>
      </c>
      <c r="U799" t="s">
        <v>970</v>
      </c>
      <c r="V799" t="s">
        <v>967</v>
      </c>
      <c r="W799" t="s">
        <v>984</v>
      </c>
      <c r="X799" t="s">
        <v>2529</v>
      </c>
      <c r="Y799" t="s">
        <v>986</v>
      </c>
      <c r="Z799" t="s">
        <v>348</v>
      </c>
      <c r="AA799" t="s">
        <v>33</v>
      </c>
      <c r="AB799">
        <v>7</v>
      </c>
      <c r="AC799">
        <v>0</v>
      </c>
    </row>
    <row r="800" spans="2:29" x14ac:dyDescent="0.25">
      <c r="B800">
        <f t="shared" si="24"/>
        <v>2022</v>
      </c>
      <c r="C800">
        <f t="shared" si="25"/>
        <v>12</v>
      </c>
      <c r="D800" s="19">
        <f>_xlfn.XLOOKUP(G800,[1]Sheet1!$K:$K,[1]Sheet1!$D:$D,0)</f>
        <v>44921</v>
      </c>
      <c r="E800" s="19">
        <f>_xlfn.XLOOKUP(G800,[1]Sheet1!$K:$K,[1]Sheet1!$E:$E,0)</f>
        <v>44927</v>
      </c>
      <c r="F800" t="str">
        <f>_xlfn.XLOOKUP(G800,[1]Sheet1!$K:$K,[1]Sheet1!$N:$N,0)</f>
        <v>2022-W53</v>
      </c>
      <c r="G800" t="s">
        <v>444</v>
      </c>
      <c r="H800" t="s">
        <v>34</v>
      </c>
      <c r="I800" t="s">
        <v>62</v>
      </c>
      <c r="J800" t="s">
        <v>63</v>
      </c>
      <c r="K800" t="s">
        <v>64</v>
      </c>
      <c r="L800" t="s">
        <v>1010</v>
      </c>
      <c r="M800" t="s">
        <v>996</v>
      </c>
      <c r="N800" t="s">
        <v>1478</v>
      </c>
      <c r="O800" t="s">
        <v>1343</v>
      </c>
      <c r="P800" t="s">
        <v>1213</v>
      </c>
      <c r="Q800" t="s">
        <v>996</v>
      </c>
      <c r="R800" t="s">
        <v>1723</v>
      </c>
      <c r="S800" t="s">
        <v>1083</v>
      </c>
      <c r="T800" t="s">
        <v>970</v>
      </c>
      <c r="U800" t="s">
        <v>970</v>
      </c>
      <c r="V800" t="s">
        <v>1032</v>
      </c>
      <c r="W800" t="s">
        <v>984</v>
      </c>
      <c r="X800" t="s">
        <v>2724</v>
      </c>
      <c r="Y800" t="s">
        <v>986</v>
      </c>
      <c r="Z800" t="s">
        <v>177</v>
      </c>
      <c r="AA800" t="s">
        <v>33</v>
      </c>
      <c r="AB800">
        <v>6</v>
      </c>
      <c r="AC800">
        <v>0</v>
      </c>
    </row>
    <row r="801" spans="2:29" x14ac:dyDescent="0.25">
      <c r="B801">
        <f t="shared" si="24"/>
        <v>2022</v>
      </c>
      <c r="C801">
        <f t="shared" si="25"/>
        <v>12</v>
      </c>
      <c r="D801" s="19">
        <f>_xlfn.XLOOKUP(G801,[1]Sheet1!$K:$K,[1]Sheet1!$D:$D,0)</f>
        <v>44921</v>
      </c>
      <c r="E801" s="19">
        <f>_xlfn.XLOOKUP(G801,[1]Sheet1!$K:$K,[1]Sheet1!$E:$E,0)</f>
        <v>44927</v>
      </c>
      <c r="F801" t="str">
        <f>_xlfn.XLOOKUP(G801,[1]Sheet1!$K:$K,[1]Sheet1!$N:$N,0)</f>
        <v>2022-W53</v>
      </c>
      <c r="G801" t="s">
        <v>444</v>
      </c>
      <c r="H801" t="s">
        <v>34</v>
      </c>
      <c r="I801" t="s">
        <v>45</v>
      </c>
      <c r="J801" t="s">
        <v>46</v>
      </c>
      <c r="K801" t="s">
        <v>47</v>
      </c>
      <c r="L801" t="s">
        <v>1299</v>
      </c>
      <c r="M801" t="s">
        <v>972</v>
      </c>
      <c r="N801" t="s">
        <v>2009</v>
      </c>
      <c r="O801" t="s">
        <v>1279</v>
      </c>
      <c r="P801" t="s">
        <v>1511</v>
      </c>
      <c r="Q801" t="s">
        <v>972</v>
      </c>
      <c r="R801" t="s">
        <v>1185</v>
      </c>
      <c r="S801" t="s">
        <v>1034</v>
      </c>
      <c r="T801" t="s">
        <v>970</v>
      </c>
      <c r="U801" t="s">
        <v>970</v>
      </c>
      <c r="V801" t="s">
        <v>1032</v>
      </c>
      <c r="W801" t="s">
        <v>984</v>
      </c>
      <c r="X801" t="s">
        <v>1673</v>
      </c>
      <c r="Y801" t="s">
        <v>986</v>
      </c>
      <c r="Z801" t="s">
        <v>177</v>
      </c>
      <c r="AA801" t="s">
        <v>33</v>
      </c>
      <c r="AB801">
        <v>6</v>
      </c>
      <c r="AC801">
        <v>0</v>
      </c>
    </row>
    <row r="802" spans="2:29" x14ac:dyDescent="0.25">
      <c r="B802">
        <f t="shared" si="24"/>
        <v>2022</v>
      </c>
      <c r="C802">
        <f t="shared" si="25"/>
        <v>12</v>
      </c>
      <c r="D802" s="19">
        <f>_xlfn.XLOOKUP(G802,[1]Sheet1!$K:$K,[1]Sheet1!$D:$D,0)</f>
        <v>44921</v>
      </c>
      <c r="E802" s="19">
        <f>_xlfn.XLOOKUP(G802,[1]Sheet1!$K:$K,[1]Sheet1!$E:$E,0)</f>
        <v>44927</v>
      </c>
      <c r="F802" t="str">
        <f>_xlfn.XLOOKUP(G802,[1]Sheet1!$K:$K,[1]Sheet1!$N:$N,0)</f>
        <v>2022-W53</v>
      </c>
      <c r="G802" t="s">
        <v>444</v>
      </c>
      <c r="H802" t="s">
        <v>24</v>
      </c>
      <c r="I802" t="s">
        <v>24</v>
      </c>
      <c r="J802" t="s">
        <v>25</v>
      </c>
      <c r="K802" t="s">
        <v>26</v>
      </c>
      <c r="L802" t="s">
        <v>1166</v>
      </c>
      <c r="M802" t="s">
        <v>996</v>
      </c>
      <c r="N802" t="s">
        <v>2313</v>
      </c>
      <c r="O802" t="s">
        <v>1343</v>
      </c>
      <c r="P802" t="s">
        <v>1064</v>
      </c>
      <c r="Q802" t="s">
        <v>996</v>
      </c>
      <c r="R802" t="s">
        <v>2573</v>
      </c>
      <c r="S802" t="s">
        <v>1083</v>
      </c>
      <c r="T802" t="s">
        <v>970</v>
      </c>
      <c r="U802" t="s">
        <v>970</v>
      </c>
      <c r="V802" t="s">
        <v>1032</v>
      </c>
      <c r="W802" t="s">
        <v>984</v>
      </c>
      <c r="X802" t="s">
        <v>1232</v>
      </c>
      <c r="Y802" t="s">
        <v>986</v>
      </c>
      <c r="Z802" t="s">
        <v>177</v>
      </c>
      <c r="AA802" t="s">
        <v>33</v>
      </c>
      <c r="AB802">
        <v>6</v>
      </c>
      <c r="AC802">
        <v>0</v>
      </c>
    </row>
    <row r="803" spans="2:29" x14ac:dyDescent="0.25">
      <c r="B803">
        <f t="shared" si="24"/>
        <v>2022</v>
      </c>
      <c r="C803">
        <f t="shared" si="25"/>
        <v>12</v>
      </c>
      <c r="D803" s="19">
        <f>_xlfn.XLOOKUP(G803,[1]Sheet1!$K:$K,[1]Sheet1!$D:$D,0)</f>
        <v>44921</v>
      </c>
      <c r="E803" s="19">
        <f>_xlfn.XLOOKUP(G803,[1]Sheet1!$K:$K,[1]Sheet1!$E:$E,0)</f>
        <v>44927</v>
      </c>
      <c r="F803" t="str">
        <f>_xlfn.XLOOKUP(G803,[1]Sheet1!$K:$K,[1]Sheet1!$N:$N,0)</f>
        <v>2022-W53</v>
      </c>
      <c r="G803" t="s">
        <v>444</v>
      </c>
      <c r="H803" t="s">
        <v>66</v>
      </c>
      <c r="I803" t="s">
        <v>72</v>
      </c>
      <c r="J803" t="s">
        <v>73</v>
      </c>
      <c r="K803" t="s">
        <v>74</v>
      </c>
      <c r="L803" t="s">
        <v>2002</v>
      </c>
      <c r="M803" t="s">
        <v>1081</v>
      </c>
      <c r="N803" t="s">
        <v>1526</v>
      </c>
      <c r="O803" t="s">
        <v>998</v>
      </c>
      <c r="P803" t="s">
        <v>2306</v>
      </c>
      <c r="Q803" t="s">
        <v>1081</v>
      </c>
      <c r="R803" t="s">
        <v>1482</v>
      </c>
      <c r="S803" t="s">
        <v>1112</v>
      </c>
      <c r="T803" t="s">
        <v>970</v>
      </c>
      <c r="U803" t="s">
        <v>970</v>
      </c>
      <c r="V803" t="s">
        <v>1032</v>
      </c>
      <c r="W803" t="s">
        <v>984</v>
      </c>
      <c r="X803" t="s">
        <v>1212</v>
      </c>
      <c r="Y803" t="s">
        <v>986</v>
      </c>
      <c r="Z803" t="s">
        <v>316</v>
      </c>
      <c r="AA803" t="s">
        <v>33</v>
      </c>
      <c r="AB803">
        <v>6</v>
      </c>
      <c r="AC803">
        <v>0</v>
      </c>
    </row>
    <row r="804" spans="2:29" x14ac:dyDescent="0.25">
      <c r="B804">
        <f t="shared" si="24"/>
        <v>2022</v>
      </c>
      <c r="C804">
        <f t="shared" si="25"/>
        <v>12</v>
      </c>
      <c r="D804" s="19">
        <f>_xlfn.XLOOKUP(G804,[1]Sheet1!$K:$K,[1]Sheet1!$D:$D,0)</f>
        <v>44921</v>
      </c>
      <c r="E804" s="19">
        <f>_xlfn.XLOOKUP(G804,[1]Sheet1!$K:$K,[1]Sheet1!$E:$E,0)</f>
        <v>44927</v>
      </c>
      <c r="F804" t="str">
        <f>_xlfn.XLOOKUP(G804,[1]Sheet1!$K:$K,[1]Sheet1!$N:$N,0)</f>
        <v>2022-W53</v>
      </c>
      <c r="G804" t="s">
        <v>444</v>
      </c>
      <c r="H804" t="s">
        <v>34</v>
      </c>
      <c r="I804" t="s">
        <v>222</v>
      </c>
      <c r="J804" t="s">
        <v>158</v>
      </c>
      <c r="K804" t="s">
        <v>223</v>
      </c>
      <c r="L804" t="s">
        <v>1507</v>
      </c>
      <c r="M804" t="s">
        <v>996</v>
      </c>
      <c r="N804" t="s">
        <v>2725</v>
      </c>
      <c r="O804" t="s">
        <v>1343</v>
      </c>
      <c r="P804" t="s">
        <v>1982</v>
      </c>
      <c r="Q804" t="s">
        <v>996</v>
      </c>
      <c r="R804" t="s">
        <v>2718</v>
      </c>
      <c r="S804" t="s">
        <v>1083</v>
      </c>
      <c r="T804" t="s">
        <v>2620</v>
      </c>
      <c r="U804" t="s">
        <v>970</v>
      </c>
      <c r="V804" t="s">
        <v>963</v>
      </c>
      <c r="W804" t="s">
        <v>984</v>
      </c>
      <c r="X804" t="s">
        <v>1975</v>
      </c>
      <c r="Y804" t="s">
        <v>986</v>
      </c>
      <c r="Z804" t="s">
        <v>450</v>
      </c>
      <c r="AA804" t="s">
        <v>33</v>
      </c>
      <c r="AB804">
        <v>5</v>
      </c>
      <c r="AC804">
        <v>0</v>
      </c>
    </row>
    <row r="805" spans="2:29" x14ac:dyDescent="0.25">
      <c r="B805">
        <f t="shared" si="24"/>
        <v>2022</v>
      </c>
      <c r="C805">
        <f t="shared" si="25"/>
        <v>12</v>
      </c>
      <c r="D805" s="19">
        <f>_xlfn.XLOOKUP(G805,[1]Sheet1!$K:$K,[1]Sheet1!$D:$D,0)</f>
        <v>44921</v>
      </c>
      <c r="E805" s="19">
        <f>_xlfn.XLOOKUP(G805,[1]Sheet1!$K:$K,[1]Sheet1!$E:$E,0)</f>
        <v>44927</v>
      </c>
      <c r="F805" t="str">
        <f>_xlfn.XLOOKUP(G805,[1]Sheet1!$K:$K,[1]Sheet1!$N:$N,0)</f>
        <v>2022-W53</v>
      </c>
      <c r="G805" t="s">
        <v>444</v>
      </c>
      <c r="H805" t="s">
        <v>34</v>
      </c>
      <c r="I805" t="s">
        <v>157</v>
      </c>
      <c r="J805" t="s">
        <v>158</v>
      </c>
      <c r="K805" t="s">
        <v>159</v>
      </c>
      <c r="L805" t="s">
        <v>1180</v>
      </c>
      <c r="M805" t="s">
        <v>996</v>
      </c>
      <c r="N805" t="s">
        <v>2726</v>
      </c>
      <c r="O805" t="s">
        <v>1343</v>
      </c>
      <c r="P805" t="s">
        <v>1214</v>
      </c>
      <c r="Q805" t="s">
        <v>996</v>
      </c>
      <c r="R805" t="s">
        <v>2723</v>
      </c>
      <c r="S805" t="s">
        <v>1083</v>
      </c>
      <c r="T805" t="s">
        <v>2715</v>
      </c>
      <c r="U805" t="s">
        <v>970</v>
      </c>
      <c r="V805" t="s">
        <v>977</v>
      </c>
      <c r="W805" t="s">
        <v>984</v>
      </c>
      <c r="X805" t="s">
        <v>2595</v>
      </c>
      <c r="Y805" t="s">
        <v>986</v>
      </c>
      <c r="Z805" t="s">
        <v>451</v>
      </c>
      <c r="AA805" t="s">
        <v>33</v>
      </c>
      <c r="AB805">
        <v>4</v>
      </c>
      <c r="AC805">
        <v>0</v>
      </c>
    </row>
    <row r="806" spans="2:29" x14ac:dyDescent="0.25">
      <c r="B806">
        <f t="shared" si="24"/>
        <v>2022</v>
      </c>
      <c r="C806">
        <f t="shared" si="25"/>
        <v>12</v>
      </c>
      <c r="D806" s="19">
        <f>_xlfn.XLOOKUP(G806,[1]Sheet1!$K:$K,[1]Sheet1!$D:$D,0)</f>
        <v>44921</v>
      </c>
      <c r="E806" s="19">
        <f>_xlfn.XLOOKUP(G806,[1]Sheet1!$K:$K,[1]Sheet1!$E:$E,0)</f>
        <v>44927</v>
      </c>
      <c r="F806" t="str">
        <f>_xlfn.XLOOKUP(G806,[1]Sheet1!$K:$K,[1]Sheet1!$N:$N,0)</f>
        <v>2022-W53</v>
      </c>
      <c r="G806" t="s">
        <v>444</v>
      </c>
      <c r="H806" t="s">
        <v>34</v>
      </c>
      <c r="I806" t="s">
        <v>107</v>
      </c>
      <c r="J806" t="s">
        <v>108</v>
      </c>
      <c r="K806" t="s">
        <v>109</v>
      </c>
      <c r="L806" t="s">
        <v>2306</v>
      </c>
      <c r="M806" t="s">
        <v>996</v>
      </c>
      <c r="N806" t="s">
        <v>1091</v>
      </c>
      <c r="O806" t="s">
        <v>1343</v>
      </c>
      <c r="P806" t="s">
        <v>2008</v>
      </c>
      <c r="Q806" t="s">
        <v>996</v>
      </c>
      <c r="R806" t="s">
        <v>1865</v>
      </c>
      <c r="S806" t="s">
        <v>1083</v>
      </c>
      <c r="T806" t="s">
        <v>2727</v>
      </c>
      <c r="U806" t="s">
        <v>970</v>
      </c>
      <c r="V806" t="s">
        <v>977</v>
      </c>
      <c r="W806" t="s">
        <v>984</v>
      </c>
      <c r="X806" t="s">
        <v>1135</v>
      </c>
      <c r="Y806" t="s">
        <v>986</v>
      </c>
      <c r="Z806" t="s">
        <v>171</v>
      </c>
      <c r="AA806" t="s">
        <v>33</v>
      </c>
      <c r="AB806">
        <v>4</v>
      </c>
      <c r="AC806">
        <v>0</v>
      </c>
    </row>
    <row r="807" spans="2:29" x14ac:dyDescent="0.25">
      <c r="B807">
        <f t="shared" si="24"/>
        <v>2022</v>
      </c>
      <c r="C807">
        <f t="shared" si="25"/>
        <v>12</v>
      </c>
      <c r="D807" s="19">
        <f>_xlfn.XLOOKUP(G807,[1]Sheet1!$K:$K,[1]Sheet1!$D:$D,0)</f>
        <v>44921</v>
      </c>
      <c r="E807" s="19">
        <f>_xlfn.XLOOKUP(G807,[1]Sheet1!$K:$K,[1]Sheet1!$E:$E,0)</f>
        <v>44927</v>
      </c>
      <c r="F807" t="str">
        <f>_xlfn.XLOOKUP(G807,[1]Sheet1!$K:$K,[1]Sheet1!$N:$N,0)</f>
        <v>2022-W53</v>
      </c>
      <c r="G807" t="s">
        <v>444</v>
      </c>
      <c r="H807" t="s">
        <v>92</v>
      </c>
      <c r="I807" t="s">
        <v>111</v>
      </c>
      <c r="J807" t="s">
        <v>112</v>
      </c>
      <c r="K807" t="s">
        <v>113</v>
      </c>
      <c r="L807" t="s">
        <v>1140</v>
      </c>
      <c r="M807" t="s">
        <v>984</v>
      </c>
      <c r="N807" t="s">
        <v>1865</v>
      </c>
      <c r="O807" t="s">
        <v>986</v>
      </c>
      <c r="P807" t="s">
        <v>1738</v>
      </c>
      <c r="Q807" t="s">
        <v>984</v>
      </c>
      <c r="R807" t="s">
        <v>1444</v>
      </c>
      <c r="S807" t="s">
        <v>986</v>
      </c>
      <c r="T807" t="s">
        <v>2728</v>
      </c>
      <c r="U807" t="s">
        <v>986</v>
      </c>
      <c r="V807" t="s">
        <v>977</v>
      </c>
      <c r="W807" t="s">
        <v>984</v>
      </c>
      <c r="X807" t="s">
        <v>1951</v>
      </c>
      <c r="Y807" t="s">
        <v>986</v>
      </c>
      <c r="Z807" t="s">
        <v>338</v>
      </c>
      <c r="AA807" t="s">
        <v>33</v>
      </c>
      <c r="AB807">
        <v>4</v>
      </c>
      <c r="AC807">
        <v>0</v>
      </c>
    </row>
    <row r="808" spans="2:29" x14ac:dyDescent="0.25">
      <c r="B808">
        <f t="shared" si="24"/>
        <v>2022</v>
      </c>
      <c r="C808">
        <f t="shared" si="25"/>
        <v>12</v>
      </c>
      <c r="D808" s="19">
        <f>_xlfn.XLOOKUP(G808,[1]Sheet1!$K:$K,[1]Sheet1!$D:$D,0)</f>
        <v>44921</v>
      </c>
      <c r="E808" s="19">
        <f>_xlfn.XLOOKUP(G808,[1]Sheet1!$K:$K,[1]Sheet1!$E:$E,0)</f>
        <v>44927</v>
      </c>
      <c r="F808" t="str">
        <f>_xlfn.XLOOKUP(G808,[1]Sheet1!$K:$K,[1]Sheet1!$N:$N,0)</f>
        <v>2022-W53</v>
      </c>
      <c r="G808" t="s">
        <v>444</v>
      </c>
      <c r="H808" t="s">
        <v>34</v>
      </c>
      <c r="I808" t="s">
        <v>35</v>
      </c>
      <c r="J808" t="s">
        <v>36</v>
      </c>
      <c r="K808" t="s">
        <v>37</v>
      </c>
      <c r="L808" t="s">
        <v>1623</v>
      </c>
      <c r="M808" t="s">
        <v>1081</v>
      </c>
      <c r="N808" t="s">
        <v>2489</v>
      </c>
      <c r="O808" t="s">
        <v>998</v>
      </c>
      <c r="P808" t="s">
        <v>1599</v>
      </c>
      <c r="Q808" t="s">
        <v>977</v>
      </c>
      <c r="R808" t="s">
        <v>2458</v>
      </c>
      <c r="S808" t="s">
        <v>1375</v>
      </c>
      <c r="T808" t="s">
        <v>970</v>
      </c>
      <c r="U808" t="s">
        <v>970</v>
      </c>
      <c r="V808" t="s">
        <v>1081</v>
      </c>
      <c r="W808" t="s">
        <v>984</v>
      </c>
      <c r="X808" t="s">
        <v>2662</v>
      </c>
      <c r="Y808" t="s">
        <v>986</v>
      </c>
      <c r="Z808" t="s">
        <v>135</v>
      </c>
      <c r="AA808" t="s">
        <v>33</v>
      </c>
      <c r="AB808">
        <v>3</v>
      </c>
      <c r="AC808">
        <v>0</v>
      </c>
    </row>
    <row r="809" spans="2:29" x14ac:dyDescent="0.25">
      <c r="B809">
        <f t="shared" si="24"/>
        <v>2022</v>
      </c>
      <c r="C809">
        <f t="shared" si="25"/>
        <v>12</v>
      </c>
      <c r="D809" s="19">
        <f>_xlfn.XLOOKUP(G809,[1]Sheet1!$K:$K,[1]Sheet1!$D:$D,0)</f>
        <v>44921</v>
      </c>
      <c r="E809" s="19">
        <f>_xlfn.XLOOKUP(G809,[1]Sheet1!$K:$K,[1]Sheet1!$E:$E,0)</f>
        <v>44927</v>
      </c>
      <c r="F809" t="str">
        <f>_xlfn.XLOOKUP(G809,[1]Sheet1!$K:$K,[1]Sheet1!$N:$N,0)</f>
        <v>2022-W53</v>
      </c>
      <c r="G809" t="s">
        <v>444</v>
      </c>
      <c r="H809" t="s">
        <v>162</v>
      </c>
      <c r="I809" t="s">
        <v>371</v>
      </c>
      <c r="J809" t="s">
        <v>343</v>
      </c>
      <c r="K809" t="s">
        <v>372</v>
      </c>
      <c r="L809" t="s">
        <v>1438</v>
      </c>
      <c r="M809" t="s">
        <v>984</v>
      </c>
      <c r="N809" t="s">
        <v>1684</v>
      </c>
      <c r="O809" t="s">
        <v>986</v>
      </c>
      <c r="P809" t="s">
        <v>1349</v>
      </c>
      <c r="Q809" t="s">
        <v>984</v>
      </c>
      <c r="R809" t="s">
        <v>1440</v>
      </c>
      <c r="S809" t="s">
        <v>986</v>
      </c>
      <c r="T809" t="s">
        <v>970</v>
      </c>
      <c r="U809" t="s">
        <v>986</v>
      </c>
      <c r="V809" t="s">
        <v>1081</v>
      </c>
      <c r="W809" t="s">
        <v>984</v>
      </c>
      <c r="X809" t="s">
        <v>1583</v>
      </c>
      <c r="Y809" t="s">
        <v>986</v>
      </c>
      <c r="Z809" t="s">
        <v>318</v>
      </c>
      <c r="AA809" t="s">
        <v>33</v>
      </c>
      <c r="AB809">
        <v>3</v>
      </c>
      <c r="AC809">
        <v>0</v>
      </c>
    </row>
    <row r="810" spans="2:29" x14ac:dyDescent="0.25">
      <c r="B810">
        <f t="shared" si="24"/>
        <v>2022</v>
      </c>
      <c r="C810">
        <f t="shared" si="25"/>
        <v>12</v>
      </c>
      <c r="D810" s="19">
        <f>_xlfn.XLOOKUP(G810,[1]Sheet1!$K:$K,[1]Sheet1!$D:$D,0)</f>
        <v>44921</v>
      </c>
      <c r="E810" s="19">
        <f>_xlfn.XLOOKUP(G810,[1]Sheet1!$K:$K,[1]Sheet1!$E:$E,0)</f>
        <v>44927</v>
      </c>
      <c r="F810" t="str">
        <f>_xlfn.XLOOKUP(G810,[1]Sheet1!$K:$K,[1]Sheet1!$N:$N,0)</f>
        <v>2022-W53</v>
      </c>
      <c r="G810" t="s">
        <v>444</v>
      </c>
      <c r="H810" t="s">
        <v>162</v>
      </c>
      <c r="I810" t="s">
        <v>163</v>
      </c>
      <c r="J810" t="s">
        <v>164</v>
      </c>
      <c r="K810" t="s">
        <v>165</v>
      </c>
      <c r="L810" t="s">
        <v>1846</v>
      </c>
      <c r="M810" t="s">
        <v>977</v>
      </c>
      <c r="N810" t="s">
        <v>1276</v>
      </c>
      <c r="O810" t="s">
        <v>1473</v>
      </c>
      <c r="P810" t="s">
        <v>1143</v>
      </c>
      <c r="Q810" t="s">
        <v>963</v>
      </c>
      <c r="R810" t="s">
        <v>2729</v>
      </c>
      <c r="S810" t="s">
        <v>1568</v>
      </c>
      <c r="T810" t="s">
        <v>1146</v>
      </c>
      <c r="U810" t="s">
        <v>970</v>
      </c>
      <c r="V810" t="s">
        <v>1081</v>
      </c>
      <c r="W810" t="s">
        <v>984</v>
      </c>
      <c r="X810" t="s">
        <v>1488</v>
      </c>
      <c r="Y810" t="s">
        <v>986</v>
      </c>
      <c r="Z810" t="s">
        <v>318</v>
      </c>
      <c r="AA810" t="s">
        <v>33</v>
      </c>
      <c r="AB810">
        <v>3</v>
      </c>
      <c r="AC810">
        <v>0</v>
      </c>
    </row>
    <row r="811" spans="2:29" x14ac:dyDescent="0.25">
      <c r="B811">
        <f t="shared" si="24"/>
        <v>2022</v>
      </c>
      <c r="C811">
        <f t="shared" si="25"/>
        <v>12</v>
      </c>
      <c r="D811" s="19">
        <f>_xlfn.XLOOKUP(G811,[1]Sheet1!$K:$K,[1]Sheet1!$D:$D,0)</f>
        <v>44921</v>
      </c>
      <c r="E811" s="19">
        <f>_xlfn.XLOOKUP(G811,[1]Sheet1!$K:$K,[1]Sheet1!$E:$E,0)</f>
        <v>44927</v>
      </c>
      <c r="F811" t="str">
        <f>_xlfn.XLOOKUP(G811,[1]Sheet1!$K:$K,[1]Sheet1!$N:$N,0)</f>
        <v>2022-W53</v>
      </c>
      <c r="G811" t="s">
        <v>444</v>
      </c>
      <c r="H811" t="s">
        <v>66</v>
      </c>
      <c r="I811" t="s">
        <v>80</v>
      </c>
      <c r="J811" t="s">
        <v>81</v>
      </c>
      <c r="K811" t="s">
        <v>82</v>
      </c>
      <c r="L811" t="s">
        <v>1529</v>
      </c>
      <c r="M811" t="s">
        <v>972</v>
      </c>
      <c r="N811" t="s">
        <v>1463</v>
      </c>
      <c r="O811" t="s">
        <v>1279</v>
      </c>
      <c r="P811" t="s">
        <v>1285</v>
      </c>
      <c r="Q811" t="s">
        <v>972</v>
      </c>
      <c r="R811" t="s">
        <v>2576</v>
      </c>
      <c r="S811" t="s">
        <v>1034</v>
      </c>
      <c r="T811" t="s">
        <v>970</v>
      </c>
      <c r="U811" t="s">
        <v>970</v>
      </c>
      <c r="V811" t="s">
        <v>1081</v>
      </c>
      <c r="W811" t="s">
        <v>984</v>
      </c>
      <c r="X811" t="s">
        <v>1279</v>
      </c>
      <c r="Y811" t="s">
        <v>986</v>
      </c>
      <c r="Z811" t="s">
        <v>452</v>
      </c>
      <c r="AA811" t="s">
        <v>33</v>
      </c>
      <c r="AB811">
        <v>3</v>
      </c>
      <c r="AC811">
        <v>0</v>
      </c>
    </row>
    <row r="812" spans="2:29" x14ac:dyDescent="0.25">
      <c r="B812">
        <f t="shared" si="24"/>
        <v>2022</v>
      </c>
      <c r="C812">
        <f t="shared" si="25"/>
        <v>12</v>
      </c>
      <c r="D812" s="19">
        <f>_xlfn.XLOOKUP(G812,[1]Sheet1!$K:$K,[1]Sheet1!$D:$D,0)</f>
        <v>44921</v>
      </c>
      <c r="E812" s="19">
        <f>_xlfn.XLOOKUP(G812,[1]Sheet1!$K:$K,[1]Sheet1!$E:$E,0)</f>
        <v>44927</v>
      </c>
      <c r="F812" t="str">
        <f>_xlfn.XLOOKUP(G812,[1]Sheet1!$K:$K,[1]Sheet1!$N:$N,0)</f>
        <v>2022-W53</v>
      </c>
      <c r="G812" t="s">
        <v>444</v>
      </c>
      <c r="H812" t="s">
        <v>66</v>
      </c>
      <c r="I812" t="s">
        <v>67</v>
      </c>
      <c r="J812" t="s">
        <v>68</v>
      </c>
      <c r="K812" t="s">
        <v>69</v>
      </c>
      <c r="L812" t="s">
        <v>1888</v>
      </c>
      <c r="M812" t="s">
        <v>984</v>
      </c>
      <c r="N812" t="s">
        <v>1346</v>
      </c>
      <c r="O812" t="s">
        <v>986</v>
      </c>
      <c r="P812" t="s">
        <v>2606</v>
      </c>
      <c r="Q812" t="s">
        <v>984</v>
      </c>
      <c r="R812" t="s">
        <v>2726</v>
      </c>
      <c r="S812" t="s">
        <v>986</v>
      </c>
      <c r="T812" t="s">
        <v>2605</v>
      </c>
      <c r="U812" t="s">
        <v>986</v>
      </c>
      <c r="V812" t="s">
        <v>1081</v>
      </c>
      <c r="W812" t="s">
        <v>984</v>
      </c>
      <c r="X812" t="s">
        <v>1434</v>
      </c>
      <c r="Y812" t="s">
        <v>986</v>
      </c>
      <c r="Z812" t="s">
        <v>453</v>
      </c>
      <c r="AA812" t="s">
        <v>33</v>
      </c>
      <c r="AB812">
        <v>3</v>
      </c>
      <c r="AC812">
        <v>0</v>
      </c>
    </row>
    <row r="813" spans="2:29" x14ac:dyDescent="0.25">
      <c r="B813">
        <f t="shared" si="24"/>
        <v>2022</v>
      </c>
      <c r="C813">
        <f t="shared" si="25"/>
        <v>12</v>
      </c>
      <c r="D813" s="19">
        <f>_xlfn.XLOOKUP(G813,[1]Sheet1!$K:$K,[1]Sheet1!$D:$D,0)</f>
        <v>44921</v>
      </c>
      <c r="E813" s="19">
        <f>_xlfn.XLOOKUP(G813,[1]Sheet1!$K:$K,[1]Sheet1!$E:$E,0)</f>
        <v>44927</v>
      </c>
      <c r="F813" t="str">
        <f>_xlfn.XLOOKUP(G813,[1]Sheet1!$K:$K,[1]Sheet1!$N:$N,0)</f>
        <v>2022-W53</v>
      </c>
      <c r="G813" t="s">
        <v>444</v>
      </c>
      <c r="H813" t="s">
        <v>40</v>
      </c>
      <c r="I813" t="s">
        <v>41</v>
      </c>
      <c r="J813" t="s">
        <v>42</v>
      </c>
      <c r="K813" t="s">
        <v>43</v>
      </c>
      <c r="L813" t="s">
        <v>1955</v>
      </c>
      <c r="M813" t="s">
        <v>984</v>
      </c>
      <c r="N813" t="s">
        <v>1722</v>
      </c>
      <c r="O813" t="s">
        <v>986</v>
      </c>
      <c r="P813" t="s">
        <v>2002</v>
      </c>
      <c r="Q813" t="s">
        <v>984</v>
      </c>
      <c r="R813" t="s">
        <v>1273</v>
      </c>
      <c r="S813" t="s">
        <v>986</v>
      </c>
      <c r="T813" t="s">
        <v>2504</v>
      </c>
      <c r="U813" t="s">
        <v>986</v>
      </c>
      <c r="V813" t="s">
        <v>972</v>
      </c>
      <c r="W813" t="s">
        <v>984</v>
      </c>
      <c r="X813" t="s">
        <v>2278</v>
      </c>
      <c r="Y813" t="s">
        <v>986</v>
      </c>
      <c r="Z813" t="s">
        <v>135</v>
      </c>
      <c r="AA813" t="s">
        <v>33</v>
      </c>
      <c r="AB813">
        <v>2</v>
      </c>
      <c r="AC813">
        <v>0</v>
      </c>
    </row>
    <row r="814" spans="2:29" x14ac:dyDescent="0.25">
      <c r="B814">
        <f t="shared" si="24"/>
        <v>2022</v>
      </c>
      <c r="C814">
        <f t="shared" si="25"/>
        <v>12</v>
      </c>
      <c r="D814" s="19">
        <f>_xlfn.XLOOKUP(G814,[1]Sheet1!$K:$K,[1]Sheet1!$D:$D,0)</f>
        <v>44921</v>
      </c>
      <c r="E814" s="19">
        <f>_xlfn.XLOOKUP(G814,[1]Sheet1!$K:$K,[1]Sheet1!$E:$E,0)</f>
        <v>44927</v>
      </c>
      <c r="F814" t="str">
        <f>_xlfn.XLOOKUP(G814,[1]Sheet1!$K:$K,[1]Sheet1!$N:$N,0)</f>
        <v>2022-W53</v>
      </c>
      <c r="G814" t="s">
        <v>444</v>
      </c>
      <c r="H814" t="s">
        <v>66</v>
      </c>
      <c r="I814" t="s">
        <v>120</v>
      </c>
      <c r="J814" t="s">
        <v>121</v>
      </c>
      <c r="K814" t="s">
        <v>122</v>
      </c>
      <c r="L814" t="s">
        <v>1255</v>
      </c>
      <c r="M814" t="s">
        <v>996</v>
      </c>
      <c r="N814" t="s">
        <v>2174</v>
      </c>
      <c r="O814" t="s">
        <v>1343</v>
      </c>
      <c r="P814" t="s">
        <v>1477</v>
      </c>
      <c r="Q814" t="s">
        <v>972</v>
      </c>
      <c r="R814" t="s">
        <v>2232</v>
      </c>
      <c r="S814" t="s">
        <v>1034</v>
      </c>
      <c r="T814" t="s">
        <v>970</v>
      </c>
      <c r="U814" t="s">
        <v>970</v>
      </c>
      <c r="V814" t="s">
        <v>972</v>
      </c>
      <c r="W814" t="s">
        <v>996</v>
      </c>
      <c r="X814" t="s">
        <v>1279</v>
      </c>
      <c r="Y814" t="s">
        <v>970</v>
      </c>
      <c r="Z814" t="s">
        <v>368</v>
      </c>
      <c r="AA814" t="s">
        <v>369</v>
      </c>
      <c r="AB814">
        <v>2</v>
      </c>
      <c r="AC814">
        <v>1</v>
      </c>
    </row>
    <row r="815" spans="2:29" x14ac:dyDescent="0.25">
      <c r="B815">
        <f t="shared" si="24"/>
        <v>2022</v>
      </c>
      <c r="C815">
        <f t="shared" si="25"/>
        <v>12</v>
      </c>
      <c r="D815" s="19">
        <f>_xlfn.XLOOKUP(G815,[1]Sheet1!$K:$K,[1]Sheet1!$D:$D,0)</f>
        <v>44921</v>
      </c>
      <c r="E815" s="19">
        <f>_xlfn.XLOOKUP(G815,[1]Sheet1!$K:$K,[1]Sheet1!$E:$E,0)</f>
        <v>44927</v>
      </c>
      <c r="F815" t="str">
        <f>_xlfn.XLOOKUP(G815,[1]Sheet1!$K:$K,[1]Sheet1!$N:$N,0)</f>
        <v>2022-W53</v>
      </c>
      <c r="G815" t="s">
        <v>444</v>
      </c>
      <c r="H815" t="s">
        <v>66</v>
      </c>
      <c r="I815" t="s">
        <v>76</v>
      </c>
      <c r="J815" t="s">
        <v>77</v>
      </c>
      <c r="K815" t="s">
        <v>78</v>
      </c>
      <c r="L815" t="s">
        <v>1824</v>
      </c>
      <c r="M815" t="s">
        <v>972</v>
      </c>
      <c r="N815" t="s">
        <v>2730</v>
      </c>
      <c r="O815" t="s">
        <v>1279</v>
      </c>
      <c r="P815" t="s">
        <v>1855</v>
      </c>
      <c r="Q815" t="s">
        <v>972</v>
      </c>
      <c r="R815" t="s">
        <v>1833</v>
      </c>
      <c r="S815" t="s">
        <v>1034</v>
      </c>
      <c r="T815" t="s">
        <v>1854</v>
      </c>
      <c r="U815" t="s">
        <v>970</v>
      </c>
      <c r="V815" t="s">
        <v>972</v>
      </c>
      <c r="W815" t="s">
        <v>984</v>
      </c>
      <c r="X815" t="s">
        <v>1752</v>
      </c>
      <c r="Y815" t="s">
        <v>986</v>
      </c>
      <c r="Z815" t="s">
        <v>300</v>
      </c>
      <c r="AA815" t="s">
        <v>33</v>
      </c>
      <c r="AB815">
        <v>2</v>
      </c>
      <c r="AC815">
        <v>0</v>
      </c>
    </row>
    <row r="816" spans="2:29" x14ac:dyDescent="0.25">
      <c r="B816">
        <f t="shared" si="24"/>
        <v>2022</v>
      </c>
      <c r="C816">
        <f t="shared" si="25"/>
        <v>12</v>
      </c>
      <c r="D816" s="19">
        <f>_xlfn.XLOOKUP(G816,[1]Sheet1!$K:$K,[1]Sheet1!$D:$D,0)</f>
        <v>44921</v>
      </c>
      <c r="E816" s="19">
        <f>_xlfn.XLOOKUP(G816,[1]Sheet1!$K:$K,[1]Sheet1!$E:$E,0)</f>
        <v>44927</v>
      </c>
      <c r="F816" t="str">
        <f>_xlfn.XLOOKUP(G816,[1]Sheet1!$K:$K,[1]Sheet1!$N:$N,0)</f>
        <v>2022-W53</v>
      </c>
      <c r="G816" t="s">
        <v>444</v>
      </c>
      <c r="H816" t="s">
        <v>40</v>
      </c>
      <c r="I816" t="s">
        <v>88</v>
      </c>
      <c r="J816" t="s">
        <v>89</v>
      </c>
      <c r="K816" t="s">
        <v>90</v>
      </c>
      <c r="L816" t="s">
        <v>1504</v>
      </c>
      <c r="M816" t="s">
        <v>984</v>
      </c>
      <c r="N816" t="s">
        <v>2492</v>
      </c>
      <c r="O816" t="s">
        <v>986</v>
      </c>
      <c r="P816" t="s">
        <v>1651</v>
      </c>
      <c r="Q816" t="s">
        <v>984</v>
      </c>
      <c r="R816" t="s">
        <v>1210</v>
      </c>
      <c r="S816" t="s">
        <v>986</v>
      </c>
      <c r="T816" t="s">
        <v>970</v>
      </c>
      <c r="U816" t="s">
        <v>986</v>
      </c>
      <c r="V816" t="s">
        <v>996</v>
      </c>
      <c r="W816" t="s">
        <v>984</v>
      </c>
      <c r="X816" t="s">
        <v>1144</v>
      </c>
      <c r="Y816" t="s">
        <v>986</v>
      </c>
      <c r="Z816" t="s">
        <v>139</v>
      </c>
      <c r="AA816" t="s">
        <v>33</v>
      </c>
      <c r="AB816">
        <v>1</v>
      </c>
      <c r="AC816">
        <v>0</v>
      </c>
    </row>
    <row r="817" spans="2:29" x14ac:dyDescent="0.25">
      <c r="B817">
        <f t="shared" si="24"/>
        <v>2022</v>
      </c>
      <c r="C817">
        <f t="shared" si="25"/>
        <v>12</v>
      </c>
      <c r="D817" s="19">
        <f>_xlfn.XLOOKUP(G817,[1]Sheet1!$K:$K,[1]Sheet1!$D:$D,0)</f>
        <v>44921</v>
      </c>
      <c r="E817" s="19">
        <f>_xlfn.XLOOKUP(G817,[1]Sheet1!$K:$K,[1]Sheet1!$E:$E,0)</f>
        <v>44927</v>
      </c>
      <c r="F817" t="str">
        <f>_xlfn.XLOOKUP(G817,[1]Sheet1!$K:$K,[1]Sheet1!$N:$N,0)</f>
        <v>2022-W53</v>
      </c>
      <c r="G817" t="s">
        <v>444</v>
      </c>
      <c r="H817" t="s">
        <v>34</v>
      </c>
      <c r="I817" t="s">
        <v>397</v>
      </c>
      <c r="J817" t="s">
        <v>398</v>
      </c>
      <c r="K817" t="s">
        <v>399</v>
      </c>
      <c r="L817" t="s">
        <v>1089</v>
      </c>
      <c r="M817" t="s">
        <v>996</v>
      </c>
      <c r="N817" t="s">
        <v>2515</v>
      </c>
      <c r="O817" t="s">
        <v>1343</v>
      </c>
      <c r="P817" t="s">
        <v>1166</v>
      </c>
      <c r="Q817" t="s">
        <v>996</v>
      </c>
      <c r="R817" t="s">
        <v>2231</v>
      </c>
      <c r="S817" t="s">
        <v>1083</v>
      </c>
      <c r="T817" t="s">
        <v>970</v>
      </c>
      <c r="U817" t="s">
        <v>970</v>
      </c>
      <c r="V817" t="s">
        <v>996</v>
      </c>
      <c r="W817" t="s">
        <v>984</v>
      </c>
      <c r="X817" t="s">
        <v>1083</v>
      </c>
      <c r="Y817" t="s">
        <v>986</v>
      </c>
      <c r="Z817" t="s">
        <v>166</v>
      </c>
      <c r="AA817" t="s">
        <v>33</v>
      </c>
      <c r="AB817">
        <v>1</v>
      </c>
      <c r="AC817">
        <v>0</v>
      </c>
    </row>
    <row r="818" spans="2:29" x14ac:dyDescent="0.25">
      <c r="B818">
        <f t="shared" si="24"/>
        <v>2022</v>
      </c>
      <c r="C818">
        <f t="shared" si="25"/>
        <v>12</v>
      </c>
      <c r="D818" s="19">
        <f>_xlfn.XLOOKUP(G818,[1]Sheet1!$K:$K,[1]Sheet1!$D:$D,0)</f>
        <v>44921</v>
      </c>
      <c r="E818" s="19">
        <f>_xlfn.XLOOKUP(G818,[1]Sheet1!$K:$K,[1]Sheet1!$E:$E,0)</f>
        <v>44927</v>
      </c>
      <c r="F818" t="str">
        <f>_xlfn.XLOOKUP(G818,[1]Sheet1!$K:$K,[1]Sheet1!$N:$N,0)</f>
        <v>2022-W53</v>
      </c>
      <c r="G818" t="s">
        <v>444</v>
      </c>
      <c r="H818" t="s">
        <v>92</v>
      </c>
      <c r="I818" t="s">
        <v>93</v>
      </c>
      <c r="J818" t="s">
        <v>94</v>
      </c>
      <c r="K818" t="s">
        <v>95</v>
      </c>
      <c r="L818" t="s">
        <v>1955</v>
      </c>
      <c r="M818" t="s">
        <v>984</v>
      </c>
      <c r="N818" t="s">
        <v>1722</v>
      </c>
      <c r="O818" t="s">
        <v>986</v>
      </c>
      <c r="P818" t="s">
        <v>2606</v>
      </c>
      <c r="Q818" t="s">
        <v>984</v>
      </c>
      <c r="R818" t="s">
        <v>2726</v>
      </c>
      <c r="S818" t="s">
        <v>986</v>
      </c>
      <c r="T818" t="s">
        <v>2605</v>
      </c>
      <c r="U818" t="s">
        <v>986</v>
      </c>
      <c r="V818" t="s">
        <v>996</v>
      </c>
      <c r="W818" t="s">
        <v>984</v>
      </c>
      <c r="X818" t="s">
        <v>2380</v>
      </c>
      <c r="Y818" t="s">
        <v>986</v>
      </c>
      <c r="Z818" t="s">
        <v>178</v>
      </c>
      <c r="AA818" t="s">
        <v>33</v>
      </c>
      <c r="AB818">
        <v>1</v>
      </c>
      <c r="AC818">
        <v>0</v>
      </c>
    </row>
    <row r="819" spans="2:29" x14ac:dyDescent="0.25">
      <c r="B819">
        <f t="shared" si="24"/>
        <v>2022</v>
      </c>
      <c r="C819">
        <f t="shared" si="25"/>
        <v>12</v>
      </c>
      <c r="D819" s="19">
        <f>_xlfn.XLOOKUP(G819,[1]Sheet1!$K:$K,[1]Sheet1!$D:$D,0)</f>
        <v>44914</v>
      </c>
      <c r="E819" s="19">
        <f>_xlfn.XLOOKUP(G819,[1]Sheet1!$K:$K,[1]Sheet1!$E:$E,0)</f>
        <v>44920</v>
      </c>
      <c r="F819" t="str">
        <f>_xlfn.XLOOKUP(G819,[1]Sheet1!$K:$K,[1]Sheet1!$N:$N,0)</f>
        <v>2022-W52</v>
      </c>
      <c r="G819" t="s">
        <v>454</v>
      </c>
      <c r="H819" t="s">
        <v>66</v>
      </c>
      <c r="I819" t="s">
        <v>29</v>
      </c>
      <c r="J819" t="s">
        <v>30</v>
      </c>
      <c r="K819" t="s">
        <v>31</v>
      </c>
      <c r="L819" t="s">
        <v>2731</v>
      </c>
      <c r="M819" t="s">
        <v>1206</v>
      </c>
      <c r="N819" t="s">
        <v>2263</v>
      </c>
      <c r="O819" t="s">
        <v>1418</v>
      </c>
      <c r="P819" t="s">
        <v>2732</v>
      </c>
      <c r="Q819" t="s">
        <v>1079</v>
      </c>
      <c r="R819" t="s">
        <v>1368</v>
      </c>
      <c r="S819" t="s">
        <v>2733</v>
      </c>
      <c r="T819" t="s">
        <v>2734</v>
      </c>
      <c r="U819" t="s">
        <v>2735</v>
      </c>
      <c r="V819" t="s">
        <v>2736</v>
      </c>
      <c r="W819" t="s">
        <v>977</v>
      </c>
      <c r="X819" t="s">
        <v>2737</v>
      </c>
      <c r="Y819" t="s">
        <v>1612</v>
      </c>
      <c r="Z819" t="s">
        <v>455</v>
      </c>
      <c r="AA819" t="s">
        <v>456</v>
      </c>
      <c r="AB819">
        <v>358</v>
      </c>
      <c r="AC819">
        <v>4</v>
      </c>
    </row>
    <row r="820" spans="2:29" x14ac:dyDescent="0.25">
      <c r="B820">
        <f t="shared" si="24"/>
        <v>2022</v>
      </c>
      <c r="C820">
        <f t="shared" si="25"/>
        <v>12</v>
      </c>
      <c r="D820" s="19">
        <f>_xlfn.XLOOKUP(G820,[1]Sheet1!$K:$K,[1]Sheet1!$D:$D,0)</f>
        <v>44914</v>
      </c>
      <c r="E820" s="19">
        <f>_xlfn.XLOOKUP(G820,[1]Sheet1!$K:$K,[1]Sheet1!$E:$E,0)</f>
        <v>44920</v>
      </c>
      <c r="F820" t="str">
        <f>_xlfn.XLOOKUP(G820,[1]Sheet1!$K:$K,[1]Sheet1!$N:$N,0)</f>
        <v>2022-W52</v>
      </c>
      <c r="G820" t="s">
        <v>454</v>
      </c>
      <c r="H820" t="s">
        <v>66</v>
      </c>
      <c r="I820" t="s">
        <v>84</v>
      </c>
      <c r="J820" t="s">
        <v>85</v>
      </c>
      <c r="K820" t="s">
        <v>86</v>
      </c>
      <c r="L820" t="s">
        <v>2738</v>
      </c>
      <c r="M820" t="s">
        <v>1496</v>
      </c>
      <c r="N820" t="s">
        <v>2739</v>
      </c>
      <c r="O820" t="s">
        <v>2077</v>
      </c>
      <c r="P820" t="s">
        <v>2740</v>
      </c>
      <c r="Q820" t="s">
        <v>1116</v>
      </c>
      <c r="R820" t="s">
        <v>2741</v>
      </c>
      <c r="S820" t="s">
        <v>2439</v>
      </c>
      <c r="T820" t="s">
        <v>2742</v>
      </c>
      <c r="U820" t="s">
        <v>970</v>
      </c>
      <c r="V820" t="s">
        <v>2743</v>
      </c>
      <c r="W820" t="s">
        <v>996</v>
      </c>
      <c r="X820" t="s">
        <v>2744</v>
      </c>
      <c r="Y820" t="s">
        <v>1498</v>
      </c>
      <c r="Z820" t="s">
        <v>457</v>
      </c>
      <c r="AA820" t="s">
        <v>349</v>
      </c>
      <c r="AB820">
        <v>296</v>
      </c>
      <c r="AC820">
        <v>1</v>
      </c>
    </row>
    <row r="821" spans="2:29" x14ac:dyDescent="0.25">
      <c r="B821">
        <f t="shared" si="24"/>
        <v>2022</v>
      </c>
      <c r="C821">
        <f t="shared" si="25"/>
        <v>12</v>
      </c>
      <c r="D821" s="19">
        <f>_xlfn.XLOOKUP(G821,[1]Sheet1!$K:$K,[1]Sheet1!$D:$D,0)</f>
        <v>44914</v>
      </c>
      <c r="E821" s="19">
        <f>_xlfn.XLOOKUP(G821,[1]Sheet1!$K:$K,[1]Sheet1!$E:$E,0)</f>
        <v>44920</v>
      </c>
      <c r="F821" t="str">
        <f>_xlfn.XLOOKUP(G821,[1]Sheet1!$K:$K,[1]Sheet1!$N:$N,0)</f>
        <v>2022-W52</v>
      </c>
      <c r="G821" t="s">
        <v>454</v>
      </c>
      <c r="H821" t="s">
        <v>66</v>
      </c>
      <c r="I821" t="s">
        <v>72</v>
      </c>
      <c r="J821" t="s">
        <v>73</v>
      </c>
      <c r="K821" t="s">
        <v>74</v>
      </c>
      <c r="L821" t="s">
        <v>2745</v>
      </c>
      <c r="M821" t="s">
        <v>1360</v>
      </c>
      <c r="N821" t="s">
        <v>1998</v>
      </c>
      <c r="O821" t="s">
        <v>2746</v>
      </c>
      <c r="P821" t="s">
        <v>2747</v>
      </c>
      <c r="Q821" t="s">
        <v>1206</v>
      </c>
      <c r="R821" t="s">
        <v>2325</v>
      </c>
      <c r="S821" t="s">
        <v>2408</v>
      </c>
      <c r="T821" t="s">
        <v>1634</v>
      </c>
      <c r="U821" t="s">
        <v>970</v>
      </c>
      <c r="V821" t="s">
        <v>2030</v>
      </c>
      <c r="W821" t="s">
        <v>977</v>
      </c>
      <c r="X821" t="s">
        <v>2748</v>
      </c>
      <c r="Y821" t="s">
        <v>1040</v>
      </c>
      <c r="Z821" t="s">
        <v>458</v>
      </c>
      <c r="AA821" t="s">
        <v>459</v>
      </c>
      <c r="AB821">
        <v>123</v>
      </c>
      <c r="AC821">
        <v>4</v>
      </c>
    </row>
    <row r="822" spans="2:29" x14ac:dyDescent="0.25">
      <c r="B822">
        <f t="shared" si="24"/>
        <v>2022</v>
      </c>
      <c r="C822">
        <f t="shared" si="25"/>
        <v>12</v>
      </c>
      <c r="D822" s="19">
        <f>_xlfn.XLOOKUP(G822,[1]Sheet1!$K:$K,[1]Sheet1!$D:$D,0)</f>
        <v>44914</v>
      </c>
      <c r="E822" s="19">
        <f>_xlfn.XLOOKUP(G822,[1]Sheet1!$K:$K,[1]Sheet1!$E:$E,0)</f>
        <v>44920</v>
      </c>
      <c r="F822" t="str">
        <f>_xlfn.XLOOKUP(G822,[1]Sheet1!$K:$K,[1]Sheet1!$N:$N,0)</f>
        <v>2022-W52</v>
      </c>
      <c r="G822" t="s">
        <v>454</v>
      </c>
      <c r="H822" t="s">
        <v>66</v>
      </c>
      <c r="I822" t="s">
        <v>54</v>
      </c>
      <c r="J822" t="s">
        <v>30</v>
      </c>
      <c r="K822" t="s">
        <v>55</v>
      </c>
      <c r="L822" t="s">
        <v>2749</v>
      </c>
      <c r="M822" t="s">
        <v>1255</v>
      </c>
      <c r="N822" t="s">
        <v>1242</v>
      </c>
      <c r="O822" t="s">
        <v>2750</v>
      </c>
      <c r="P822" t="s">
        <v>2751</v>
      </c>
      <c r="Q822" t="s">
        <v>1054</v>
      </c>
      <c r="R822" t="s">
        <v>1242</v>
      </c>
      <c r="S822" t="s">
        <v>2752</v>
      </c>
      <c r="T822" t="s">
        <v>2753</v>
      </c>
      <c r="U822" t="s">
        <v>970</v>
      </c>
      <c r="V822" t="s">
        <v>1309</v>
      </c>
      <c r="W822" t="s">
        <v>1081</v>
      </c>
      <c r="X822" t="s">
        <v>2754</v>
      </c>
      <c r="Y822" t="s">
        <v>998</v>
      </c>
      <c r="Z822" t="s">
        <v>460</v>
      </c>
      <c r="AA822" t="s">
        <v>340</v>
      </c>
      <c r="AB822">
        <v>120</v>
      </c>
      <c r="AC822">
        <v>3</v>
      </c>
    </row>
    <row r="823" spans="2:29" x14ac:dyDescent="0.25">
      <c r="B823">
        <f t="shared" si="24"/>
        <v>2022</v>
      </c>
      <c r="C823">
        <f t="shared" si="25"/>
        <v>12</v>
      </c>
      <c r="D823" s="19">
        <f>_xlfn.XLOOKUP(G823,[1]Sheet1!$K:$K,[1]Sheet1!$D:$D,0)</f>
        <v>44914</v>
      </c>
      <c r="E823" s="19">
        <f>_xlfn.XLOOKUP(G823,[1]Sheet1!$K:$K,[1]Sheet1!$E:$E,0)</f>
        <v>44920</v>
      </c>
      <c r="F823" t="str">
        <f>_xlfn.XLOOKUP(G823,[1]Sheet1!$K:$K,[1]Sheet1!$N:$N,0)</f>
        <v>2022-W52</v>
      </c>
      <c r="G823" t="s">
        <v>454</v>
      </c>
      <c r="H823" t="s">
        <v>92</v>
      </c>
      <c r="I823" t="s">
        <v>102</v>
      </c>
      <c r="J823" t="s">
        <v>103</v>
      </c>
      <c r="K823" t="s">
        <v>104</v>
      </c>
      <c r="L823" t="s">
        <v>2756</v>
      </c>
      <c r="M823" t="s">
        <v>1496</v>
      </c>
      <c r="N823" t="s">
        <v>1126</v>
      </c>
      <c r="O823" t="s">
        <v>2077</v>
      </c>
      <c r="P823" t="s">
        <v>2757</v>
      </c>
      <c r="Q823" t="s">
        <v>1097</v>
      </c>
      <c r="R823" t="s">
        <v>2758</v>
      </c>
      <c r="S823" t="s">
        <v>2759</v>
      </c>
      <c r="T823" t="s">
        <v>2252</v>
      </c>
      <c r="U823" t="s">
        <v>970</v>
      </c>
      <c r="V823" t="s">
        <v>1888</v>
      </c>
      <c r="W823" t="s">
        <v>1081</v>
      </c>
      <c r="X823" t="s">
        <v>2760</v>
      </c>
      <c r="Y823" t="s">
        <v>1152</v>
      </c>
      <c r="Z823" t="s">
        <v>461</v>
      </c>
      <c r="AA823" t="s">
        <v>462</v>
      </c>
      <c r="AB823">
        <v>97</v>
      </c>
      <c r="AC823">
        <v>3</v>
      </c>
    </row>
    <row r="824" spans="2:29" x14ac:dyDescent="0.25">
      <c r="B824">
        <f t="shared" si="24"/>
        <v>2022</v>
      </c>
      <c r="C824">
        <f t="shared" si="25"/>
        <v>12</v>
      </c>
      <c r="D824" s="19">
        <f>_xlfn.XLOOKUP(G824,[1]Sheet1!$K:$K,[1]Sheet1!$D:$D,0)</f>
        <v>44914</v>
      </c>
      <c r="E824" s="19">
        <f>_xlfn.XLOOKUP(G824,[1]Sheet1!$K:$K,[1]Sheet1!$E:$E,0)</f>
        <v>44920</v>
      </c>
      <c r="F824" t="str">
        <f>_xlfn.XLOOKUP(G824,[1]Sheet1!$K:$K,[1]Sheet1!$N:$N,0)</f>
        <v>2022-W52</v>
      </c>
      <c r="G824" t="s">
        <v>454</v>
      </c>
      <c r="H824" t="s">
        <v>66</v>
      </c>
      <c r="I824" t="s">
        <v>67</v>
      </c>
      <c r="J824" t="s">
        <v>68</v>
      </c>
      <c r="K824" t="s">
        <v>69</v>
      </c>
      <c r="L824" t="s">
        <v>2761</v>
      </c>
      <c r="M824" t="s">
        <v>1289</v>
      </c>
      <c r="N824" t="s">
        <v>981</v>
      </c>
      <c r="O824" t="s">
        <v>2762</v>
      </c>
      <c r="P824" t="s">
        <v>2763</v>
      </c>
      <c r="Q824" t="s">
        <v>1321</v>
      </c>
      <c r="R824" t="s">
        <v>2205</v>
      </c>
      <c r="S824" t="s">
        <v>2764</v>
      </c>
      <c r="T824" t="s">
        <v>2765</v>
      </c>
      <c r="U824" t="s">
        <v>970</v>
      </c>
      <c r="V824" t="s">
        <v>1010</v>
      </c>
      <c r="W824" t="s">
        <v>996</v>
      </c>
      <c r="X824" t="s">
        <v>2272</v>
      </c>
      <c r="Y824" t="s">
        <v>1133</v>
      </c>
      <c r="Z824" t="s">
        <v>463</v>
      </c>
      <c r="AA824" t="s">
        <v>464</v>
      </c>
      <c r="AB824">
        <v>76</v>
      </c>
      <c r="AC824">
        <v>1</v>
      </c>
    </row>
    <row r="825" spans="2:29" x14ac:dyDescent="0.25">
      <c r="B825">
        <f t="shared" si="24"/>
        <v>2022</v>
      </c>
      <c r="C825">
        <f t="shared" si="25"/>
        <v>12</v>
      </c>
      <c r="D825" s="19">
        <f>_xlfn.XLOOKUP(G825,[1]Sheet1!$K:$K,[1]Sheet1!$D:$D,0)</f>
        <v>44914</v>
      </c>
      <c r="E825" s="19">
        <f>_xlfn.XLOOKUP(G825,[1]Sheet1!$K:$K,[1]Sheet1!$E:$E,0)</f>
        <v>44920</v>
      </c>
      <c r="F825" t="str">
        <f>_xlfn.XLOOKUP(G825,[1]Sheet1!$K:$K,[1]Sheet1!$N:$N,0)</f>
        <v>2022-W52</v>
      </c>
      <c r="G825" t="s">
        <v>454</v>
      </c>
      <c r="H825" t="s">
        <v>92</v>
      </c>
      <c r="I825" t="s">
        <v>111</v>
      </c>
      <c r="J825" t="s">
        <v>112</v>
      </c>
      <c r="K825" t="s">
        <v>113</v>
      </c>
      <c r="L825" t="s">
        <v>2766</v>
      </c>
      <c r="M825" t="s">
        <v>1001</v>
      </c>
      <c r="N825" t="s">
        <v>1959</v>
      </c>
      <c r="O825" t="s">
        <v>2546</v>
      </c>
      <c r="P825" t="s">
        <v>2767</v>
      </c>
      <c r="Q825" t="s">
        <v>1332</v>
      </c>
      <c r="R825" t="s">
        <v>1016</v>
      </c>
      <c r="S825" t="s">
        <v>2630</v>
      </c>
      <c r="T825" t="s">
        <v>2768</v>
      </c>
      <c r="U825" t="s">
        <v>970</v>
      </c>
      <c r="V825" t="s">
        <v>1150</v>
      </c>
      <c r="W825" t="s">
        <v>984</v>
      </c>
      <c r="X825" t="s">
        <v>2769</v>
      </c>
      <c r="Y825" t="s">
        <v>986</v>
      </c>
      <c r="Z825" t="s">
        <v>465</v>
      </c>
      <c r="AA825" t="s">
        <v>33</v>
      </c>
      <c r="AB825">
        <v>74</v>
      </c>
      <c r="AC825">
        <v>0</v>
      </c>
    </row>
    <row r="826" spans="2:29" x14ac:dyDescent="0.25">
      <c r="B826">
        <f t="shared" si="24"/>
        <v>2022</v>
      </c>
      <c r="C826">
        <f t="shared" si="25"/>
        <v>12</v>
      </c>
      <c r="D826" s="19">
        <f>_xlfn.XLOOKUP(G826,[1]Sheet1!$K:$K,[1]Sheet1!$D:$D,0)</f>
        <v>44914</v>
      </c>
      <c r="E826" s="19">
        <f>_xlfn.XLOOKUP(G826,[1]Sheet1!$K:$K,[1]Sheet1!$E:$E,0)</f>
        <v>44920</v>
      </c>
      <c r="F826" t="str">
        <f>_xlfn.XLOOKUP(G826,[1]Sheet1!$K:$K,[1]Sheet1!$N:$N,0)</f>
        <v>2022-W52</v>
      </c>
      <c r="G826" t="s">
        <v>454</v>
      </c>
      <c r="H826" t="s">
        <v>40</v>
      </c>
      <c r="I826" t="s">
        <v>58</v>
      </c>
      <c r="J826" t="s">
        <v>59</v>
      </c>
      <c r="K826" t="s">
        <v>60</v>
      </c>
      <c r="L826" t="s">
        <v>2770</v>
      </c>
      <c r="M826" t="s">
        <v>1110</v>
      </c>
      <c r="N826" t="s">
        <v>1037</v>
      </c>
      <c r="O826" t="s">
        <v>2314</v>
      </c>
      <c r="P826" t="s">
        <v>2771</v>
      </c>
      <c r="Q826" t="s">
        <v>1110</v>
      </c>
      <c r="R826" t="s">
        <v>2636</v>
      </c>
      <c r="S826" t="s">
        <v>1483</v>
      </c>
      <c r="T826" t="s">
        <v>1648</v>
      </c>
      <c r="U826" t="s">
        <v>970</v>
      </c>
      <c r="V826" t="s">
        <v>1431</v>
      </c>
      <c r="W826" t="s">
        <v>984</v>
      </c>
      <c r="X826" t="s">
        <v>2429</v>
      </c>
      <c r="Y826" t="s">
        <v>986</v>
      </c>
      <c r="Z826" t="s">
        <v>466</v>
      </c>
      <c r="AA826" t="s">
        <v>33</v>
      </c>
      <c r="AB826">
        <v>70</v>
      </c>
      <c r="AC826">
        <v>0</v>
      </c>
    </row>
    <row r="827" spans="2:29" x14ac:dyDescent="0.25">
      <c r="B827">
        <f t="shared" si="24"/>
        <v>2022</v>
      </c>
      <c r="C827">
        <f t="shared" si="25"/>
        <v>12</v>
      </c>
      <c r="D827" s="19">
        <f>_xlfn.XLOOKUP(G827,[1]Sheet1!$K:$K,[1]Sheet1!$D:$D,0)</f>
        <v>44914</v>
      </c>
      <c r="E827" s="19">
        <f>_xlfn.XLOOKUP(G827,[1]Sheet1!$K:$K,[1]Sheet1!$E:$E,0)</f>
        <v>44920</v>
      </c>
      <c r="F827" t="str">
        <f>_xlfn.XLOOKUP(G827,[1]Sheet1!$K:$K,[1]Sheet1!$N:$N,0)</f>
        <v>2022-W52</v>
      </c>
      <c r="G827" t="s">
        <v>454</v>
      </c>
      <c r="H827" t="s">
        <v>66</v>
      </c>
      <c r="I827" t="s">
        <v>76</v>
      </c>
      <c r="J827" t="s">
        <v>77</v>
      </c>
      <c r="K827" t="s">
        <v>78</v>
      </c>
      <c r="L827" t="s">
        <v>2772</v>
      </c>
      <c r="M827" t="s">
        <v>992</v>
      </c>
      <c r="N827" t="s">
        <v>2216</v>
      </c>
      <c r="O827" t="s">
        <v>1427</v>
      </c>
      <c r="P827" t="s">
        <v>2773</v>
      </c>
      <c r="Q827" t="s">
        <v>1340</v>
      </c>
      <c r="R827" t="s">
        <v>2678</v>
      </c>
      <c r="S827" t="s">
        <v>1023</v>
      </c>
      <c r="T827" t="s">
        <v>2774</v>
      </c>
      <c r="U827" t="s">
        <v>970</v>
      </c>
      <c r="V827" t="s">
        <v>1284</v>
      </c>
      <c r="W827" t="s">
        <v>984</v>
      </c>
      <c r="X827" t="s">
        <v>2775</v>
      </c>
      <c r="Y827" t="s">
        <v>986</v>
      </c>
      <c r="Z827" t="s">
        <v>467</v>
      </c>
      <c r="AA827" t="s">
        <v>33</v>
      </c>
      <c r="AB827">
        <v>70</v>
      </c>
      <c r="AC827">
        <v>0</v>
      </c>
    </row>
    <row r="828" spans="2:29" x14ac:dyDescent="0.25">
      <c r="B828">
        <f t="shared" si="24"/>
        <v>2022</v>
      </c>
      <c r="C828">
        <f t="shared" si="25"/>
        <v>12</v>
      </c>
      <c r="D828" s="19">
        <f>_xlfn.XLOOKUP(G828,[1]Sheet1!$K:$K,[1]Sheet1!$D:$D,0)</f>
        <v>44914</v>
      </c>
      <c r="E828" s="19">
        <f>_xlfn.XLOOKUP(G828,[1]Sheet1!$K:$K,[1]Sheet1!$E:$E,0)</f>
        <v>44920</v>
      </c>
      <c r="F828" t="str">
        <f>_xlfn.XLOOKUP(G828,[1]Sheet1!$K:$K,[1]Sheet1!$N:$N,0)</f>
        <v>2022-W52</v>
      </c>
      <c r="G828" t="s">
        <v>454</v>
      </c>
      <c r="H828" t="s">
        <v>92</v>
      </c>
      <c r="I828" t="s">
        <v>97</v>
      </c>
      <c r="J828" t="s">
        <v>98</v>
      </c>
      <c r="K828" t="s">
        <v>99</v>
      </c>
      <c r="L828" t="s">
        <v>2776</v>
      </c>
      <c r="M828" t="s">
        <v>963</v>
      </c>
      <c r="N828" t="s">
        <v>1902</v>
      </c>
      <c r="O828" t="s">
        <v>1086</v>
      </c>
      <c r="P828" t="s">
        <v>2777</v>
      </c>
      <c r="Q828" t="s">
        <v>1032</v>
      </c>
      <c r="R828" t="s">
        <v>1167</v>
      </c>
      <c r="S828" t="s">
        <v>2280</v>
      </c>
      <c r="T828" t="s">
        <v>2778</v>
      </c>
      <c r="U828" t="s">
        <v>970</v>
      </c>
      <c r="V828" t="s">
        <v>1038</v>
      </c>
      <c r="W828" t="s">
        <v>984</v>
      </c>
      <c r="X828" t="s">
        <v>2347</v>
      </c>
      <c r="Y828" t="s">
        <v>986</v>
      </c>
      <c r="Z828" t="s">
        <v>468</v>
      </c>
      <c r="AA828" t="s">
        <v>33</v>
      </c>
      <c r="AB828">
        <v>69</v>
      </c>
      <c r="AC828">
        <v>0</v>
      </c>
    </row>
    <row r="829" spans="2:29" x14ac:dyDescent="0.25">
      <c r="B829">
        <f t="shared" si="24"/>
        <v>2022</v>
      </c>
      <c r="C829">
        <f t="shared" si="25"/>
        <v>12</v>
      </c>
      <c r="D829" s="19">
        <f>_xlfn.XLOOKUP(G829,[1]Sheet1!$K:$K,[1]Sheet1!$D:$D,0)</f>
        <v>44914</v>
      </c>
      <c r="E829" s="19">
        <f>_xlfn.XLOOKUP(G829,[1]Sheet1!$K:$K,[1]Sheet1!$E:$E,0)</f>
        <v>44920</v>
      </c>
      <c r="F829" t="str">
        <f>_xlfn.XLOOKUP(G829,[1]Sheet1!$K:$K,[1]Sheet1!$N:$N,0)</f>
        <v>2022-W52</v>
      </c>
      <c r="G829" t="s">
        <v>454</v>
      </c>
      <c r="H829" t="s">
        <v>34</v>
      </c>
      <c r="I829" t="s">
        <v>62</v>
      </c>
      <c r="J829" t="s">
        <v>63</v>
      </c>
      <c r="K829" t="s">
        <v>64</v>
      </c>
      <c r="L829" t="s">
        <v>1843</v>
      </c>
      <c r="M829" t="s">
        <v>972</v>
      </c>
      <c r="N829" t="s">
        <v>1317</v>
      </c>
      <c r="O829" t="s">
        <v>2711</v>
      </c>
      <c r="P829" t="s">
        <v>2779</v>
      </c>
      <c r="Q829" t="s">
        <v>972</v>
      </c>
      <c r="R829" t="s">
        <v>2221</v>
      </c>
      <c r="S829" t="s">
        <v>2780</v>
      </c>
      <c r="T829" t="s">
        <v>970</v>
      </c>
      <c r="U829" t="s">
        <v>970</v>
      </c>
      <c r="V829" t="s">
        <v>1281</v>
      </c>
      <c r="W829" t="s">
        <v>984</v>
      </c>
      <c r="X829" t="s">
        <v>2781</v>
      </c>
      <c r="Y829" t="s">
        <v>986</v>
      </c>
      <c r="Z829" t="s">
        <v>469</v>
      </c>
      <c r="AA829" t="s">
        <v>33</v>
      </c>
      <c r="AB829">
        <v>39</v>
      </c>
      <c r="AC829">
        <v>0</v>
      </c>
    </row>
    <row r="830" spans="2:29" x14ac:dyDescent="0.25">
      <c r="B830">
        <f t="shared" si="24"/>
        <v>2022</v>
      </c>
      <c r="C830">
        <f t="shared" si="25"/>
        <v>12</v>
      </c>
      <c r="D830" s="19">
        <f>_xlfn.XLOOKUP(G830,[1]Sheet1!$K:$K,[1]Sheet1!$D:$D,0)</f>
        <v>44914</v>
      </c>
      <c r="E830" s="19">
        <f>_xlfn.XLOOKUP(G830,[1]Sheet1!$K:$K,[1]Sheet1!$E:$E,0)</f>
        <v>44920</v>
      </c>
      <c r="F830" t="str">
        <f>_xlfn.XLOOKUP(G830,[1]Sheet1!$K:$K,[1]Sheet1!$N:$N,0)</f>
        <v>2022-W52</v>
      </c>
      <c r="G830" t="s">
        <v>454</v>
      </c>
      <c r="H830" t="s">
        <v>92</v>
      </c>
      <c r="I830" t="s">
        <v>93</v>
      </c>
      <c r="J830" t="s">
        <v>94</v>
      </c>
      <c r="K830" t="s">
        <v>95</v>
      </c>
      <c r="L830" t="s">
        <v>2782</v>
      </c>
      <c r="M830" t="s">
        <v>1110</v>
      </c>
      <c r="N830" t="s">
        <v>1295</v>
      </c>
      <c r="O830" t="s">
        <v>2314</v>
      </c>
      <c r="P830" t="s">
        <v>2783</v>
      </c>
      <c r="Q830" t="s">
        <v>1012</v>
      </c>
      <c r="R830" t="s">
        <v>1137</v>
      </c>
      <c r="S830" t="s">
        <v>1278</v>
      </c>
      <c r="T830" t="s">
        <v>2138</v>
      </c>
      <c r="U830" t="s">
        <v>970</v>
      </c>
      <c r="V830" t="s">
        <v>1386</v>
      </c>
      <c r="W830" t="s">
        <v>984</v>
      </c>
      <c r="X830" t="s">
        <v>2453</v>
      </c>
      <c r="Y830" t="s">
        <v>986</v>
      </c>
      <c r="Z830" t="s">
        <v>470</v>
      </c>
      <c r="AA830" t="s">
        <v>33</v>
      </c>
      <c r="AB830">
        <v>38</v>
      </c>
      <c r="AC830">
        <v>0</v>
      </c>
    </row>
    <row r="831" spans="2:29" x14ac:dyDescent="0.25">
      <c r="B831">
        <f t="shared" si="24"/>
        <v>2022</v>
      </c>
      <c r="C831">
        <f t="shared" si="25"/>
        <v>12</v>
      </c>
      <c r="D831" s="19">
        <f>_xlfn.XLOOKUP(G831,[1]Sheet1!$K:$K,[1]Sheet1!$D:$D,0)</f>
        <v>44914</v>
      </c>
      <c r="E831" s="19">
        <f>_xlfn.XLOOKUP(G831,[1]Sheet1!$K:$K,[1]Sheet1!$E:$E,0)</f>
        <v>44920</v>
      </c>
      <c r="F831" t="str">
        <f>_xlfn.XLOOKUP(G831,[1]Sheet1!$K:$K,[1]Sheet1!$N:$N,0)</f>
        <v>2022-W52</v>
      </c>
      <c r="G831" t="s">
        <v>454</v>
      </c>
      <c r="H831" t="s">
        <v>66</v>
      </c>
      <c r="I831" t="s">
        <v>80</v>
      </c>
      <c r="J831" t="s">
        <v>81</v>
      </c>
      <c r="K831" t="s">
        <v>82</v>
      </c>
      <c r="L831" t="s">
        <v>2784</v>
      </c>
      <c r="M831" t="s">
        <v>1042</v>
      </c>
      <c r="N831" t="s">
        <v>1387</v>
      </c>
      <c r="O831" t="s">
        <v>1037</v>
      </c>
      <c r="P831" t="s">
        <v>2785</v>
      </c>
      <c r="Q831" t="s">
        <v>992</v>
      </c>
      <c r="R831" t="s">
        <v>2786</v>
      </c>
      <c r="S831" t="s">
        <v>1442</v>
      </c>
      <c r="T831" t="s">
        <v>2787</v>
      </c>
      <c r="U831" t="s">
        <v>970</v>
      </c>
      <c r="V831" t="s">
        <v>1386</v>
      </c>
      <c r="W831" t="s">
        <v>1081</v>
      </c>
      <c r="X831" t="s">
        <v>1126</v>
      </c>
      <c r="Y831" t="s">
        <v>1506</v>
      </c>
      <c r="Z831" t="s">
        <v>471</v>
      </c>
      <c r="AA831" t="s">
        <v>340</v>
      </c>
      <c r="AB831">
        <v>37</v>
      </c>
      <c r="AC831">
        <v>3</v>
      </c>
    </row>
    <row r="832" spans="2:29" x14ac:dyDescent="0.25">
      <c r="B832">
        <f t="shared" si="24"/>
        <v>2022</v>
      </c>
      <c r="C832">
        <f t="shared" si="25"/>
        <v>12</v>
      </c>
      <c r="D832" s="19">
        <f>_xlfn.XLOOKUP(G832,[1]Sheet1!$K:$K,[1]Sheet1!$D:$D,0)</f>
        <v>44914</v>
      </c>
      <c r="E832" s="19">
        <f>_xlfn.XLOOKUP(G832,[1]Sheet1!$K:$K,[1]Sheet1!$E:$E,0)</f>
        <v>44920</v>
      </c>
      <c r="F832" t="str">
        <f>_xlfn.XLOOKUP(G832,[1]Sheet1!$K:$K,[1]Sheet1!$N:$N,0)</f>
        <v>2022-W52</v>
      </c>
      <c r="G832" t="s">
        <v>454</v>
      </c>
      <c r="H832" t="s">
        <v>34</v>
      </c>
      <c r="I832" t="s">
        <v>45</v>
      </c>
      <c r="J832" t="s">
        <v>46</v>
      </c>
      <c r="K832" t="s">
        <v>47</v>
      </c>
      <c r="L832" t="s">
        <v>2788</v>
      </c>
      <c r="M832" t="s">
        <v>1032</v>
      </c>
      <c r="N832" t="s">
        <v>2789</v>
      </c>
      <c r="O832" t="s">
        <v>2399</v>
      </c>
      <c r="P832" t="s">
        <v>2790</v>
      </c>
      <c r="Q832" t="s">
        <v>1022</v>
      </c>
      <c r="R832" t="s">
        <v>1479</v>
      </c>
      <c r="S832" t="s">
        <v>2399</v>
      </c>
      <c r="T832" t="s">
        <v>1634</v>
      </c>
      <c r="U832" t="s">
        <v>970</v>
      </c>
      <c r="V832" t="s">
        <v>1266</v>
      </c>
      <c r="W832" t="s">
        <v>984</v>
      </c>
      <c r="X832" t="s">
        <v>1823</v>
      </c>
      <c r="Y832" t="s">
        <v>986</v>
      </c>
      <c r="Z832" t="s">
        <v>472</v>
      </c>
      <c r="AA832" t="s">
        <v>33</v>
      </c>
      <c r="AB832">
        <v>36</v>
      </c>
      <c r="AC832">
        <v>0</v>
      </c>
    </row>
    <row r="833" spans="2:29" x14ac:dyDescent="0.25">
      <c r="B833">
        <f t="shared" si="24"/>
        <v>2022</v>
      </c>
      <c r="C833">
        <f t="shared" si="25"/>
        <v>12</v>
      </c>
      <c r="D833" s="19">
        <f>_xlfn.XLOOKUP(G833,[1]Sheet1!$K:$K,[1]Sheet1!$D:$D,0)</f>
        <v>44914</v>
      </c>
      <c r="E833" s="19">
        <f>_xlfn.XLOOKUP(G833,[1]Sheet1!$K:$K,[1]Sheet1!$E:$E,0)</f>
        <v>44920</v>
      </c>
      <c r="F833" t="str">
        <f>_xlfn.XLOOKUP(G833,[1]Sheet1!$K:$K,[1]Sheet1!$N:$N,0)</f>
        <v>2022-W52</v>
      </c>
      <c r="G833" t="s">
        <v>454</v>
      </c>
      <c r="H833" t="s">
        <v>34</v>
      </c>
      <c r="I833" t="s">
        <v>50</v>
      </c>
      <c r="J833" t="s">
        <v>51</v>
      </c>
      <c r="K833" t="s">
        <v>52</v>
      </c>
      <c r="L833" t="s">
        <v>2791</v>
      </c>
      <c r="M833" t="s">
        <v>963</v>
      </c>
      <c r="N833" t="s">
        <v>2616</v>
      </c>
      <c r="O833" t="s">
        <v>1086</v>
      </c>
      <c r="P833" t="s">
        <v>2792</v>
      </c>
      <c r="Q833" t="s">
        <v>963</v>
      </c>
      <c r="R833" t="s">
        <v>1491</v>
      </c>
      <c r="S833" t="s">
        <v>1446</v>
      </c>
      <c r="T833" t="s">
        <v>2369</v>
      </c>
      <c r="U833" t="s">
        <v>2644</v>
      </c>
      <c r="V833" t="s">
        <v>1266</v>
      </c>
      <c r="W833" t="s">
        <v>984</v>
      </c>
      <c r="X833" t="s">
        <v>2396</v>
      </c>
      <c r="Y833" t="s">
        <v>986</v>
      </c>
      <c r="Z833" t="s">
        <v>473</v>
      </c>
      <c r="AA833" t="s">
        <v>33</v>
      </c>
      <c r="AB833">
        <v>35</v>
      </c>
      <c r="AC833">
        <v>0</v>
      </c>
    </row>
    <row r="834" spans="2:29" x14ac:dyDescent="0.25">
      <c r="B834">
        <f t="shared" si="24"/>
        <v>2022</v>
      </c>
      <c r="C834">
        <f t="shared" si="25"/>
        <v>12</v>
      </c>
      <c r="D834" s="19">
        <f>_xlfn.XLOOKUP(G834,[1]Sheet1!$K:$K,[1]Sheet1!$D:$D,0)</f>
        <v>44914</v>
      </c>
      <c r="E834" s="19">
        <f>_xlfn.XLOOKUP(G834,[1]Sheet1!$K:$K,[1]Sheet1!$E:$E,0)</f>
        <v>44920</v>
      </c>
      <c r="F834" t="str">
        <f>_xlfn.XLOOKUP(G834,[1]Sheet1!$K:$K,[1]Sheet1!$N:$N,0)</f>
        <v>2022-W52</v>
      </c>
      <c r="G834" t="s">
        <v>454</v>
      </c>
      <c r="H834" t="s">
        <v>115</v>
      </c>
      <c r="I834" t="s">
        <v>116</v>
      </c>
      <c r="J834" t="s">
        <v>117</v>
      </c>
      <c r="K834" t="s">
        <v>118</v>
      </c>
      <c r="L834" t="s">
        <v>1366</v>
      </c>
      <c r="M834" t="s">
        <v>972</v>
      </c>
      <c r="N834" t="s">
        <v>2656</v>
      </c>
      <c r="O834" t="s">
        <v>2711</v>
      </c>
      <c r="P834" t="s">
        <v>2472</v>
      </c>
      <c r="Q834" t="s">
        <v>972</v>
      </c>
      <c r="R834" t="s">
        <v>2379</v>
      </c>
      <c r="S834" t="s">
        <v>2780</v>
      </c>
      <c r="T834" t="s">
        <v>1250</v>
      </c>
      <c r="U834" t="s">
        <v>970</v>
      </c>
      <c r="V834" t="s">
        <v>1318</v>
      </c>
      <c r="W834" t="s">
        <v>984</v>
      </c>
      <c r="X834" t="s">
        <v>2793</v>
      </c>
      <c r="Y834" t="s">
        <v>986</v>
      </c>
      <c r="Z834" t="s">
        <v>310</v>
      </c>
      <c r="AA834" t="s">
        <v>33</v>
      </c>
      <c r="AB834">
        <v>31</v>
      </c>
      <c r="AC834">
        <v>0</v>
      </c>
    </row>
    <row r="835" spans="2:29" x14ac:dyDescent="0.25">
      <c r="B835">
        <f t="shared" si="24"/>
        <v>2022</v>
      </c>
      <c r="C835">
        <f t="shared" si="25"/>
        <v>12</v>
      </c>
      <c r="D835" s="19">
        <f>_xlfn.XLOOKUP(G835,[1]Sheet1!$K:$K,[1]Sheet1!$D:$D,0)</f>
        <v>44914</v>
      </c>
      <c r="E835" s="19">
        <f>_xlfn.XLOOKUP(G835,[1]Sheet1!$K:$K,[1]Sheet1!$E:$E,0)</f>
        <v>44920</v>
      </c>
      <c r="F835" t="str">
        <f>_xlfn.XLOOKUP(G835,[1]Sheet1!$K:$K,[1]Sheet1!$N:$N,0)</f>
        <v>2022-W52</v>
      </c>
      <c r="G835" t="s">
        <v>454</v>
      </c>
      <c r="H835" t="s">
        <v>34</v>
      </c>
      <c r="I835" t="s">
        <v>107</v>
      </c>
      <c r="J835" t="s">
        <v>108</v>
      </c>
      <c r="K835" t="s">
        <v>109</v>
      </c>
      <c r="L835" t="s">
        <v>2794</v>
      </c>
      <c r="M835" t="s">
        <v>963</v>
      </c>
      <c r="N835" t="s">
        <v>1832</v>
      </c>
      <c r="O835" t="s">
        <v>1086</v>
      </c>
      <c r="P835" t="s">
        <v>2795</v>
      </c>
      <c r="Q835" t="s">
        <v>963</v>
      </c>
      <c r="R835" t="s">
        <v>2465</v>
      </c>
      <c r="S835" t="s">
        <v>1446</v>
      </c>
      <c r="T835" t="s">
        <v>2245</v>
      </c>
      <c r="U835" t="s">
        <v>970</v>
      </c>
      <c r="V835" t="s">
        <v>1106</v>
      </c>
      <c r="W835" t="s">
        <v>984</v>
      </c>
      <c r="X835" t="s">
        <v>2796</v>
      </c>
      <c r="Y835" t="s">
        <v>986</v>
      </c>
      <c r="Z835" t="s">
        <v>474</v>
      </c>
      <c r="AA835" t="s">
        <v>33</v>
      </c>
      <c r="AB835">
        <v>30</v>
      </c>
      <c r="AC835">
        <v>0</v>
      </c>
    </row>
    <row r="836" spans="2:29" x14ac:dyDescent="0.25">
      <c r="B836">
        <f t="shared" ref="B836:B899" si="26">YEAR(D836)</f>
        <v>2022</v>
      </c>
      <c r="C836">
        <f t="shared" ref="C836:C899" si="27">MONTH(D836)</f>
        <v>12</v>
      </c>
      <c r="D836" s="19">
        <f>_xlfn.XLOOKUP(G836,[1]Sheet1!$K:$K,[1]Sheet1!$D:$D,0)</f>
        <v>44914</v>
      </c>
      <c r="E836" s="19">
        <f>_xlfn.XLOOKUP(G836,[1]Sheet1!$K:$K,[1]Sheet1!$E:$E,0)</f>
        <v>44920</v>
      </c>
      <c r="F836" t="str">
        <f>_xlfn.XLOOKUP(G836,[1]Sheet1!$K:$K,[1]Sheet1!$N:$N,0)</f>
        <v>2022-W52</v>
      </c>
      <c r="G836" t="s">
        <v>454</v>
      </c>
      <c r="H836" t="s">
        <v>34</v>
      </c>
      <c r="I836" t="s">
        <v>35</v>
      </c>
      <c r="J836" t="s">
        <v>36</v>
      </c>
      <c r="K836" t="s">
        <v>37</v>
      </c>
      <c r="L836" t="s">
        <v>2088</v>
      </c>
      <c r="M836" t="s">
        <v>1081</v>
      </c>
      <c r="N836" t="s">
        <v>1344</v>
      </c>
      <c r="O836" t="s">
        <v>2076</v>
      </c>
      <c r="P836" t="s">
        <v>2434</v>
      </c>
      <c r="Q836" t="s">
        <v>977</v>
      </c>
      <c r="R836" t="s">
        <v>1987</v>
      </c>
      <c r="S836" t="s">
        <v>2076</v>
      </c>
      <c r="T836" t="s">
        <v>970</v>
      </c>
      <c r="U836" t="s">
        <v>970</v>
      </c>
      <c r="V836" t="s">
        <v>1132</v>
      </c>
      <c r="W836" t="s">
        <v>996</v>
      </c>
      <c r="X836" t="s">
        <v>2067</v>
      </c>
      <c r="Y836" t="s">
        <v>1538</v>
      </c>
      <c r="Z836" t="s">
        <v>475</v>
      </c>
      <c r="AA836" t="s">
        <v>161</v>
      </c>
      <c r="AB836">
        <v>25</v>
      </c>
      <c r="AC836">
        <v>1</v>
      </c>
    </row>
    <row r="837" spans="2:29" x14ac:dyDescent="0.25">
      <c r="B837">
        <f t="shared" si="26"/>
        <v>2022</v>
      </c>
      <c r="C837">
        <f t="shared" si="27"/>
        <v>12</v>
      </c>
      <c r="D837" s="19">
        <f>_xlfn.XLOOKUP(G837,[1]Sheet1!$K:$K,[1]Sheet1!$D:$D,0)</f>
        <v>44914</v>
      </c>
      <c r="E837" s="19">
        <f>_xlfn.XLOOKUP(G837,[1]Sheet1!$K:$K,[1]Sheet1!$E:$E,0)</f>
        <v>44920</v>
      </c>
      <c r="F837" t="str">
        <f>_xlfn.XLOOKUP(G837,[1]Sheet1!$K:$K,[1]Sheet1!$N:$N,0)</f>
        <v>2022-W52</v>
      </c>
      <c r="G837" t="s">
        <v>454</v>
      </c>
      <c r="H837" t="s">
        <v>115</v>
      </c>
      <c r="I837" t="s">
        <v>231</v>
      </c>
      <c r="J837" t="s">
        <v>232</v>
      </c>
      <c r="K837" t="s">
        <v>233</v>
      </c>
      <c r="L837" t="s">
        <v>1194</v>
      </c>
      <c r="M837" t="s">
        <v>996</v>
      </c>
      <c r="N837" t="s">
        <v>2343</v>
      </c>
      <c r="O837" t="s">
        <v>2797</v>
      </c>
      <c r="P837" t="s">
        <v>1800</v>
      </c>
      <c r="Q837" t="s">
        <v>972</v>
      </c>
      <c r="R837" t="s">
        <v>2243</v>
      </c>
      <c r="S837" t="s">
        <v>2780</v>
      </c>
      <c r="T837" t="s">
        <v>2798</v>
      </c>
      <c r="U837" t="s">
        <v>970</v>
      </c>
      <c r="V837" t="s">
        <v>1341</v>
      </c>
      <c r="W837" t="s">
        <v>996</v>
      </c>
      <c r="X837" t="s">
        <v>2799</v>
      </c>
      <c r="Y837" t="s">
        <v>970</v>
      </c>
      <c r="Z837" t="s">
        <v>476</v>
      </c>
      <c r="AA837" t="s">
        <v>166</v>
      </c>
      <c r="AB837">
        <v>20</v>
      </c>
      <c r="AC837">
        <v>1</v>
      </c>
    </row>
    <row r="838" spans="2:29" x14ac:dyDescent="0.25">
      <c r="B838">
        <f t="shared" si="26"/>
        <v>2022</v>
      </c>
      <c r="C838">
        <f t="shared" si="27"/>
        <v>12</v>
      </c>
      <c r="D838" s="19">
        <f>_xlfn.XLOOKUP(G838,[1]Sheet1!$K:$K,[1]Sheet1!$D:$D,0)</f>
        <v>44914</v>
      </c>
      <c r="E838" s="19">
        <f>_xlfn.XLOOKUP(G838,[1]Sheet1!$K:$K,[1]Sheet1!$E:$E,0)</f>
        <v>44920</v>
      </c>
      <c r="F838" t="str">
        <f>_xlfn.XLOOKUP(G838,[1]Sheet1!$K:$K,[1]Sheet1!$N:$N,0)</f>
        <v>2022-W52</v>
      </c>
      <c r="G838" t="s">
        <v>454</v>
      </c>
      <c r="H838" t="s">
        <v>34</v>
      </c>
      <c r="I838" t="s">
        <v>397</v>
      </c>
      <c r="J838" t="s">
        <v>398</v>
      </c>
      <c r="K838" t="s">
        <v>399</v>
      </c>
      <c r="L838" t="s">
        <v>2166</v>
      </c>
      <c r="M838" t="s">
        <v>984</v>
      </c>
      <c r="N838" t="s">
        <v>2800</v>
      </c>
      <c r="O838" t="s">
        <v>986</v>
      </c>
      <c r="P838" t="s">
        <v>2139</v>
      </c>
      <c r="Q838" t="s">
        <v>984</v>
      </c>
      <c r="R838" t="s">
        <v>2801</v>
      </c>
      <c r="S838" t="s">
        <v>986</v>
      </c>
      <c r="T838" t="s">
        <v>970</v>
      </c>
      <c r="U838" t="s">
        <v>986</v>
      </c>
      <c r="V838" t="s">
        <v>1341</v>
      </c>
      <c r="W838" t="s">
        <v>984</v>
      </c>
      <c r="X838" t="s">
        <v>2042</v>
      </c>
      <c r="Y838" t="s">
        <v>986</v>
      </c>
      <c r="Z838" t="s">
        <v>168</v>
      </c>
      <c r="AA838" t="s">
        <v>33</v>
      </c>
      <c r="AB838">
        <v>20</v>
      </c>
      <c r="AC838">
        <v>0</v>
      </c>
    </row>
    <row r="839" spans="2:29" x14ac:dyDescent="0.25">
      <c r="B839">
        <f t="shared" si="26"/>
        <v>2022</v>
      </c>
      <c r="C839">
        <f t="shared" si="27"/>
        <v>12</v>
      </c>
      <c r="D839" s="19">
        <f>_xlfn.XLOOKUP(G839,[1]Sheet1!$K:$K,[1]Sheet1!$D:$D,0)</f>
        <v>44914</v>
      </c>
      <c r="E839" s="19">
        <f>_xlfn.XLOOKUP(G839,[1]Sheet1!$K:$K,[1]Sheet1!$E:$E,0)</f>
        <v>44920</v>
      </c>
      <c r="F839" t="str">
        <f>_xlfn.XLOOKUP(G839,[1]Sheet1!$K:$K,[1]Sheet1!$N:$N,0)</f>
        <v>2022-W52</v>
      </c>
      <c r="G839" t="s">
        <v>454</v>
      </c>
      <c r="H839" t="s">
        <v>66</v>
      </c>
      <c r="I839" t="s">
        <v>120</v>
      </c>
      <c r="J839" t="s">
        <v>121</v>
      </c>
      <c r="K839" t="s">
        <v>122</v>
      </c>
      <c r="L839" t="s">
        <v>1405</v>
      </c>
      <c r="M839" t="s">
        <v>1022</v>
      </c>
      <c r="N839" t="s">
        <v>1207</v>
      </c>
      <c r="O839" t="s">
        <v>1815</v>
      </c>
      <c r="P839" t="s">
        <v>2802</v>
      </c>
      <c r="Q839" t="s">
        <v>1022</v>
      </c>
      <c r="R839" t="s">
        <v>1463</v>
      </c>
      <c r="S839" t="s">
        <v>2399</v>
      </c>
      <c r="T839" t="s">
        <v>2803</v>
      </c>
      <c r="U839" t="s">
        <v>970</v>
      </c>
      <c r="V839" t="s">
        <v>1341</v>
      </c>
      <c r="W839" t="s">
        <v>984</v>
      </c>
      <c r="X839" t="s">
        <v>2628</v>
      </c>
      <c r="Y839" t="s">
        <v>986</v>
      </c>
      <c r="Z839" t="s">
        <v>477</v>
      </c>
      <c r="AA839" t="s">
        <v>33</v>
      </c>
      <c r="AB839">
        <v>20</v>
      </c>
      <c r="AC839">
        <v>0</v>
      </c>
    </row>
    <row r="840" spans="2:29" x14ac:dyDescent="0.25">
      <c r="B840">
        <f t="shared" si="26"/>
        <v>2022</v>
      </c>
      <c r="C840">
        <f t="shared" si="27"/>
        <v>12</v>
      </c>
      <c r="D840" s="19">
        <f>_xlfn.XLOOKUP(G840,[1]Sheet1!$K:$K,[1]Sheet1!$D:$D,0)</f>
        <v>44914</v>
      </c>
      <c r="E840" s="19">
        <f>_xlfn.XLOOKUP(G840,[1]Sheet1!$K:$K,[1]Sheet1!$E:$E,0)</f>
        <v>44920</v>
      </c>
      <c r="F840" t="str">
        <f>_xlfn.XLOOKUP(G840,[1]Sheet1!$K:$K,[1]Sheet1!$N:$N,0)</f>
        <v>2022-W52</v>
      </c>
      <c r="G840" t="s">
        <v>454</v>
      </c>
      <c r="H840" t="s">
        <v>34</v>
      </c>
      <c r="I840" t="s">
        <v>157</v>
      </c>
      <c r="J840" t="s">
        <v>158</v>
      </c>
      <c r="K840" t="s">
        <v>159</v>
      </c>
      <c r="L840" t="s">
        <v>2050</v>
      </c>
      <c r="M840" t="s">
        <v>984</v>
      </c>
      <c r="N840" t="s">
        <v>1342</v>
      </c>
      <c r="O840" t="s">
        <v>986</v>
      </c>
      <c r="P840" t="s">
        <v>2669</v>
      </c>
      <c r="Q840" t="s">
        <v>984</v>
      </c>
      <c r="R840" t="s">
        <v>2637</v>
      </c>
      <c r="S840" t="s">
        <v>986</v>
      </c>
      <c r="T840" t="s">
        <v>970</v>
      </c>
      <c r="U840" t="s">
        <v>986</v>
      </c>
      <c r="V840" t="s">
        <v>1219</v>
      </c>
      <c r="W840" t="s">
        <v>984</v>
      </c>
      <c r="X840" t="s">
        <v>1043</v>
      </c>
      <c r="Y840" t="s">
        <v>986</v>
      </c>
      <c r="Z840" t="s">
        <v>478</v>
      </c>
      <c r="AA840" t="s">
        <v>33</v>
      </c>
      <c r="AB840">
        <v>18</v>
      </c>
      <c r="AC840">
        <v>0</v>
      </c>
    </row>
    <row r="841" spans="2:29" x14ac:dyDescent="0.25">
      <c r="B841">
        <f t="shared" si="26"/>
        <v>2022</v>
      </c>
      <c r="C841">
        <f t="shared" si="27"/>
        <v>12</v>
      </c>
      <c r="D841" s="19">
        <f>_xlfn.XLOOKUP(G841,[1]Sheet1!$K:$K,[1]Sheet1!$D:$D,0)</f>
        <v>44914</v>
      </c>
      <c r="E841" s="19">
        <f>_xlfn.XLOOKUP(G841,[1]Sheet1!$K:$K,[1]Sheet1!$E:$E,0)</f>
        <v>44920</v>
      </c>
      <c r="F841" t="str">
        <f>_xlfn.XLOOKUP(G841,[1]Sheet1!$K:$K,[1]Sheet1!$N:$N,0)</f>
        <v>2022-W52</v>
      </c>
      <c r="G841" t="s">
        <v>454</v>
      </c>
      <c r="H841" t="s">
        <v>34</v>
      </c>
      <c r="I841" t="s">
        <v>224</v>
      </c>
      <c r="J841" t="s">
        <v>158</v>
      </c>
      <c r="K841" t="s">
        <v>225</v>
      </c>
      <c r="L841" t="s">
        <v>1910</v>
      </c>
      <c r="M841" t="s">
        <v>984</v>
      </c>
      <c r="N841" t="s">
        <v>1205</v>
      </c>
      <c r="O841" t="s">
        <v>986</v>
      </c>
      <c r="P841" t="s">
        <v>2804</v>
      </c>
      <c r="Q841" t="s">
        <v>984</v>
      </c>
      <c r="R841" t="s">
        <v>2181</v>
      </c>
      <c r="S841" t="s">
        <v>986</v>
      </c>
      <c r="T841" t="s">
        <v>970</v>
      </c>
      <c r="U841" t="s">
        <v>986</v>
      </c>
      <c r="V841" t="s">
        <v>1332</v>
      </c>
      <c r="W841" t="s">
        <v>984</v>
      </c>
      <c r="X841" t="s">
        <v>1585</v>
      </c>
      <c r="Y841" t="s">
        <v>986</v>
      </c>
      <c r="Z841" t="s">
        <v>478</v>
      </c>
      <c r="AA841" t="s">
        <v>33</v>
      </c>
      <c r="AB841">
        <v>18</v>
      </c>
      <c r="AC841">
        <v>0</v>
      </c>
    </row>
    <row r="842" spans="2:29" x14ac:dyDescent="0.25">
      <c r="B842">
        <f t="shared" si="26"/>
        <v>2022</v>
      </c>
      <c r="C842">
        <f t="shared" si="27"/>
        <v>12</v>
      </c>
      <c r="D842" s="19">
        <f>_xlfn.XLOOKUP(G842,[1]Sheet1!$K:$K,[1]Sheet1!$D:$D,0)</f>
        <v>44914</v>
      </c>
      <c r="E842" s="19">
        <f>_xlfn.XLOOKUP(G842,[1]Sheet1!$K:$K,[1]Sheet1!$E:$E,0)</f>
        <v>44920</v>
      </c>
      <c r="F842" t="str">
        <f>_xlfn.XLOOKUP(G842,[1]Sheet1!$K:$K,[1]Sheet1!$N:$N,0)</f>
        <v>2022-W52</v>
      </c>
      <c r="G842" t="s">
        <v>454</v>
      </c>
      <c r="H842" t="s">
        <v>24</v>
      </c>
      <c r="I842" t="s">
        <v>24</v>
      </c>
      <c r="J842" t="s">
        <v>25</v>
      </c>
      <c r="K842" t="s">
        <v>26</v>
      </c>
      <c r="L842" t="s">
        <v>1143</v>
      </c>
      <c r="M842" t="s">
        <v>1081</v>
      </c>
      <c r="N842" t="s">
        <v>2182</v>
      </c>
      <c r="O842" t="s">
        <v>2076</v>
      </c>
      <c r="P842" t="s">
        <v>2583</v>
      </c>
      <c r="Q842" t="s">
        <v>1081</v>
      </c>
      <c r="R842" t="s">
        <v>1960</v>
      </c>
      <c r="S842" t="s">
        <v>1984</v>
      </c>
      <c r="T842" t="s">
        <v>1831</v>
      </c>
      <c r="U842" t="s">
        <v>970</v>
      </c>
      <c r="V842" t="s">
        <v>1340</v>
      </c>
      <c r="W842" t="s">
        <v>984</v>
      </c>
      <c r="X842" t="s">
        <v>1612</v>
      </c>
      <c r="Y842" t="s">
        <v>986</v>
      </c>
      <c r="Z842" t="s">
        <v>479</v>
      </c>
      <c r="AA842" t="s">
        <v>33</v>
      </c>
      <c r="AB842">
        <v>16</v>
      </c>
      <c r="AC842">
        <v>0</v>
      </c>
    </row>
    <row r="843" spans="2:29" x14ac:dyDescent="0.25">
      <c r="B843">
        <f t="shared" si="26"/>
        <v>2022</v>
      </c>
      <c r="C843">
        <f t="shared" si="27"/>
        <v>12</v>
      </c>
      <c r="D843" s="19">
        <f>_xlfn.XLOOKUP(G843,[1]Sheet1!$K:$K,[1]Sheet1!$D:$D,0)</f>
        <v>44914</v>
      </c>
      <c r="E843" s="19">
        <f>_xlfn.XLOOKUP(G843,[1]Sheet1!$K:$K,[1]Sheet1!$E:$E,0)</f>
        <v>44920</v>
      </c>
      <c r="F843" t="str">
        <f>_xlfn.XLOOKUP(G843,[1]Sheet1!$K:$K,[1]Sheet1!$N:$N,0)</f>
        <v>2022-W52</v>
      </c>
      <c r="G843" t="s">
        <v>454</v>
      </c>
      <c r="H843" t="s">
        <v>34</v>
      </c>
      <c r="I843" t="s">
        <v>222</v>
      </c>
      <c r="J843" t="s">
        <v>158</v>
      </c>
      <c r="K843" t="s">
        <v>223</v>
      </c>
      <c r="L843" t="s">
        <v>2805</v>
      </c>
      <c r="M843" t="s">
        <v>996</v>
      </c>
      <c r="N843" t="s">
        <v>2419</v>
      </c>
      <c r="O843" t="s">
        <v>2797</v>
      </c>
      <c r="P843" t="s">
        <v>2806</v>
      </c>
      <c r="Q843" t="s">
        <v>996</v>
      </c>
      <c r="R843" t="s">
        <v>2514</v>
      </c>
      <c r="S843" t="s">
        <v>2807</v>
      </c>
      <c r="T843" t="s">
        <v>2808</v>
      </c>
      <c r="U843" t="s">
        <v>970</v>
      </c>
      <c r="V843" t="s">
        <v>988</v>
      </c>
      <c r="W843" t="s">
        <v>984</v>
      </c>
      <c r="X843" t="s">
        <v>1971</v>
      </c>
      <c r="Y843" t="s">
        <v>986</v>
      </c>
      <c r="Z843" t="s">
        <v>228</v>
      </c>
      <c r="AA843" t="s">
        <v>33</v>
      </c>
      <c r="AB843">
        <v>11</v>
      </c>
      <c r="AC843">
        <v>0</v>
      </c>
    </row>
    <row r="844" spans="2:29" x14ac:dyDescent="0.25">
      <c r="B844">
        <f t="shared" si="26"/>
        <v>2022</v>
      </c>
      <c r="C844">
        <f t="shared" si="27"/>
        <v>12</v>
      </c>
      <c r="D844" s="19">
        <f>_xlfn.XLOOKUP(G844,[1]Sheet1!$K:$K,[1]Sheet1!$D:$D,0)</f>
        <v>44914</v>
      </c>
      <c r="E844" s="19">
        <f>_xlfn.XLOOKUP(G844,[1]Sheet1!$K:$K,[1]Sheet1!$E:$E,0)</f>
        <v>44920</v>
      </c>
      <c r="F844" t="str">
        <f>_xlfn.XLOOKUP(G844,[1]Sheet1!$K:$K,[1]Sheet1!$N:$N,0)</f>
        <v>2022-W52</v>
      </c>
      <c r="G844" t="s">
        <v>454</v>
      </c>
      <c r="H844" t="s">
        <v>40</v>
      </c>
      <c r="I844" t="s">
        <v>41</v>
      </c>
      <c r="J844" t="s">
        <v>42</v>
      </c>
      <c r="K844" t="s">
        <v>43</v>
      </c>
      <c r="L844" t="s">
        <v>2073</v>
      </c>
      <c r="M844" t="s">
        <v>972</v>
      </c>
      <c r="N844" t="s">
        <v>2809</v>
      </c>
      <c r="O844" t="s">
        <v>2711</v>
      </c>
      <c r="P844" t="s">
        <v>1531</v>
      </c>
      <c r="Q844" t="s">
        <v>1081</v>
      </c>
      <c r="R844" t="s">
        <v>1984</v>
      </c>
      <c r="S844" t="s">
        <v>1984</v>
      </c>
      <c r="T844" t="s">
        <v>2402</v>
      </c>
      <c r="U844" t="s">
        <v>970</v>
      </c>
      <c r="V844" t="s">
        <v>1110</v>
      </c>
      <c r="W844" t="s">
        <v>984</v>
      </c>
      <c r="X844" t="s">
        <v>1061</v>
      </c>
      <c r="Y844" t="s">
        <v>986</v>
      </c>
      <c r="Z844" t="s">
        <v>480</v>
      </c>
      <c r="AA844" t="s">
        <v>33</v>
      </c>
      <c r="AB844">
        <v>9</v>
      </c>
      <c r="AC844">
        <v>0</v>
      </c>
    </row>
    <row r="845" spans="2:29" x14ac:dyDescent="0.25">
      <c r="B845">
        <f t="shared" si="26"/>
        <v>2022</v>
      </c>
      <c r="C845">
        <f t="shared" si="27"/>
        <v>12</v>
      </c>
      <c r="D845" s="19">
        <f>_xlfn.XLOOKUP(G845,[1]Sheet1!$K:$K,[1]Sheet1!$D:$D,0)</f>
        <v>44914</v>
      </c>
      <c r="E845" s="19">
        <f>_xlfn.XLOOKUP(G845,[1]Sheet1!$K:$K,[1]Sheet1!$E:$E,0)</f>
        <v>44920</v>
      </c>
      <c r="F845" t="str">
        <f>_xlfn.XLOOKUP(G845,[1]Sheet1!$K:$K,[1]Sheet1!$N:$N,0)</f>
        <v>2022-W52</v>
      </c>
      <c r="G845" t="s">
        <v>454</v>
      </c>
      <c r="H845" t="s">
        <v>162</v>
      </c>
      <c r="I845" t="s">
        <v>163</v>
      </c>
      <c r="J845" t="s">
        <v>164</v>
      </c>
      <c r="K845" t="s">
        <v>165</v>
      </c>
      <c r="L845" t="s">
        <v>2708</v>
      </c>
      <c r="M845" t="s">
        <v>972</v>
      </c>
      <c r="N845" t="s">
        <v>1934</v>
      </c>
      <c r="O845" t="s">
        <v>2711</v>
      </c>
      <c r="P845" t="s">
        <v>2810</v>
      </c>
      <c r="Q845" t="s">
        <v>1081</v>
      </c>
      <c r="R845" t="s">
        <v>2076</v>
      </c>
      <c r="S845" t="s">
        <v>1984</v>
      </c>
      <c r="T845" t="s">
        <v>970</v>
      </c>
      <c r="U845" t="s">
        <v>970</v>
      </c>
      <c r="V845" t="s">
        <v>967</v>
      </c>
      <c r="W845" t="s">
        <v>984</v>
      </c>
      <c r="X845" t="s">
        <v>968</v>
      </c>
      <c r="Y845" t="s">
        <v>986</v>
      </c>
      <c r="Z845" t="s">
        <v>407</v>
      </c>
      <c r="AA845" t="s">
        <v>33</v>
      </c>
      <c r="AB845">
        <v>7</v>
      </c>
      <c r="AC845">
        <v>0</v>
      </c>
    </row>
    <row r="846" spans="2:29" x14ac:dyDescent="0.25">
      <c r="B846">
        <f t="shared" si="26"/>
        <v>2022</v>
      </c>
      <c r="C846">
        <f t="shared" si="27"/>
        <v>12</v>
      </c>
      <c r="D846" s="19">
        <f>_xlfn.XLOOKUP(G846,[1]Sheet1!$K:$K,[1]Sheet1!$D:$D,0)</f>
        <v>44914</v>
      </c>
      <c r="E846" s="19">
        <f>_xlfn.XLOOKUP(G846,[1]Sheet1!$K:$K,[1]Sheet1!$E:$E,0)</f>
        <v>44920</v>
      </c>
      <c r="F846" t="str">
        <f>_xlfn.XLOOKUP(G846,[1]Sheet1!$K:$K,[1]Sheet1!$N:$N,0)</f>
        <v>2022-W52</v>
      </c>
      <c r="G846" t="s">
        <v>454</v>
      </c>
      <c r="H846" t="s">
        <v>40</v>
      </c>
      <c r="I846" t="s">
        <v>88</v>
      </c>
      <c r="J846" t="s">
        <v>89</v>
      </c>
      <c r="K846" t="s">
        <v>90</v>
      </c>
      <c r="L846" t="s">
        <v>1143</v>
      </c>
      <c r="M846" t="s">
        <v>972</v>
      </c>
      <c r="N846" t="s">
        <v>2182</v>
      </c>
      <c r="O846" t="s">
        <v>2711</v>
      </c>
      <c r="P846" t="s">
        <v>2236</v>
      </c>
      <c r="Q846" t="s">
        <v>972</v>
      </c>
      <c r="R846" t="s">
        <v>1868</v>
      </c>
      <c r="S846" t="s">
        <v>2780</v>
      </c>
      <c r="T846" t="s">
        <v>970</v>
      </c>
      <c r="U846" t="s">
        <v>970</v>
      </c>
      <c r="V846" t="s">
        <v>1022</v>
      </c>
      <c r="W846" t="s">
        <v>984</v>
      </c>
      <c r="X846" t="s">
        <v>1215</v>
      </c>
      <c r="Y846" t="s">
        <v>986</v>
      </c>
      <c r="Z846" t="s">
        <v>481</v>
      </c>
      <c r="AA846" t="s">
        <v>33</v>
      </c>
      <c r="AB846">
        <v>6</v>
      </c>
      <c r="AC846">
        <v>0</v>
      </c>
    </row>
    <row r="847" spans="2:29" x14ac:dyDescent="0.25">
      <c r="B847">
        <f t="shared" si="26"/>
        <v>2022</v>
      </c>
      <c r="C847">
        <f t="shared" si="27"/>
        <v>12</v>
      </c>
      <c r="D847" s="19">
        <f>_xlfn.XLOOKUP(G847,[1]Sheet1!$K:$K,[1]Sheet1!$D:$D,0)</f>
        <v>44914</v>
      </c>
      <c r="E847" s="19">
        <f>_xlfn.XLOOKUP(G847,[1]Sheet1!$K:$K,[1]Sheet1!$E:$E,0)</f>
        <v>44920</v>
      </c>
      <c r="F847" t="str">
        <f>_xlfn.XLOOKUP(G847,[1]Sheet1!$K:$K,[1]Sheet1!$N:$N,0)</f>
        <v>2022-W52</v>
      </c>
      <c r="G847" t="s">
        <v>454</v>
      </c>
      <c r="H847" t="s">
        <v>162</v>
      </c>
      <c r="I847" t="s">
        <v>342</v>
      </c>
      <c r="J847" t="s">
        <v>343</v>
      </c>
      <c r="K847" t="s">
        <v>344</v>
      </c>
      <c r="L847" t="s">
        <v>1070</v>
      </c>
      <c r="M847" t="s">
        <v>984</v>
      </c>
      <c r="N847" t="s">
        <v>2811</v>
      </c>
      <c r="O847" t="s">
        <v>986</v>
      </c>
      <c r="P847" t="s">
        <v>1349</v>
      </c>
      <c r="Q847" t="s">
        <v>984</v>
      </c>
      <c r="R847" t="s">
        <v>2812</v>
      </c>
      <c r="S847" t="s">
        <v>986</v>
      </c>
      <c r="T847" t="s">
        <v>970</v>
      </c>
      <c r="U847" t="s">
        <v>986</v>
      </c>
      <c r="V847" t="s">
        <v>1081</v>
      </c>
      <c r="W847" t="s">
        <v>984</v>
      </c>
      <c r="X847" t="s">
        <v>1901</v>
      </c>
      <c r="Y847" t="s">
        <v>986</v>
      </c>
      <c r="Z847" t="s">
        <v>318</v>
      </c>
      <c r="AA847" t="s">
        <v>33</v>
      </c>
      <c r="AB847">
        <v>3</v>
      </c>
      <c r="AC847">
        <v>0</v>
      </c>
    </row>
    <row r="848" spans="2:29" x14ac:dyDescent="0.25">
      <c r="B848">
        <f t="shared" si="26"/>
        <v>2022</v>
      </c>
      <c r="C848">
        <f t="shared" si="27"/>
        <v>12</v>
      </c>
      <c r="D848" s="19">
        <f>_xlfn.XLOOKUP(G848,[1]Sheet1!$K:$K,[1]Sheet1!$D:$D,0)</f>
        <v>44914</v>
      </c>
      <c r="E848" s="19">
        <f>_xlfn.XLOOKUP(G848,[1]Sheet1!$K:$K,[1]Sheet1!$E:$E,0)</f>
        <v>44920</v>
      </c>
      <c r="F848" t="str">
        <f>_xlfn.XLOOKUP(G848,[1]Sheet1!$K:$K,[1]Sheet1!$N:$N,0)</f>
        <v>2022-W52</v>
      </c>
      <c r="G848" t="s">
        <v>454</v>
      </c>
      <c r="H848" t="s">
        <v>34</v>
      </c>
      <c r="I848" t="s">
        <v>186</v>
      </c>
      <c r="J848" t="s">
        <v>187</v>
      </c>
      <c r="K848" t="s">
        <v>188</v>
      </c>
      <c r="L848" t="s">
        <v>2552</v>
      </c>
      <c r="M848" t="s">
        <v>996</v>
      </c>
      <c r="N848" t="s">
        <v>2182</v>
      </c>
      <c r="O848" t="s">
        <v>2797</v>
      </c>
      <c r="P848" t="s">
        <v>2166</v>
      </c>
      <c r="Q848" t="s">
        <v>996</v>
      </c>
      <c r="R848" t="s">
        <v>2219</v>
      </c>
      <c r="S848" t="s">
        <v>2807</v>
      </c>
      <c r="T848" t="s">
        <v>970</v>
      </c>
      <c r="U848" t="s">
        <v>970</v>
      </c>
      <c r="V848" t="s">
        <v>996</v>
      </c>
      <c r="W848" t="s">
        <v>984</v>
      </c>
      <c r="X848" t="s">
        <v>2813</v>
      </c>
      <c r="Y848" t="s">
        <v>986</v>
      </c>
      <c r="Z848" t="s">
        <v>442</v>
      </c>
      <c r="AA848" t="s">
        <v>33</v>
      </c>
      <c r="AB848">
        <v>1</v>
      </c>
      <c r="AC848">
        <v>0</v>
      </c>
    </row>
    <row r="849" spans="2:29" x14ac:dyDescent="0.25">
      <c r="B849">
        <f t="shared" si="26"/>
        <v>2022</v>
      </c>
      <c r="C849">
        <f t="shared" si="27"/>
        <v>12</v>
      </c>
      <c r="D849" s="19">
        <f>_xlfn.XLOOKUP(G849,[1]Sheet1!$K:$K,[1]Sheet1!$D:$D,0)</f>
        <v>44914</v>
      </c>
      <c r="E849" s="19">
        <f>_xlfn.XLOOKUP(G849,[1]Sheet1!$K:$K,[1]Sheet1!$E:$E,0)</f>
        <v>44920</v>
      </c>
      <c r="F849" t="str">
        <f>_xlfn.XLOOKUP(G849,[1]Sheet1!$K:$K,[1]Sheet1!$N:$N,0)</f>
        <v>2022-W52</v>
      </c>
      <c r="G849" t="s">
        <v>454</v>
      </c>
      <c r="H849" t="s">
        <v>162</v>
      </c>
      <c r="I849" t="s">
        <v>371</v>
      </c>
      <c r="J849" t="s">
        <v>343</v>
      </c>
      <c r="K849" t="s">
        <v>372</v>
      </c>
      <c r="L849" t="s">
        <v>1955</v>
      </c>
      <c r="M849" t="s">
        <v>972</v>
      </c>
      <c r="N849" t="s">
        <v>1151</v>
      </c>
      <c r="O849" t="s">
        <v>2711</v>
      </c>
      <c r="P849" t="s">
        <v>1468</v>
      </c>
      <c r="Q849" t="s">
        <v>972</v>
      </c>
      <c r="R849" t="s">
        <v>1936</v>
      </c>
      <c r="S849" t="s">
        <v>2780</v>
      </c>
      <c r="T849" t="s">
        <v>970</v>
      </c>
      <c r="U849" t="s">
        <v>970</v>
      </c>
      <c r="V849" t="s">
        <v>996</v>
      </c>
      <c r="W849" t="s">
        <v>984</v>
      </c>
      <c r="X849" t="s">
        <v>2380</v>
      </c>
      <c r="Y849" t="s">
        <v>986</v>
      </c>
      <c r="Z849" t="s">
        <v>166</v>
      </c>
      <c r="AA849" t="s">
        <v>33</v>
      </c>
      <c r="AB849">
        <v>1</v>
      </c>
      <c r="AC849">
        <v>0</v>
      </c>
    </row>
    <row r="850" spans="2:29" x14ac:dyDescent="0.25">
      <c r="B850">
        <f t="shared" si="26"/>
        <v>2022</v>
      </c>
      <c r="C850">
        <f t="shared" si="27"/>
        <v>12</v>
      </c>
      <c r="D850" s="19">
        <f>_xlfn.XLOOKUP(G850,[1]Sheet1!$K:$K,[1]Sheet1!$D:$D,0)</f>
        <v>44907</v>
      </c>
      <c r="E850" s="19">
        <f>_xlfn.XLOOKUP(G850,[1]Sheet1!$K:$K,[1]Sheet1!$E:$E,0)</f>
        <v>44913</v>
      </c>
      <c r="F850" t="str">
        <f>_xlfn.XLOOKUP(G850,[1]Sheet1!$K:$K,[1]Sheet1!$N:$N,0)</f>
        <v>2022-W51</v>
      </c>
      <c r="G850" t="s">
        <v>482</v>
      </c>
      <c r="H850" t="s">
        <v>66</v>
      </c>
      <c r="I850" t="s">
        <v>67</v>
      </c>
      <c r="J850" t="s">
        <v>68</v>
      </c>
      <c r="K850" t="s">
        <v>69</v>
      </c>
      <c r="L850" t="s">
        <v>2814</v>
      </c>
      <c r="M850" t="s">
        <v>1204</v>
      </c>
      <c r="N850" t="s">
        <v>2815</v>
      </c>
      <c r="O850" t="s">
        <v>2816</v>
      </c>
      <c r="P850" t="s">
        <v>2817</v>
      </c>
      <c r="Q850" t="s">
        <v>1097</v>
      </c>
      <c r="R850" t="s">
        <v>2818</v>
      </c>
      <c r="S850" t="s">
        <v>2425</v>
      </c>
      <c r="T850" t="s">
        <v>2819</v>
      </c>
      <c r="U850" t="s">
        <v>2820</v>
      </c>
      <c r="V850" t="s">
        <v>2064</v>
      </c>
      <c r="W850" t="s">
        <v>996</v>
      </c>
      <c r="X850" t="s">
        <v>1823</v>
      </c>
      <c r="Y850" t="s">
        <v>1434</v>
      </c>
      <c r="Z850" t="s">
        <v>483</v>
      </c>
      <c r="AA850" t="s">
        <v>484</v>
      </c>
      <c r="AB850">
        <v>199</v>
      </c>
      <c r="AC850">
        <v>1</v>
      </c>
    </row>
    <row r="851" spans="2:29" x14ac:dyDescent="0.25">
      <c r="B851">
        <f t="shared" si="26"/>
        <v>2022</v>
      </c>
      <c r="C851">
        <f t="shared" si="27"/>
        <v>12</v>
      </c>
      <c r="D851" s="19">
        <f>_xlfn.XLOOKUP(G851,[1]Sheet1!$K:$K,[1]Sheet1!$D:$D,0)</f>
        <v>44907</v>
      </c>
      <c r="E851" s="19">
        <f>_xlfn.XLOOKUP(G851,[1]Sheet1!$K:$K,[1]Sheet1!$E:$E,0)</f>
        <v>44913</v>
      </c>
      <c r="F851" t="str">
        <f>_xlfn.XLOOKUP(G851,[1]Sheet1!$K:$K,[1]Sheet1!$N:$N,0)</f>
        <v>2022-W51</v>
      </c>
      <c r="G851" t="s">
        <v>482</v>
      </c>
      <c r="H851" t="s">
        <v>92</v>
      </c>
      <c r="I851" t="s">
        <v>102</v>
      </c>
      <c r="J851" t="s">
        <v>103</v>
      </c>
      <c r="K851" t="s">
        <v>104</v>
      </c>
      <c r="L851" t="s">
        <v>2821</v>
      </c>
      <c r="M851" t="s">
        <v>1204</v>
      </c>
      <c r="N851" t="s">
        <v>2491</v>
      </c>
      <c r="O851" t="s">
        <v>2816</v>
      </c>
      <c r="P851" t="s">
        <v>2822</v>
      </c>
      <c r="Q851" t="s">
        <v>1281</v>
      </c>
      <c r="R851" t="s">
        <v>2153</v>
      </c>
      <c r="S851" t="s">
        <v>1100</v>
      </c>
      <c r="T851" t="s">
        <v>2022</v>
      </c>
      <c r="U851" t="s">
        <v>970</v>
      </c>
      <c r="V851" t="s">
        <v>2708</v>
      </c>
      <c r="W851" t="s">
        <v>1081</v>
      </c>
      <c r="X851" t="s">
        <v>2823</v>
      </c>
      <c r="Y851" t="s">
        <v>1373</v>
      </c>
      <c r="Z851" t="s">
        <v>485</v>
      </c>
      <c r="AA851" t="s">
        <v>486</v>
      </c>
      <c r="AB851">
        <v>189</v>
      </c>
      <c r="AC851">
        <v>3</v>
      </c>
    </row>
    <row r="852" spans="2:29" x14ac:dyDescent="0.25">
      <c r="B852">
        <f t="shared" si="26"/>
        <v>2022</v>
      </c>
      <c r="C852">
        <f t="shared" si="27"/>
        <v>12</v>
      </c>
      <c r="D852" s="19">
        <f>_xlfn.XLOOKUP(G852,[1]Sheet1!$K:$K,[1]Sheet1!$D:$D,0)</f>
        <v>44907</v>
      </c>
      <c r="E852" s="19">
        <f>_xlfn.XLOOKUP(G852,[1]Sheet1!$K:$K,[1]Sheet1!$E:$E,0)</f>
        <v>44913</v>
      </c>
      <c r="F852" t="str">
        <f>_xlfn.XLOOKUP(G852,[1]Sheet1!$K:$K,[1]Sheet1!$N:$N,0)</f>
        <v>2022-W51</v>
      </c>
      <c r="G852" t="s">
        <v>482</v>
      </c>
      <c r="H852" t="s">
        <v>66</v>
      </c>
      <c r="I852" t="s">
        <v>84</v>
      </c>
      <c r="J852" t="s">
        <v>85</v>
      </c>
      <c r="K852" t="s">
        <v>86</v>
      </c>
      <c r="L852" t="s">
        <v>2824</v>
      </c>
      <c r="M852" t="s">
        <v>1219</v>
      </c>
      <c r="N852" t="s">
        <v>2274</v>
      </c>
      <c r="O852" t="s">
        <v>2565</v>
      </c>
      <c r="P852" t="s">
        <v>2825</v>
      </c>
      <c r="Q852" t="s">
        <v>1289</v>
      </c>
      <c r="R852" t="s">
        <v>2462</v>
      </c>
      <c r="S852" t="s">
        <v>1391</v>
      </c>
      <c r="T852" t="s">
        <v>2148</v>
      </c>
      <c r="U852" t="s">
        <v>2385</v>
      </c>
      <c r="V852" t="s">
        <v>1827</v>
      </c>
      <c r="W852" t="s">
        <v>1081</v>
      </c>
      <c r="X852" t="s">
        <v>2826</v>
      </c>
      <c r="Y852" t="s">
        <v>2377</v>
      </c>
      <c r="Z852" t="s">
        <v>487</v>
      </c>
      <c r="AA852" t="s">
        <v>488</v>
      </c>
      <c r="AB852">
        <v>155</v>
      </c>
      <c r="AC852">
        <v>3</v>
      </c>
    </row>
    <row r="853" spans="2:29" x14ac:dyDescent="0.25">
      <c r="B853">
        <f t="shared" si="26"/>
        <v>2022</v>
      </c>
      <c r="C853">
        <f t="shared" si="27"/>
        <v>12</v>
      </c>
      <c r="D853" s="19">
        <f>_xlfn.XLOOKUP(G853,[1]Sheet1!$K:$K,[1]Sheet1!$D:$D,0)</f>
        <v>44907</v>
      </c>
      <c r="E853" s="19">
        <f>_xlfn.XLOOKUP(G853,[1]Sheet1!$K:$K,[1]Sheet1!$E:$E,0)</f>
        <v>44913</v>
      </c>
      <c r="F853" t="str">
        <f>_xlfn.XLOOKUP(G853,[1]Sheet1!$K:$K,[1]Sheet1!$N:$N,0)</f>
        <v>2022-W51</v>
      </c>
      <c r="G853" t="s">
        <v>482</v>
      </c>
      <c r="H853" t="s">
        <v>66</v>
      </c>
      <c r="I853" t="s">
        <v>29</v>
      </c>
      <c r="J853" t="s">
        <v>30</v>
      </c>
      <c r="K853" t="s">
        <v>31</v>
      </c>
      <c r="L853" t="s">
        <v>2827</v>
      </c>
      <c r="M853" t="s">
        <v>992</v>
      </c>
      <c r="N853" t="s">
        <v>2112</v>
      </c>
      <c r="O853" t="s">
        <v>2556</v>
      </c>
      <c r="P853" t="s">
        <v>2828</v>
      </c>
      <c r="Q853" t="s">
        <v>1219</v>
      </c>
      <c r="R853" t="s">
        <v>1427</v>
      </c>
      <c r="S853" t="s">
        <v>2051</v>
      </c>
      <c r="T853" t="s">
        <v>2829</v>
      </c>
      <c r="U853" t="s">
        <v>2830</v>
      </c>
      <c r="V853" t="s">
        <v>971</v>
      </c>
      <c r="W853" t="s">
        <v>996</v>
      </c>
      <c r="X853" t="s">
        <v>2831</v>
      </c>
      <c r="Y853" t="s">
        <v>1448</v>
      </c>
      <c r="Z853" t="s">
        <v>489</v>
      </c>
      <c r="AA853" t="s">
        <v>178</v>
      </c>
      <c r="AB853">
        <v>136</v>
      </c>
      <c r="AC853">
        <v>1</v>
      </c>
    </row>
    <row r="854" spans="2:29" x14ac:dyDescent="0.25">
      <c r="B854">
        <f t="shared" si="26"/>
        <v>2022</v>
      </c>
      <c r="C854">
        <f t="shared" si="27"/>
        <v>12</v>
      </c>
      <c r="D854" s="19">
        <f>_xlfn.XLOOKUP(G854,[1]Sheet1!$K:$K,[1]Sheet1!$D:$D,0)</f>
        <v>44907</v>
      </c>
      <c r="E854" s="19">
        <f>_xlfn.XLOOKUP(G854,[1]Sheet1!$K:$K,[1]Sheet1!$E:$E,0)</f>
        <v>44913</v>
      </c>
      <c r="F854" t="str">
        <f>_xlfn.XLOOKUP(G854,[1]Sheet1!$K:$K,[1]Sheet1!$N:$N,0)</f>
        <v>2022-W51</v>
      </c>
      <c r="G854" t="s">
        <v>482</v>
      </c>
      <c r="H854" t="s">
        <v>40</v>
      </c>
      <c r="I854" t="s">
        <v>58</v>
      </c>
      <c r="J854" t="s">
        <v>59</v>
      </c>
      <c r="K854" t="s">
        <v>60</v>
      </c>
      <c r="L854" t="s">
        <v>2832</v>
      </c>
      <c r="M854" t="s">
        <v>1219</v>
      </c>
      <c r="N854" t="s">
        <v>2051</v>
      </c>
      <c r="O854" t="s">
        <v>2565</v>
      </c>
      <c r="P854" t="s">
        <v>2833</v>
      </c>
      <c r="Q854" t="s">
        <v>1187</v>
      </c>
      <c r="R854" t="s">
        <v>1395</v>
      </c>
      <c r="S854" t="s">
        <v>2834</v>
      </c>
      <c r="T854" t="s">
        <v>2835</v>
      </c>
      <c r="U854" t="s">
        <v>2376</v>
      </c>
      <c r="V854" t="s">
        <v>1507</v>
      </c>
      <c r="W854" t="s">
        <v>984</v>
      </c>
      <c r="X854" t="s">
        <v>2836</v>
      </c>
      <c r="Y854" t="s">
        <v>986</v>
      </c>
      <c r="Z854" t="s">
        <v>490</v>
      </c>
      <c r="AA854" t="s">
        <v>33</v>
      </c>
      <c r="AB854">
        <v>114</v>
      </c>
      <c r="AC854">
        <v>0</v>
      </c>
    </row>
    <row r="855" spans="2:29" x14ac:dyDescent="0.25">
      <c r="B855">
        <f t="shared" si="26"/>
        <v>2022</v>
      </c>
      <c r="C855">
        <f t="shared" si="27"/>
        <v>12</v>
      </c>
      <c r="D855" s="19">
        <f>_xlfn.XLOOKUP(G855,[1]Sheet1!$K:$K,[1]Sheet1!$D:$D,0)</f>
        <v>44907</v>
      </c>
      <c r="E855" s="19">
        <f>_xlfn.XLOOKUP(G855,[1]Sheet1!$K:$K,[1]Sheet1!$E:$E,0)</f>
        <v>44913</v>
      </c>
      <c r="F855" t="str">
        <f>_xlfn.XLOOKUP(G855,[1]Sheet1!$K:$K,[1]Sheet1!$N:$N,0)</f>
        <v>2022-W51</v>
      </c>
      <c r="G855" t="s">
        <v>482</v>
      </c>
      <c r="H855" t="s">
        <v>34</v>
      </c>
      <c r="I855" t="s">
        <v>50</v>
      </c>
      <c r="J855" t="s">
        <v>51</v>
      </c>
      <c r="K855" t="s">
        <v>52</v>
      </c>
      <c r="L855" t="s">
        <v>2837</v>
      </c>
      <c r="M855" t="s">
        <v>1125</v>
      </c>
      <c r="N855" t="s">
        <v>2072</v>
      </c>
      <c r="O855" t="s">
        <v>965</v>
      </c>
      <c r="P855" t="s">
        <v>2838</v>
      </c>
      <c r="Q855" t="s">
        <v>1332</v>
      </c>
      <c r="R855" t="s">
        <v>1780</v>
      </c>
      <c r="S855" t="s">
        <v>2580</v>
      </c>
      <c r="T855" t="s">
        <v>2839</v>
      </c>
      <c r="U855" t="s">
        <v>970</v>
      </c>
      <c r="V855" t="s">
        <v>1248</v>
      </c>
      <c r="W855" t="s">
        <v>996</v>
      </c>
      <c r="X855" t="s">
        <v>2840</v>
      </c>
      <c r="Y855" t="s">
        <v>1375</v>
      </c>
      <c r="Z855" t="s">
        <v>491</v>
      </c>
      <c r="AA855" t="s">
        <v>492</v>
      </c>
      <c r="AB855">
        <v>103</v>
      </c>
      <c r="AC855">
        <v>1</v>
      </c>
    </row>
    <row r="856" spans="2:29" x14ac:dyDescent="0.25">
      <c r="B856">
        <f t="shared" si="26"/>
        <v>2022</v>
      </c>
      <c r="C856">
        <f t="shared" si="27"/>
        <v>12</v>
      </c>
      <c r="D856" s="19">
        <f>_xlfn.XLOOKUP(G856,[1]Sheet1!$K:$K,[1]Sheet1!$D:$D,0)</f>
        <v>44907</v>
      </c>
      <c r="E856" s="19">
        <f>_xlfn.XLOOKUP(G856,[1]Sheet1!$K:$K,[1]Sheet1!$E:$E,0)</f>
        <v>44913</v>
      </c>
      <c r="F856" t="str">
        <f>_xlfn.XLOOKUP(G856,[1]Sheet1!$K:$K,[1]Sheet1!$N:$N,0)</f>
        <v>2022-W51</v>
      </c>
      <c r="G856" t="s">
        <v>482</v>
      </c>
      <c r="H856" t="s">
        <v>34</v>
      </c>
      <c r="I856" t="s">
        <v>35</v>
      </c>
      <c r="J856" t="s">
        <v>36</v>
      </c>
      <c r="K856" t="s">
        <v>37</v>
      </c>
      <c r="L856" t="s">
        <v>2841</v>
      </c>
      <c r="M856" t="s">
        <v>1340</v>
      </c>
      <c r="N856" t="s">
        <v>1223</v>
      </c>
      <c r="O856" t="s">
        <v>1694</v>
      </c>
      <c r="P856" t="s">
        <v>2842</v>
      </c>
      <c r="Q856" t="s">
        <v>1340</v>
      </c>
      <c r="R856" t="s">
        <v>1370</v>
      </c>
      <c r="S856" t="s">
        <v>1276</v>
      </c>
      <c r="T856" t="s">
        <v>2843</v>
      </c>
      <c r="U856" t="s">
        <v>970</v>
      </c>
      <c r="V856" t="s">
        <v>1214</v>
      </c>
      <c r="W856" t="s">
        <v>984</v>
      </c>
      <c r="X856" t="s">
        <v>2844</v>
      </c>
      <c r="Y856" t="s">
        <v>986</v>
      </c>
      <c r="Z856" t="s">
        <v>493</v>
      </c>
      <c r="AA856" t="s">
        <v>33</v>
      </c>
      <c r="AB856">
        <v>103</v>
      </c>
      <c r="AC856">
        <v>0</v>
      </c>
    </row>
    <row r="857" spans="2:29" x14ac:dyDescent="0.25">
      <c r="B857">
        <f t="shared" si="26"/>
        <v>2022</v>
      </c>
      <c r="C857">
        <f t="shared" si="27"/>
        <v>12</v>
      </c>
      <c r="D857" s="19">
        <f>_xlfn.XLOOKUP(G857,[1]Sheet1!$K:$K,[1]Sheet1!$D:$D,0)</f>
        <v>44907</v>
      </c>
      <c r="E857" s="19">
        <f>_xlfn.XLOOKUP(G857,[1]Sheet1!$K:$K,[1]Sheet1!$E:$E,0)</f>
        <v>44913</v>
      </c>
      <c r="F857" t="str">
        <f>_xlfn.XLOOKUP(G857,[1]Sheet1!$K:$K,[1]Sheet1!$N:$N,0)</f>
        <v>2022-W51</v>
      </c>
      <c r="G857" t="s">
        <v>482</v>
      </c>
      <c r="H857" t="s">
        <v>66</v>
      </c>
      <c r="I857" t="s">
        <v>54</v>
      </c>
      <c r="J857" t="s">
        <v>30</v>
      </c>
      <c r="K857" t="s">
        <v>55</v>
      </c>
      <c r="L857" t="s">
        <v>2845</v>
      </c>
      <c r="M857" t="s">
        <v>1132</v>
      </c>
      <c r="N857" t="s">
        <v>1212</v>
      </c>
      <c r="O857" t="s">
        <v>1565</v>
      </c>
      <c r="P857" t="s">
        <v>2846</v>
      </c>
      <c r="Q857" t="s">
        <v>1204</v>
      </c>
      <c r="R857" t="s">
        <v>2847</v>
      </c>
      <c r="S857" t="s">
        <v>2197</v>
      </c>
      <c r="T857" t="s">
        <v>2148</v>
      </c>
      <c r="U857" t="s">
        <v>970</v>
      </c>
      <c r="V857" t="s">
        <v>999</v>
      </c>
      <c r="W857" t="s">
        <v>972</v>
      </c>
      <c r="X857" t="s">
        <v>2342</v>
      </c>
      <c r="Y857" t="s">
        <v>1247</v>
      </c>
      <c r="Z857" t="s">
        <v>494</v>
      </c>
      <c r="AA857" t="s">
        <v>368</v>
      </c>
      <c r="AB857">
        <v>103</v>
      </c>
      <c r="AC857">
        <v>2</v>
      </c>
    </row>
    <row r="858" spans="2:29" x14ac:dyDescent="0.25">
      <c r="B858">
        <f t="shared" si="26"/>
        <v>2022</v>
      </c>
      <c r="C858">
        <f t="shared" si="27"/>
        <v>12</v>
      </c>
      <c r="D858" s="19">
        <f>_xlfn.XLOOKUP(G858,[1]Sheet1!$K:$K,[1]Sheet1!$D:$D,0)</f>
        <v>44907</v>
      </c>
      <c r="E858" s="19">
        <f>_xlfn.XLOOKUP(G858,[1]Sheet1!$K:$K,[1]Sheet1!$E:$E,0)</f>
        <v>44913</v>
      </c>
      <c r="F858" t="str">
        <f>_xlfn.XLOOKUP(G858,[1]Sheet1!$K:$K,[1]Sheet1!$N:$N,0)</f>
        <v>2022-W51</v>
      </c>
      <c r="G858" t="s">
        <v>482</v>
      </c>
      <c r="H858" t="s">
        <v>34</v>
      </c>
      <c r="I858" t="s">
        <v>45</v>
      </c>
      <c r="J858" t="s">
        <v>46</v>
      </c>
      <c r="K858" t="s">
        <v>47</v>
      </c>
      <c r="L858" t="s">
        <v>2848</v>
      </c>
      <c r="M858" t="s">
        <v>1110</v>
      </c>
      <c r="N858" t="s">
        <v>1487</v>
      </c>
      <c r="O858" t="s">
        <v>1707</v>
      </c>
      <c r="P858" t="s">
        <v>2849</v>
      </c>
      <c r="Q858" t="s">
        <v>1332</v>
      </c>
      <c r="R858" t="s">
        <v>1487</v>
      </c>
      <c r="S858" t="s">
        <v>2580</v>
      </c>
      <c r="T858" t="s">
        <v>2091</v>
      </c>
      <c r="U858" t="s">
        <v>970</v>
      </c>
      <c r="V858" t="s">
        <v>1567</v>
      </c>
      <c r="W858" t="s">
        <v>984</v>
      </c>
      <c r="X858" t="s">
        <v>2850</v>
      </c>
      <c r="Y858" t="s">
        <v>986</v>
      </c>
      <c r="Z858" t="s">
        <v>495</v>
      </c>
      <c r="AA858" t="s">
        <v>33</v>
      </c>
      <c r="AB858">
        <v>99</v>
      </c>
      <c r="AC858">
        <v>0</v>
      </c>
    </row>
    <row r="859" spans="2:29" x14ac:dyDescent="0.25">
      <c r="B859">
        <f t="shared" si="26"/>
        <v>2022</v>
      </c>
      <c r="C859">
        <f t="shared" si="27"/>
        <v>12</v>
      </c>
      <c r="D859" s="19">
        <f>_xlfn.XLOOKUP(G859,[1]Sheet1!$K:$K,[1]Sheet1!$D:$D,0)</f>
        <v>44907</v>
      </c>
      <c r="E859" s="19">
        <f>_xlfn.XLOOKUP(G859,[1]Sheet1!$K:$K,[1]Sheet1!$E:$E,0)</f>
        <v>44913</v>
      </c>
      <c r="F859" t="str">
        <f>_xlfn.XLOOKUP(G859,[1]Sheet1!$K:$K,[1]Sheet1!$N:$N,0)</f>
        <v>2022-W51</v>
      </c>
      <c r="G859" t="s">
        <v>482</v>
      </c>
      <c r="H859" t="s">
        <v>92</v>
      </c>
      <c r="I859" t="s">
        <v>97</v>
      </c>
      <c r="J859" t="s">
        <v>98</v>
      </c>
      <c r="K859" t="s">
        <v>99</v>
      </c>
      <c r="L859" t="s">
        <v>1689</v>
      </c>
      <c r="M859" t="s">
        <v>963</v>
      </c>
      <c r="N859" t="s">
        <v>1258</v>
      </c>
      <c r="O859" t="s">
        <v>2598</v>
      </c>
      <c r="P859" t="s">
        <v>2851</v>
      </c>
      <c r="Q859" t="s">
        <v>967</v>
      </c>
      <c r="R859" t="s">
        <v>2314</v>
      </c>
      <c r="S859" t="s">
        <v>1188</v>
      </c>
      <c r="T859" t="s">
        <v>1017</v>
      </c>
      <c r="U859" t="s">
        <v>970</v>
      </c>
      <c r="V859" t="s">
        <v>1576</v>
      </c>
      <c r="W859" t="s">
        <v>996</v>
      </c>
      <c r="X859" t="s">
        <v>2836</v>
      </c>
      <c r="Y859" t="s">
        <v>1522</v>
      </c>
      <c r="Z859" t="s">
        <v>496</v>
      </c>
      <c r="AA859" t="s">
        <v>497</v>
      </c>
      <c r="AB859">
        <v>83</v>
      </c>
      <c r="AC859">
        <v>1</v>
      </c>
    </row>
    <row r="860" spans="2:29" x14ac:dyDescent="0.25">
      <c r="B860">
        <f t="shared" si="26"/>
        <v>2022</v>
      </c>
      <c r="C860">
        <f t="shared" si="27"/>
        <v>12</v>
      </c>
      <c r="D860" s="19">
        <f>_xlfn.XLOOKUP(G860,[1]Sheet1!$K:$K,[1]Sheet1!$D:$D,0)</f>
        <v>44907</v>
      </c>
      <c r="E860" s="19">
        <f>_xlfn.XLOOKUP(G860,[1]Sheet1!$K:$K,[1]Sheet1!$E:$E,0)</f>
        <v>44913</v>
      </c>
      <c r="F860" t="str">
        <f>_xlfn.XLOOKUP(G860,[1]Sheet1!$K:$K,[1]Sheet1!$N:$N,0)</f>
        <v>2022-W51</v>
      </c>
      <c r="G860" t="s">
        <v>482</v>
      </c>
      <c r="H860" t="s">
        <v>34</v>
      </c>
      <c r="I860" t="s">
        <v>62</v>
      </c>
      <c r="J860" t="s">
        <v>63</v>
      </c>
      <c r="K860" t="s">
        <v>64</v>
      </c>
      <c r="L860" t="s">
        <v>2852</v>
      </c>
      <c r="M860" t="s">
        <v>1022</v>
      </c>
      <c r="N860" t="s">
        <v>1436</v>
      </c>
      <c r="O860" t="s">
        <v>1344</v>
      </c>
      <c r="P860" t="s">
        <v>2772</v>
      </c>
      <c r="Q860" t="s">
        <v>1110</v>
      </c>
      <c r="R860" t="s">
        <v>2723</v>
      </c>
      <c r="S860" t="s">
        <v>1267</v>
      </c>
      <c r="T860" t="s">
        <v>970</v>
      </c>
      <c r="U860" t="s">
        <v>970</v>
      </c>
      <c r="V860" t="s">
        <v>1475</v>
      </c>
      <c r="W860" t="s">
        <v>984</v>
      </c>
      <c r="X860" t="s">
        <v>2853</v>
      </c>
      <c r="Y860" t="s">
        <v>986</v>
      </c>
      <c r="Z860" t="s">
        <v>498</v>
      </c>
      <c r="AA860" t="s">
        <v>33</v>
      </c>
      <c r="AB860">
        <v>77</v>
      </c>
      <c r="AC860">
        <v>0</v>
      </c>
    </row>
    <row r="861" spans="2:29" x14ac:dyDescent="0.25">
      <c r="B861">
        <f t="shared" si="26"/>
        <v>2022</v>
      </c>
      <c r="C861">
        <f t="shared" si="27"/>
        <v>12</v>
      </c>
      <c r="D861" s="19">
        <f>_xlfn.XLOOKUP(G861,[1]Sheet1!$K:$K,[1]Sheet1!$D:$D,0)</f>
        <v>44907</v>
      </c>
      <c r="E861" s="19">
        <f>_xlfn.XLOOKUP(G861,[1]Sheet1!$K:$K,[1]Sheet1!$E:$E,0)</f>
        <v>44913</v>
      </c>
      <c r="F861" t="str">
        <f>_xlfn.XLOOKUP(G861,[1]Sheet1!$K:$K,[1]Sheet1!$N:$N,0)</f>
        <v>2022-W51</v>
      </c>
      <c r="G861" t="s">
        <v>482</v>
      </c>
      <c r="H861" t="s">
        <v>92</v>
      </c>
      <c r="I861" t="s">
        <v>111</v>
      </c>
      <c r="J861" t="s">
        <v>112</v>
      </c>
      <c r="K861" t="s">
        <v>113</v>
      </c>
      <c r="L861" t="s">
        <v>1000</v>
      </c>
      <c r="M861" t="s">
        <v>1012</v>
      </c>
      <c r="N861" t="s">
        <v>2335</v>
      </c>
      <c r="O861" t="s">
        <v>2400</v>
      </c>
      <c r="P861" t="s">
        <v>2854</v>
      </c>
      <c r="Q861" t="s">
        <v>1012</v>
      </c>
      <c r="R861" t="s">
        <v>1729</v>
      </c>
      <c r="S861" t="s">
        <v>1436</v>
      </c>
      <c r="T861" t="s">
        <v>2855</v>
      </c>
      <c r="U861" t="s">
        <v>970</v>
      </c>
      <c r="V861" t="s">
        <v>1150</v>
      </c>
      <c r="W861" t="s">
        <v>984</v>
      </c>
      <c r="X861" t="s">
        <v>2272</v>
      </c>
      <c r="Y861" t="s">
        <v>986</v>
      </c>
      <c r="Z861" t="s">
        <v>499</v>
      </c>
      <c r="AA861" t="s">
        <v>33</v>
      </c>
      <c r="AB861">
        <v>74</v>
      </c>
      <c r="AC861">
        <v>0</v>
      </c>
    </row>
    <row r="862" spans="2:29" x14ac:dyDescent="0.25">
      <c r="B862">
        <f t="shared" si="26"/>
        <v>2022</v>
      </c>
      <c r="C862">
        <f t="shared" si="27"/>
        <v>12</v>
      </c>
      <c r="D862" s="19">
        <f>_xlfn.XLOOKUP(G862,[1]Sheet1!$K:$K,[1]Sheet1!$D:$D,0)</f>
        <v>44907</v>
      </c>
      <c r="E862" s="19">
        <f>_xlfn.XLOOKUP(G862,[1]Sheet1!$K:$K,[1]Sheet1!$E:$E,0)</f>
        <v>44913</v>
      </c>
      <c r="F862" t="str">
        <f>_xlfn.XLOOKUP(G862,[1]Sheet1!$K:$K,[1]Sheet1!$N:$N,0)</f>
        <v>2022-W51</v>
      </c>
      <c r="G862" t="s">
        <v>482</v>
      </c>
      <c r="H862" t="s">
        <v>66</v>
      </c>
      <c r="I862" t="s">
        <v>76</v>
      </c>
      <c r="J862" t="s">
        <v>77</v>
      </c>
      <c r="K862" t="s">
        <v>78</v>
      </c>
      <c r="L862" t="s">
        <v>2856</v>
      </c>
      <c r="M862" t="s">
        <v>992</v>
      </c>
      <c r="N862" t="s">
        <v>2150</v>
      </c>
      <c r="O862" t="s">
        <v>2556</v>
      </c>
      <c r="P862" t="s">
        <v>2857</v>
      </c>
      <c r="Q862" t="s">
        <v>1332</v>
      </c>
      <c r="R862" t="s">
        <v>1331</v>
      </c>
      <c r="S862" t="s">
        <v>2580</v>
      </c>
      <c r="T862" t="s">
        <v>2858</v>
      </c>
      <c r="U862" t="s">
        <v>970</v>
      </c>
      <c r="V862" t="s">
        <v>1778</v>
      </c>
      <c r="W862" t="s">
        <v>984</v>
      </c>
      <c r="X862" t="s">
        <v>2197</v>
      </c>
      <c r="Y862" t="s">
        <v>986</v>
      </c>
      <c r="Z862" t="s">
        <v>500</v>
      </c>
      <c r="AA862" t="s">
        <v>33</v>
      </c>
      <c r="AB862">
        <v>71</v>
      </c>
      <c r="AC862">
        <v>0</v>
      </c>
    </row>
    <row r="863" spans="2:29" x14ac:dyDescent="0.25">
      <c r="B863">
        <f t="shared" si="26"/>
        <v>2022</v>
      </c>
      <c r="C863">
        <f t="shared" si="27"/>
        <v>12</v>
      </c>
      <c r="D863" s="19">
        <f>_xlfn.XLOOKUP(G863,[1]Sheet1!$K:$K,[1]Sheet1!$D:$D,0)</f>
        <v>44907</v>
      </c>
      <c r="E863" s="19">
        <f>_xlfn.XLOOKUP(G863,[1]Sheet1!$K:$K,[1]Sheet1!$E:$E,0)</f>
        <v>44913</v>
      </c>
      <c r="F863" t="str">
        <f>_xlfn.XLOOKUP(G863,[1]Sheet1!$K:$K,[1]Sheet1!$N:$N,0)</f>
        <v>2022-W51</v>
      </c>
      <c r="G863" t="s">
        <v>482</v>
      </c>
      <c r="H863" t="s">
        <v>40</v>
      </c>
      <c r="I863" t="s">
        <v>41</v>
      </c>
      <c r="J863" t="s">
        <v>42</v>
      </c>
      <c r="K863" t="s">
        <v>43</v>
      </c>
      <c r="L863" t="s">
        <v>2859</v>
      </c>
      <c r="M863" t="s">
        <v>1110</v>
      </c>
      <c r="N863" t="s">
        <v>1484</v>
      </c>
      <c r="O863" t="s">
        <v>1707</v>
      </c>
      <c r="P863" t="s">
        <v>2860</v>
      </c>
      <c r="Q863" t="s">
        <v>1340</v>
      </c>
      <c r="R863" t="s">
        <v>2278</v>
      </c>
      <c r="S863" t="s">
        <v>1276</v>
      </c>
      <c r="T863" t="s">
        <v>2457</v>
      </c>
      <c r="U863" t="s">
        <v>970</v>
      </c>
      <c r="V863" t="s">
        <v>1062</v>
      </c>
      <c r="W863" t="s">
        <v>996</v>
      </c>
      <c r="X863" t="s">
        <v>2165</v>
      </c>
      <c r="Y863" t="s">
        <v>1335</v>
      </c>
      <c r="Z863" t="s">
        <v>501</v>
      </c>
      <c r="AA863" t="s">
        <v>161</v>
      </c>
      <c r="AB863">
        <v>56</v>
      </c>
      <c r="AC863">
        <v>1</v>
      </c>
    </row>
    <row r="864" spans="2:29" x14ac:dyDescent="0.25">
      <c r="B864">
        <f t="shared" si="26"/>
        <v>2022</v>
      </c>
      <c r="C864">
        <f t="shared" si="27"/>
        <v>12</v>
      </c>
      <c r="D864" s="19">
        <f>_xlfn.XLOOKUP(G864,[1]Sheet1!$K:$K,[1]Sheet1!$D:$D,0)</f>
        <v>44907</v>
      </c>
      <c r="E864" s="19">
        <f>_xlfn.XLOOKUP(G864,[1]Sheet1!$K:$K,[1]Sheet1!$E:$E,0)</f>
        <v>44913</v>
      </c>
      <c r="F864" t="str">
        <f>_xlfn.XLOOKUP(G864,[1]Sheet1!$K:$K,[1]Sheet1!$N:$N,0)</f>
        <v>2022-W51</v>
      </c>
      <c r="G864" t="s">
        <v>482</v>
      </c>
      <c r="H864" t="s">
        <v>92</v>
      </c>
      <c r="I864" t="s">
        <v>93</v>
      </c>
      <c r="J864" t="s">
        <v>94</v>
      </c>
      <c r="K864" t="s">
        <v>95</v>
      </c>
      <c r="L864" t="s">
        <v>2017</v>
      </c>
      <c r="M864" t="s">
        <v>963</v>
      </c>
      <c r="N864" t="s">
        <v>1597</v>
      </c>
      <c r="O864" t="s">
        <v>2598</v>
      </c>
      <c r="P864" t="s">
        <v>2861</v>
      </c>
      <c r="Q864" t="s">
        <v>967</v>
      </c>
      <c r="R864" t="s">
        <v>1111</v>
      </c>
      <c r="S864" t="s">
        <v>1188</v>
      </c>
      <c r="T864" t="s">
        <v>2022</v>
      </c>
      <c r="U864" t="s">
        <v>2862</v>
      </c>
      <c r="V864" t="s">
        <v>1064</v>
      </c>
      <c r="W864" t="s">
        <v>984</v>
      </c>
      <c r="X864" t="s">
        <v>1919</v>
      </c>
      <c r="Y864" t="s">
        <v>986</v>
      </c>
      <c r="Z864" t="s">
        <v>502</v>
      </c>
      <c r="AA864" t="s">
        <v>33</v>
      </c>
      <c r="AB864">
        <v>56</v>
      </c>
      <c r="AC864">
        <v>0</v>
      </c>
    </row>
    <row r="865" spans="2:29" x14ac:dyDescent="0.25">
      <c r="B865">
        <f t="shared" si="26"/>
        <v>2022</v>
      </c>
      <c r="C865">
        <f t="shared" si="27"/>
        <v>12</v>
      </c>
      <c r="D865" s="19">
        <f>_xlfn.XLOOKUP(G865,[1]Sheet1!$K:$K,[1]Sheet1!$D:$D,0)</f>
        <v>44907</v>
      </c>
      <c r="E865" s="19">
        <f>_xlfn.XLOOKUP(G865,[1]Sheet1!$K:$K,[1]Sheet1!$E:$E,0)</f>
        <v>44913</v>
      </c>
      <c r="F865" t="str">
        <f>_xlfn.XLOOKUP(G865,[1]Sheet1!$K:$K,[1]Sheet1!$N:$N,0)</f>
        <v>2022-W51</v>
      </c>
      <c r="G865" t="s">
        <v>482</v>
      </c>
      <c r="H865" t="s">
        <v>66</v>
      </c>
      <c r="I865" t="s">
        <v>80</v>
      </c>
      <c r="J865" t="s">
        <v>81</v>
      </c>
      <c r="K865" t="s">
        <v>82</v>
      </c>
      <c r="L865" t="s">
        <v>2863</v>
      </c>
      <c r="M865" t="s">
        <v>1022</v>
      </c>
      <c r="N865" t="s">
        <v>1385</v>
      </c>
      <c r="O865" t="s">
        <v>1344</v>
      </c>
      <c r="P865" t="s">
        <v>2864</v>
      </c>
      <c r="Q865" t="s">
        <v>1042</v>
      </c>
      <c r="R865" t="s">
        <v>2208</v>
      </c>
      <c r="S865" t="s">
        <v>1488</v>
      </c>
      <c r="T865" t="s">
        <v>970</v>
      </c>
      <c r="U865" t="s">
        <v>970</v>
      </c>
      <c r="V865" t="s">
        <v>1253</v>
      </c>
      <c r="W865" t="s">
        <v>984</v>
      </c>
      <c r="X865" t="s">
        <v>2865</v>
      </c>
      <c r="Y865" t="s">
        <v>986</v>
      </c>
      <c r="Z865" t="s">
        <v>503</v>
      </c>
      <c r="AA865" t="s">
        <v>33</v>
      </c>
      <c r="AB865">
        <v>53</v>
      </c>
      <c r="AC865">
        <v>0</v>
      </c>
    </row>
    <row r="866" spans="2:29" x14ac:dyDescent="0.25">
      <c r="B866">
        <f t="shared" si="26"/>
        <v>2022</v>
      </c>
      <c r="C866">
        <f t="shared" si="27"/>
        <v>12</v>
      </c>
      <c r="D866" s="19">
        <f>_xlfn.XLOOKUP(G866,[1]Sheet1!$K:$K,[1]Sheet1!$D:$D,0)</f>
        <v>44907</v>
      </c>
      <c r="E866" s="19">
        <f>_xlfn.XLOOKUP(G866,[1]Sheet1!$K:$K,[1]Sheet1!$E:$E,0)</f>
        <v>44913</v>
      </c>
      <c r="F866" t="str">
        <f>_xlfn.XLOOKUP(G866,[1]Sheet1!$K:$K,[1]Sheet1!$N:$N,0)</f>
        <v>2022-W51</v>
      </c>
      <c r="G866" t="s">
        <v>482</v>
      </c>
      <c r="H866" t="s">
        <v>66</v>
      </c>
      <c r="I866" t="s">
        <v>72</v>
      </c>
      <c r="J866" t="s">
        <v>73</v>
      </c>
      <c r="K866" t="s">
        <v>74</v>
      </c>
      <c r="L866" t="s">
        <v>2866</v>
      </c>
      <c r="M866" t="s">
        <v>977</v>
      </c>
      <c r="N866" t="s">
        <v>2723</v>
      </c>
      <c r="O866" t="s">
        <v>2174</v>
      </c>
      <c r="P866" t="s">
        <v>2867</v>
      </c>
      <c r="Q866" t="s">
        <v>977</v>
      </c>
      <c r="R866" t="s">
        <v>1445</v>
      </c>
      <c r="S866" t="s">
        <v>2868</v>
      </c>
      <c r="T866" t="s">
        <v>2022</v>
      </c>
      <c r="U866" t="s">
        <v>970</v>
      </c>
      <c r="V866" t="s">
        <v>1095</v>
      </c>
      <c r="W866" t="s">
        <v>984</v>
      </c>
      <c r="X866" t="s">
        <v>2869</v>
      </c>
      <c r="Y866" t="s">
        <v>986</v>
      </c>
      <c r="Z866" t="s">
        <v>504</v>
      </c>
      <c r="AA866" t="s">
        <v>33</v>
      </c>
      <c r="AB866">
        <v>48</v>
      </c>
      <c r="AC866">
        <v>0</v>
      </c>
    </row>
    <row r="867" spans="2:29" x14ac:dyDescent="0.25">
      <c r="B867">
        <f t="shared" si="26"/>
        <v>2022</v>
      </c>
      <c r="C867">
        <f t="shared" si="27"/>
        <v>12</v>
      </c>
      <c r="D867" s="19">
        <f>_xlfn.XLOOKUP(G867,[1]Sheet1!$K:$K,[1]Sheet1!$D:$D,0)</f>
        <v>44907</v>
      </c>
      <c r="E867" s="19">
        <f>_xlfn.XLOOKUP(G867,[1]Sheet1!$K:$K,[1]Sheet1!$E:$E,0)</f>
        <v>44913</v>
      </c>
      <c r="F867" t="str">
        <f>_xlfn.XLOOKUP(G867,[1]Sheet1!$K:$K,[1]Sheet1!$N:$N,0)</f>
        <v>2022-W51</v>
      </c>
      <c r="G867" t="s">
        <v>482</v>
      </c>
      <c r="H867" t="s">
        <v>40</v>
      </c>
      <c r="I867" t="s">
        <v>88</v>
      </c>
      <c r="J867" t="s">
        <v>89</v>
      </c>
      <c r="K867" t="s">
        <v>90</v>
      </c>
      <c r="L867" t="s">
        <v>2870</v>
      </c>
      <c r="M867" t="s">
        <v>963</v>
      </c>
      <c r="N867" t="s">
        <v>1525</v>
      </c>
      <c r="O867" t="s">
        <v>2598</v>
      </c>
      <c r="P867" t="s">
        <v>2871</v>
      </c>
      <c r="Q867" t="s">
        <v>963</v>
      </c>
      <c r="R867" t="s">
        <v>2663</v>
      </c>
      <c r="S867" t="s">
        <v>2169</v>
      </c>
      <c r="T867" t="s">
        <v>1634</v>
      </c>
      <c r="U867" t="s">
        <v>970</v>
      </c>
      <c r="V867" t="s">
        <v>1095</v>
      </c>
      <c r="W867" t="s">
        <v>984</v>
      </c>
      <c r="X867" t="s">
        <v>2872</v>
      </c>
      <c r="Y867" t="s">
        <v>986</v>
      </c>
      <c r="Z867" t="s">
        <v>505</v>
      </c>
      <c r="AA867" t="s">
        <v>33</v>
      </c>
      <c r="AB867">
        <v>46</v>
      </c>
      <c r="AC867">
        <v>0</v>
      </c>
    </row>
    <row r="868" spans="2:29" x14ac:dyDescent="0.25">
      <c r="B868">
        <f t="shared" si="26"/>
        <v>2022</v>
      </c>
      <c r="C868">
        <f t="shared" si="27"/>
        <v>12</v>
      </c>
      <c r="D868" s="19">
        <f>_xlfn.XLOOKUP(G868,[1]Sheet1!$K:$K,[1]Sheet1!$D:$D,0)</f>
        <v>44907</v>
      </c>
      <c r="E868" s="19">
        <f>_xlfn.XLOOKUP(G868,[1]Sheet1!$K:$K,[1]Sheet1!$E:$E,0)</f>
        <v>44913</v>
      </c>
      <c r="F868" t="str">
        <f>_xlfn.XLOOKUP(G868,[1]Sheet1!$K:$K,[1]Sheet1!$N:$N,0)</f>
        <v>2022-W51</v>
      </c>
      <c r="G868" t="s">
        <v>482</v>
      </c>
      <c r="H868" t="s">
        <v>115</v>
      </c>
      <c r="I868" t="s">
        <v>116</v>
      </c>
      <c r="J868" t="s">
        <v>117</v>
      </c>
      <c r="K868" t="s">
        <v>118</v>
      </c>
      <c r="L868" t="s">
        <v>2172</v>
      </c>
      <c r="M868" t="s">
        <v>1042</v>
      </c>
      <c r="N868" t="s">
        <v>2341</v>
      </c>
      <c r="O868" t="s">
        <v>2465</v>
      </c>
      <c r="P868" t="s">
        <v>2873</v>
      </c>
      <c r="Q868" t="s">
        <v>1042</v>
      </c>
      <c r="R868" t="s">
        <v>2637</v>
      </c>
      <c r="S868" t="s">
        <v>1488</v>
      </c>
      <c r="T868" t="s">
        <v>2874</v>
      </c>
      <c r="U868" t="s">
        <v>970</v>
      </c>
      <c r="V868" t="s">
        <v>1206</v>
      </c>
      <c r="W868" t="s">
        <v>996</v>
      </c>
      <c r="X868" t="s">
        <v>2875</v>
      </c>
      <c r="Y868" t="s">
        <v>1152</v>
      </c>
      <c r="Z868" t="s">
        <v>506</v>
      </c>
      <c r="AA868" t="s">
        <v>166</v>
      </c>
      <c r="AB868">
        <v>39</v>
      </c>
      <c r="AC868">
        <v>1</v>
      </c>
    </row>
    <row r="869" spans="2:29" x14ac:dyDescent="0.25">
      <c r="B869">
        <f t="shared" si="26"/>
        <v>2022</v>
      </c>
      <c r="C869">
        <f t="shared" si="27"/>
        <v>12</v>
      </c>
      <c r="D869" s="19">
        <f>_xlfn.XLOOKUP(G869,[1]Sheet1!$K:$K,[1]Sheet1!$D:$D,0)</f>
        <v>44907</v>
      </c>
      <c r="E869" s="19">
        <f>_xlfn.XLOOKUP(G869,[1]Sheet1!$K:$K,[1]Sheet1!$E:$E,0)</f>
        <v>44913</v>
      </c>
      <c r="F869" t="str">
        <f>_xlfn.XLOOKUP(G869,[1]Sheet1!$K:$K,[1]Sheet1!$N:$N,0)</f>
        <v>2022-W51</v>
      </c>
      <c r="G869" t="s">
        <v>482</v>
      </c>
      <c r="H869" t="s">
        <v>34</v>
      </c>
      <c r="I869" t="s">
        <v>107</v>
      </c>
      <c r="J869" t="s">
        <v>108</v>
      </c>
      <c r="K869" t="s">
        <v>109</v>
      </c>
      <c r="L869" t="s">
        <v>2876</v>
      </c>
      <c r="M869" t="s">
        <v>992</v>
      </c>
      <c r="N869" t="s">
        <v>2670</v>
      </c>
      <c r="O869" t="s">
        <v>2556</v>
      </c>
      <c r="P869" t="s">
        <v>2877</v>
      </c>
      <c r="Q869" t="s">
        <v>1005</v>
      </c>
      <c r="R869" t="s">
        <v>2051</v>
      </c>
      <c r="S869" t="s">
        <v>1930</v>
      </c>
      <c r="T869" t="s">
        <v>2878</v>
      </c>
      <c r="U869" t="s">
        <v>2597</v>
      </c>
      <c r="V869" t="s">
        <v>1255</v>
      </c>
      <c r="W869" t="s">
        <v>984</v>
      </c>
      <c r="X869" t="s">
        <v>1252</v>
      </c>
      <c r="Y869" t="s">
        <v>986</v>
      </c>
      <c r="Z869" t="s">
        <v>507</v>
      </c>
      <c r="AA869" t="s">
        <v>33</v>
      </c>
      <c r="AB869">
        <v>37</v>
      </c>
      <c r="AC869">
        <v>0</v>
      </c>
    </row>
    <row r="870" spans="2:29" x14ac:dyDescent="0.25">
      <c r="B870">
        <f t="shared" si="26"/>
        <v>2022</v>
      </c>
      <c r="C870">
        <f t="shared" si="27"/>
        <v>12</v>
      </c>
      <c r="D870" s="19">
        <f>_xlfn.XLOOKUP(G870,[1]Sheet1!$K:$K,[1]Sheet1!$D:$D,0)</f>
        <v>44907</v>
      </c>
      <c r="E870" s="19">
        <f>_xlfn.XLOOKUP(G870,[1]Sheet1!$K:$K,[1]Sheet1!$E:$E,0)</f>
        <v>44913</v>
      </c>
      <c r="F870" t="str">
        <f>_xlfn.XLOOKUP(G870,[1]Sheet1!$K:$K,[1]Sheet1!$N:$N,0)</f>
        <v>2022-W51</v>
      </c>
      <c r="G870" t="s">
        <v>482</v>
      </c>
      <c r="H870" t="s">
        <v>24</v>
      </c>
      <c r="I870" t="s">
        <v>24</v>
      </c>
      <c r="J870" t="s">
        <v>25</v>
      </c>
      <c r="K870" t="s">
        <v>26</v>
      </c>
      <c r="L870" t="s">
        <v>2712</v>
      </c>
      <c r="M870" t="s">
        <v>1081</v>
      </c>
      <c r="N870" t="s">
        <v>1986</v>
      </c>
      <c r="O870" t="s">
        <v>1787</v>
      </c>
      <c r="P870" t="s">
        <v>2879</v>
      </c>
      <c r="Q870" t="s">
        <v>977</v>
      </c>
      <c r="R870" t="s">
        <v>2339</v>
      </c>
      <c r="S870" t="s">
        <v>2868</v>
      </c>
      <c r="T870" t="s">
        <v>2260</v>
      </c>
      <c r="U870" t="s">
        <v>970</v>
      </c>
      <c r="V870" t="s">
        <v>1266</v>
      </c>
      <c r="W870" t="s">
        <v>984</v>
      </c>
      <c r="X870" t="s">
        <v>2880</v>
      </c>
      <c r="Y870" t="s">
        <v>986</v>
      </c>
      <c r="Z870" t="s">
        <v>508</v>
      </c>
      <c r="AA870" t="s">
        <v>33</v>
      </c>
      <c r="AB870">
        <v>36</v>
      </c>
      <c r="AC870">
        <v>0</v>
      </c>
    </row>
    <row r="871" spans="2:29" x14ac:dyDescent="0.25">
      <c r="B871">
        <f t="shared" si="26"/>
        <v>2022</v>
      </c>
      <c r="C871">
        <f t="shared" si="27"/>
        <v>12</v>
      </c>
      <c r="D871" s="19">
        <f>_xlfn.XLOOKUP(G871,[1]Sheet1!$K:$K,[1]Sheet1!$D:$D,0)</f>
        <v>44907</v>
      </c>
      <c r="E871" s="19">
        <f>_xlfn.XLOOKUP(G871,[1]Sheet1!$K:$K,[1]Sheet1!$E:$E,0)</f>
        <v>44913</v>
      </c>
      <c r="F871" t="str">
        <f>_xlfn.XLOOKUP(G871,[1]Sheet1!$K:$K,[1]Sheet1!$N:$N,0)</f>
        <v>2022-W51</v>
      </c>
      <c r="G871" t="s">
        <v>482</v>
      </c>
      <c r="H871" t="s">
        <v>34</v>
      </c>
      <c r="I871" t="s">
        <v>397</v>
      </c>
      <c r="J871" t="s">
        <v>398</v>
      </c>
      <c r="K871" t="s">
        <v>399</v>
      </c>
      <c r="L871" t="s">
        <v>2881</v>
      </c>
      <c r="M871" t="s">
        <v>972</v>
      </c>
      <c r="N871" t="s">
        <v>2213</v>
      </c>
      <c r="O871" t="s">
        <v>1983</v>
      </c>
      <c r="P871" t="s">
        <v>2686</v>
      </c>
      <c r="Q871" t="s">
        <v>972</v>
      </c>
      <c r="R871" t="s">
        <v>2279</v>
      </c>
      <c r="S871" t="s">
        <v>2512</v>
      </c>
      <c r="T871" t="s">
        <v>970</v>
      </c>
      <c r="U871" t="s">
        <v>970</v>
      </c>
      <c r="V871" t="s">
        <v>1496</v>
      </c>
      <c r="W871" t="s">
        <v>984</v>
      </c>
      <c r="X871" t="s">
        <v>2266</v>
      </c>
      <c r="Y871" t="s">
        <v>986</v>
      </c>
      <c r="Z871" t="s">
        <v>509</v>
      </c>
      <c r="AA871" t="s">
        <v>33</v>
      </c>
      <c r="AB871">
        <v>30</v>
      </c>
      <c r="AC871">
        <v>0</v>
      </c>
    </row>
    <row r="872" spans="2:29" x14ac:dyDescent="0.25">
      <c r="B872">
        <f t="shared" si="26"/>
        <v>2022</v>
      </c>
      <c r="C872">
        <f t="shared" si="27"/>
        <v>12</v>
      </c>
      <c r="D872" s="19">
        <f>_xlfn.XLOOKUP(G872,[1]Sheet1!$K:$K,[1]Sheet1!$D:$D,0)</f>
        <v>44907</v>
      </c>
      <c r="E872" s="19">
        <f>_xlfn.XLOOKUP(G872,[1]Sheet1!$K:$K,[1]Sheet1!$E:$E,0)</f>
        <v>44913</v>
      </c>
      <c r="F872" t="str">
        <f>_xlfn.XLOOKUP(G872,[1]Sheet1!$K:$K,[1]Sheet1!$N:$N,0)</f>
        <v>2022-W51</v>
      </c>
      <c r="G872" t="s">
        <v>482</v>
      </c>
      <c r="H872" t="s">
        <v>66</v>
      </c>
      <c r="I872" t="s">
        <v>120</v>
      </c>
      <c r="J872" t="s">
        <v>121</v>
      </c>
      <c r="K872" t="s">
        <v>122</v>
      </c>
      <c r="L872" t="s">
        <v>1451</v>
      </c>
      <c r="M872" t="s">
        <v>977</v>
      </c>
      <c r="N872" t="s">
        <v>2227</v>
      </c>
      <c r="O872" t="s">
        <v>2174</v>
      </c>
      <c r="P872" t="s">
        <v>1878</v>
      </c>
      <c r="Q872" t="s">
        <v>1032</v>
      </c>
      <c r="R872" t="s">
        <v>1986</v>
      </c>
      <c r="S872" t="s">
        <v>1933</v>
      </c>
      <c r="T872" t="s">
        <v>970</v>
      </c>
      <c r="U872" t="s">
        <v>970</v>
      </c>
      <c r="V872" t="s">
        <v>1360</v>
      </c>
      <c r="W872" t="s">
        <v>984</v>
      </c>
      <c r="X872" t="s">
        <v>2297</v>
      </c>
      <c r="Y872" t="s">
        <v>986</v>
      </c>
      <c r="Z872" t="s">
        <v>510</v>
      </c>
      <c r="AA872" t="s">
        <v>33</v>
      </c>
      <c r="AB872">
        <v>24</v>
      </c>
      <c r="AC872">
        <v>0</v>
      </c>
    </row>
    <row r="873" spans="2:29" x14ac:dyDescent="0.25">
      <c r="B873">
        <f t="shared" si="26"/>
        <v>2022</v>
      </c>
      <c r="C873">
        <f t="shared" si="27"/>
        <v>12</v>
      </c>
      <c r="D873" s="19">
        <f>_xlfn.XLOOKUP(G873,[1]Sheet1!$K:$K,[1]Sheet1!$D:$D,0)</f>
        <v>44907</v>
      </c>
      <c r="E873" s="19">
        <f>_xlfn.XLOOKUP(G873,[1]Sheet1!$K:$K,[1]Sheet1!$E:$E,0)</f>
        <v>44913</v>
      </c>
      <c r="F873" t="str">
        <f>_xlfn.XLOOKUP(G873,[1]Sheet1!$K:$K,[1]Sheet1!$N:$N,0)</f>
        <v>2022-W51</v>
      </c>
      <c r="G873" t="s">
        <v>482</v>
      </c>
      <c r="H873" t="s">
        <v>115</v>
      </c>
      <c r="I873" t="s">
        <v>231</v>
      </c>
      <c r="J873" t="s">
        <v>232</v>
      </c>
      <c r="K873" t="s">
        <v>233</v>
      </c>
      <c r="L873" t="s">
        <v>2882</v>
      </c>
      <c r="M873" t="s">
        <v>1081</v>
      </c>
      <c r="N873" t="s">
        <v>1681</v>
      </c>
      <c r="O873" t="s">
        <v>1787</v>
      </c>
      <c r="P873" t="s">
        <v>2883</v>
      </c>
      <c r="Q873" t="s">
        <v>977</v>
      </c>
      <c r="R873" t="s">
        <v>2459</v>
      </c>
      <c r="S873" t="s">
        <v>2868</v>
      </c>
      <c r="T873" t="s">
        <v>2148</v>
      </c>
      <c r="U873" t="s">
        <v>970</v>
      </c>
      <c r="V873" t="s">
        <v>1119</v>
      </c>
      <c r="W873" t="s">
        <v>984</v>
      </c>
      <c r="X873" t="s">
        <v>1777</v>
      </c>
      <c r="Y873" t="s">
        <v>986</v>
      </c>
      <c r="Z873" t="s">
        <v>205</v>
      </c>
      <c r="AA873" t="s">
        <v>33</v>
      </c>
      <c r="AB873">
        <v>23</v>
      </c>
      <c r="AC873">
        <v>0</v>
      </c>
    </row>
    <row r="874" spans="2:29" x14ac:dyDescent="0.25">
      <c r="B874">
        <f t="shared" si="26"/>
        <v>2022</v>
      </c>
      <c r="C874">
        <f t="shared" si="27"/>
        <v>12</v>
      </c>
      <c r="D874" s="19">
        <f>_xlfn.XLOOKUP(G874,[1]Sheet1!$K:$K,[1]Sheet1!$D:$D,0)</f>
        <v>44907</v>
      </c>
      <c r="E874" s="19">
        <f>_xlfn.XLOOKUP(G874,[1]Sheet1!$K:$K,[1]Sheet1!$E:$E,0)</f>
        <v>44913</v>
      </c>
      <c r="F874" t="str">
        <f>_xlfn.XLOOKUP(G874,[1]Sheet1!$K:$K,[1]Sheet1!$N:$N,0)</f>
        <v>2022-W51</v>
      </c>
      <c r="G874" t="s">
        <v>482</v>
      </c>
      <c r="H874" t="s">
        <v>34</v>
      </c>
      <c r="I874" t="s">
        <v>224</v>
      </c>
      <c r="J874" t="s">
        <v>158</v>
      </c>
      <c r="K874" t="s">
        <v>225</v>
      </c>
      <c r="L874" t="s">
        <v>2884</v>
      </c>
      <c r="M874" t="s">
        <v>1022</v>
      </c>
      <c r="N874" t="s">
        <v>1114</v>
      </c>
      <c r="O874" t="s">
        <v>1344</v>
      </c>
      <c r="P874" t="s">
        <v>2436</v>
      </c>
      <c r="Q874" t="s">
        <v>1110</v>
      </c>
      <c r="R874" t="s">
        <v>1210</v>
      </c>
      <c r="S874" t="s">
        <v>1267</v>
      </c>
      <c r="T874" t="s">
        <v>970</v>
      </c>
      <c r="U874" t="s">
        <v>970</v>
      </c>
      <c r="V874" t="s">
        <v>1221</v>
      </c>
      <c r="W874" t="s">
        <v>996</v>
      </c>
      <c r="X874" t="s">
        <v>1216</v>
      </c>
      <c r="Y874" t="s">
        <v>1078</v>
      </c>
      <c r="Z874" t="s">
        <v>141</v>
      </c>
      <c r="AA874" t="s">
        <v>236</v>
      </c>
      <c r="AB874">
        <v>21</v>
      </c>
      <c r="AC874">
        <v>1</v>
      </c>
    </row>
    <row r="875" spans="2:29" x14ac:dyDescent="0.25">
      <c r="B875">
        <f t="shared" si="26"/>
        <v>2022</v>
      </c>
      <c r="C875">
        <f t="shared" si="27"/>
        <v>12</v>
      </c>
      <c r="D875" s="19">
        <f>_xlfn.XLOOKUP(G875,[1]Sheet1!$K:$K,[1]Sheet1!$D:$D,0)</f>
        <v>44907</v>
      </c>
      <c r="E875" s="19">
        <f>_xlfn.XLOOKUP(G875,[1]Sheet1!$K:$K,[1]Sheet1!$E:$E,0)</f>
        <v>44913</v>
      </c>
      <c r="F875" t="str">
        <f>_xlfn.XLOOKUP(G875,[1]Sheet1!$K:$K,[1]Sheet1!$N:$N,0)</f>
        <v>2022-W51</v>
      </c>
      <c r="G875" t="s">
        <v>482</v>
      </c>
      <c r="H875" t="s">
        <v>34</v>
      </c>
      <c r="I875" t="s">
        <v>157</v>
      </c>
      <c r="J875" t="s">
        <v>158</v>
      </c>
      <c r="K875" t="s">
        <v>159</v>
      </c>
      <c r="L875" t="s">
        <v>2885</v>
      </c>
      <c r="M875" t="s">
        <v>967</v>
      </c>
      <c r="N875" t="s">
        <v>1424</v>
      </c>
      <c r="O875" t="s">
        <v>2571</v>
      </c>
      <c r="P875" t="s">
        <v>2886</v>
      </c>
      <c r="Q875" t="s">
        <v>1022</v>
      </c>
      <c r="R875" t="s">
        <v>1287</v>
      </c>
      <c r="S875" t="s">
        <v>1339</v>
      </c>
      <c r="T875" t="s">
        <v>2803</v>
      </c>
      <c r="U875" t="s">
        <v>970</v>
      </c>
      <c r="V875" t="s">
        <v>1221</v>
      </c>
      <c r="W875" t="s">
        <v>984</v>
      </c>
      <c r="X875" t="s">
        <v>1703</v>
      </c>
      <c r="Y875" t="s">
        <v>986</v>
      </c>
      <c r="Z875" t="s">
        <v>511</v>
      </c>
      <c r="AA875" t="s">
        <v>33</v>
      </c>
      <c r="AB875">
        <v>18</v>
      </c>
      <c r="AC875">
        <v>0</v>
      </c>
    </row>
    <row r="876" spans="2:29" x14ac:dyDescent="0.25">
      <c r="B876">
        <f t="shared" si="26"/>
        <v>2022</v>
      </c>
      <c r="C876">
        <f t="shared" si="27"/>
        <v>12</v>
      </c>
      <c r="D876" s="19">
        <f>_xlfn.XLOOKUP(G876,[1]Sheet1!$K:$K,[1]Sheet1!$D:$D,0)</f>
        <v>44907</v>
      </c>
      <c r="E876" s="19">
        <f>_xlfn.XLOOKUP(G876,[1]Sheet1!$K:$K,[1]Sheet1!$E:$E,0)</f>
        <v>44913</v>
      </c>
      <c r="F876" t="str">
        <f>_xlfn.XLOOKUP(G876,[1]Sheet1!$K:$K,[1]Sheet1!$N:$N,0)</f>
        <v>2022-W51</v>
      </c>
      <c r="G876" t="s">
        <v>482</v>
      </c>
      <c r="H876" t="s">
        <v>512</v>
      </c>
      <c r="I876" t="s">
        <v>67</v>
      </c>
      <c r="J876" t="s">
        <v>68</v>
      </c>
      <c r="K876" t="s">
        <v>69</v>
      </c>
      <c r="L876" t="s">
        <v>2708</v>
      </c>
      <c r="M876" t="s">
        <v>977</v>
      </c>
      <c r="N876" t="s">
        <v>1726</v>
      </c>
      <c r="O876" t="s">
        <v>2174</v>
      </c>
      <c r="P876" t="s">
        <v>2060</v>
      </c>
      <c r="Q876" t="s">
        <v>963</v>
      </c>
      <c r="R876" t="s">
        <v>2887</v>
      </c>
      <c r="S876" t="s">
        <v>2169</v>
      </c>
      <c r="T876" t="s">
        <v>970</v>
      </c>
      <c r="U876" t="s">
        <v>970</v>
      </c>
      <c r="V876" t="s">
        <v>1332</v>
      </c>
      <c r="W876" t="s">
        <v>984</v>
      </c>
      <c r="X876" t="s">
        <v>2888</v>
      </c>
      <c r="Y876" t="s">
        <v>986</v>
      </c>
      <c r="Z876" t="s">
        <v>513</v>
      </c>
      <c r="AA876" t="s">
        <v>33</v>
      </c>
      <c r="AB876">
        <v>18</v>
      </c>
      <c r="AC876">
        <v>0</v>
      </c>
    </row>
    <row r="877" spans="2:29" x14ac:dyDescent="0.25">
      <c r="B877">
        <f t="shared" si="26"/>
        <v>2022</v>
      </c>
      <c r="C877">
        <f t="shared" si="27"/>
        <v>12</v>
      </c>
      <c r="D877" s="19">
        <f>_xlfn.XLOOKUP(G877,[1]Sheet1!$K:$K,[1]Sheet1!$D:$D,0)</f>
        <v>44907</v>
      </c>
      <c r="E877" s="19">
        <f>_xlfn.XLOOKUP(G877,[1]Sheet1!$K:$K,[1]Sheet1!$E:$E,0)</f>
        <v>44913</v>
      </c>
      <c r="F877" t="str">
        <f>_xlfn.XLOOKUP(G877,[1]Sheet1!$K:$K,[1]Sheet1!$N:$N,0)</f>
        <v>2022-W51</v>
      </c>
      <c r="G877" t="s">
        <v>482</v>
      </c>
      <c r="H877" t="s">
        <v>34</v>
      </c>
      <c r="I877" t="s">
        <v>186</v>
      </c>
      <c r="J877" t="s">
        <v>187</v>
      </c>
      <c r="K877" t="s">
        <v>188</v>
      </c>
      <c r="L877" t="s">
        <v>2889</v>
      </c>
      <c r="M877" t="s">
        <v>1022</v>
      </c>
      <c r="N877" t="s">
        <v>1317</v>
      </c>
      <c r="O877" t="s">
        <v>1344</v>
      </c>
      <c r="P877" t="s">
        <v>2890</v>
      </c>
      <c r="Q877" t="s">
        <v>1022</v>
      </c>
      <c r="R877" t="s">
        <v>2280</v>
      </c>
      <c r="S877" t="s">
        <v>1339</v>
      </c>
      <c r="T877" t="s">
        <v>970</v>
      </c>
      <c r="U877" t="s">
        <v>1580</v>
      </c>
      <c r="V877" t="s">
        <v>1005</v>
      </c>
      <c r="W877" t="s">
        <v>984</v>
      </c>
      <c r="X877" t="s">
        <v>1091</v>
      </c>
      <c r="Y877" t="s">
        <v>986</v>
      </c>
      <c r="Z877" t="s">
        <v>514</v>
      </c>
      <c r="AA877" t="s">
        <v>33</v>
      </c>
      <c r="AB877">
        <v>17</v>
      </c>
      <c r="AC877">
        <v>0</v>
      </c>
    </row>
    <row r="878" spans="2:29" x14ac:dyDescent="0.25">
      <c r="B878">
        <f t="shared" si="26"/>
        <v>2022</v>
      </c>
      <c r="C878">
        <f t="shared" si="27"/>
        <v>12</v>
      </c>
      <c r="D878" s="19">
        <f>_xlfn.XLOOKUP(G878,[1]Sheet1!$K:$K,[1]Sheet1!$D:$D,0)</f>
        <v>44907</v>
      </c>
      <c r="E878" s="19">
        <f>_xlfn.XLOOKUP(G878,[1]Sheet1!$K:$K,[1]Sheet1!$E:$E,0)</f>
        <v>44913</v>
      </c>
      <c r="F878" t="str">
        <f>_xlfn.XLOOKUP(G878,[1]Sheet1!$K:$K,[1]Sheet1!$N:$N,0)</f>
        <v>2022-W51</v>
      </c>
      <c r="G878" t="s">
        <v>482</v>
      </c>
      <c r="H878" t="s">
        <v>162</v>
      </c>
      <c r="I878" t="s">
        <v>163</v>
      </c>
      <c r="J878" t="s">
        <v>164</v>
      </c>
      <c r="K878" t="s">
        <v>165</v>
      </c>
      <c r="L878" t="s">
        <v>2891</v>
      </c>
      <c r="M878" t="s">
        <v>1032</v>
      </c>
      <c r="N878" t="s">
        <v>1595</v>
      </c>
      <c r="O878" t="s">
        <v>2574</v>
      </c>
      <c r="P878" t="s">
        <v>2892</v>
      </c>
      <c r="Q878" t="s">
        <v>967</v>
      </c>
      <c r="R878" t="s">
        <v>1446</v>
      </c>
      <c r="S878" t="s">
        <v>1188</v>
      </c>
      <c r="T878" t="s">
        <v>970</v>
      </c>
      <c r="U878" t="s">
        <v>970</v>
      </c>
      <c r="V878" t="s">
        <v>1340</v>
      </c>
      <c r="W878" t="s">
        <v>972</v>
      </c>
      <c r="X878" t="s">
        <v>1593</v>
      </c>
      <c r="Y878" t="s">
        <v>1538</v>
      </c>
      <c r="Z878" t="s">
        <v>438</v>
      </c>
      <c r="AA878" t="s">
        <v>257</v>
      </c>
      <c r="AB878">
        <v>15</v>
      </c>
      <c r="AC878">
        <v>2</v>
      </c>
    </row>
    <row r="879" spans="2:29" x14ac:dyDescent="0.25">
      <c r="B879">
        <f t="shared" si="26"/>
        <v>2022</v>
      </c>
      <c r="C879">
        <f t="shared" si="27"/>
        <v>12</v>
      </c>
      <c r="D879" s="19">
        <f>_xlfn.XLOOKUP(G879,[1]Sheet1!$K:$K,[1]Sheet1!$D:$D,0)</f>
        <v>44907</v>
      </c>
      <c r="E879" s="19">
        <f>_xlfn.XLOOKUP(G879,[1]Sheet1!$K:$K,[1]Sheet1!$E:$E,0)</f>
        <v>44913</v>
      </c>
      <c r="F879" t="str">
        <f>_xlfn.XLOOKUP(G879,[1]Sheet1!$K:$K,[1]Sheet1!$N:$N,0)</f>
        <v>2022-W51</v>
      </c>
      <c r="G879" t="s">
        <v>482</v>
      </c>
      <c r="H879" t="s">
        <v>34</v>
      </c>
      <c r="I879" t="s">
        <v>222</v>
      </c>
      <c r="J879" t="s">
        <v>158</v>
      </c>
      <c r="K879" t="s">
        <v>223</v>
      </c>
      <c r="L879" t="s">
        <v>2893</v>
      </c>
      <c r="M879" t="s">
        <v>1032</v>
      </c>
      <c r="N879" t="s">
        <v>1987</v>
      </c>
      <c r="O879" t="s">
        <v>2574</v>
      </c>
      <c r="P879" t="s">
        <v>2894</v>
      </c>
      <c r="Q879" t="s">
        <v>1032</v>
      </c>
      <c r="R879" t="s">
        <v>2464</v>
      </c>
      <c r="S879" t="s">
        <v>1933</v>
      </c>
      <c r="T879" t="s">
        <v>2895</v>
      </c>
      <c r="U879" t="s">
        <v>1985</v>
      </c>
      <c r="V879" t="s">
        <v>1001</v>
      </c>
      <c r="W879" t="s">
        <v>984</v>
      </c>
      <c r="X879" t="s">
        <v>2723</v>
      </c>
      <c r="Y879" t="s">
        <v>986</v>
      </c>
      <c r="Z879" t="s">
        <v>515</v>
      </c>
      <c r="AA879" t="s">
        <v>33</v>
      </c>
      <c r="AB879">
        <v>13</v>
      </c>
      <c r="AC879">
        <v>0</v>
      </c>
    </row>
    <row r="880" spans="2:29" x14ac:dyDescent="0.25">
      <c r="B880">
        <f t="shared" si="26"/>
        <v>2022</v>
      </c>
      <c r="C880">
        <f t="shared" si="27"/>
        <v>12</v>
      </c>
      <c r="D880" s="19">
        <f>_xlfn.XLOOKUP(G880,[1]Sheet1!$K:$K,[1]Sheet1!$D:$D,0)</f>
        <v>44907</v>
      </c>
      <c r="E880" s="19">
        <f>_xlfn.XLOOKUP(G880,[1]Sheet1!$K:$K,[1]Sheet1!$E:$E,0)</f>
        <v>44913</v>
      </c>
      <c r="F880" t="str">
        <f>_xlfn.XLOOKUP(G880,[1]Sheet1!$K:$K,[1]Sheet1!$N:$N,0)</f>
        <v>2022-W51</v>
      </c>
      <c r="G880" t="s">
        <v>482</v>
      </c>
      <c r="H880" t="s">
        <v>512</v>
      </c>
      <c r="I880" t="s">
        <v>29</v>
      </c>
      <c r="J880" t="s">
        <v>30</v>
      </c>
      <c r="K880" t="s">
        <v>31</v>
      </c>
      <c r="L880" t="s">
        <v>1269</v>
      </c>
      <c r="M880" t="s">
        <v>996</v>
      </c>
      <c r="N880" t="s">
        <v>2316</v>
      </c>
      <c r="O880" t="s">
        <v>2315</v>
      </c>
      <c r="P880" t="s">
        <v>1855</v>
      </c>
      <c r="Q880" t="s">
        <v>972</v>
      </c>
      <c r="R880" t="s">
        <v>2896</v>
      </c>
      <c r="S880" t="s">
        <v>2512</v>
      </c>
      <c r="T880" t="s">
        <v>2897</v>
      </c>
      <c r="U880" t="s">
        <v>970</v>
      </c>
      <c r="V880" t="s">
        <v>1125</v>
      </c>
      <c r="W880" t="s">
        <v>984</v>
      </c>
      <c r="X880" t="s">
        <v>1268</v>
      </c>
      <c r="Y880" t="s">
        <v>986</v>
      </c>
      <c r="Z880" t="s">
        <v>516</v>
      </c>
      <c r="AA880" t="s">
        <v>33</v>
      </c>
      <c r="AB880">
        <v>11</v>
      </c>
      <c r="AC880">
        <v>0</v>
      </c>
    </row>
    <row r="881" spans="2:29" x14ac:dyDescent="0.25">
      <c r="B881">
        <f t="shared" si="26"/>
        <v>2022</v>
      </c>
      <c r="C881">
        <f t="shared" si="27"/>
        <v>12</v>
      </c>
      <c r="D881" s="19">
        <f>_xlfn.XLOOKUP(G881,[1]Sheet1!$K:$K,[1]Sheet1!$D:$D,0)</f>
        <v>44907</v>
      </c>
      <c r="E881" s="19">
        <f>_xlfn.XLOOKUP(G881,[1]Sheet1!$K:$K,[1]Sheet1!$E:$E,0)</f>
        <v>44913</v>
      </c>
      <c r="F881" t="str">
        <f>_xlfn.XLOOKUP(G881,[1]Sheet1!$K:$K,[1]Sheet1!$N:$N,0)</f>
        <v>2022-W51</v>
      </c>
      <c r="G881" t="s">
        <v>482</v>
      </c>
      <c r="H881" t="s">
        <v>512</v>
      </c>
      <c r="I881" t="s">
        <v>54</v>
      </c>
      <c r="J881" t="s">
        <v>30</v>
      </c>
      <c r="K881" t="s">
        <v>55</v>
      </c>
      <c r="L881" t="s">
        <v>2403</v>
      </c>
      <c r="M881" t="s">
        <v>996</v>
      </c>
      <c r="N881" t="s">
        <v>2243</v>
      </c>
      <c r="O881" t="s">
        <v>2315</v>
      </c>
      <c r="P881" t="s">
        <v>2898</v>
      </c>
      <c r="Q881" t="s">
        <v>996</v>
      </c>
      <c r="R881" t="s">
        <v>1142</v>
      </c>
      <c r="S881" t="s">
        <v>2899</v>
      </c>
      <c r="T881" t="s">
        <v>2900</v>
      </c>
      <c r="U881" t="s">
        <v>970</v>
      </c>
      <c r="V881" t="s">
        <v>967</v>
      </c>
      <c r="W881" t="s">
        <v>984</v>
      </c>
      <c r="X881" t="s">
        <v>2383</v>
      </c>
      <c r="Y881" t="s">
        <v>986</v>
      </c>
      <c r="Z881" t="s">
        <v>517</v>
      </c>
      <c r="AA881" t="s">
        <v>33</v>
      </c>
      <c r="AB881">
        <v>7</v>
      </c>
      <c r="AC881">
        <v>0</v>
      </c>
    </row>
    <row r="882" spans="2:29" x14ac:dyDescent="0.25">
      <c r="B882">
        <f t="shared" si="26"/>
        <v>2022</v>
      </c>
      <c r="C882">
        <f t="shared" si="27"/>
        <v>12</v>
      </c>
      <c r="D882" s="19">
        <f>_xlfn.XLOOKUP(G882,[1]Sheet1!$K:$K,[1]Sheet1!$D:$D,0)</f>
        <v>44907</v>
      </c>
      <c r="E882" s="19">
        <f>_xlfn.XLOOKUP(G882,[1]Sheet1!$K:$K,[1]Sheet1!$E:$E,0)</f>
        <v>44913</v>
      </c>
      <c r="F882" t="str">
        <f>_xlfn.XLOOKUP(G882,[1]Sheet1!$K:$K,[1]Sheet1!$N:$N,0)</f>
        <v>2022-W51</v>
      </c>
      <c r="G882" t="s">
        <v>482</v>
      </c>
      <c r="H882" t="s">
        <v>512</v>
      </c>
      <c r="I882" t="s">
        <v>76</v>
      </c>
      <c r="J882" t="s">
        <v>77</v>
      </c>
      <c r="K882" t="s">
        <v>78</v>
      </c>
      <c r="L882" t="s">
        <v>1727</v>
      </c>
      <c r="M882" t="s">
        <v>977</v>
      </c>
      <c r="N882" t="s">
        <v>2797</v>
      </c>
      <c r="O882" t="s">
        <v>2174</v>
      </c>
      <c r="P882" t="s">
        <v>1028</v>
      </c>
      <c r="Q882" t="s">
        <v>1032</v>
      </c>
      <c r="R882" t="s">
        <v>2185</v>
      </c>
      <c r="S882" t="s">
        <v>1933</v>
      </c>
      <c r="T882" t="s">
        <v>970</v>
      </c>
      <c r="U882" t="s">
        <v>970</v>
      </c>
      <c r="V882" t="s">
        <v>1032</v>
      </c>
      <c r="W882" t="s">
        <v>984</v>
      </c>
      <c r="X882" t="s">
        <v>2528</v>
      </c>
      <c r="Y882" t="s">
        <v>986</v>
      </c>
      <c r="Z882" t="s">
        <v>518</v>
      </c>
      <c r="AA882" t="s">
        <v>33</v>
      </c>
      <c r="AB882">
        <v>6</v>
      </c>
      <c r="AC882">
        <v>0</v>
      </c>
    </row>
    <row r="883" spans="2:29" x14ac:dyDescent="0.25">
      <c r="B883">
        <f t="shared" si="26"/>
        <v>2022</v>
      </c>
      <c r="C883">
        <f t="shared" si="27"/>
        <v>12</v>
      </c>
      <c r="D883" s="19">
        <f>_xlfn.XLOOKUP(G883,[1]Sheet1!$K:$K,[1]Sheet1!$D:$D,0)</f>
        <v>44907</v>
      </c>
      <c r="E883" s="19">
        <f>_xlfn.XLOOKUP(G883,[1]Sheet1!$K:$K,[1]Sheet1!$E:$E,0)</f>
        <v>44913</v>
      </c>
      <c r="F883" t="str">
        <f>_xlfn.XLOOKUP(G883,[1]Sheet1!$K:$K,[1]Sheet1!$N:$N,0)</f>
        <v>2022-W51</v>
      </c>
      <c r="G883" t="s">
        <v>482</v>
      </c>
      <c r="H883" t="s">
        <v>162</v>
      </c>
      <c r="I883" t="s">
        <v>371</v>
      </c>
      <c r="J883" t="s">
        <v>343</v>
      </c>
      <c r="K883" t="s">
        <v>372</v>
      </c>
      <c r="L883" t="s">
        <v>2370</v>
      </c>
      <c r="M883" t="s">
        <v>996</v>
      </c>
      <c r="N883" t="s">
        <v>2512</v>
      </c>
      <c r="O883" t="s">
        <v>2315</v>
      </c>
      <c r="P883" t="s">
        <v>1362</v>
      </c>
      <c r="Q883" t="s">
        <v>996</v>
      </c>
      <c r="R883" t="s">
        <v>1148</v>
      </c>
      <c r="S883" t="s">
        <v>2899</v>
      </c>
      <c r="T883" t="s">
        <v>1211</v>
      </c>
      <c r="U883" t="s">
        <v>986</v>
      </c>
      <c r="V883" t="s">
        <v>963</v>
      </c>
      <c r="W883" t="s">
        <v>984</v>
      </c>
      <c r="X883" t="s">
        <v>1395</v>
      </c>
      <c r="Y883" t="s">
        <v>986</v>
      </c>
      <c r="Z883" t="s">
        <v>376</v>
      </c>
      <c r="AA883" t="s">
        <v>33</v>
      </c>
      <c r="AB883">
        <v>5</v>
      </c>
      <c r="AC883">
        <v>0</v>
      </c>
    </row>
    <row r="884" spans="2:29" x14ac:dyDescent="0.25">
      <c r="B884">
        <f t="shared" si="26"/>
        <v>2022</v>
      </c>
      <c r="C884">
        <f t="shared" si="27"/>
        <v>12</v>
      </c>
      <c r="D884" s="19">
        <f>_xlfn.XLOOKUP(G884,[1]Sheet1!$K:$K,[1]Sheet1!$D:$D,0)</f>
        <v>44907</v>
      </c>
      <c r="E884" s="19">
        <f>_xlfn.XLOOKUP(G884,[1]Sheet1!$K:$K,[1]Sheet1!$E:$E,0)</f>
        <v>44913</v>
      </c>
      <c r="F884" t="str">
        <f>_xlfn.XLOOKUP(G884,[1]Sheet1!$K:$K,[1]Sheet1!$N:$N,0)</f>
        <v>2022-W51</v>
      </c>
      <c r="G884" t="s">
        <v>482</v>
      </c>
      <c r="H884" t="s">
        <v>162</v>
      </c>
      <c r="I884" t="s">
        <v>342</v>
      </c>
      <c r="J884" t="s">
        <v>343</v>
      </c>
      <c r="K884" t="s">
        <v>344</v>
      </c>
      <c r="L884" t="s">
        <v>1912</v>
      </c>
      <c r="M884" t="s">
        <v>1081</v>
      </c>
      <c r="N884" t="s">
        <v>2797</v>
      </c>
      <c r="O884" t="s">
        <v>1787</v>
      </c>
      <c r="P884" t="s">
        <v>1299</v>
      </c>
      <c r="Q884" t="s">
        <v>1022</v>
      </c>
      <c r="R884" t="s">
        <v>2901</v>
      </c>
      <c r="S884" t="s">
        <v>1339</v>
      </c>
      <c r="T884" t="s">
        <v>970</v>
      </c>
      <c r="U884" t="s">
        <v>970</v>
      </c>
      <c r="V884" t="s">
        <v>1081</v>
      </c>
      <c r="W884" t="s">
        <v>996</v>
      </c>
      <c r="X884" t="s">
        <v>1121</v>
      </c>
      <c r="Y884" t="s">
        <v>1538</v>
      </c>
      <c r="Z884" t="s">
        <v>318</v>
      </c>
      <c r="AA884" t="s">
        <v>166</v>
      </c>
      <c r="AB884">
        <v>3</v>
      </c>
      <c r="AC884">
        <v>1</v>
      </c>
    </row>
    <row r="885" spans="2:29" x14ac:dyDescent="0.25">
      <c r="B885">
        <f t="shared" si="26"/>
        <v>2022</v>
      </c>
      <c r="C885">
        <f t="shared" si="27"/>
        <v>12</v>
      </c>
      <c r="D885" s="19">
        <f>_xlfn.XLOOKUP(G885,[1]Sheet1!$K:$K,[1]Sheet1!$D:$D,0)</f>
        <v>44907</v>
      </c>
      <c r="E885" s="19">
        <f>_xlfn.XLOOKUP(G885,[1]Sheet1!$K:$K,[1]Sheet1!$E:$E,0)</f>
        <v>44913</v>
      </c>
      <c r="F885" t="str">
        <f>_xlfn.XLOOKUP(G885,[1]Sheet1!$K:$K,[1]Sheet1!$N:$N,0)</f>
        <v>2022-W51</v>
      </c>
      <c r="G885" t="s">
        <v>482</v>
      </c>
      <c r="H885" t="s">
        <v>512</v>
      </c>
      <c r="I885" t="s">
        <v>120</v>
      </c>
      <c r="J885" t="s">
        <v>121</v>
      </c>
      <c r="K885" t="s">
        <v>122</v>
      </c>
      <c r="L885" t="s">
        <v>1119</v>
      </c>
      <c r="M885" t="s">
        <v>972</v>
      </c>
      <c r="N885" t="s">
        <v>2902</v>
      </c>
      <c r="O885" t="s">
        <v>1983</v>
      </c>
      <c r="P885" t="s">
        <v>1318</v>
      </c>
      <c r="Q885" t="s">
        <v>1081</v>
      </c>
      <c r="R885" t="s">
        <v>2903</v>
      </c>
      <c r="S885" t="s">
        <v>2711</v>
      </c>
      <c r="T885" t="s">
        <v>970</v>
      </c>
      <c r="U885" t="s">
        <v>970</v>
      </c>
      <c r="V885" t="s">
        <v>972</v>
      </c>
      <c r="W885" t="s">
        <v>984</v>
      </c>
      <c r="X885" t="s">
        <v>1383</v>
      </c>
      <c r="Y885" t="s">
        <v>986</v>
      </c>
      <c r="Z885" t="s">
        <v>519</v>
      </c>
      <c r="AA885" t="s">
        <v>33</v>
      </c>
      <c r="AB885">
        <v>2</v>
      </c>
      <c r="AC885">
        <v>0</v>
      </c>
    </row>
    <row r="886" spans="2:29" x14ac:dyDescent="0.25">
      <c r="B886">
        <f t="shared" si="26"/>
        <v>2022</v>
      </c>
      <c r="C886">
        <f t="shared" si="27"/>
        <v>12</v>
      </c>
      <c r="D886" s="19">
        <f>_xlfn.XLOOKUP(G886,[1]Sheet1!$K:$K,[1]Sheet1!$D:$D,0)</f>
        <v>44907</v>
      </c>
      <c r="E886" s="19">
        <f>_xlfn.XLOOKUP(G886,[1]Sheet1!$K:$K,[1]Sheet1!$E:$E,0)</f>
        <v>44913</v>
      </c>
      <c r="F886" t="str">
        <f>_xlfn.XLOOKUP(G886,[1]Sheet1!$K:$K,[1]Sheet1!$N:$N,0)</f>
        <v>2022-W51</v>
      </c>
      <c r="G886" t="s">
        <v>482</v>
      </c>
      <c r="H886" t="s">
        <v>512</v>
      </c>
      <c r="I886" t="s">
        <v>80</v>
      </c>
      <c r="J886" t="s">
        <v>81</v>
      </c>
      <c r="K886" t="s">
        <v>82</v>
      </c>
      <c r="L886" t="s">
        <v>1269</v>
      </c>
      <c r="M886" t="s">
        <v>1081</v>
      </c>
      <c r="N886" t="s">
        <v>2316</v>
      </c>
      <c r="O886" t="s">
        <v>1787</v>
      </c>
      <c r="P886" t="s">
        <v>1649</v>
      </c>
      <c r="Q886" t="s">
        <v>977</v>
      </c>
      <c r="R886" t="s">
        <v>2904</v>
      </c>
      <c r="S886" t="s">
        <v>2868</v>
      </c>
      <c r="T886" t="s">
        <v>970</v>
      </c>
      <c r="U886" t="s">
        <v>970</v>
      </c>
      <c r="V886" t="s">
        <v>972</v>
      </c>
      <c r="W886" t="s">
        <v>984</v>
      </c>
      <c r="X886" t="s">
        <v>1210</v>
      </c>
      <c r="Y886" t="s">
        <v>986</v>
      </c>
      <c r="Z886" t="s">
        <v>370</v>
      </c>
      <c r="AA886" t="s">
        <v>33</v>
      </c>
      <c r="AB886">
        <v>2</v>
      </c>
      <c r="AC886">
        <v>0</v>
      </c>
    </row>
    <row r="887" spans="2:29" x14ac:dyDescent="0.25">
      <c r="B887">
        <f t="shared" si="26"/>
        <v>2022</v>
      </c>
      <c r="C887">
        <f t="shared" si="27"/>
        <v>12</v>
      </c>
      <c r="D887" s="19">
        <f>_xlfn.XLOOKUP(G887,[1]Sheet1!$K:$K,[1]Sheet1!$D:$D,0)</f>
        <v>44907</v>
      </c>
      <c r="E887" s="19">
        <f>_xlfn.XLOOKUP(G887,[1]Sheet1!$K:$K,[1]Sheet1!$E:$E,0)</f>
        <v>44913</v>
      </c>
      <c r="F887" t="str">
        <f>_xlfn.XLOOKUP(G887,[1]Sheet1!$K:$K,[1]Sheet1!$N:$N,0)</f>
        <v>2022-W51</v>
      </c>
      <c r="G887" t="s">
        <v>482</v>
      </c>
      <c r="H887" t="s">
        <v>512</v>
      </c>
      <c r="I887" t="s">
        <v>72</v>
      </c>
      <c r="J887" t="s">
        <v>73</v>
      </c>
      <c r="K887" t="s">
        <v>74</v>
      </c>
      <c r="L887" t="s">
        <v>1064</v>
      </c>
      <c r="M887" t="s">
        <v>1081</v>
      </c>
      <c r="N887" t="s">
        <v>2186</v>
      </c>
      <c r="O887" t="s">
        <v>1787</v>
      </c>
      <c r="P887" t="s">
        <v>1778</v>
      </c>
      <c r="Q887" t="s">
        <v>1081</v>
      </c>
      <c r="R887" t="s">
        <v>2899</v>
      </c>
      <c r="S887" t="s">
        <v>2711</v>
      </c>
      <c r="T887" t="s">
        <v>970</v>
      </c>
      <c r="U887" t="s">
        <v>1657</v>
      </c>
      <c r="V887" t="s">
        <v>972</v>
      </c>
      <c r="W887" t="s">
        <v>984</v>
      </c>
      <c r="X887" t="s">
        <v>1037</v>
      </c>
      <c r="Y887" t="s">
        <v>986</v>
      </c>
      <c r="Z887" t="s">
        <v>368</v>
      </c>
      <c r="AA887" t="s">
        <v>33</v>
      </c>
      <c r="AB887">
        <v>2</v>
      </c>
      <c r="AC887">
        <v>0</v>
      </c>
    </row>
    <row r="888" spans="2:29" x14ac:dyDescent="0.25">
      <c r="B888">
        <f t="shared" si="26"/>
        <v>2022</v>
      </c>
      <c r="C888">
        <f t="shared" si="27"/>
        <v>12</v>
      </c>
      <c r="D888" s="19">
        <f>_xlfn.XLOOKUP(G888,[1]Sheet1!$K:$K,[1]Sheet1!$D:$D,0)</f>
        <v>44907</v>
      </c>
      <c r="E888" s="19">
        <f>_xlfn.XLOOKUP(G888,[1]Sheet1!$K:$K,[1]Sheet1!$E:$E,0)</f>
        <v>44913</v>
      </c>
      <c r="F888" t="str">
        <f>_xlfn.XLOOKUP(G888,[1]Sheet1!$K:$K,[1]Sheet1!$N:$N,0)</f>
        <v>2022-W51</v>
      </c>
      <c r="G888" t="s">
        <v>482</v>
      </c>
      <c r="H888" t="s">
        <v>34</v>
      </c>
      <c r="I888" t="s">
        <v>301</v>
      </c>
      <c r="J888" t="s">
        <v>302</v>
      </c>
      <c r="K888" t="s">
        <v>303</v>
      </c>
      <c r="L888" t="s">
        <v>1253</v>
      </c>
      <c r="M888" t="s">
        <v>984</v>
      </c>
      <c r="N888" t="s">
        <v>2510</v>
      </c>
      <c r="O888" t="s">
        <v>986</v>
      </c>
      <c r="P888" t="s">
        <v>1529</v>
      </c>
      <c r="Q888" t="s">
        <v>984</v>
      </c>
      <c r="R888" t="s">
        <v>2905</v>
      </c>
      <c r="S888" t="s">
        <v>986</v>
      </c>
      <c r="T888" t="s">
        <v>970</v>
      </c>
      <c r="U888" t="s">
        <v>986</v>
      </c>
      <c r="V888" t="s">
        <v>996</v>
      </c>
      <c r="W888" t="s">
        <v>984</v>
      </c>
      <c r="X888" t="s">
        <v>1207</v>
      </c>
      <c r="Y888" t="s">
        <v>986</v>
      </c>
      <c r="Z888" t="s">
        <v>166</v>
      </c>
      <c r="AA888" t="s">
        <v>33</v>
      </c>
      <c r="AB888">
        <v>1</v>
      </c>
      <c r="AC888">
        <v>0</v>
      </c>
    </row>
    <row r="889" spans="2:29" x14ac:dyDescent="0.25">
      <c r="B889">
        <f t="shared" si="26"/>
        <v>2022</v>
      </c>
      <c r="C889">
        <f t="shared" si="27"/>
        <v>12</v>
      </c>
      <c r="D889" s="19">
        <f>_xlfn.XLOOKUP(G889,[1]Sheet1!$K:$K,[1]Sheet1!$D:$D,0)</f>
        <v>44900</v>
      </c>
      <c r="E889" s="19">
        <f>_xlfn.XLOOKUP(G889,[1]Sheet1!$K:$K,[1]Sheet1!$E:$E,0)</f>
        <v>44906</v>
      </c>
      <c r="F889" t="str">
        <f>_xlfn.XLOOKUP(G889,[1]Sheet1!$K:$K,[1]Sheet1!$N:$N,0)</f>
        <v>2022-W50</v>
      </c>
      <c r="G889" t="s">
        <v>520</v>
      </c>
      <c r="H889" t="s">
        <v>40</v>
      </c>
      <c r="I889" t="s">
        <v>58</v>
      </c>
      <c r="J889" t="s">
        <v>59</v>
      </c>
      <c r="K889" t="s">
        <v>60</v>
      </c>
      <c r="L889" t="s">
        <v>2906</v>
      </c>
      <c r="M889" t="s">
        <v>1032</v>
      </c>
      <c r="N889" t="s">
        <v>2021</v>
      </c>
      <c r="O889" t="s">
        <v>1053</v>
      </c>
      <c r="P889" t="s">
        <v>2907</v>
      </c>
      <c r="Q889" t="s">
        <v>1042</v>
      </c>
      <c r="R889" t="s">
        <v>2908</v>
      </c>
      <c r="S889" t="s">
        <v>2909</v>
      </c>
      <c r="T889" t="s">
        <v>2910</v>
      </c>
      <c r="U889" t="s">
        <v>970</v>
      </c>
      <c r="V889" t="s">
        <v>1192</v>
      </c>
      <c r="W889" t="s">
        <v>996</v>
      </c>
      <c r="X889" t="s">
        <v>1661</v>
      </c>
      <c r="Y889" t="s">
        <v>1040</v>
      </c>
      <c r="Z889" t="s">
        <v>521</v>
      </c>
      <c r="AA889" t="s">
        <v>166</v>
      </c>
      <c r="AB889">
        <v>112</v>
      </c>
      <c r="AC889">
        <v>1</v>
      </c>
    </row>
    <row r="890" spans="2:29" x14ac:dyDescent="0.25">
      <c r="B890">
        <f t="shared" si="26"/>
        <v>2022</v>
      </c>
      <c r="C890">
        <f t="shared" si="27"/>
        <v>12</v>
      </c>
      <c r="D890" s="19">
        <f>_xlfn.XLOOKUP(G890,[1]Sheet1!$K:$K,[1]Sheet1!$D:$D,0)</f>
        <v>44900</v>
      </c>
      <c r="E890" s="19">
        <f>_xlfn.XLOOKUP(G890,[1]Sheet1!$K:$K,[1]Sheet1!$E:$E,0)</f>
        <v>44906</v>
      </c>
      <c r="F890" t="str">
        <f>_xlfn.XLOOKUP(G890,[1]Sheet1!$K:$K,[1]Sheet1!$N:$N,0)</f>
        <v>2022-W50</v>
      </c>
      <c r="G890" t="s">
        <v>520</v>
      </c>
      <c r="H890" t="s">
        <v>512</v>
      </c>
      <c r="I890" t="s">
        <v>67</v>
      </c>
      <c r="J890" t="s">
        <v>68</v>
      </c>
      <c r="K890" t="s">
        <v>69</v>
      </c>
      <c r="L890" t="s">
        <v>2911</v>
      </c>
      <c r="M890" t="s">
        <v>1340</v>
      </c>
      <c r="N890" t="s">
        <v>2095</v>
      </c>
      <c r="O890" t="s">
        <v>2337</v>
      </c>
      <c r="P890" t="s">
        <v>2912</v>
      </c>
      <c r="Q890" t="s">
        <v>1341</v>
      </c>
      <c r="R890" t="s">
        <v>2913</v>
      </c>
      <c r="S890" t="s">
        <v>2393</v>
      </c>
      <c r="T890" t="s">
        <v>2120</v>
      </c>
      <c r="U890" t="s">
        <v>970</v>
      </c>
      <c r="V890" t="s">
        <v>1649</v>
      </c>
      <c r="W890" t="s">
        <v>996</v>
      </c>
      <c r="X890" t="s">
        <v>1925</v>
      </c>
      <c r="Y890" t="s">
        <v>1112</v>
      </c>
      <c r="Z890" t="s">
        <v>522</v>
      </c>
      <c r="AA890" t="s">
        <v>523</v>
      </c>
      <c r="AB890">
        <v>101</v>
      </c>
      <c r="AC890">
        <v>1</v>
      </c>
    </row>
    <row r="891" spans="2:29" x14ac:dyDescent="0.25">
      <c r="B891">
        <f t="shared" si="26"/>
        <v>2022</v>
      </c>
      <c r="C891">
        <f t="shared" si="27"/>
        <v>12</v>
      </c>
      <c r="D891" s="19">
        <f>_xlfn.XLOOKUP(G891,[1]Sheet1!$K:$K,[1]Sheet1!$D:$D,0)</f>
        <v>44900</v>
      </c>
      <c r="E891" s="19">
        <f>_xlfn.XLOOKUP(G891,[1]Sheet1!$K:$K,[1]Sheet1!$E:$E,0)</f>
        <v>44906</v>
      </c>
      <c r="F891" t="str">
        <f>_xlfn.XLOOKUP(G891,[1]Sheet1!$K:$K,[1]Sheet1!$N:$N,0)</f>
        <v>2022-W50</v>
      </c>
      <c r="G891" t="s">
        <v>520</v>
      </c>
      <c r="H891" t="s">
        <v>34</v>
      </c>
      <c r="I891" t="s">
        <v>35</v>
      </c>
      <c r="J891" t="s">
        <v>36</v>
      </c>
      <c r="K891" t="s">
        <v>37</v>
      </c>
      <c r="L891" t="s">
        <v>2914</v>
      </c>
      <c r="M891" t="s">
        <v>1022</v>
      </c>
      <c r="N891" t="s">
        <v>2075</v>
      </c>
      <c r="O891" t="s">
        <v>1417</v>
      </c>
      <c r="P891" t="s">
        <v>2915</v>
      </c>
      <c r="Q891" t="s">
        <v>1012</v>
      </c>
      <c r="R891" t="s">
        <v>1749</v>
      </c>
      <c r="S891" t="s">
        <v>2595</v>
      </c>
      <c r="T891" t="s">
        <v>2138</v>
      </c>
      <c r="U891" t="s">
        <v>970</v>
      </c>
      <c r="V891" t="s">
        <v>1955</v>
      </c>
      <c r="W891" t="s">
        <v>984</v>
      </c>
      <c r="X891" t="s">
        <v>1361</v>
      </c>
      <c r="Y891" t="s">
        <v>986</v>
      </c>
      <c r="Z891" t="s">
        <v>524</v>
      </c>
      <c r="AA891" t="s">
        <v>33</v>
      </c>
      <c r="AB891">
        <v>91</v>
      </c>
      <c r="AC891">
        <v>0</v>
      </c>
    </row>
    <row r="892" spans="2:29" x14ac:dyDescent="0.25">
      <c r="B892">
        <f t="shared" si="26"/>
        <v>2022</v>
      </c>
      <c r="C892">
        <f t="shared" si="27"/>
        <v>12</v>
      </c>
      <c r="D892" s="19">
        <f>_xlfn.XLOOKUP(G892,[1]Sheet1!$K:$K,[1]Sheet1!$D:$D,0)</f>
        <v>44900</v>
      </c>
      <c r="E892" s="19">
        <f>_xlfn.XLOOKUP(G892,[1]Sheet1!$K:$K,[1]Sheet1!$E:$E,0)</f>
        <v>44906</v>
      </c>
      <c r="F892" t="str">
        <f>_xlfn.XLOOKUP(G892,[1]Sheet1!$K:$K,[1]Sheet1!$N:$N,0)</f>
        <v>2022-W50</v>
      </c>
      <c r="G892" t="s">
        <v>520</v>
      </c>
      <c r="H892" t="s">
        <v>34</v>
      </c>
      <c r="I892" t="s">
        <v>50</v>
      </c>
      <c r="J892" t="s">
        <v>51</v>
      </c>
      <c r="K892" t="s">
        <v>52</v>
      </c>
      <c r="L892" t="s">
        <v>2783</v>
      </c>
      <c r="M892" t="s">
        <v>1081</v>
      </c>
      <c r="N892" t="s">
        <v>2916</v>
      </c>
      <c r="O892" t="s">
        <v>1396</v>
      </c>
      <c r="P892" t="s">
        <v>2917</v>
      </c>
      <c r="Q892" t="s">
        <v>1081</v>
      </c>
      <c r="R892" t="s">
        <v>1926</v>
      </c>
      <c r="S892" t="s">
        <v>1595</v>
      </c>
      <c r="T892" t="s">
        <v>2918</v>
      </c>
      <c r="U892" t="s">
        <v>970</v>
      </c>
      <c r="V892" t="s">
        <v>2002</v>
      </c>
      <c r="W892" t="s">
        <v>984</v>
      </c>
      <c r="X892" t="s">
        <v>2919</v>
      </c>
      <c r="Y892" t="s">
        <v>986</v>
      </c>
      <c r="Z892" t="s">
        <v>525</v>
      </c>
      <c r="AA892" t="s">
        <v>33</v>
      </c>
      <c r="AB892">
        <v>76</v>
      </c>
      <c r="AC892">
        <v>0</v>
      </c>
    </row>
    <row r="893" spans="2:29" x14ac:dyDescent="0.25">
      <c r="B893">
        <f t="shared" si="26"/>
        <v>2022</v>
      </c>
      <c r="C893">
        <f t="shared" si="27"/>
        <v>12</v>
      </c>
      <c r="D893" s="19">
        <f>_xlfn.XLOOKUP(G893,[1]Sheet1!$K:$K,[1]Sheet1!$D:$D,0)</f>
        <v>44900</v>
      </c>
      <c r="E893" s="19">
        <f>_xlfn.XLOOKUP(G893,[1]Sheet1!$K:$K,[1]Sheet1!$E:$E,0)</f>
        <v>44906</v>
      </c>
      <c r="F893" t="str">
        <f>_xlfn.XLOOKUP(G893,[1]Sheet1!$K:$K,[1]Sheet1!$N:$N,0)</f>
        <v>2022-W50</v>
      </c>
      <c r="G893" t="s">
        <v>520</v>
      </c>
      <c r="H893" t="s">
        <v>92</v>
      </c>
      <c r="I893" t="s">
        <v>102</v>
      </c>
      <c r="J893" t="s">
        <v>103</v>
      </c>
      <c r="K893" t="s">
        <v>104</v>
      </c>
      <c r="L893" t="s">
        <v>2920</v>
      </c>
      <c r="M893" t="s">
        <v>1219</v>
      </c>
      <c r="N893" t="s">
        <v>2207</v>
      </c>
      <c r="O893" t="s">
        <v>2602</v>
      </c>
      <c r="P893" t="s">
        <v>2921</v>
      </c>
      <c r="Q893" t="s">
        <v>1496</v>
      </c>
      <c r="R893" t="s">
        <v>2529</v>
      </c>
      <c r="S893" t="s">
        <v>2922</v>
      </c>
      <c r="T893" t="s">
        <v>970</v>
      </c>
      <c r="U893" t="s">
        <v>970</v>
      </c>
      <c r="V893" t="s">
        <v>1529</v>
      </c>
      <c r="W893" t="s">
        <v>996</v>
      </c>
      <c r="X893" t="s">
        <v>1757</v>
      </c>
      <c r="Y893" t="s">
        <v>1223</v>
      </c>
      <c r="Z893" t="s">
        <v>526</v>
      </c>
      <c r="AA893" t="s">
        <v>497</v>
      </c>
      <c r="AB893">
        <v>59</v>
      </c>
      <c r="AC893">
        <v>1</v>
      </c>
    </row>
    <row r="894" spans="2:29" x14ac:dyDescent="0.25">
      <c r="B894">
        <f t="shared" si="26"/>
        <v>2022</v>
      </c>
      <c r="C894">
        <f t="shared" si="27"/>
        <v>12</v>
      </c>
      <c r="D894" s="19">
        <f>_xlfn.XLOOKUP(G894,[1]Sheet1!$K:$K,[1]Sheet1!$D:$D,0)</f>
        <v>44900</v>
      </c>
      <c r="E894" s="19">
        <f>_xlfn.XLOOKUP(G894,[1]Sheet1!$K:$K,[1]Sheet1!$E:$E,0)</f>
        <v>44906</v>
      </c>
      <c r="F894" t="str">
        <f>_xlfn.XLOOKUP(G894,[1]Sheet1!$K:$K,[1]Sheet1!$N:$N,0)</f>
        <v>2022-W50</v>
      </c>
      <c r="G894" t="s">
        <v>520</v>
      </c>
      <c r="H894" t="s">
        <v>512</v>
      </c>
      <c r="I894" t="s">
        <v>29</v>
      </c>
      <c r="J894" t="s">
        <v>30</v>
      </c>
      <c r="K894" t="s">
        <v>31</v>
      </c>
      <c r="L894" t="s">
        <v>2688</v>
      </c>
      <c r="M894" t="s">
        <v>1081</v>
      </c>
      <c r="N894" t="s">
        <v>1422</v>
      </c>
      <c r="O894" t="s">
        <v>1396</v>
      </c>
      <c r="P894" t="s">
        <v>2782</v>
      </c>
      <c r="Q894" t="s">
        <v>963</v>
      </c>
      <c r="R894" t="s">
        <v>1833</v>
      </c>
      <c r="S894" t="s">
        <v>2571</v>
      </c>
      <c r="T894" t="s">
        <v>1634</v>
      </c>
      <c r="U894" t="s">
        <v>970</v>
      </c>
      <c r="V894" t="s">
        <v>1079</v>
      </c>
      <c r="W894" t="s">
        <v>984</v>
      </c>
      <c r="X894" t="s">
        <v>2923</v>
      </c>
      <c r="Y894" t="s">
        <v>986</v>
      </c>
      <c r="Z894" t="s">
        <v>527</v>
      </c>
      <c r="AA894" t="s">
        <v>33</v>
      </c>
      <c r="AB894">
        <v>57</v>
      </c>
      <c r="AC894">
        <v>0</v>
      </c>
    </row>
    <row r="895" spans="2:29" x14ac:dyDescent="0.25">
      <c r="B895">
        <f t="shared" si="26"/>
        <v>2022</v>
      </c>
      <c r="C895">
        <f t="shared" si="27"/>
        <v>12</v>
      </c>
      <c r="D895" s="19">
        <f>_xlfn.XLOOKUP(G895,[1]Sheet1!$K:$K,[1]Sheet1!$D:$D,0)</f>
        <v>44900</v>
      </c>
      <c r="E895" s="19">
        <f>_xlfn.XLOOKUP(G895,[1]Sheet1!$K:$K,[1]Sheet1!$E:$E,0)</f>
        <v>44906</v>
      </c>
      <c r="F895" t="str">
        <f>_xlfn.XLOOKUP(G895,[1]Sheet1!$K:$K,[1]Sheet1!$N:$N,0)</f>
        <v>2022-W50</v>
      </c>
      <c r="G895" t="s">
        <v>520</v>
      </c>
      <c r="H895" t="s">
        <v>34</v>
      </c>
      <c r="I895" t="s">
        <v>45</v>
      </c>
      <c r="J895" t="s">
        <v>46</v>
      </c>
      <c r="K895" t="s">
        <v>47</v>
      </c>
      <c r="L895" t="s">
        <v>2924</v>
      </c>
      <c r="M895" t="s">
        <v>1081</v>
      </c>
      <c r="N895" t="s">
        <v>2173</v>
      </c>
      <c r="O895" t="s">
        <v>1396</v>
      </c>
      <c r="P895" t="s">
        <v>2925</v>
      </c>
      <c r="Q895" t="s">
        <v>977</v>
      </c>
      <c r="R895" t="s">
        <v>2926</v>
      </c>
      <c r="S895" t="s">
        <v>1932</v>
      </c>
      <c r="T895" t="s">
        <v>970</v>
      </c>
      <c r="U895" t="s">
        <v>970</v>
      </c>
      <c r="V895" t="s">
        <v>1095</v>
      </c>
      <c r="W895" t="s">
        <v>984</v>
      </c>
      <c r="X895" t="s">
        <v>2632</v>
      </c>
      <c r="Y895" t="s">
        <v>986</v>
      </c>
      <c r="Z895" t="s">
        <v>528</v>
      </c>
      <c r="AA895" t="s">
        <v>33</v>
      </c>
      <c r="AB895">
        <v>50</v>
      </c>
      <c r="AC895">
        <v>0</v>
      </c>
    </row>
    <row r="896" spans="2:29" x14ac:dyDescent="0.25">
      <c r="B896">
        <f t="shared" si="26"/>
        <v>2022</v>
      </c>
      <c r="C896">
        <f t="shared" si="27"/>
        <v>12</v>
      </c>
      <c r="D896" s="19">
        <f>_xlfn.XLOOKUP(G896,[1]Sheet1!$K:$K,[1]Sheet1!$D:$D,0)</f>
        <v>44900</v>
      </c>
      <c r="E896" s="19">
        <f>_xlfn.XLOOKUP(G896,[1]Sheet1!$K:$K,[1]Sheet1!$E:$E,0)</f>
        <v>44906</v>
      </c>
      <c r="F896" t="str">
        <f>_xlfn.XLOOKUP(G896,[1]Sheet1!$K:$K,[1]Sheet1!$N:$N,0)</f>
        <v>2022-W50</v>
      </c>
      <c r="G896" t="s">
        <v>520</v>
      </c>
      <c r="H896" t="s">
        <v>40</v>
      </c>
      <c r="I896" t="s">
        <v>41</v>
      </c>
      <c r="J896" t="s">
        <v>42</v>
      </c>
      <c r="K896" t="s">
        <v>43</v>
      </c>
      <c r="L896" t="s">
        <v>1031</v>
      </c>
      <c r="M896" t="s">
        <v>967</v>
      </c>
      <c r="N896" t="s">
        <v>2383</v>
      </c>
      <c r="O896" t="s">
        <v>2710</v>
      </c>
      <c r="P896" t="s">
        <v>2927</v>
      </c>
      <c r="Q896" t="s">
        <v>1042</v>
      </c>
      <c r="R896" t="s">
        <v>1619</v>
      </c>
      <c r="S896" t="s">
        <v>2909</v>
      </c>
      <c r="T896" t="s">
        <v>970</v>
      </c>
      <c r="U896" t="s">
        <v>970</v>
      </c>
      <c r="V896" t="s">
        <v>1345</v>
      </c>
      <c r="W896" t="s">
        <v>996</v>
      </c>
      <c r="X896" t="s">
        <v>1193</v>
      </c>
      <c r="Y896" t="s">
        <v>1303</v>
      </c>
      <c r="Z896" t="s">
        <v>529</v>
      </c>
      <c r="AA896" t="s">
        <v>160</v>
      </c>
      <c r="AB896">
        <v>44</v>
      </c>
      <c r="AC896">
        <v>1</v>
      </c>
    </row>
    <row r="897" spans="2:29" x14ac:dyDescent="0.25">
      <c r="B897">
        <f t="shared" si="26"/>
        <v>2022</v>
      </c>
      <c r="C897">
        <f t="shared" si="27"/>
        <v>12</v>
      </c>
      <c r="D897" s="19">
        <f>_xlfn.XLOOKUP(G897,[1]Sheet1!$K:$K,[1]Sheet1!$D:$D,0)</f>
        <v>44900</v>
      </c>
      <c r="E897" s="19">
        <f>_xlfn.XLOOKUP(G897,[1]Sheet1!$K:$K,[1]Sheet1!$E:$E,0)</f>
        <v>44906</v>
      </c>
      <c r="F897" t="str">
        <f>_xlfn.XLOOKUP(G897,[1]Sheet1!$K:$K,[1]Sheet1!$N:$N,0)</f>
        <v>2022-W50</v>
      </c>
      <c r="G897" t="s">
        <v>520</v>
      </c>
      <c r="H897" t="s">
        <v>40</v>
      </c>
      <c r="I897" t="s">
        <v>88</v>
      </c>
      <c r="J897" t="s">
        <v>89</v>
      </c>
      <c r="K897" t="s">
        <v>90</v>
      </c>
      <c r="L897" t="s">
        <v>2928</v>
      </c>
      <c r="M897" t="s">
        <v>977</v>
      </c>
      <c r="N897" t="s">
        <v>1389</v>
      </c>
      <c r="O897" t="s">
        <v>1484</v>
      </c>
      <c r="P897" t="s">
        <v>2929</v>
      </c>
      <c r="Q897" t="s">
        <v>977</v>
      </c>
      <c r="R897" t="s">
        <v>1179</v>
      </c>
      <c r="S897" t="s">
        <v>1932</v>
      </c>
      <c r="T897" t="s">
        <v>970</v>
      </c>
      <c r="U897" t="s">
        <v>970</v>
      </c>
      <c r="V897" t="s">
        <v>1101</v>
      </c>
      <c r="W897" t="s">
        <v>984</v>
      </c>
      <c r="X897" t="s">
        <v>2930</v>
      </c>
      <c r="Y897" t="s">
        <v>986</v>
      </c>
      <c r="Z897" t="s">
        <v>529</v>
      </c>
      <c r="AA897" t="s">
        <v>33</v>
      </c>
      <c r="AB897">
        <v>43</v>
      </c>
      <c r="AC897">
        <v>0</v>
      </c>
    </row>
    <row r="898" spans="2:29" x14ac:dyDescent="0.25">
      <c r="B898">
        <f t="shared" si="26"/>
        <v>2022</v>
      </c>
      <c r="C898">
        <f t="shared" si="27"/>
        <v>12</v>
      </c>
      <c r="D898" s="19">
        <f>_xlfn.XLOOKUP(G898,[1]Sheet1!$K:$K,[1]Sheet1!$D:$D,0)</f>
        <v>44900</v>
      </c>
      <c r="E898" s="19">
        <f>_xlfn.XLOOKUP(G898,[1]Sheet1!$K:$K,[1]Sheet1!$E:$E,0)</f>
        <v>44906</v>
      </c>
      <c r="F898" t="str">
        <f>_xlfn.XLOOKUP(G898,[1]Sheet1!$K:$K,[1]Sheet1!$N:$N,0)</f>
        <v>2022-W50</v>
      </c>
      <c r="G898" t="s">
        <v>520</v>
      </c>
      <c r="H898" t="s">
        <v>34</v>
      </c>
      <c r="I898" t="s">
        <v>107</v>
      </c>
      <c r="J898" t="s">
        <v>108</v>
      </c>
      <c r="K898" t="s">
        <v>109</v>
      </c>
      <c r="L898" t="s">
        <v>2931</v>
      </c>
      <c r="M898" t="s">
        <v>1110</v>
      </c>
      <c r="N898" t="s">
        <v>1604</v>
      </c>
      <c r="O898" t="s">
        <v>1860</v>
      </c>
      <c r="P898" t="s">
        <v>2932</v>
      </c>
      <c r="Q898" t="s">
        <v>988</v>
      </c>
      <c r="R898" t="s">
        <v>2544</v>
      </c>
      <c r="S898" t="s">
        <v>1069</v>
      </c>
      <c r="T898" t="s">
        <v>2933</v>
      </c>
      <c r="U898" t="s">
        <v>970</v>
      </c>
      <c r="V898" t="s">
        <v>1095</v>
      </c>
      <c r="W898" t="s">
        <v>996</v>
      </c>
      <c r="X898" t="s">
        <v>1729</v>
      </c>
      <c r="Y898" t="s">
        <v>1335</v>
      </c>
      <c r="Z898" t="s">
        <v>530</v>
      </c>
      <c r="AA898" t="s">
        <v>166</v>
      </c>
      <c r="AB898">
        <v>37</v>
      </c>
      <c r="AC898">
        <v>1</v>
      </c>
    </row>
    <row r="899" spans="2:29" x14ac:dyDescent="0.25">
      <c r="B899">
        <f t="shared" si="26"/>
        <v>2022</v>
      </c>
      <c r="C899">
        <f t="shared" si="27"/>
        <v>12</v>
      </c>
      <c r="D899" s="19">
        <f>_xlfn.XLOOKUP(G899,[1]Sheet1!$K:$K,[1]Sheet1!$D:$D,0)</f>
        <v>44900</v>
      </c>
      <c r="E899" s="19">
        <f>_xlfn.XLOOKUP(G899,[1]Sheet1!$K:$K,[1]Sheet1!$E:$E,0)</f>
        <v>44906</v>
      </c>
      <c r="F899" t="str">
        <f>_xlfn.XLOOKUP(G899,[1]Sheet1!$K:$K,[1]Sheet1!$N:$N,0)</f>
        <v>2022-W50</v>
      </c>
      <c r="G899" t="s">
        <v>520</v>
      </c>
      <c r="H899" t="s">
        <v>92</v>
      </c>
      <c r="I899" t="s">
        <v>97</v>
      </c>
      <c r="J899" t="s">
        <v>98</v>
      </c>
      <c r="K899" t="s">
        <v>99</v>
      </c>
      <c r="L899" t="s">
        <v>2934</v>
      </c>
      <c r="M899" t="s">
        <v>967</v>
      </c>
      <c r="N899" t="s">
        <v>2786</v>
      </c>
      <c r="O899" t="s">
        <v>2710</v>
      </c>
      <c r="P899" t="s">
        <v>2935</v>
      </c>
      <c r="Q899" t="s">
        <v>967</v>
      </c>
      <c r="R899" t="s">
        <v>1387</v>
      </c>
      <c r="S899" t="s">
        <v>982</v>
      </c>
      <c r="T899" t="s">
        <v>1695</v>
      </c>
      <c r="U899" t="s">
        <v>970</v>
      </c>
      <c r="V899" t="s">
        <v>1438</v>
      </c>
      <c r="W899" t="s">
        <v>1081</v>
      </c>
      <c r="X899" t="s">
        <v>2936</v>
      </c>
      <c r="Y899" t="s">
        <v>2937</v>
      </c>
      <c r="Z899" t="s">
        <v>531</v>
      </c>
      <c r="AA899" t="s">
        <v>532</v>
      </c>
      <c r="AB899">
        <v>37</v>
      </c>
      <c r="AC899">
        <v>3</v>
      </c>
    </row>
    <row r="900" spans="2:29" x14ac:dyDescent="0.25">
      <c r="B900">
        <f t="shared" ref="B900:B963" si="28">YEAR(D900)</f>
        <v>2022</v>
      </c>
      <c r="C900">
        <f t="shared" ref="C900:C963" si="29">MONTH(D900)</f>
        <v>12</v>
      </c>
      <c r="D900" s="19">
        <f>_xlfn.XLOOKUP(G900,[1]Sheet1!$K:$K,[1]Sheet1!$D:$D,0)</f>
        <v>44900</v>
      </c>
      <c r="E900" s="19">
        <f>_xlfn.XLOOKUP(G900,[1]Sheet1!$K:$K,[1]Sheet1!$E:$E,0)</f>
        <v>44906</v>
      </c>
      <c r="F900" t="str">
        <f>_xlfn.XLOOKUP(G900,[1]Sheet1!$K:$K,[1]Sheet1!$N:$N,0)</f>
        <v>2022-W50</v>
      </c>
      <c r="G900" t="s">
        <v>520</v>
      </c>
      <c r="H900" t="s">
        <v>34</v>
      </c>
      <c r="I900" t="s">
        <v>62</v>
      </c>
      <c r="J900" t="s">
        <v>63</v>
      </c>
      <c r="K900" t="s">
        <v>64</v>
      </c>
      <c r="L900" t="s">
        <v>2938</v>
      </c>
      <c r="M900" t="s">
        <v>972</v>
      </c>
      <c r="N900" t="s">
        <v>2509</v>
      </c>
      <c r="O900" t="s">
        <v>1141</v>
      </c>
      <c r="P900" t="s">
        <v>2939</v>
      </c>
      <c r="Q900" t="s">
        <v>972</v>
      </c>
      <c r="R900" t="s">
        <v>1722</v>
      </c>
      <c r="S900" t="s">
        <v>2887</v>
      </c>
      <c r="T900" t="s">
        <v>2052</v>
      </c>
      <c r="U900" t="s">
        <v>970</v>
      </c>
      <c r="V900" t="s">
        <v>1106</v>
      </c>
      <c r="W900" t="s">
        <v>984</v>
      </c>
      <c r="X900" t="s">
        <v>1521</v>
      </c>
      <c r="Y900" t="s">
        <v>986</v>
      </c>
      <c r="Z900" t="s">
        <v>533</v>
      </c>
      <c r="AA900" t="s">
        <v>33</v>
      </c>
      <c r="AB900">
        <v>32</v>
      </c>
      <c r="AC900">
        <v>0</v>
      </c>
    </row>
    <row r="901" spans="2:29" x14ac:dyDescent="0.25">
      <c r="B901">
        <f t="shared" si="28"/>
        <v>2022</v>
      </c>
      <c r="C901">
        <f t="shared" si="29"/>
        <v>12</v>
      </c>
      <c r="D901" s="19">
        <f>_xlfn.XLOOKUP(G901,[1]Sheet1!$K:$K,[1]Sheet1!$D:$D,0)</f>
        <v>44900</v>
      </c>
      <c r="E901" s="19">
        <f>_xlfn.XLOOKUP(G901,[1]Sheet1!$K:$K,[1]Sheet1!$E:$E,0)</f>
        <v>44906</v>
      </c>
      <c r="F901" t="str">
        <f>_xlfn.XLOOKUP(G901,[1]Sheet1!$K:$K,[1]Sheet1!$N:$N,0)</f>
        <v>2022-W50</v>
      </c>
      <c r="G901" t="s">
        <v>520</v>
      </c>
      <c r="H901" t="s">
        <v>512</v>
      </c>
      <c r="I901" t="s">
        <v>54</v>
      </c>
      <c r="J901" t="s">
        <v>30</v>
      </c>
      <c r="K901" t="s">
        <v>55</v>
      </c>
      <c r="L901" t="s">
        <v>2940</v>
      </c>
      <c r="M901" t="s">
        <v>1042</v>
      </c>
      <c r="N901" t="s">
        <v>1893</v>
      </c>
      <c r="O901" t="s">
        <v>981</v>
      </c>
      <c r="P901" t="s">
        <v>2941</v>
      </c>
      <c r="Q901" t="s">
        <v>1001</v>
      </c>
      <c r="R901" t="s">
        <v>1645</v>
      </c>
      <c r="S901" t="s">
        <v>1698</v>
      </c>
      <c r="T901" t="s">
        <v>2942</v>
      </c>
      <c r="U901" t="s">
        <v>970</v>
      </c>
      <c r="V901" t="s">
        <v>1496</v>
      </c>
      <c r="W901" t="s">
        <v>984</v>
      </c>
      <c r="X901" t="s">
        <v>2451</v>
      </c>
      <c r="Y901" t="s">
        <v>986</v>
      </c>
      <c r="Z901" t="s">
        <v>534</v>
      </c>
      <c r="AA901" t="s">
        <v>33</v>
      </c>
      <c r="AB901">
        <v>30</v>
      </c>
      <c r="AC901">
        <v>0</v>
      </c>
    </row>
    <row r="902" spans="2:29" x14ac:dyDescent="0.25">
      <c r="B902">
        <f t="shared" si="28"/>
        <v>2022</v>
      </c>
      <c r="C902">
        <f t="shared" si="29"/>
        <v>12</v>
      </c>
      <c r="D902" s="19">
        <f>_xlfn.XLOOKUP(G902,[1]Sheet1!$K:$K,[1]Sheet1!$D:$D,0)</f>
        <v>44900</v>
      </c>
      <c r="E902" s="19">
        <f>_xlfn.XLOOKUP(G902,[1]Sheet1!$K:$K,[1]Sheet1!$E:$E,0)</f>
        <v>44906</v>
      </c>
      <c r="F902" t="str">
        <f>_xlfn.XLOOKUP(G902,[1]Sheet1!$K:$K,[1]Sheet1!$N:$N,0)</f>
        <v>2022-W50</v>
      </c>
      <c r="G902" t="s">
        <v>520</v>
      </c>
      <c r="H902" t="s">
        <v>512</v>
      </c>
      <c r="I902" t="s">
        <v>80</v>
      </c>
      <c r="J902" t="s">
        <v>81</v>
      </c>
      <c r="K902" t="s">
        <v>82</v>
      </c>
      <c r="L902" t="s">
        <v>2943</v>
      </c>
      <c r="M902" t="s">
        <v>1022</v>
      </c>
      <c r="N902" t="s">
        <v>2944</v>
      </c>
      <c r="O902" t="s">
        <v>1417</v>
      </c>
      <c r="P902" t="s">
        <v>2945</v>
      </c>
      <c r="Q902" t="s">
        <v>1110</v>
      </c>
      <c r="R902" t="s">
        <v>1482</v>
      </c>
      <c r="S902" t="s">
        <v>2210</v>
      </c>
      <c r="T902" t="s">
        <v>970</v>
      </c>
      <c r="U902" t="s">
        <v>970</v>
      </c>
      <c r="V902" t="s">
        <v>1204</v>
      </c>
      <c r="W902" t="s">
        <v>972</v>
      </c>
      <c r="X902" t="s">
        <v>2946</v>
      </c>
      <c r="Y902" t="s">
        <v>1157</v>
      </c>
      <c r="Z902" t="s">
        <v>535</v>
      </c>
      <c r="AA902" t="s">
        <v>536</v>
      </c>
      <c r="AB902">
        <v>30</v>
      </c>
      <c r="AC902">
        <v>2</v>
      </c>
    </row>
    <row r="903" spans="2:29" x14ac:dyDescent="0.25">
      <c r="B903">
        <f t="shared" si="28"/>
        <v>2022</v>
      </c>
      <c r="C903">
        <f t="shared" si="29"/>
        <v>12</v>
      </c>
      <c r="D903" s="19">
        <f>_xlfn.XLOOKUP(G903,[1]Sheet1!$K:$K,[1]Sheet1!$D:$D,0)</f>
        <v>44900</v>
      </c>
      <c r="E903" s="19">
        <f>_xlfn.XLOOKUP(G903,[1]Sheet1!$K:$K,[1]Sheet1!$E:$E,0)</f>
        <v>44906</v>
      </c>
      <c r="F903" t="str">
        <f>_xlfn.XLOOKUP(G903,[1]Sheet1!$K:$K,[1]Sheet1!$N:$N,0)</f>
        <v>2022-W50</v>
      </c>
      <c r="G903" t="s">
        <v>520</v>
      </c>
      <c r="H903" t="s">
        <v>512</v>
      </c>
      <c r="I903" t="s">
        <v>76</v>
      </c>
      <c r="J903" t="s">
        <v>77</v>
      </c>
      <c r="K903" t="s">
        <v>78</v>
      </c>
      <c r="L903" t="s">
        <v>1230</v>
      </c>
      <c r="M903" t="s">
        <v>1032</v>
      </c>
      <c r="N903" t="s">
        <v>1987</v>
      </c>
      <c r="O903" t="s">
        <v>1053</v>
      </c>
      <c r="P903" t="s">
        <v>2088</v>
      </c>
      <c r="Q903" t="s">
        <v>1125</v>
      </c>
      <c r="R903" t="s">
        <v>1282</v>
      </c>
      <c r="S903" t="s">
        <v>1286</v>
      </c>
      <c r="T903" t="s">
        <v>970</v>
      </c>
      <c r="U903" t="s">
        <v>970</v>
      </c>
      <c r="V903" t="s">
        <v>1187</v>
      </c>
      <c r="W903" t="s">
        <v>984</v>
      </c>
      <c r="X903" t="s">
        <v>2947</v>
      </c>
      <c r="Y903" t="s">
        <v>986</v>
      </c>
      <c r="Z903" t="s">
        <v>537</v>
      </c>
      <c r="AA903" t="s">
        <v>33</v>
      </c>
      <c r="AB903">
        <v>27</v>
      </c>
      <c r="AC903">
        <v>0</v>
      </c>
    </row>
    <row r="904" spans="2:29" x14ac:dyDescent="0.25">
      <c r="B904">
        <f t="shared" si="28"/>
        <v>2022</v>
      </c>
      <c r="C904">
        <f t="shared" si="29"/>
        <v>12</v>
      </c>
      <c r="D904" s="19">
        <f>_xlfn.XLOOKUP(G904,[1]Sheet1!$K:$K,[1]Sheet1!$D:$D,0)</f>
        <v>44900</v>
      </c>
      <c r="E904" s="19">
        <f>_xlfn.XLOOKUP(G904,[1]Sheet1!$K:$K,[1]Sheet1!$E:$E,0)</f>
        <v>44906</v>
      </c>
      <c r="F904" t="str">
        <f>_xlfn.XLOOKUP(G904,[1]Sheet1!$K:$K,[1]Sheet1!$N:$N,0)</f>
        <v>2022-W50</v>
      </c>
      <c r="G904" t="s">
        <v>520</v>
      </c>
      <c r="H904" t="s">
        <v>115</v>
      </c>
      <c r="I904" t="s">
        <v>116</v>
      </c>
      <c r="J904" t="s">
        <v>117</v>
      </c>
      <c r="K904" t="s">
        <v>118</v>
      </c>
      <c r="L904" t="s">
        <v>1559</v>
      </c>
      <c r="M904" t="s">
        <v>972</v>
      </c>
      <c r="N904" t="s">
        <v>2227</v>
      </c>
      <c r="O904" t="s">
        <v>1141</v>
      </c>
      <c r="P904" t="s">
        <v>1354</v>
      </c>
      <c r="Q904" t="s">
        <v>972</v>
      </c>
      <c r="R904" t="s">
        <v>2573</v>
      </c>
      <c r="S904" t="s">
        <v>2887</v>
      </c>
      <c r="T904" t="s">
        <v>1813</v>
      </c>
      <c r="U904" t="s">
        <v>970</v>
      </c>
      <c r="V904" t="s">
        <v>1187</v>
      </c>
      <c r="W904" t="s">
        <v>996</v>
      </c>
      <c r="X904" t="s">
        <v>1806</v>
      </c>
      <c r="Y904" t="s">
        <v>1524</v>
      </c>
      <c r="Z904" t="s">
        <v>538</v>
      </c>
      <c r="AA904" t="s">
        <v>166</v>
      </c>
      <c r="AB904">
        <v>26</v>
      </c>
      <c r="AC904">
        <v>1</v>
      </c>
    </row>
    <row r="905" spans="2:29" x14ac:dyDescent="0.25">
      <c r="B905">
        <f t="shared" si="28"/>
        <v>2022</v>
      </c>
      <c r="C905">
        <f t="shared" si="29"/>
        <v>12</v>
      </c>
      <c r="D905" s="19">
        <f>_xlfn.XLOOKUP(G905,[1]Sheet1!$K:$K,[1]Sheet1!$D:$D,0)</f>
        <v>44900</v>
      </c>
      <c r="E905" s="19">
        <f>_xlfn.XLOOKUP(G905,[1]Sheet1!$K:$K,[1]Sheet1!$E:$E,0)</f>
        <v>44906</v>
      </c>
      <c r="F905" t="str">
        <f>_xlfn.XLOOKUP(G905,[1]Sheet1!$K:$K,[1]Sheet1!$N:$N,0)</f>
        <v>2022-W50</v>
      </c>
      <c r="G905" t="s">
        <v>520</v>
      </c>
      <c r="H905" t="s">
        <v>24</v>
      </c>
      <c r="I905" t="s">
        <v>24</v>
      </c>
      <c r="J905" t="s">
        <v>25</v>
      </c>
      <c r="K905" t="s">
        <v>26</v>
      </c>
      <c r="L905" t="s">
        <v>2882</v>
      </c>
      <c r="M905" t="s">
        <v>963</v>
      </c>
      <c r="N905" t="s">
        <v>2282</v>
      </c>
      <c r="O905" t="s">
        <v>1346</v>
      </c>
      <c r="P905" t="s">
        <v>2948</v>
      </c>
      <c r="Q905" t="s">
        <v>963</v>
      </c>
      <c r="R905" t="s">
        <v>1333</v>
      </c>
      <c r="S905" t="s">
        <v>2571</v>
      </c>
      <c r="T905" t="s">
        <v>2787</v>
      </c>
      <c r="U905" t="s">
        <v>970</v>
      </c>
      <c r="V905" t="s">
        <v>1132</v>
      </c>
      <c r="W905" t="s">
        <v>984</v>
      </c>
      <c r="X905" t="s">
        <v>1467</v>
      </c>
      <c r="Y905" t="s">
        <v>986</v>
      </c>
      <c r="Z905" t="s">
        <v>538</v>
      </c>
      <c r="AA905" t="s">
        <v>33</v>
      </c>
      <c r="AB905">
        <v>26</v>
      </c>
      <c r="AC905">
        <v>0</v>
      </c>
    </row>
    <row r="906" spans="2:29" x14ac:dyDescent="0.25">
      <c r="B906">
        <f t="shared" si="28"/>
        <v>2022</v>
      </c>
      <c r="C906">
        <f t="shared" si="29"/>
        <v>12</v>
      </c>
      <c r="D906" s="19">
        <f>_xlfn.XLOOKUP(G906,[1]Sheet1!$K:$K,[1]Sheet1!$D:$D,0)</f>
        <v>44900</v>
      </c>
      <c r="E906" s="19">
        <f>_xlfn.XLOOKUP(G906,[1]Sheet1!$K:$K,[1]Sheet1!$E:$E,0)</f>
        <v>44906</v>
      </c>
      <c r="F906" t="str">
        <f>_xlfn.XLOOKUP(G906,[1]Sheet1!$K:$K,[1]Sheet1!$N:$N,0)</f>
        <v>2022-W50</v>
      </c>
      <c r="G906" t="s">
        <v>520</v>
      </c>
      <c r="H906" t="s">
        <v>512</v>
      </c>
      <c r="I906" t="s">
        <v>72</v>
      </c>
      <c r="J906" t="s">
        <v>73</v>
      </c>
      <c r="K906" t="s">
        <v>74</v>
      </c>
      <c r="L906" t="s">
        <v>2043</v>
      </c>
      <c r="M906" t="s">
        <v>977</v>
      </c>
      <c r="N906" t="s">
        <v>1224</v>
      </c>
      <c r="O906" t="s">
        <v>1484</v>
      </c>
      <c r="P906" t="s">
        <v>2949</v>
      </c>
      <c r="Q906" t="s">
        <v>967</v>
      </c>
      <c r="R906" t="s">
        <v>1138</v>
      </c>
      <c r="S906" t="s">
        <v>982</v>
      </c>
      <c r="T906" t="s">
        <v>2579</v>
      </c>
      <c r="U906" t="s">
        <v>970</v>
      </c>
      <c r="V906" t="s">
        <v>1132</v>
      </c>
      <c r="W906" t="s">
        <v>984</v>
      </c>
      <c r="X906" t="s">
        <v>1895</v>
      </c>
      <c r="Y906" t="s">
        <v>986</v>
      </c>
      <c r="Z906" t="s">
        <v>539</v>
      </c>
      <c r="AA906" t="s">
        <v>33</v>
      </c>
      <c r="AB906">
        <v>25</v>
      </c>
      <c r="AC906">
        <v>0</v>
      </c>
    </row>
    <row r="907" spans="2:29" x14ac:dyDescent="0.25">
      <c r="B907">
        <f t="shared" si="28"/>
        <v>2022</v>
      </c>
      <c r="C907">
        <f t="shared" si="29"/>
        <v>12</v>
      </c>
      <c r="D907" s="19">
        <f>_xlfn.XLOOKUP(G907,[1]Sheet1!$K:$K,[1]Sheet1!$D:$D,0)</f>
        <v>44900</v>
      </c>
      <c r="E907" s="19">
        <f>_xlfn.XLOOKUP(G907,[1]Sheet1!$K:$K,[1]Sheet1!$E:$E,0)</f>
        <v>44906</v>
      </c>
      <c r="F907" t="str">
        <f>_xlfn.XLOOKUP(G907,[1]Sheet1!$K:$K,[1]Sheet1!$N:$N,0)</f>
        <v>2022-W50</v>
      </c>
      <c r="G907" t="s">
        <v>520</v>
      </c>
      <c r="H907" t="s">
        <v>512</v>
      </c>
      <c r="I907" t="s">
        <v>84</v>
      </c>
      <c r="J907" t="s">
        <v>85</v>
      </c>
      <c r="K907" t="s">
        <v>86</v>
      </c>
      <c r="L907" t="s">
        <v>2950</v>
      </c>
      <c r="M907" t="s">
        <v>1042</v>
      </c>
      <c r="N907" t="s">
        <v>1627</v>
      </c>
      <c r="O907" t="s">
        <v>981</v>
      </c>
      <c r="P907" t="s">
        <v>2951</v>
      </c>
      <c r="Q907" t="s">
        <v>988</v>
      </c>
      <c r="R907" t="s">
        <v>1103</v>
      </c>
      <c r="S907" t="s">
        <v>1069</v>
      </c>
      <c r="T907" t="s">
        <v>2952</v>
      </c>
      <c r="U907" t="s">
        <v>2113</v>
      </c>
      <c r="V907" t="s">
        <v>1360</v>
      </c>
      <c r="W907" t="s">
        <v>984</v>
      </c>
      <c r="X907" t="s">
        <v>1782</v>
      </c>
      <c r="Y907" t="s">
        <v>986</v>
      </c>
      <c r="Z907" t="s">
        <v>540</v>
      </c>
      <c r="AA907" t="s">
        <v>33</v>
      </c>
      <c r="AB907">
        <v>23</v>
      </c>
      <c r="AC907">
        <v>0</v>
      </c>
    </row>
    <row r="908" spans="2:29" x14ac:dyDescent="0.25">
      <c r="B908">
        <f t="shared" si="28"/>
        <v>2022</v>
      </c>
      <c r="C908">
        <f t="shared" si="29"/>
        <v>12</v>
      </c>
      <c r="D908" s="19">
        <f>_xlfn.XLOOKUP(G908,[1]Sheet1!$K:$K,[1]Sheet1!$D:$D,0)</f>
        <v>44900</v>
      </c>
      <c r="E908" s="19">
        <f>_xlfn.XLOOKUP(G908,[1]Sheet1!$K:$K,[1]Sheet1!$E:$E,0)</f>
        <v>44906</v>
      </c>
      <c r="F908" t="str">
        <f>_xlfn.XLOOKUP(G908,[1]Sheet1!$K:$K,[1]Sheet1!$N:$N,0)</f>
        <v>2022-W50</v>
      </c>
      <c r="G908" t="s">
        <v>520</v>
      </c>
      <c r="H908" t="s">
        <v>92</v>
      </c>
      <c r="I908" t="s">
        <v>111</v>
      </c>
      <c r="J908" t="s">
        <v>112</v>
      </c>
      <c r="K908" t="s">
        <v>113</v>
      </c>
      <c r="L908" t="s">
        <v>2953</v>
      </c>
      <c r="M908" t="s">
        <v>1125</v>
      </c>
      <c r="N908" t="s">
        <v>1497</v>
      </c>
      <c r="O908" t="s">
        <v>2954</v>
      </c>
      <c r="P908" t="s">
        <v>2955</v>
      </c>
      <c r="Q908" t="s">
        <v>1219</v>
      </c>
      <c r="R908" t="s">
        <v>1630</v>
      </c>
      <c r="S908" t="s">
        <v>2956</v>
      </c>
      <c r="T908" t="s">
        <v>2727</v>
      </c>
      <c r="U908" t="s">
        <v>970</v>
      </c>
      <c r="V908" t="s">
        <v>1221</v>
      </c>
      <c r="W908" t="s">
        <v>984</v>
      </c>
      <c r="X908" t="s">
        <v>1698</v>
      </c>
      <c r="Y908" t="s">
        <v>986</v>
      </c>
      <c r="Z908" t="s">
        <v>541</v>
      </c>
      <c r="AA908" t="s">
        <v>33</v>
      </c>
      <c r="AB908">
        <v>21</v>
      </c>
      <c r="AC908">
        <v>0</v>
      </c>
    </row>
    <row r="909" spans="2:29" x14ac:dyDescent="0.25">
      <c r="B909">
        <f t="shared" si="28"/>
        <v>2022</v>
      </c>
      <c r="C909">
        <f t="shared" si="29"/>
        <v>12</v>
      </c>
      <c r="D909" s="19">
        <f>_xlfn.XLOOKUP(G909,[1]Sheet1!$K:$K,[1]Sheet1!$D:$D,0)</f>
        <v>44900</v>
      </c>
      <c r="E909" s="19">
        <f>_xlfn.XLOOKUP(G909,[1]Sheet1!$K:$K,[1]Sheet1!$E:$E,0)</f>
        <v>44906</v>
      </c>
      <c r="F909" t="str">
        <f>_xlfn.XLOOKUP(G909,[1]Sheet1!$K:$K,[1]Sheet1!$N:$N,0)</f>
        <v>2022-W50</v>
      </c>
      <c r="G909" t="s">
        <v>520</v>
      </c>
      <c r="H909" t="s">
        <v>80</v>
      </c>
      <c r="I909" t="s">
        <v>80</v>
      </c>
      <c r="J909" t="s">
        <v>81</v>
      </c>
      <c r="K909" t="s">
        <v>82</v>
      </c>
      <c r="L909" t="s">
        <v>2593</v>
      </c>
      <c r="M909" t="s">
        <v>1081</v>
      </c>
      <c r="N909" t="s">
        <v>2232</v>
      </c>
      <c r="O909" t="s">
        <v>1396</v>
      </c>
      <c r="P909" t="s">
        <v>2957</v>
      </c>
      <c r="Q909" t="s">
        <v>1081</v>
      </c>
      <c r="R909" t="s">
        <v>2227</v>
      </c>
      <c r="S909" t="s">
        <v>1595</v>
      </c>
      <c r="T909" t="s">
        <v>970</v>
      </c>
      <c r="U909" t="s">
        <v>970</v>
      </c>
      <c r="V909" t="s">
        <v>1219</v>
      </c>
      <c r="W909" t="s">
        <v>984</v>
      </c>
      <c r="X909" t="s">
        <v>2958</v>
      </c>
      <c r="Y909" t="s">
        <v>986</v>
      </c>
      <c r="Z909" t="s">
        <v>542</v>
      </c>
      <c r="AA909" t="s">
        <v>33</v>
      </c>
      <c r="AB909">
        <v>19</v>
      </c>
      <c r="AC909">
        <v>0</v>
      </c>
    </row>
    <row r="910" spans="2:29" x14ac:dyDescent="0.25">
      <c r="B910">
        <f t="shared" si="28"/>
        <v>2022</v>
      </c>
      <c r="C910">
        <f t="shared" si="29"/>
        <v>12</v>
      </c>
      <c r="D910" s="19">
        <f>_xlfn.XLOOKUP(G910,[1]Sheet1!$K:$K,[1]Sheet1!$D:$D,0)</f>
        <v>44900</v>
      </c>
      <c r="E910" s="19">
        <f>_xlfn.XLOOKUP(G910,[1]Sheet1!$K:$K,[1]Sheet1!$E:$E,0)</f>
        <v>44906</v>
      </c>
      <c r="F910" t="str">
        <f>_xlfn.XLOOKUP(G910,[1]Sheet1!$K:$K,[1]Sheet1!$N:$N,0)</f>
        <v>2022-W50</v>
      </c>
      <c r="G910" t="s">
        <v>520</v>
      </c>
      <c r="H910" t="s">
        <v>29</v>
      </c>
      <c r="I910" t="s">
        <v>29</v>
      </c>
      <c r="J910" t="s">
        <v>30</v>
      </c>
      <c r="K910" t="s">
        <v>31</v>
      </c>
      <c r="L910" t="s">
        <v>1924</v>
      </c>
      <c r="M910" t="s">
        <v>972</v>
      </c>
      <c r="N910" t="s">
        <v>1726</v>
      </c>
      <c r="O910" t="s">
        <v>1141</v>
      </c>
      <c r="P910" t="s">
        <v>2709</v>
      </c>
      <c r="Q910" t="s">
        <v>972</v>
      </c>
      <c r="R910" t="s">
        <v>2656</v>
      </c>
      <c r="S910" t="s">
        <v>2887</v>
      </c>
      <c r="T910" t="s">
        <v>970</v>
      </c>
      <c r="U910" t="s">
        <v>970</v>
      </c>
      <c r="V910" t="s">
        <v>1219</v>
      </c>
      <c r="W910" t="s">
        <v>984</v>
      </c>
      <c r="X910" t="s">
        <v>2959</v>
      </c>
      <c r="Y910" t="s">
        <v>986</v>
      </c>
      <c r="Z910" t="s">
        <v>543</v>
      </c>
      <c r="AA910" t="s">
        <v>33</v>
      </c>
      <c r="AB910">
        <v>18</v>
      </c>
      <c r="AC910">
        <v>0</v>
      </c>
    </row>
    <row r="911" spans="2:29" x14ac:dyDescent="0.25">
      <c r="B911">
        <f t="shared" si="28"/>
        <v>2022</v>
      </c>
      <c r="C911">
        <f t="shared" si="29"/>
        <v>12</v>
      </c>
      <c r="D911" s="19">
        <f>_xlfn.XLOOKUP(G911,[1]Sheet1!$K:$K,[1]Sheet1!$D:$D,0)</f>
        <v>44900</v>
      </c>
      <c r="E911" s="19">
        <f>_xlfn.XLOOKUP(G911,[1]Sheet1!$K:$K,[1]Sheet1!$E:$E,0)</f>
        <v>44906</v>
      </c>
      <c r="F911" t="str">
        <f>_xlfn.XLOOKUP(G911,[1]Sheet1!$K:$K,[1]Sheet1!$N:$N,0)</f>
        <v>2022-W50</v>
      </c>
      <c r="G911" t="s">
        <v>520</v>
      </c>
      <c r="H911" t="s">
        <v>34</v>
      </c>
      <c r="I911" t="s">
        <v>397</v>
      </c>
      <c r="J911" t="s">
        <v>398</v>
      </c>
      <c r="K911" t="s">
        <v>399</v>
      </c>
      <c r="L911" t="s">
        <v>2666</v>
      </c>
      <c r="M911" t="s">
        <v>984</v>
      </c>
      <c r="N911" t="s">
        <v>1492</v>
      </c>
      <c r="O911" t="s">
        <v>986</v>
      </c>
      <c r="P911" t="s">
        <v>2452</v>
      </c>
      <c r="Q911" t="s">
        <v>984</v>
      </c>
      <c r="R911" t="s">
        <v>1288</v>
      </c>
      <c r="S911" t="s">
        <v>986</v>
      </c>
      <c r="T911" t="s">
        <v>970</v>
      </c>
      <c r="U911" t="s">
        <v>986</v>
      </c>
      <c r="V911" t="s">
        <v>1340</v>
      </c>
      <c r="W911" t="s">
        <v>984</v>
      </c>
      <c r="X911" t="s">
        <v>2354</v>
      </c>
      <c r="Y911" t="s">
        <v>986</v>
      </c>
      <c r="Z911" t="s">
        <v>544</v>
      </c>
      <c r="AA911" t="s">
        <v>33</v>
      </c>
      <c r="AB911">
        <v>16</v>
      </c>
      <c r="AC911">
        <v>0</v>
      </c>
    </row>
    <row r="912" spans="2:29" x14ac:dyDescent="0.25">
      <c r="B912">
        <f t="shared" si="28"/>
        <v>2022</v>
      </c>
      <c r="C912">
        <f t="shared" si="29"/>
        <v>12</v>
      </c>
      <c r="D912" s="19">
        <f>_xlfn.XLOOKUP(G912,[1]Sheet1!$K:$K,[1]Sheet1!$D:$D,0)</f>
        <v>44900</v>
      </c>
      <c r="E912" s="19">
        <f>_xlfn.XLOOKUP(G912,[1]Sheet1!$K:$K,[1]Sheet1!$E:$E,0)</f>
        <v>44906</v>
      </c>
      <c r="F912" t="str">
        <f>_xlfn.XLOOKUP(G912,[1]Sheet1!$K:$K,[1]Sheet1!$N:$N,0)</f>
        <v>2022-W50</v>
      </c>
      <c r="G912" t="s">
        <v>520</v>
      </c>
      <c r="H912" t="s">
        <v>34</v>
      </c>
      <c r="I912" t="s">
        <v>186</v>
      </c>
      <c r="J912" t="s">
        <v>187</v>
      </c>
      <c r="K912" t="s">
        <v>188</v>
      </c>
      <c r="L912" t="s">
        <v>1237</v>
      </c>
      <c r="M912" t="s">
        <v>996</v>
      </c>
      <c r="N912" t="s">
        <v>1392</v>
      </c>
      <c r="O912" t="s">
        <v>1869</v>
      </c>
      <c r="P912" t="s">
        <v>1405</v>
      </c>
      <c r="Q912" t="s">
        <v>996</v>
      </c>
      <c r="R912" t="s">
        <v>1382</v>
      </c>
      <c r="S912" t="s">
        <v>2960</v>
      </c>
      <c r="T912" t="s">
        <v>1408</v>
      </c>
      <c r="U912" t="s">
        <v>970</v>
      </c>
      <c r="V912" t="s">
        <v>988</v>
      </c>
      <c r="W912" t="s">
        <v>984</v>
      </c>
      <c r="X912" t="s">
        <v>1131</v>
      </c>
      <c r="Y912" t="s">
        <v>986</v>
      </c>
      <c r="Z912" t="s">
        <v>545</v>
      </c>
      <c r="AA912" t="s">
        <v>33</v>
      </c>
      <c r="AB912">
        <v>14</v>
      </c>
      <c r="AC912">
        <v>0</v>
      </c>
    </row>
    <row r="913" spans="2:29" x14ac:dyDescent="0.25">
      <c r="B913">
        <f t="shared" si="28"/>
        <v>2022</v>
      </c>
      <c r="C913">
        <f t="shared" si="29"/>
        <v>12</v>
      </c>
      <c r="D913" s="19">
        <f>_xlfn.XLOOKUP(G913,[1]Sheet1!$K:$K,[1]Sheet1!$D:$D,0)</f>
        <v>44900</v>
      </c>
      <c r="E913" s="19">
        <f>_xlfn.XLOOKUP(G913,[1]Sheet1!$K:$K,[1]Sheet1!$E:$E,0)</f>
        <v>44906</v>
      </c>
      <c r="F913" t="str">
        <f>_xlfn.XLOOKUP(G913,[1]Sheet1!$K:$K,[1]Sheet1!$N:$N,0)</f>
        <v>2022-W50</v>
      </c>
      <c r="G913" t="s">
        <v>520</v>
      </c>
      <c r="H913" t="s">
        <v>54</v>
      </c>
      <c r="I913" t="s">
        <v>54</v>
      </c>
      <c r="J913" t="s">
        <v>30</v>
      </c>
      <c r="K913" t="s">
        <v>55</v>
      </c>
      <c r="L913" t="s">
        <v>2064</v>
      </c>
      <c r="M913" t="s">
        <v>963</v>
      </c>
      <c r="N913" t="s">
        <v>1290</v>
      </c>
      <c r="O913" t="s">
        <v>1346</v>
      </c>
      <c r="P913" t="s">
        <v>2255</v>
      </c>
      <c r="Q913" t="s">
        <v>963</v>
      </c>
      <c r="R913" t="s">
        <v>2515</v>
      </c>
      <c r="S913" t="s">
        <v>2571</v>
      </c>
      <c r="T913" t="s">
        <v>2961</v>
      </c>
      <c r="U913" t="s">
        <v>970</v>
      </c>
      <c r="V913" t="s">
        <v>1001</v>
      </c>
      <c r="W913" t="s">
        <v>984</v>
      </c>
      <c r="X913" t="s">
        <v>2946</v>
      </c>
      <c r="Y913" t="s">
        <v>986</v>
      </c>
      <c r="Z913" t="s">
        <v>546</v>
      </c>
      <c r="AA913" t="s">
        <v>33</v>
      </c>
      <c r="AB913">
        <v>13</v>
      </c>
      <c r="AC913">
        <v>0</v>
      </c>
    </row>
    <row r="914" spans="2:29" x14ac:dyDescent="0.25">
      <c r="B914">
        <f t="shared" si="28"/>
        <v>2022</v>
      </c>
      <c r="C914">
        <f t="shared" si="29"/>
        <v>12</v>
      </c>
      <c r="D914" s="19">
        <f>_xlfn.XLOOKUP(G914,[1]Sheet1!$K:$K,[1]Sheet1!$D:$D,0)</f>
        <v>44900</v>
      </c>
      <c r="E914" s="19">
        <f>_xlfn.XLOOKUP(G914,[1]Sheet1!$K:$K,[1]Sheet1!$E:$E,0)</f>
        <v>44906</v>
      </c>
      <c r="F914" t="str">
        <f>_xlfn.XLOOKUP(G914,[1]Sheet1!$K:$K,[1]Sheet1!$N:$N,0)</f>
        <v>2022-W50</v>
      </c>
      <c r="G914" t="s">
        <v>520</v>
      </c>
      <c r="H914" t="s">
        <v>76</v>
      </c>
      <c r="I914" t="s">
        <v>76</v>
      </c>
      <c r="J914" t="s">
        <v>77</v>
      </c>
      <c r="K914" t="s">
        <v>78</v>
      </c>
      <c r="L914" t="s">
        <v>1170</v>
      </c>
      <c r="M914" t="s">
        <v>984</v>
      </c>
      <c r="N914" t="s">
        <v>2962</v>
      </c>
      <c r="O914" t="s">
        <v>986</v>
      </c>
      <c r="P914" t="s">
        <v>1172</v>
      </c>
      <c r="Q914" t="s">
        <v>984</v>
      </c>
      <c r="R914" t="s">
        <v>2868</v>
      </c>
      <c r="S914" t="s">
        <v>986</v>
      </c>
      <c r="T914" t="s">
        <v>2798</v>
      </c>
      <c r="U914" t="s">
        <v>986</v>
      </c>
      <c r="V914" t="s">
        <v>1001</v>
      </c>
      <c r="W914" t="s">
        <v>984</v>
      </c>
      <c r="X914" t="s">
        <v>2963</v>
      </c>
      <c r="Y914" t="s">
        <v>986</v>
      </c>
      <c r="Z914" t="s">
        <v>547</v>
      </c>
      <c r="AA914" t="s">
        <v>33</v>
      </c>
      <c r="AB914">
        <v>13</v>
      </c>
      <c r="AC914">
        <v>0</v>
      </c>
    </row>
    <row r="915" spans="2:29" x14ac:dyDescent="0.25">
      <c r="B915">
        <f t="shared" si="28"/>
        <v>2022</v>
      </c>
      <c r="C915">
        <f t="shared" si="29"/>
        <v>12</v>
      </c>
      <c r="D915" s="19">
        <f>_xlfn.XLOOKUP(G915,[1]Sheet1!$K:$K,[1]Sheet1!$D:$D,0)</f>
        <v>44900</v>
      </c>
      <c r="E915" s="19">
        <f>_xlfn.XLOOKUP(G915,[1]Sheet1!$K:$K,[1]Sheet1!$E:$E,0)</f>
        <v>44906</v>
      </c>
      <c r="F915" t="str">
        <f>_xlfn.XLOOKUP(G915,[1]Sheet1!$K:$K,[1]Sheet1!$N:$N,0)</f>
        <v>2022-W50</v>
      </c>
      <c r="G915" t="s">
        <v>520</v>
      </c>
      <c r="H915" t="s">
        <v>162</v>
      </c>
      <c r="I915" t="s">
        <v>163</v>
      </c>
      <c r="J915" t="s">
        <v>164</v>
      </c>
      <c r="K915" t="s">
        <v>165</v>
      </c>
      <c r="L915" t="s">
        <v>1708</v>
      </c>
      <c r="M915" t="s">
        <v>977</v>
      </c>
      <c r="N915" t="s">
        <v>1591</v>
      </c>
      <c r="O915" t="s">
        <v>1484</v>
      </c>
      <c r="P915" t="s">
        <v>1113</v>
      </c>
      <c r="Q915" t="s">
        <v>1032</v>
      </c>
      <c r="R915" t="s">
        <v>2464</v>
      </c>
      <c r="S915" t="s">
        <v>1387</v>
      </c>
      <c r="T915" t="s">
        <v>2220</v>
      </c>
      <c r="U915" t="s">
        <v>970</v>
      </c>
      <c r="V915" t="s">
        <v>1001</v>
      </c>
      <c r="W915" t="s">
        <v>984</v>
      </c>
      <c r="X915" t="s">
        <v>2335</v>
      </c>
      <c r="Y915" t="s">
        <v>986</v>
      </c>
      <c r="Z915" t="s">
        <v>420</v>
      </c>
      <c r="AA915" t="s">
        <v>33</v>
      </c>
      <c r="AB915">
        <v>11</v>
      </c>
      <c r="AC915">
        <v>0</v>
      </c>
    </row>
    <row r="916" spans="2:29" x14ac:dyDescent="0.25">
      <c r="B916">
        <f t="shared" si="28"/>
        <v>2022</v>
      </c>
      <c r="C916">
        <f t="shared" si="29"/>
        <v>12</v>
      </c>
      <c r="D916" s="19">
        <f>_xlfn.XLOOKUP(G916,[1]Sheet1!$K:$K,[1]Sheet1!$D:$D,0)</f>
        <v>44900</v>
      </c>
      <c r="E916" s="19">
        <f>_xlfn.XLOOKUP(G916,[1]Sheet1!$K:$K,[1]Sheet1!$E:$E,0)</f>
        <v>44906</v>
      </c>
      <c r="F916" t="str">
        <f>_xlfn.XLOOKUP(G916,[1]Sheet1!$K:$K,[1]Sheet1!$N:$N,0)</f>
        <v>2022-W50</v>
      </c>
      <c r="G916" t="s">
        <v>520</v>
      </c>
      <c r="H916" t="s">
        <v>92</v>
      </c>
      <c r="I916" t="s">
        <v>93</v>
      </c>
      <c r="J916" t="s">
        <v>94</v>
      </c>
      <c r="K916" t="s">
        <v>95</v>
      </c>
      <c r="L916" t="s">
        <v>1454</v>
      </c>
      <c r="M916" t="s">
        <v>977</v>
      </c>
      <c r="N916" t="s">
        <v>1287</v>
      </c>
      <c r="O916" t="s">
        <v>1484</v>
      </c>
      <c r="P916" t="s">
        <v>1961</v>
      </c>
      <c r="Q916" t="s">
        <v>1110</v>
      </c>
      <c r="R916" t="s">
        <v>1870</v>
      </c>
      <c r="S916" t="s">
        <v>2210</v>
      </c>
      <c r="T916" t="s">
        <v>970</v>
      </c>
      <c r="U916" t="s">
        <v>970</v>
      </c>
      <c r="V916" t="s">
        <v>1012</v>
      </c>
      <c r="W916" t="s">
        <v>984</v>
      </c>
      <c r="X916" t="s">
        <v>1330</v>
      </c>
      <c r="Y916" t="s">
        <v>986</v>
      </c>
      <c r="Z916" t="s">
        <v>548</v>
      </c>
      <c r="AA916" t="s">
        <v>33</v>
      </c>
      <c r="AB916">
        <v>11</v>
      </c>
      <c r="AC916">
        <v>0</v>
      </c>
    </row>
    <row r="917" spans="2:29" x14ac:dyDescent="0.25">
      <c r="B917">
        <f t="shared" si="28"/>
        <v>2022</v>
      </c>
      <c r="C917">
        <f t="shared" si="29"/>
        <v>12</v>
      </c>
      <c r="D917" s="19">
        <f>_xlfn.XLOOKUP(G917,[1]Sheet1!$K:$K,[1]Sheet1!$D:$D,0)</f>
        <v>44900</v>
      </c>
      <c r="E917" s="19">
        <f>_xlfn.XLOOKUP(G917,[1]Sheet1!$K:$K,[1]Sheet1!$E:$E,0)</f>
        <v>44906</v>
      </c>
      <c r="F917" t="str">
        <f>_xlfn.XLOOKUP(G917,[1]Sheet1!$K:$K,[1]Sheet1!$N:$N,0)</f>
        <v>2022-W50</v>
      </c>
      <c r="G917" t="s">
        <v>520</v>
      </c>
      <c r="H917" t="s">
        <v>512</v>
      </c>
      <c r="I917" t="s">
        <v>120</v>
      </c>
      <c r="J917" t="s">
        <v>121</v>
      </c>
      <c r="K917" t="s">
        <v>122</v>
      </c>
      <c r="L917" t="s">
        <v>1576</v>
      </c>
      <c r="M917" t="s">
        <v>1081</v>
      </c>
      <c r="N917" t="s">
        <v>2242</v>
      </c>
      <c r="O917" t="s">
        <v>1396</v>
      </c>
      <c r="P917" t="s">
        <v>2755</v>
      </c>
      <c r="Q917" t="s">
        <v>977</v>
      </c>
      <c r="R917" t="s">
        <v>2466</v>
      </c>
      <c r="S917" t="s">
        <v>1932</v>
      </c>
      <c r="T917" t="s">
        <v>970</v>
      </c>
      <c r="U917" t="s">
        <v>970</v>
      </c>
      <c r="V917" t="s">
        <v>1110</v>
      </c>
      <c r="W917" t="s">
        <v>984</v>
      </c>
      <c r="X917" t="s">
        <v>2396</v>
      </c>
      <c r="Y917" t="s">
        <v>986</v>
      </c>
      <c r="Z917" t="s">
        <v>549</v>
      </c>
      <c r="AA917" t="s">
        <v>33</v>
      </c>
      <c r="AB917">
        <v>9</v>
      </c>
      <c r="AC917">
        <v>0</v>
      </c>
    </row>
    <row r="918" spans="2:29" x14ac:dyDescent="0.25">
      <c r="B918">
        <f t="shared" si="28"/>
        <v>2022</v>
      </c>
      <c r="C918">
        <f t="shared" si="29"/>
        <v>12</v>
      </c>
      <c r="D918" s="19">
        <f>_xlfn.XLOOKUP(G918,[1]Sheet1!$K:$K,[1]Sheet1!$D:$D,0)</f>
        <v>44900</v>
      </c>
      <c r="E918" s="19">
        <f>_xlfn.XLOOKUP(G918,[1]Sheet1!$K:$K,[1]Sheet1!$E:$E,0)</f>
        <v>44906</v>
      </c>
      <c r="F918" t="str">
        <f>_xlfn.XLOOKUP(G918,[1]Sheet1!$K:$K,[1]Sheet1!$N:$N,0)</f>
        <v>2022-W50</v>
      </c>
      <c r="G918" t="s">
        <v>520</v>
      </c>
      <c r="H918" t="s">
        <v>34</v>
      </c>
      <c r="I918" t="s">
        <v>157</v>
      </c>
      <c r="J918" t="s">
        <v>158</v>
      </c>
      <c r="K918" t="s">
        <v>159</v>
      </c>
      <c r="L918" t="s">
        <v>2712</v>
      </c>
      <c r="M918" t="s">
        <v>972</v>
      </c>
      <c r="N918" t="s">
        <v>2286</v>
      </c>
      <c r="O918" t="s">
        <v>1141</v>
      </c>
      <c r="P918" t="s">
        <v>2215</v>
      </c>
      <c r="Q918" t="s">
        <v>972</v>
      </c>
      <c r="R918" t="s">
        <v>2221</v>
      </c>
      <c r="S918" t="s">
        <v>2887</v>
      </c>
      <c r="T918" t="s">
        <v>2303</v>
      </c>
      <c r="U918" t="s">
        <v>970</v>
      </c>
      <c r="V918" t="s">
        <v>1022</v>
      </c>
      <c r="W918" t="s">
        <v>984</v>
      </c>
      <c r="X918" t="s">
        <v>2492</v>
      </c>
      <c r="Y918" t="s">
        <v>986</v>
      </c>
      <c r="Z918" t="s">
        <v>550</v>
      </c>
      <c r="AA918" t="s">
        <v>33</v>
      </c>
      <c r="AB918">
        <v>8</v>
      </c>
      <c r="AC918">
        <v>0</v>
      </c>
    </row>
    <row r="919" spans="2:29" x14ac:dyDescent="0.25">
      <c r="B919">
        <f t="shared" si="28"/>
        <v>2022</v>
      </c>
      <c r="C919">
        <f t="shared" si="29"/>
        <v>12</v>
      </c>
      <c r="D919" s="19">
        <f>_xlfn.XLOOKUP(G919,[1]Sheet1!$K:$K,[1]Sheet1!$D:$D,0)</f>
        <v>44900</v>
      </c>
      <c r="E919" s="19">
        <f>_xlfn.XLOOKUP(G919,[1]Sheet1!$K:$K,[1]Sheet1!$E:$E,0)</f>
        <v>44906</v>
      </c>
      <c r="F919" t="str">
        <f>_xlfn.XLOOKUP(G919,[1]Sheet1!$K:$K,[1]Sheet1!$N:$N,0)</f>
        <v>2022-W50</v>
      </c>
      <c r="G919" t="s">
        <v>520</v>
      </c>
      <c r="H919" t="s">
        <v>34</v>
      </c>
      <c r="I919" t="s">
        <v>224</v>
      </c>
      <c r="J919" t="s">
        <v>158</v>
      </c>
      <c r="K919" t="s">
        <v>225</v>
      </c>
      <c r="L919" t="s">
        <v>2082</v>
      </c>
      <c r="M919" t="s">
        <v>972</v>
      </c>
      <c r="N919" t="s">
        <v>1385</v>
      </c>
      <c r="O919" t="s">
        <v>1141</v>
      </c>
      <c r="P919" t="s">
        <v>2964</v>
      </c>
      <c r="Q919" t="s">
        <v>972</v>
      </c>
      <c r="R919" t="s">
        <v>2372</v>
      </c>
      <c r="S919" t="s">
        <v>2887</v>
      </c>
      <c r="T919" t="s">
        <v>970</v>
      </c>
      <c r="U919" t="s">
        <v>970</v>
      </c>
      <c r="V919" t="s">
        <v>1022</v>
      </c>
      <c r="W919" t="s">
        <v>984</v>
      </c>
      <c r="X919" t="s">
        <v>2312</v>
      </c>
      <c r="Y919" t="s">
        <v>986</v>
      </c>
      <c r="Z919" t="s">
        <v>550</v>
      </c>
      <c r="AA919" t="s">
        <v>33</v>
      </c>
      <c r="AB919">
        <v>8</v>
      </c>
      <c r="AC919">
        <v>0</v>
      </c>
    </row>
    <row r="920" spans="2:29" x14ac:dyDescent="0.25">
      <c r="B920">
        <f t="shared" si="28"/>
        <v>2022</v>
      </c>
      <c r="C920">
        <f t="shared" si="29"/>
        <v>12</v>
      </c>
      <c r="D920" s="19">
        <f>_xlfn.XLOOKUP(G920,[1]Sheet1!$K:$K,[1]Sheet1!$D:$D,0)</f>
        <v>44900</v>
      </c>
      <c r="E920" s="19">
        <f>_xlfn.XLOOKUP(G920,[1]Sheet1!$K:$K,[1]Sheet1!$E:$E,0)</f>
        <v>44906</v>
      </c>
      <c r="F920" t="str">
        <f>_xlfn.XLOOKUP(G920,[1]Sheet1!$K:$K,[1]Sheet1!$N:$N,0)</f>
        <v>2022-W50</v>
      </c>
      <c r="G920" t="s">
        <v>520</v>
      </c>
      <c r="H920" t="s">
        <v>115</v>
      </c>
      <c r="I920" t="s">
        <v>231</v>
      </c>
      <c r="J920" t="s">
        <v>232</v>
      </c>
      <c r="K920" t="s">
        <v>233</v>
      </c>
      <c r="L920" t="s">
        <v>2273</v>
      </c>
      <c r="M920" t="s">
        <v>1032</v>
      </c>
      <c r="N920" t="s">
        <v>2380</v>
      </c>
      <c r="O920" t="s">
        <v>1053</v>
      </c>
      <c r="P920" t="s">
        <v>2064</v>
      </c>
      <c r="Q920" t="s">
        <v>1032</v>
      </c>
      <c r="R920" t="s">
        <v>1681</v>
      </c>
      <c r="S920" t="s">
        <v>1387</v>
      </c>
      <c r="T920" t="s">
        <v>970</v>
      </c>
      <c r="U920" t="s">
        <v>970</v>
      </c>
      <c r="V920" t="s">
        <v>967</v>
      </c>
      <c r="W920" t="s">
        <v>984</v>
      </c>
      <c r="X920" t="s">
        <v>1274</v>
      </c>
      <c r="Y920" t="s">
        <v>986</v>
      </c>
      <c r="Z920" t="s">
        <v>407</v>
      </c>
      <c r="AA920" t="s">
        <v>33</v>
      </c>
      <c r="AB920">
        <v>7</v>
      </c>
      <c r="AC920">
        <v>0</v>
      </c>
    </row>
    <row r="921" spans="2:29" x14ac:dyDescent="0.25">
      <c r="B921">
        <f t="shared" si="28"/>
        <v>2022</v>
      </c>
      <c r="C921">
        <f t="shared" si="29"/>
        <v>12</v>
      </c>
      <c r="D921" s="19">
        <f>_xlfn.XLOOKUP(G921,[1]Sheet1!$K:$K,[1]Sheet1!$D:$D,0)</f>
        <v>44900</v>
      </c>
      <c r="E921" s="19">
        <f>_xlfn.XLOOKUP(G921,[1]Sheet1!$K:$K,[1]Sheet1!$E:$E,0)</f>
        <v>44906</v>
      </c>
      <c r="F921" t="str">
        <f>_xlfn.XLOOKUP(G921,[1]Sheet1!$K:$K,[1]Sheet1!$N:$N,0)</f>
        <v>2022-W50</v>
      </c>
      <c r="G921" t="s">
        <v>520</v>
      </c>
      <c r="H921" t="s">
        <v>162</v>
      </c>
      <c r="I921" t="s">
        <v>371</v>
      </c>
      <c r="J921" t="s">
        <v>343</v>
      </c>
      <c r="K921" t="s">
        <v>372</v>
      </c>
      <c r="L921" t="s">
        <v>1924</v>
      </c>
      <c r="M921" t="s">
        <v>1081</v>
      </c>
      <c r="N921" t="s">
        <v>1726</v>
      </c>
      <c r="O921" t="s">
        <v>1396</v>
      </c>
      <c r="P921" t="s">
        <v>2648</v>
      </c>
      <c r="Q921" t="s">
        <v>1081</v>
      </c>
      <c r="R921" t="s">
        <v>2219</v>
      </c>
      <c r="S921" t="s">
        <v>1595</v>
      </c>
      <c r="T921" t="s">
        <v>970</v>
      </c>
      <c r="U921" t="s">
        <v>970</v>
      </c>
      <c r="V921" t="s">
        <v>967</v>
      </c>
      <c r="W921" t="s">
        <v>984</v>
      </c>
      <c r="X921" t="s">
        <v>1703</v>
      </c>
      <c r="Y921" t="s">
        <v>986</v>
      </c>
      <c r="Z921" t="s">
        <v>407</v>
      </c>
      <c r="AA921" t="s">
        <v>33</v>
      </c>
      <c r="AB921">
        <v>6</v>
      </c>
      <c r="AC921">
        <v>0</v>
      </c>
    </row>
    <row r="922" spans="2:29" x14ac:dyDescent="0.25">
      <c r="B922">
        <f t="shared" si="28"/>
        <v>2022</v>
      </c>
      <c r="C922">
        <f t="shared" si="29"/>
        <v>12</v>
      </c>
      <c r="D922" s="19">
        <f>_xlfn.XLOOKUP(G922,[1]Sheet1!$K:$K,[1]Sheet1!$D:$D,0)</f>
        <v>44900</v>
      </c>
      <c r="E922" s="19">
        <f>_xlfn.XLOOKUP(G922,[1]Sheet1!$K:$K,[1]Sheet1!$E:$E,0)</f>
        <v>44906</v>
      </c>
      <c r="F922" t="str">
        <f>_xlfn.XLOOKUP(G922,[1]Sheet1!$K:$K,[1]Sheet1!$N:$N,0)</f>
        <v>2022-W50</v>
      </c>
      <c r="G922" t="s">
        <v>520</v>
      </c>
      <c r="H922" t="s">
        <v>72</v>
      </c>
      <c r="I922" t="s">
        <v>72</v>
      </c>
      <c r="J922" t="s">
        <v>73</v>
      </c>
      <c r="K922" t="s">
        <v>74</v>
      </c>
      <c r="L922" t="s">
        <v>1271</v>
      </c>
      <c r="M922" t="s">
        <v>984</v>
      </c>
      <c r="N922" t="s">
        <v>1142</v>
      </c>
      <c r="O922" t="s">
        <v>986</v>
      </c>
      <c r="P922" t="s">
        <v>1362</v>
      </c>
      <c r="Q922" t="s">
        <v>984</v>
      </c>
      <c r="R922" t="s">
        <v>2965</v>
      </c>
      <c r="S922" t="s">
        <v>986</v>
      </c>
      <c r="T922" t="s">
        <v>970</v>
      </c>
      <c r="U922" t="s">
        <v>986</v>
      </c>
      <c r="V922" t="s">
        <v>1032</v>
      </c>
      <c r="W922" t="s">
        <v>984</v>
      </c>
      <c r="X922" t="s">
        <v>2966</v>
      </c>
      <c r="Y922" t="s">
        <v>986</v>
      </c>
      <c r="Z922" t="s">
        <v>551</v>
      </c>
      <c r="AA922" t="s">
        <v>33</v>
      </c>
      <c r="AB922">
        <v>6</v>
      </c>
      <c r="AC922">
        <v>0</v>
      </c>
    </row>
    <row r="923" spans="2:29" x14ac:dyDescent="0.25">
      <c r="B923">
        <f t="shared" si="28"/>
        <v>2022</v>
      </c>
      <c r="C923">
        <f t="shared" si="29"/>
        <v>12</v>
      </c>
      <c r="D923" s="19">
        <f>_xlfn.XLOOKUP(G923,[1]Sheet1!$K:$K,[1]Sheet1!$D:$D,0)</f>
        <v>44900</v>
      </c>
      <c r="E923" s="19">
        <f>_xlfn.XLOOKUP(G923,[1]Sheet1!$K:$K,[1]Sheet1!$E:$E,0)</f>
        <v>44906</v>
      </c>
      <c r="F923" t="str">
        <f>_xlfn.XLOOKUP(G923,[1]Sheet1!$K:$K,[1]Sheet1!$N:$N,0)</f>
        <v>2022-W50</v>
      </c>
      <c r="G923" t="s">
        <v>520</v>
      </c>
      <c r="H923" t="s">
        <v>34</v>
      </c>
      <c r="I923" t="s">
        <v>222</v>
      </c>
      <c r="J923" t="s">
        <v>158</v>
      </c>
      <c r="K923" t="s">
        <v>223</v>
      </c>
      <c r="L923" t="s">
        <v>2967</v>
      </c>
      <c r="M923" t="s">
        <v>972</v>
      </c>
      <c r="N923" t="s">
        <v>1137</v>
      </c>
      <c r="O923" t="s">
        <v>1141</v>
      </c>
      <c r="P923" t="s">
        <v>2938</v>
      </c>
      <c r="Q923" t="s">
        <v>972</v>
      </c>
      <c r="R923" t="s">
        <v>1483</v>
      </c>
      <c r="S923" t="s">
        <v>2887</v>
      </c>
      <c r="T923" t="s">
        <v>2968</v>
      </c>
      <c r="U923" t="s">
        <v>1524</v>
      </c>
      <c r="V923" t="s">
        <v>963</v>
      </c>
      <c r="W923" t="s">
        <v>984</v>
      </c>
      <c r="X923" t="s">
        <v>2169</v>
      </c>
      <c r="Y923" t="s">
        <v>986</v>
      </c>
      <c r="Z923" t="s">
        <v>257</v>
      </c>
      <c r="AA923" t="s">
        <v>33</v>
      </c>
      <c r="AB923">
        <v>5</v>
      </c>
      <c r="AC923">
        <v>0</v>
      </c>
    </row>
    <row r="924" spans="2:29" x14ac:dyDescent="0.25">
      <c r="B924">
        <f t="shared" si="28"/>
        <v>2022</v>
      </c>
      <c r="C924">
        <f t="shared" si="29"/>
        <v>12</v>
      </c>
      <c r="D924" s="19">
        <f>_xlfn.XLOOKUP(G924,[1]Sheet1!$K:$K,[1]Sheet1!$D:$D,0)</f>
        <v>44900</v>
      </c>
      <c r="E924" s="19">
        <f>_xlfn.XLOOKUP(G924,[1]Sheet1!$K:$K,[1]Sheet1!$E:$E,0)</f>
        <v>44906</v>
      </c>
      <c r="F924" t="str">
        <f>_xlfn.XLOOKUP(G924,[1]Sheet1!$K:$K,[1]Sheet1!$N:$N,0)</f>
        <v>2022-W50</v>
      </c>
      <c r="G924" t="s">
        <v>520</v>
      </c>
      <c r="H924" t="s">
        <v>162</v>
      </c>
      <c r="I924" t="s">
        <v>342</v>
      </c>
      <c r="J924" t="s">
        <v>343</v>
      </c>
      <c r="K924" t="s">
        <v>344</v>
      </c>
      <c r="L924" t="s">
        <v>2002</v>
      </c>
      <c r="M924" t="s">
        <v>996</v>
      </c>
      <c r="N924" t="s">
        <v>2078</v>
      </c>
      <c r="O924" t="s">
        <v>1869</v>
      </c>
      <c r="P924" t="s">
        <v>1324</v>
      </c>
      <c r="Q924" t="s">
        <v>996</v>
      </c>
      <c r="R924" t="s">
        <v>1983</v>
      </c>
      <c r="S924" t="s">
        <v>2960</v>
      </c>
      <c r="T924" t="s">
        <v>970</v>
      </c>
      <c r="U924" t="s">
        <v>970</v>
      </c>
      <c r="V924" t="s">
        <v>963</v>
      </c>
      <c r="W924" t="s">
        <v>984</v>
      </c>
      <c r="X924" t="s">
        <v>1279</v>
      </c>
      <c r="Y924" t="s">
        <v>986</v>
      </c>
      <c r="Z924" t="s">
        <v>376</v>
      </c>
      <c r="AA924" t="s">
        <v>33</v>
      </c>
      <c r="AB924">
        <v>5</v>
      </c>
      <c r="AC924">
        <v>0</v>
      </c>
    </row>
    <row r="925" spans="2:29" x14ac:dyDescent="0.25">
      <c r="B925">
        <f t="shared" si="28"/>
        <v>2022</v>
      </c>
      <c r="C925">
        <f t="shared" si="29"/>
        <v>12</v>
      </c>
      <c r="D925" s="19">
        <f>_xlfn.XLOOKUP(G925,[1]Sheet1!$K:$K,[1]Sheet1!$D:$D,0)</f>
        <v>44900</v>
      </c>
      <c r="E925" s="19">
        <f>_xlfn.XLOOKUP(G925,[1]Sheet1!$K:$K,[1]Sheet1!$E:$E,0)</f>
        <v>44906</v>
      </c>
      <c r="F925" t="str">
        <f>_xlfn.XLOOKUP(G925,[1]Sheet1!$K:$K,[1]Sheet1!$N:$N,0)</f>
        <v>2022-W50</v>
      </c>
      <c r="G925" t="s">
        <v>520</v>
      </c>
      <c r="H925" t="s">
        <v>120</v>
      </c>
      <c r="I925" t="s">
        <v>120</v>
      </c>
      <c r="J925" t="s">
        <v>121</v>
      </c>
      <c r="K925" t="s">
        <v>122</v>
      </c>
      <c r="L925" t="s">
        <v>1108</v>
      </c>
      <c r="M925" t="s">
        <v>996</v>
      </c>
      <c r="N925" t="s">
        <v>1557</v>
      </c>
      <c r="O925" t="s">
        <v>1869</v>
      </c>
      <c r="P925" t="s">
        <v>1189</v>
      </c>
      <c r="Q925" t="s">
        <v>996</v>
      </c>
      <c r="R925" t="s">
        <v>1557</v>
      </c>
      <c r="S925" t="s">
        <v>2960</v>
      </c>
      <c r="T925" t="s">
        <v>970</v>
      </c>
      <c r="U925" t="s">
        <v>970</v>
      </c>
      <c r="V925" t="s">
        <v>963</v>
      </c>
      <c r="W925" t="s">
        <v>984</v>
      </c>
      <c r="X925" t="s">
        <v>2469</v>
      </c>
      <c r="Y925" t="s">
        <v>986</v>
      </c>
      <c r="Z925" t="s">
        <v>552</v>
      </c>
      <c r="AA925" t="s">
        <v>33</v>
      </c>
      <c r="AB925">
        <v>5</v>
      </c>
      <c r="AC925">
        <v>0</v>
      </c>
    </row>
    <row r="926" spans="2:29" x14ac:dyDescent="0.25">
      <c r="B926">
        <f t="shared" si="28"/>
        <v>2022</v>
      </c>
      <c r="C926">
        <f t="shared" si="29"/>
        <v>11</v>
      </c>
      <c r="D926" s="19">
        <f>_xlfn.XLOOKUP(G926,[1]Sheet1!$K:$K,[1]Sheet1!$D:$D,0)</f>
        <v>44893</v>
      </c>
      <c r="E926" s="19">
        <f>_xlfn.XLOOKUP(G926,[1]Sheet1!$K:$K,[1]Sheet1!$E:$E,0)</f>
        <v>44899</v>
      </c>
      <c r="F926" t="str">
        <f>_xlfn.XLOOKUP(G926,[1]Sheet1!$K:$K,[1]Sheet1!$N:$N,0)</f>
        <v>2022-W49</v>
      </c>
      <c r="G926" t="s">
        <v>553</v>
      </c>
      <c r="H926" t="s">
        <v>512</v>
      </c>
      <c r="I926" t="s">
        <v>67</v>
      </c>
      <c r="J926" t="s">
        <v>68</v>
      </c>
      <c r="K926" t="s">
        <v>69</v>
      </c>
      <c r="L926" t="s">
        <v>2969</v>
      </c>
      <c r="M926" t="s">
        <v>1332</v>
      </c>
      <c r="N926" t="s">
        <v>1851</v>
      </c>
      <c r="O926" t="s">
        <v>2077</v>
      </c>
      <c r="P926" t="s">
        <v>2970</v>
      </c>
      <c r="Q926" t="s">
        <v>1221</v>
      </c>
      <c r="R926" t="s">
        <v>1462</v>
      </c>
      <c r="S926" t="s">
        <v>2397</v>
      </c>
      <c r="T926" t="s">
        <v>2120</v>
      </c>
      <c r="U926" t="s">
        <v>970</v>
      </c>
      <c r="V926" t="s">
        <v>1727</v>
      </c>
      <c r="W926" t="s">
        <v>996</v>
      </c>
      <c r="X926" t="s">
        <v>2946</v>
      </c>
      <c r="Y926" t="s">
        <v>1024</v>
      </c>
      <c r="Z926" t="s">
        <v>554</v>
      </c>
      <c r="AA926" t="s">
        <v>523</v>
      </c>
      <c r="AB926">
        <v>82</v>
      </c>
      <c r="AC926">
        <v>1</v>
      </c>
    </row>
    <row r="927" spans="2:29" x14ac:dyDescent="0.25">
      <c r="B927">
        <f t="shared" si="28"/>
        <v>2022</v>
      </c>
      <c r="C927">
        <f t="shared" si="29"/>
        <v>11</v>
      </c>
      <c r="D927" s="19">
        <f>_xlfn.XLOOKUP(G927,[1]Sheet1!$K:$K,[1]Sheet1!$D:$D,0)</f>
        <v>44893</v>
      </c>
      <c r="E927" s="19">
        <f>_xlfn.XLOOKUP(G927,[1]Sheet1!$K:$K,[1]Sheet1!$E:$E,0)</f>
        <v>44899</v>
      </c>
      <c r="F927" t="str">
        <f>_xlfn.XLOOKUP(G927,[1]Sheet1!$K:$K,[1]Sheet1!$N:$N,0)</f>
        <v>2022-W49</v>
      </c>
      <c r="G927" t="s">
        <v>553</v>
      </c>
      <c r="H927" t="s">
        <v>40</v>
      </c>
      <c r="I927" t="s">
        <v>58</v>
      </c>
      <c r="J927" t="s">
        <v>59</v>
      </c>
      <c r="K927" t="s">
        <v>60</v>
      </c>
      <c r="L927" t="s">
        <v>2971</v>
      </c>
      <c r="M927" t="s">
        <v>972</v>
      </c>
      <c r="N927" t="s">
        <v>2972</v>
      </c>
      <c r="O927" t="s">
        <v>2973</v>
      </c>
      <c r="P927" t="s">
        <v>2849</v>
      </c>
      <c r="Q927" t="s">
        <v>972</v>
      </c>
      <c r="R927" t="s">
        <v>978</v>
      </c>
      <c r="S927" t="s">
        <v>1598</v>
      </c>
      <c r="T927" t="s">
        <v>2148</v>
      </c>
      <c r="U927" t="s">
        <v>970</v>
      </c>
      <c r="V927" t="s">
        <v>1056</v>
      </c>
      <c r="W927" t="s">
        <v>984</v>
      </c>
      <c r="X927" t="s">
        <v>2004</v>
      </c>
      <c r="Y927" t="s">
        <v>986</v>
      </c>
      <c r="Z927" t="s">
        <v>555</v>
      </c>
      <c r="AA927" t="s">
        <v>33</v>
      </c>
      <c r="AB927">
        <v>57</v>
      </c>
      <c r="AC927">
        <v>0</v>
      </c>
    </row>
    <row r="928" spans="2:29" x14ac:dyDescent="0.25">
      <c r="B928">
        <f t="shared" si="28"/>
        <v>2022</v>
      </c>
      <c r="C928">
        <f t="shared" si="29"/>
        <v>11</v>
      </c>
      <c r="D928" s="19">
        <f>_xlfn.XLOOKUP(G928,[1]Sheet1!$K:$K,[1]Sheet1!$D:$D,0)</f>
        <v>44893</v>
      </c>
      <c r="E928" s="19">
        <f>_xlfn.XLOOKUP(G928,[1]Sheet1!$K:$K,[1]Sheet1!$E:$E,0)</f>
        <v>44899</v>
      </c>
      <c r="F928" t="str">
        <f>_xlfn.XLOOKUP(G928,[1]Sheet1!$K:$K,[1]Sheet1!$N:$N,0)</f>
        <v>2022-W49</v>
      </c>
      <c r="G928" t="s">
        <v>553</v>
      </c>
      <c r="H928" t="s">
        <v>92</v>
      </c>
      <c r="I928" t="s">
        <v>102</v>
      </c>
      <c r="J928" t="s">
        <v>103</v>
      </c>
      <c r="K928" t="s">
        <v>104</v>
      </c>
      <c r="L928" t="s">
        <v>2974</v>
      </c>
      <c r="M928" t="s">
        <v>1125</v>
      </c>
      <c r="N928" t="s">
        <v>2332</v>
      </c>
      <c r="O928" t="s">
        <v>1696</v>
      </c>
      <c r="P928" t="s">
        <v>2975</v>
      </c>
      <c r="Q928" t="s">
        <v>1340</v>
      </c>
      <c r="R928" t="s">
        <v>2976</v>
      </c>
      <c r="S928" t="s">
        <v>1565</v>
      </c>
      <c r="T928" t="s">
        <v>970</v>
      </c>
      <c r="U928" t="s">
        <v>970</v>
      </c>
      <c r="V928" t="s">
        <v>1070</v>
      </c>
      <c r="W928" t="s">
        <v>1081</v>
      </c>
      <c r="X928" t="s">
        <v>2562</v>
      </c>
      <c r="Y928" t="s">
        <v>1157</v>
      </c>
      <c r="Z928" t="s">
        <v>556</v>
      </c>
      <c r="AA928" t="s">
        <v>137</v>
      </c>
      <c r="AB928">
        <v>57</v>
      </c>
      <c r="AC928">
        <v>3</v>
      </c>
    </row>
    <row r="929" spans="2:29" x14ac:dyDescent="0.25">
      <c r="B929">
        <f t="shared" si="28"/>
        <v>2022</v>
      </c>
      <c r="C929">
        <f t="shared" si="29"/>
        <v>11</v>
      </c>
      <c r="D929" s="19">
        <f>_xlfn.XLOOKUP(G929,[1]Sheet1!$K:$K,[1]Sheet1!$D:$D,0)</f>
        <v>44893</v>
      </c>
      <c r="E929" s="19">
        <f>_xlfn.XLOOKUP(G929,[1]Sheet1!$K:$K,[1]Sheet1!$E:$E,0)</f>
        <v>44899</v>
      </c>
      <c r="F929" t="str">
        <f>_xlfn.XLOOKUP(G929,[1]Sheet1!$K:$K,[1]Sheet1!$N:$N,0)</f>
        <v>2022-W49</v>
      </c>
      <c r="G929" t="s">
        <v>553</v>
      </c>
      <c r="H929" t="s">
        <v>34</v>
      </c>
      <c r="I929" t="s">
        <v>35</v>
      </c>
      <c r="J929" t="s">
        <v>36</v>
      </c>
      <c r="K929" t="s">
        <v>37</v>
      </c>
      <c r="L929" t="s">
        <v>2977</v>
      </c>
      <c r="M929" t="s">
        <v>1110</v>
      </c>
      <c r="N929" t="s">
        <v>1351</v>
      </c>
      <c r="O929" t="s">
        <v>1427</v>
      </c>
      <c r="P929" t="s">
        <v>2978</v>
      </c>
      <c r="Q929" t="s">
        <v>1012</v>
      </c>
      <c r="R929" t="s">
        <v>2067</v>
      </c>
      <c r="S929" t="s">
        <v>1476</v>
      </c>
      <c r="T929" t="s">
        <v>970</v>
      </c>
      <c r="U929" t="s">
        <v>970</v>
      </c>
      <c r="V929" t="s">
        <v>1336</v>
      </c>
      <c r="W929" t="s">
        <v>996</v>
      </c>
      <c r="X929" t="s">
        <v>1430</v>
      </c>
      <c r="Y929" t="s">
        <v>1335</v>
      </c>
      <c r="Z929" t="s">
        <v>557</v>
      </c>
      <c r="AA929" t="s">
        <v>166</v>
      </c>
      <c r="AB929">
        <v>53</v>
      </c>
      <c r="AC929">
        <v>1</v>
      </c>
    </row>
    <row r="930" spans="2:29" x14ac:dyDescent="0.25">
      <c r="B930">
        <f t="shared" si="28"/>
        <v>2022</v>
      </c>
      <c r="C930">
        <f t="shared" si="29"/>
        <v>11</v>
      </c>
      <c r="D930" s="19">
        <f>_xlfn.XLOOKUP(G930,[1]Sheet1!$K:$K,[1]Sheet1!$D:$D,0)</f>
        <v>44893</v>
      </c>
      <c r="E930" s="19">
        <f>_xlfn.XLOOKUP(G930,[1]Sheet1!$K:$K,[1]Sheet1!$E:$E,0)</f>
        <v>44899</v>
      </c>
      <c r="F930" t="str">
        <f>_xlfn.XLOOKUP(G930,[1]Sheet1!$K:$K,[1]Sheet1!$N:$N,0)</f>
        <v>2022-W49</v>
      </c>
      <c r="G930" t="s">
        <v>553</v>
      </c>
      <c r="H930" t="s">
        <v>512</v>
      </c>
      <c r="I930" t="s">
        <v>29</v>
      </c>
      <c r="J930" t="s">
        <v>30</v>
      </c>
      <c r="K930" t="s">
        <v>31</v>
      </c>
      <c r="L930" t="s">
        <v>1910</v>
      </c>
      <c r="M930" t="s">
        <v>1081</v>
      </c>
      <c r="N930" t="s">
        <v>1283</v>
      </c>
      <c r="O930" t="s">
        <v>1086</v>
      </c>
      <c r="P930" t="s">
        <v>2044</v>
      </c>
      <c r="Q930" t="s">
        <v>977</v>
      </c>
      <c r="R930" t="s">
        <v>1898</v>
      </c>
      <c r="S930" t="s">
        <v>1319</v>
      </c>
      <c r="T930" t="s">
        <v>1695</v>
      </c>
      <c r="U930" t="s">
        <v>970</v>
      </c>
      <c r="V930" t="s">
        <v>1345</v>
      </c>
      <c r="W930" t="s">
        <v>984</v>
      </c>
      <c r="X930" t="s">
        <v>2979</v>
      </c>
      <c r="Y930" t="s">
        <v>986</v>
      </c>
      <c r="Z930" t="s">
        <v>558</v>
      </c>
      <c r="AA930" t="s">
        <v>33</v>
      </c>
      <c r="AB930">
        <v>45</v>
      </c>
      <c r="AC930">
        <v>0</v>
      </c>
    </row>
    <row r="931" spans="2:29" x14ac:dyDescent="0.25">
      <c r="B931">
        <f t="shared" si="28"/>
        <v>2022</v>
      </c>
      <c r="C931">
        <f t="shared" si="29"/>
        <v>11</v>
      </c>
      <c r="D931" s="19">
        <f>_xlfn.XLOOKUP(G931,[1]Sheet1!$K:$K,[1]Sheet1!$D:$D,0)</f>
        <v>44893</v>
      </c>
      <c r="E931" s="19">
        <f>_xlfn.XLOOKUP(G931,[1]Sheet1!$K:$K,[1]Sheet1!$E:$E,0)</f>
        <v>44899</v>
      </c>
      <c r="F931" t="str">
        <f>_xlfn.XLOOKUP(G931,[1]Sheet1!$K:$K,[1]Sheet1!$N:$N,0)</f>
        <v>2022-W49</v>
      </c>
      <c r="G931" t="s">
        <v>553</v>
      </c>
      <c r="H931" t="s">
        <v>34</v>
      </c>
      <c r="I931" t="s">
        <v>50</v>
      </c>
      <c r="J931" t="s">
        <v>51</v>
      </c>
      <c r="K931" t="s">
        <v>52</v>
      </c>
      <c r="L931" t="s">
        <v>2046</v>
      </c>
      <c r="M931" t="s">
        <v>1125</v>
      </c>
      <c r="N931" t="s">
        <v>1865</v>
      </c>
      <c r="O931" t="s">
        <v>1696</v>
      </c>
      <c r="P931" t="s">
        <v>2980</v>
      </c>
      <c r="Q931" t="s">
        <v>1332</v>
      </c>
      <c r="R931" t="s">
        <v>1789</v>
      </c>
      <c r="S931" t="s">
        <v>2981</v>
      </c>
      <c r="T931" t="s">
        <v>970</v>
      </c>
      <c r="U931" t="s">
        <v>970</v>
      </c>
      <c r="V931" t="s">
        <v>1089</v>
      </c>
      <c r="W931" t="s">
        <v>996</v>
      </c>
      <c r="X931" t="s">
        <v>1639</v>
      </c>
      <c r="Y931" t="s">
        <v>1375</v>
      </c>
      <c r="Z931" t="s">
        <v>559</v>
      </c>
      <c r="AA931" t="s">
        <v>560</v>
      </c>
      <c r="AB931">
        <v>42</v>
      </c>
      <c r="AC931">
        <v>1</v>
      </c>
    </row>
    <row r="932" spans="2:29" x14ac:dyDescent="0.25">
      <c r="B932">
        <f t="shared" si="28"/>
        <v>2022</v>
      </c>
      <c r="C932">
        <f t="shared" si="29"/>
        <v>11</v>
      </c>
      <c r="D932" s="19">
        <f>_xlfn.XLOOKUP(G932,[1]Sheet1!$K:$K,[1]Sheet1!$D:$D,0)</f>
        <v>44893</v>
      </c>
      <c r="E932" s="19">
        <f>_xlfn.XLOOKUP(G932,[1]Sheet1!$K:$K,[1]Sheet1!$E:$E,0)</f>
        <v>44899</v>
      </c>
      <c r="F932" t="str">
        <f>_xlfn.XLOOKUP(G932,[1]Sheet1!$K:$K,[1]Sheet1!$N:$N,0)</f>
        <v>2022-W49</v>
      </c>
      <c r="G932" t="s">
        <v>553</v>
      </c>
      <c r="H932" t="s">
        <v>34</v>
      </c>
      <c r="I932" t="s">
        <v>107</v>
      </c>
      <c r="J932" t="s">
        <v>108</v>
      </c>
      <c r="K932" t="s">
        <v>109</v>
      </c>
      <c r="L932" t="s">
        <v>2914</v>
      </c>
      <c r="M932" t="s">
        <v>1219</v>
      </c>
      <c r="N932" t="s">
        <v>2982</v>
      </c>
      <c r="O932" t="s">
        <v>1039</v>
      </c>
      <c r="P932" t="s">
        <v>2983</v>
      </c>
      <c r="Q932" t="s">
        <v>1289</v>
      </c>
      <c r="R932" t="s">
        <v>2544</v>
      </c>
      <c r="S932" t="s">
        <v>1737</v>
      </c>
      <c r="T932" t="s">
        <v>2984</v>
      </c>
      <c r="U932" t="s">
        <v>970</v>
      </c>
      <c r="V932" t="s">
        <v>1101</v>
      </c>
      <c r="W932" t="s">
        <v>996</v>
      </c>
      <c r="X932" t="s">
        <v>1872</v>
      </c>
      <c r="Y932" t="s">
        <v>1223</v>
      </c>
      <c r="Z932" t="s">
        <v>561</v>
      </c>
      <c r="AA932" t="s">
        <v>166</v>
      </c>
      <c r="AB932">
        <v>39</v>
      </c>
      <c r="AC932">
        <v>1</v>
      </c>
    </row>
    <row r="933" spans="2:29" x14ac:dyDescent="0.25">
      <c r="B933">
        <f t="shared" si="28"/>
        <v>2022</v>
      </c>
      <c r="C933">
        <f t="shared" si="29"/>
        <v>11</v>
      </c>
      <c r="D933" s="19">
        <f>_xlfn.XLOOKUP(G933,[1]Sheet1!$K:$K,[1]Sheet1!$D:$D,0)</f>
        <v>44893</v>
      </c>
      <c r="E933" s="19">
        <f>_xlfn.XLOOKUP(G933,[1]Sheet1!$K:$K,[1]Sheet1!$E:$E,0)</f>
        <v>44899</v>
      </c>
      <c r="F933" t="str">
        <f>_xlfn.XLOOKUP(G933,[1]Sheet1!$K:$K,[1]Sheet1!$N:$N,0)</f>
        <v>2022-W49</v>
      </c>
      <c r="G933" t="s">
        <v>553</v>
      </c>
      <c r="H933" t="s">
        <v>512</v>
      </c>
      <c r="I933" t="s">
        <v>80</v>
      </c>
      <c r="J933" t="s">
        <v>81</v>
      </c>
      <c r="K933" t="s">
        <v>82</v>
      </c>
      <c r="L933" t="s">
        <v>2985</v>
      </c>
      <c r="M933" t="s">
        <v>1032</v>
      </c>
      <c r="N933" t="s">
        <v>1016</v>
      </c>
      <c r="O933" t="s">
        <v>1037</v>
      </c>
      <c r="P933" t="s">
        <v>2986</v>
      </c>
      <c r="Q933" t="s">
        <v>1022</v>
      </c>
      <c r="R933" t="s">
        <v>2556</v>
      </c>
      <c r="S933" t="s">
        <v>1252</v>
      </c>
      <c r="T933" t="s">
        <v>2987</v>
      </c>
      <c r="U933" t="s">
        <v>970</v>
      </c>
      <c r="V933" t="s">
        <v>1433</v>
      </c>
      <c r="W933" t="s">
        <v>984</v>
      </c>
      <c r="X933" t="s">
        <v>2687</v>
      </c>
      <c r="Y933" t="s">
        <v>986</v>
      </c>
      <c r="Z933" t="s">
        <v>562</v>
      </c>
      <c r="AA933" t="s">
        <v>33</v>
      </c>
      <c r="AB933">
        <v>39</v>
      </c>
      <c r="AC933">
        <v>0</v>
      </c>
    </row>
    <row r="934" spans="2:29" x14ac:dyDescent="0.25">
      <c r="B934">
        <f t="shared" si="28"/>
        <v>2022</v>
      </c>
      <c r="C934">
        <f t="shared" si="29"/>
        <v>11</v>
      </c>
      <c r="D934" s="19">
        <f>_xlfn.XLOOKUP(G934,[1]Sheet1!$K:$K,[1]Sheet1!$D:$D,0)</f>
        <v>44893</v>
      </c>
      <c r="E934" s="19">
        <f>_xlfn.XLOOKUP(G934,[1]Sheet1!$K:$K,[1]Sheet1!$E:$E,0)</f>
        <v>44899</v>
      </c>
      <c r="F934" t="str">
        <f>_xlfn.XLOOKUP(G934,[1]Sheet1!$K:$K,[1]Sheet1!$N:$N,0)</f>
        <v>2022-W49</v>
      </c>
      <c r="G934" t="s">
        <v>553</v>
      </c>
      <c r="H934" t="s">
        <v>512</v>
      </c>
      <c r="I934" t="s">
        <v>84</v>
      </c>
      <c r="J934" t="s">
        <v>85</v>
      </c>
      <c r="K934" t="s">
        <v>86</v>
      </c>
      <c r="L934" t="s">
        <v>2988</v>
      </c>
      <c r="M934" t="s">
        <v>1022</v>
      </c>
      <c r="N934" t="s">
        <v>2210</v>
      </c>
      <c r="O934" t="s">
        <v>1076</v>
      </c>
      <c r="P934" t="s">
        <v>2989</v>
      </c>
      <c r="Q934" t="s">
        <v>1042</v>
      </c>
      <c r="R934" t="s">
        <v>1203</v>
      </c>
      <c r="S934" t="s">
        <v>1129</v>
      </c>
      <c r="T934" t="s">
        <v>2897</v>
      </c>
      <c r="U934" t="s">
        <v>1943</v>
      </c>
      <c r="V934" t="s">
        <v>1386</v>
      </c>
      <c r="W934" t="s">
        <v>996</v>
      </c>
      <c r="X934" t="s">
        <v>2297</v>
      </c>
      <c r="Y934" t="s">
        <v>1078</v>
      </c>
      <c r="Z934" t="s">
        <v>563</v>
      </c>
      <c r="AA934" t="s">
        <v>564</v>
      </c>
      <c r="AB934">
        <v>38</v>
      </c>
      <c r="AC934">
        <v>1</v>
      </c>
    </row>
    <row r="935" spans="2:29" x14ac:dyDescent="0.25">
      <c r="B935">
        <f t="shared" si="28"/>
        <v>2022</v>
      </c>
      <c r="C935">
        <f t="shared" si="29"/>
        <v>11</v>
      </c>
      <c r="D935" s="19">
        <f>_xlfn.XLOOKUP(G935,[1]Sheet1!$K:$K,[1]Sheet1!$D:$D,0)</f>
        <v>44893</v>
      </c>
      <c r="E935" s="19">
        <f>_xlfn.XLOOKUP(G935,[1]Sheet1!$K:$K,[1]Sheet1!$E:$E,0)</f>
        <v>44899</v>
      </c>
      <c r="F935" t="str">
        <f>_xlfn.XLOOKUP(G935,[1]Sheet1!$K:$K,[1]Sheet1!$N:$N,0)</f>
        <v>2022-W49</v>
      </c>
      <c r="G935" t="s">
        <v>553</v>
      </c>
      <c r="H935" t="s">
        <v>92</v>
      </c>
      <c r="I935" t="s">
        <v>97</v>
      </c>
      <c r="J935" t="s">
        <v>98</v>
      </c>
      <c r="K935" t="s">
        <v>99</v>
      </c>
      <c r="L935" t="s">
        <v>2990</v>
      </c>
      <c r="M935" t="s">
        <v>984</v>
      </c>
      <c r="N935" t="s">
        <v>2786</v>
      </c>
      <c r="O935" t="s">
        <v>986</v>
      </c>
      <c r="P935" t="s">
        <v>2991</v>
      </c>
      <c r="Q935" t="s">
        <v>984</v>
      </c>
      <c r="R935" t="s">
        <v>1497</v>
      </c>
      <c r="S935" t="s">
        <v>986</v>
      </c>
      <c r="T935" t="s">
        <v>2765</v>
      </c>
      <c r="U935" t="s">
        <v>986</v>
      </c>
      <c r="V935" t="s">
        <v>1496</v>
      </c>
      <c r="W935" t="s">
        <v>984</v>
      </c>
      <c r="X935" t="s">
        <v>2992</v>
      </c>
      <c r="Y935" t="s">
        <v>986</v>
      </c>
      <c r="Z935" t="s">
        <v>565</v>
      </c>
      <c r="AA935" t="s">
        <v>33</v>
      </c>
      <c r="AB935">
        <v>29</v>
      </c>
      <c r="AC935">
        <v>0</v>
      </c>
    </row>
    <row r="936" spans="2:29" x14ac:dyDescent="0.25">
      <c r="B936">
        <f t="shared" si="28"/>
        <v>2022</v>
      </c>
      <c r="C936">
        <f t="shared" si="29"/>
        <v>11</v>
      </c>
      <c r="D936" s="19">
        <f>_xlfn.XLOOKUP(G936,[1]Sheet1!$K:$K,[1]Sheet1!$D:$D,0)</f>
        <v>44893</v>
      </c>
      <c r="E936" s="19">
        <f>_xlfn.XLOOKUP(G936,[1]Sheet1!$K:$K,[1]Sheet1!$E:$E,0)</f>
        <v>44899</v>
      </c>
      <c r="F936" t="str">
        <f>_xlfn.XLOOKUP(G936,[1]Sheet1!$K:$K,[1]Sheet1!$N:$N,0)</f>
        <v>2022-W49</v>
      </c>
      <c r="G936" t="s">
        <v>553</v>
      </c>
      <c r="H936" t="s">
        <v>34</v>
      </c>
      <c r="I936" t="s">
        <v>45</v>
      </c>
      <c r="J936" t="s">
        <v>46</v>
      </c>
      <c r="K936" t="s">
        <v>47</v>
      </c>
      <c r="L936" t="s">
        <v>1969</v>
      </c>
      <c r="M936" t="s">
        <v>1032</v>
      </c>
      <c r="N936" t="s">
        <v>2726</v>
      </c>
      <c r="O936" t="s">
        <v>1037</v>
      </c>
      <c r="P936" t="s">
        <v>2993</v>
      </c>
      <c r="Q936" t="s">
        <v>967</v>
      </c>
      <c r="R936" t="s">
        <v>2633</v>
      </c>
      <c r="S936" t="s">
        <v>2158</v>
      </c>
      <c r="T936" t="s">
        <v>970</v>
      </c>
      <c r="U936" t="s">
        <v>970</v>
      </c>
      <c r="V936" t="s">
        <v>1108</v>
      </c>
      <c r="W936" t="s">
        <v>984</v>
      </c>
      <c r="X936" t="s">
        <v>2844</v>
      </c>
      <c r="Y936" t="s">
        <v>986</v>
      </c>
      <c r="Z936" t="s">
        <v>566</v>
      </c>
      <c r="AA936" t="s">
        <v>33</v>
      </c>
      <c r="AB936">
        <v>27</v>
      </c>
      <c r="AC936">
        <v>0</v>
      </c>
    </row>
    <row r="937" spans="2:29" x14ac:dyDescent="0.25">
      <c r="B937">
        <f t="shared" si="28"/>
        <v>2022</v>
      </c>
      <c r="C937">
        <f t="shared" si="29"/>
        <v>11</v>
      </c>
      <c r="D937" s="19">
        <f>_xlfn.XLOOKUP(G937,[1]Sheet1!$K:$K,[1]Sheet1!$D:$D,0)</f>
        <v>44893</v>
      </c>
      <c r="E937" s="19">
        <f>_xlfn.XLOOKUP(G937,[1]Sheet1!$K:$K,[1]Sheet1!$E:$E,0)</f>
        <v>44899</v>
      </c>
      <c r="F937" t="str">
        <f>_xlfn.XLOOKUP(G937,[1]Sheet1!$K:$K,[1]Sheet1!$N:$N,0)</f>
        <v>2022-W49</v>
      </c>
      <c r="G937" t="s">
        <v>553</v>
      </c>
      <c r="H937" t="s">
        <v>58</v>
      </c>
      <c r="I937" t="s">
        <v>58</v>
      </c>
      <c r="J937" t="s">
        <v>59</v>
      </c>
      <c r="K937" t="s">
        <v>60</v>
      </c>
      <c r="L937" t="s">
        <v>2003</v>
      </c>
      <c r="M937" t="s">
        <v>984</v>
      </c>
      <c r="N937" t="s">
        <v>2380</v>
      </c>
      <c r="O937" t="s">
        <v>986</v>
      </c>
      <c r="P937" t="s">
        <v>2994</v>
      </c>
      <c r="Q937" t="s">
        <v>984</v>
      </c>
      <c r="R937" t="s">
        <v>1837</v>
      </c>
      <c r="S937" t="s">
        <v>986</v>
      </c>
      <c r="T937" t="s">
        <v>970</v>
      </c>
      <c r="U937" t="s">
        <v>986</v>
      </c>
      <c r="V937" t="s">
        <v>1496</v>
      </c>
      <c r="W937" t="s">
        <v>984</v>
      </c>
      <c r="X937" t="s">
        <v>2995</v>
      </c>
      <c r="Y937" t="s">
        <v>986</v>
      </c>
      <c r="Z937" t="s">
        <v>567</v>
      </c>
      <c r="AA937" t="s">
        <v>33</v>
      </c>
      <c r="AB937">
        <v>26</v>
      </c>
      <c r="AC937">
        <v>0</v>
      </c>
    </row>
    <row r="938" spans="2:29" x14ac:dyDescent="0.25">
      <c r="B938">
        <f t="shared" si="28"/>
        <v>2022</v>
      </c>
      <c r="C938">
        <f t="shared" si="29"/>
        <v>11</v>
      </c>
      <c r="D938" s="19">
        <f>_xlfn.XLOOKUP(G938,[1]Sheet1!$K:$K,[1]Sheet1!$D:$D,0)</f>
        <v>44893</v>
      </c>
      <c r="E938" s="19">
        <f>_xlfn.XLOOKUP(G938,[1]Sheet1!$K:$K,[1]Sheet1!$E:$E,0)</f>
        <v>44899</v>
      </c>
      <c r="F938" t="str">
        <f>_xlfn.XLOOKUP(G938,[1]Sheet1!$K:$K,[1]Sheet1!$N:$N,0)</f>
        <v>2022-W49</v>
      </c>
      <c r="G938" t="s">
        <v>553</v>
      </c>
      <c r="H938" t="s">
        <v>40</v>
      </c>
      <c r="I938" t="s">
        <v>41</v>
      </c>
      <c r="J938" t="s">
        <v>42</v>
      </c>
      <c r="K938" t="s">
        <v>43</v>
      </c>
      <c r="L938" t="s">
        <v>1910</v>
      </c>
      <c r="M938" t="s">
        <v>1081</v>
      </c>
      <c r="N938" t="s">
        <v>1283</v>
      </c>
      <c r="O938" t="s">
        <v>1086</v>
      </c>
      <c r="P938" t="s">
        <v>1705</v>
      </c>
      <c r="Q938" t="s">
        <v>1081</v>
      </c>
      <c r="R938" t="s">
        <v>1722</v>
      </c>
      <c r="S938" t="s">
        <v>2313</v>
      </c>
      <c r="T938" t="s">
        <v>2091</v>
      </c>
      <c r="U938" t="s">
        <v>970</v>
      </c>
      <c r="V938" t="s">
        <v>1108</v>
      </c>
      <c r="W938" t="s">
        <v>984</v>
      </c>
      <c r="X938" t="s">
        <v>2947</v>
      </c>
      <c r="Y938" t="s">
        <v>986</v>
      </c>
      <c r="Z938" t="s">
        <v>346</v>
      </c>
      <c r="AA938" t="s">
        <v>33</v>
      </c>
      <c r="AB938">
        <v>25</v>
      </c>
      <c r="AC938">
        <v>0</v>
      </c>
    </row>
    <row r="939" spans="2:29" x14ac:dyDescent="0.25">
      <c r="B939">
        <f t="shared" si="28"/>
        <v>2022</v>
      </c>
      <c r="C939">
        <f t="shared" si="29"/>
        <v>11</v>
      </c>
      <c r="D939" s="19">
        <f>_xlfn.XLOOKUP(G939,[1]Sheet1!$K:$K,[1]Sheet1!$D:$D,0)</f>
        <v>44893</v>
      </c>
      <c r="E939" s="19">
        <f>_xlfn.XLOOKUP(G939,[1]Sheet1!$K:$K,[1]Sheet1!$E:$E,0)</f>
        <v>44899</v>
      </c>
      <c r="F939" t="str">
        <f>_xlfn.XLOOKUP(G939,[1]Sheet1!$K:$K,[1]Sheet1!$N:$N,0)</f>
        <v>2022-W49</v>
      </c>
      <c r="G939" t="s">
        <v>553</v>
      </c>
      <c r="H939" t="s">
        <v>29</v>
      </c>
      <c r="I939" t="s">
        <v>29</v>
      </c>
      <c r="J939" t="s">
        <v>30</v>
      </c>
      <c r="K939" t="s">
        <v>31</v>
      </c>
      <c r="L939" t="s">
        <v>2455</v>
      </c>
      <c r="M939" t="s">
        <v>972</v>
      </c>
      <c r="N939" t="s">
        <v>2868</v>
      </c>
      <c r="O939" t="s">
        <v>2973</v>
      </c>
      <c r="P939" t="s">
        <v>2996</v>
      </c>
      <c r="Q939" t="s">
        <v>1081</v>
      </c>
      <c r="R939" t="s">
        <v>2231</v>
      </c>
      <c r="S939" t="s">
        <v>2313</v>
      </c>
      <c r="T939" t="s">
        <v>970</v>
      </c>
      <c r="U939" t="s">
        <v>970</v>
      </c>
      <c r="V939" t="s">
        <v>1296</v>
      </c>
      <c r="W939" t="s">
        <v>984</v>
      </c>
      <c r="X939" t="s">
        <v>2997</v>
      </c>
      <c r="Y939" t="s">
        <v>986</v>
      </c>
      <c r="Z939" t="s">
        <v>568</v>
      </c>
      <c r="AA939" t="s">
        <v>33</v>
      </c>
      <c r="AB939">
        <v>25</v>
      </c>
      <c r="AC939">
        <v>0</v>
      </c>
    </row>
    <row r="940" spans="2:29" x14ac:dyDescent="0.25">
      <c r="B940">
        <f t="shared" si="28"/>
        <v>2022</v>
      </c>
      <c r="C940">
        <f t="shared" si="29"/>
        <v>11</v>
      </c>
      <c r="D940" s="19">
        <f>_xlfn.XLOOKUP(G940,[1]Sheet1!$K:$K,[1]Sheet1!$D:$D,0)</f>
        <v>44893</v>
      </c>
      <c r="E940" s="19">
        <f>_xlfn.XLOOKUP(G940,[1]Sheet1!$K:$K,[1]Sheet1!$E:$E,0)</f>
        <v>44899</v>
      </c>
      <c r="F940" t="str">
        <f>_xlfn.XLOOKUP(G940,[1]Sheet1!$K:$K,[1]Sheet1!$N:$N,0)</f>
        <v>2022-W49</v>
      </c>
      <c r="G940" t="s">
        <v>553</v>
      </c>
      <c r="H940" t="s">
        <v>512</v>
      </c>
      <c r="I940" t="s">
        <v>54</v>
      </c>
      <c r="J940" t="s">
        <v>30</v>
      </c>
      <c r="K940" t="s">
        <v>55</v>
      </c>
      <c r="L940" t="s">
        <v>2998</v>
      </c>
      <c r="M940" t="s">
        <v>1022</v>
      </c>
      <c r="N940" t="s">
        <v>1729</v>
      </c>
      <c r="O940" t="s">
        <v>1076</v>
      </c>
      <c r="P940" t="s">
        <v>2999</v>
      </c>
      <c r="Q940" t="s">
        <v>1022</v>
      </c>
      <c r="R940" t="s">
        <v>1016</v>
      </c>
      <c r="S940" t="s">
        <v>1252</v>
      </c>
      <c r="T940" t="s">
        <v>2579</v>
      </c>
      <c r="U940" t="s">
        <v>970</v>
      </c>
      <c r="V940" t="s">
        <v>1360</v>
      </c>
      <c r="W940" t="s">
        <v>984</v>
      </c>
      <c r="X940" t="s">
        <v>2335</v>
      </c>
      <c r="Y940" t="s">
        <v>986</v>
      </c>
      <c r="Z940" t="s">
        <v>569</v>
      </c>
      <c r="AA940" t="s">
        <v>33</v>
      </c>
      <c r="AB940">
        <v>24</v>
      </c>
      <c r="AC940">
        <v>0</v>
      </c>
    </row>
    <row r="941" spans="2:29" x14ac:dyDescent="0.25">
      <c r="B941">
        <f t="shared" si="28"/>
        <v>2022</v>
      </c>
      <c r="C941">
        <f t="shared" si="29"/>
        <v>11</v>
      </c>
      <c r="D941" s="19">
        <f>_xlfn.XLOOKUP(G941,[1]Sheet1!$K:$K,[1]Sheet1!$D:$D,0)</f>
        <v>44893</v>
      </c>
      <c r="E941" s="19">
        <f>_xlfn.XLOOKUP(G941,[1]Sheet1!$K:$K,[1]Sheet1!$E:$E,0)</f>
        <v>44899</v>
      </c>
      <c r="F941" t="str">
        <f>_xlfn.XLOOKUP(G941,[1]Sheet1!$K:$K,[1]Sheet1!$N:$N,0)</f>
        <v>2022-W49</v>
      </c>
      <c r="G941" t="s">
        <v>553</v>
      </c>
      <c r="H941" t="s">
        <v>512</v>
      </c>
      <c r="I941" t="s">
        <v>72</v>
      </c>
      <c r="J941" t="s">
        <v>73</v>
      </c>
      <c r="K941" t="s">
        <v>74</v>
      </c>
      <c r="L941" t="s">
        <v>3000</v>
      </c>
      <c r="M941" t="s">
        <v>963</v>
      </c>
      <c r="N941" t="s">
        <v>1376</v>
      </c>
      <c r="O941" t="s">
        <v>982</v>
      </c>
      <c r="P941" t="s">
        <v>966</v>
      </c>
      <c r="Q941" t="s">
        <v>1022</v>
      </c>
      <c r="R941" t="s">
        <v>2493</v>
      </c>
      <c r="S941" t="s">
        <v>1252</v>
      </c>
      <c r="T941" t="s">
        <v>970</v>
      </c>
      <c r="U941" t="s">
        <v>970</v>
      </c>
      <c r="V941" t="s">
        <v>1187</v>
      </c>
      <c r="W941" t="s">
        <v>972</v>
      </c>
      <c r="X941" t="s">
        <v>2027</v>
      </c>
      <c r="Y941" t="s">
        <v>974</v>
      </c>
      <c r="Z941" t="s">
        <v>570</v>
      </c>
      <c r="AA941" t="s">
        <v>217</v>
      </c>
      <c r="AB941">
        <v>22</v>
      </c>
      <c r="AC941">
        <v>1</v>
      </c>
    </row>
    <row r="942" spans="2:29" x14ac:dyDescent="0.25">
      <c r="B942">
        <f t="shared" si="28"/>
        <v>2022</v>
      </c>
      <c r="C942">
        <f t="shared" si="29"/>
        <v>11</v>
      </c>
      <c r="D942" s="19">
        <f>_xlfn.XLOOKUP(G942,[1]Sheet1!$K:$K,[1]Sheet1!$D:$D,0)</f>
        <v>44893</v>
      </c>
      <c r="E942" s="19">
        <f>_xlfn.XLOOKUP(G942,[1]Sheet1!$K:$K,[1]Sheet1!$E:$E,0)</f>
        <v>44899</v>
      </c>
      <c r="F942" t="str">
        <f>_xlfn.XLOOKUP(G942,[1]Sheet1!$K:$K,[1]Sheet1!$N:$N,0)</f>
        <v>2022-W49</v>
      </c>
      <c r="G942" t="s">
        <v>553</v>
      </c>
      <c r="H942" t="s">
        <v>301</v>
      </c>
      <c r="I942" t="s">
        <v>301</v>
      </c>
      <c r="J942" t="s">
        <v>302</v>
      </c>
      <c r="K942" t="s">
        <v>303</v>
      </c>
      <c r="L942" t="s">
        <v>2304</v>
      </c>
      <c r="M942" t="s">
        <v>984</v>
      </c>
      <c r="N942" t="s">
        <v>2241</v>
      </c>
      <c r="O942" t="s">
        <v>986</v>
      </c>
      <c r="P942" t="s">
        <v>1324</v>
      </c>
      <c r="Q942" t="s">
        <v>984</v>
      </c>
      <c r="R942" t="s">
        <v>2241</v>
      </c>
      <c r="S942" t="s">
        <v>986</v>
      </c>
      <c r="T942" t="s">
        <v>3001</v>
      </c>
      <c r="U942" t="s">
        <v>986</v>
      </c>
      <c r="V942" t="s">
        <v>1221</v>
      </c>
      <c r="W942" t="s">
        <v>996</v>
      </c>
      <c r="X942" t="s">
        <v>3002</v>
      </c>
      <c r="Y942" t="s">
        <v>986</v>
      </c>
      <c r="Z942" t="s">
        <v>571</v>
      </c>
      <c r="AA942" t="s">
        <v>236</v>
      </c>
      <c r="AB942">
        <v>20</v>
      </c>
      <c r="AC942">
        <v>1</v>
      </c>
    </row>
    <row r="943" spans="2:29" x14ac:dyDescent="0.25">
      <c r="B943">
        <f t="shared" si="28"/>
        <v>2022</v>
      </c>
      <c r="C943">
        <f t="shared" si="29"/>
        <v>11</v>
      </c>
      <c r="D943" s="19">
        <f>_xlfn.XLOOKUP(G943,[1]Sheet1!$K:$K,[1]Sheet1!$D:$D,0)</f>
        <v>44893</v>
      </c>
      <c r="E943" s="19">
        <f>_xlfn.XLOOKUP(G943,[1]Sheet1!$K:$K,[1]Sheet1!$E:$E,0)</f>
        <v>44899</v>
      </c>
      <c r="F943" t="str">
        <f>_xlfn.XLOOKUP(G943,[1]Sheet1!$K:$K,[1]Sheet1!$N:$N,0)</f>
        <v>2022-W49</v>
      </c>
      <c r="G943" t="s">
        <v>553</v>
      </c>
      <c r="H943" t="s">
        <v>24</v>
      </c>
      <c r="I943" t="s">
        <v>24</v>
      </c>
      <c r="J943" t="s">
        <v>25</v>
      </c>
      <c r="K943" t="s">
        <v>26</v>
      </c>
      <c r="L943" t="s">
        <v>1897</v>
      </c>
      <c r="M943" t="s">
        <v>1081</v>
      </c>
      <c r="N943" t="s">
        <v>2169</v>
      </c>
      <c r="O943" t="s">
        <v>1086</v>
      </c>
      <c r="P943" t="s">
        <v>1793</v>
      </c>
      <c r="Q943" t="s">
        <v>977</v>
      </c>
      <c r="R943" t="s">
        <v>2341</v>
      </c>
      <c r="S943" t="s">
        <v>1319</v>
      </c>
      <c r="T943" t="s">
        <v>2717</v>
      </c>
      <c r="U943" t="s">
        <v>986</v>
      </c>
      <c r="V943" t="s">
        <v>1341</v>
      </c>
      <c r="W943" t="s">
        <v>984</v>
      </c>
      <c r="X943" t="s">
        <v>3003</v>
      </c>
      <c r="Y943" t="s">
        <v>986</v>
      </c>
      <c r="Z943" t="s">
        <v>572</v>
      </c>
      <c r="AA943" t="s">
        <v>33</v>
      </c>
      <c r="AB943">
        <v>20</v>
      </c>
      <c r="AC943">
        <v>0</v>
      </c>
    </row>
    <row r="944" spans="2:29" x14ac:dyDescent="0.25">
      <c r="B944">
        <f t="shared" si="28"/>
        <v>2022</v>
      </c>
      <c r="C944">
        <f t="shared" si="29"/>
        <v>11</v>
      </c>
      <c r="D944" s="19">
        <f>_xlfn.XLOOKUP(G944,[1]Sheet1!$K:$K,[1]Sheet1!$D:$D,0)</f>
        <v>44893</v>
      </c>
      <c r="E944" s="19">
        <f>_xlfn.XLOOKUP(G944,[1]Sheet1!$K:$K,[1]Sheet1!$E:$E,0)</f>
        <v>44899</v>
      </c>
      <c r="F944" t="str">
        <f>_xlfn.XLOOKUP(G944,[1]Sheet1!$K:$K,[1]Sheet1!$N:$N,0)</f>
        <v>2022-W49</v>
      </c>
      <c r="G944" t="s">
        <v>553</v>
      </c>
      <c r="H944" t="s">
        <v>34</v>
      </c>
      <c r="I944" t="s">
        <v>62</v>
      </c>
      <c r="J944" t="s">
        <v>63</v>
      </c>
      <c r="K944" t="s">
        <v>64</v>
      </c>
      <c r="L944" t="s">
        <v>3004</v>
      </c>
      <c r="M944" t="s">
        <v>1032</v>
      </c>
      <c r="N944" t="s">
        <v>1479</v>
      </c>
      <c r="O944" t="s">
        <v>1037</v>
      </c>
      <c r="P944" t="s">
        <v>1102</v>
      </c>
      <c r="Q944" t="s">
        <v>1032</v>
      </c>
      <c r="R944" t="s">
        <v>2662</v>
      </c>
      <c r="S944" t="s">
        <v>982</v>
      </c>
      <c r="T944" t="s">
        <v>970</v>
      </c>
      <c r="U944" t="s">
        <v>970</v>
      </c>
      <c r="V944" t="s">
        <v>1219</v>
      </c>
      <c r="W944" t="s">
        <v>984</v>
      </c>
      <c r="X944" t="s">
        <v>1240</v>
      </c>
      <c r="Y944" t="s">
        <v>986</v>
      </c>
      <c r="Z944" t="s">
        <v>573</v>
      </c>
      <c r="AA944" t="s">
        <v>33</v>
      </c>
      <c r="AB944">
        <v>19</v>
      </c>
      <c r="AC944">
        <v>0</v>
      </c>
    </row>
    <row r="945" spans="2:29" x14ac:dyDescent="0.25">
      <c r="B945">
        <f t="shared" si="28"/>
        <v>2022</v>
      </c>
      <c r="C945">
        <f t="shared" si="29"/>
        <v>11</v>
      </c>
      <c r="D945" s="19">
        <f>_xlfn.XLOOKUP(G945,[1]Sheet1!$K:$K,[1]Sheet1!$D:$D,0)</f>
        <v>44893</v>
      </c>
      <c r="E945" s="19">
        <f>_xlfn.XLOOKUP(G945,[1]Sheet1!$K:$K,[1]Sheet1!$E:$E,0)</f>
        <v>44899</v>
      </c>
      <c r="F945" t="str">
        <f>_xlfn.XLOOKUP(G945,[1]Sheet1!$K:$K,[1]Sheet1!$N:$N,0)</f>
        <v>2022-W49</v>
      </c>
      <c r="G945" t="s">
        <v>553</v>
      </c>
      <c r="H945" t="s">
        <v>92</v>
      </c>
      <c r="I945" t="s">
        <v>111</v>
      </c>
      <c r="J945" t="s">
        <v>112</v>
      </c>
      <c r="K945" t="s">
        <v>113</v>
      </c>
      <c r="L945" t="s">
        <v>2351</v>
      </c>
      <c r="M945" t="s">
        <v>967</v>
      </c>
      <c r="N945" t="s">
        <v>2344</v>
      </c>
      <c r="O945" t="s">
        <v>969</v>
      </c>
      <c r="P945" t="s">
        <v>3005</v>
      </c>
      <c r="Q945" t="s">
        <v>967</v>
      </c>
      <c r="R945" t="s">
        <v>2422</v>
      </c>
      <c r="S945" t="s">
        <v>2158</v>
      </c>
      <c r="T945" t="s">
        <v>3006</v>
      </c>
      <c r="U945" t="s">
        <v>970</v>
      </c>
      <c r="V945" t="s">
        <v>1219</v>
      </c>
      <c r="W945" t="s">
        <v>996</v>
      </c>
      <c r="X945" t="s">
        <v>1548</v>
      </c>
      <c r="Y945" t="s">
        <v>1303</v>
      </c>
      <c r="Z945" t="s">
        <v>574</v>
      </c>
      <c r="AA945" t="s">
        <v>564</v>
      </c>
      <c r="AB945">
        <v>19</v>
      </c>
      <c r="AC945">
        <v>1</v>
      </c>
    </row>
    <row r="946" spans="2:29" x14ac:dyDescent="0.25">
      <c r="B946">
        <f t="shared" si="28"/>
        <v>2022</v>
      </c>
      <c r="C946">
        <f t="shared" si="29"/>
        <v>11</v>
      </c>
      <c r="D946" s="19">
        <f>_xlfn.XLOOKUP(G946,[1]Sheet1!$K:$K,[1]Sheet1!$D:$D,0)</f>
        <v>44893</v>
      </c>
      <c r="E946" s="19">
        <f>_xlfn.XLOOKUP(G946,[1]Sheet1!$K:$K,[1]Sheet1!$E:$E,0)</f>
        <v>44899</v>
      </c>
      <c r="F946" t="str">
        <f>_xlfn.XLOOKUP(G946,[1]Sheet1!$K:$K,[1]Sheet1!$N:$N,0)</f>
        <v>2022-W49</v>
      </c>
      <c r="G946" t="s">
        <v>553</v>
      </c>
      <c r="H946" t="s">
        <v>92</v>
      </c>
      <c r="I946" t="s">
        <v>93</v>
      </c>
      <c r="J946" t="s">
        <v>94</v>
      </c>
      <c r="K946" t="s">
        <v>95</v>
      </c>
      <c r="L946" t="s">
        <v>2171</v>
      </c>
      <c r="M946" t="s">
        <v>977</v>
      </c>
      <c r="N946" t="s">
        <v>1397</v>
      </c>
      <c r="O946" t="s">
        <v>1138</v>
      </c>
      <c r="P946" t="s">
        <v>2070</v>
      </c>
      <c r="Q946" t="s">
        <v>1032</v>
      </c>
      <c r="R946" t="s">
        <v>2221</v>
      </c>
      <c r="S946" t="s">
        <v>982</v>
      </c>
      <c r="T946" t="s">
        <v>970</v>
      </c>
      <c r="U946" t="s">
        <v>970</v>
      </c>
      <c r="V946" t="s">
        <v>1219</v>
      </c>
      <c r="W946" t="s">
        <v>984</v>
      </c>
      <c r="X946" t="s">
        <v>3007</v>
      </c>
      <c r="Y946" t="s">
        <v>986</v>
      </c>
      <c r="Z946" t="s">
        <v>575</v>
      </c>
      <c r="AA946" t="s">
        <v>33</v>
      </c>
      <c r="AB946">
        <v>19</v>
      </c>
      <c r="AC946">
        <v>0</v>
      </c>
    </row>
    <row r="947" spans="2:29" x14ac:dyDescent="0.25">
      <c r="B947">
        <f t="shared" si="28"/>
        <v>2022</v>
      </c>
      <c r="C947">
        <f t="shared" si="29"/>
        <v>11</v>
      </c>
      <c r="D947" s="19">
        <f>_xlfn.XLOOKUP(G947,[1]Sheet1!$K:$K,[1]Sheet1!$D:$D,0)</f>
        <v>44893</v>
      </c>
      <c r="E947" s="19">
        <f>_xlfn.XLOOKUP(G947,[1]Sheet1!$K:$K,[1]Sheet1!$E:$E,0)</f>
        <v>44899</v>
      </c>
      <c r="F947" t="str">
        <f>_xlfn.XLOOKUP(G947,[1]Sheet1!$K:$K,[1]Sheet1!$N:$N,0)</f>
        <v>2022-W49</v>
      </c>
      <c r="G947" t="s">
        <v>553</v>
      </c>
      <c r="H947" t="s">
        <v>162</v>
      </c>
      <c r="I947" t="s">
        <v>163</v>
      </c>
      <c r="J947" t="s">
        <v>164</v>
      </c>
      <c r="K947" t="s">
        <v>165</v>
      </c>
      <c r="L947" t="s">
        <v>2405</v>
      </c>
      <c r="M947" t="s">
        <v>996</v>
      </c>
      <c r="N947" t="s">
        <v>1396</v>
      </c>
      <c r="O947" t="s">
        <v>1145</v>
      </c>
      <c r="P947" t="s">
        <v>3004</v>
      </c>
      <c r="Q947" t="s">
        <v>996</v>
      </c>
      <c r="R947" t="s">
        <v>1397</v>
      </c>
      <c r="S947" t="s">
        <v>1937</v>
      </c>
      <c r="T947" t="s">
        <v>2148</v>
      </c>
      <c r="U947" t="s">
        <v>970</v>
      </c>
      <c r="V947" t="s">
        <v>1219</v>
      </c>
      <c r="W947" t="s">
        <v>984</v>
      </c>
      <c r="X947" t="s">
        <v>3008</v>
      </c>
      <c r="Y947" t="s">
        <v>986</v>
      </c>
      <c r="Z947" t="s">
        <v>576</v>
      </c>
      <c r="AA947" t="s">
        <v>33</v>
      </c>
      <c r="AB947">
        <v>17</v>
      </c>
      <c r="AC947">
        <v>0</v>
      </c>
    </row>
    <row r="948" spans="2:29" x14ac:dyDescent="0.25">
      <c r="B948">
        <f t="shared" si="28"/>
        <v>2022</v>
      </c>
      <c r="C948">
        <f t="shared" si="29"/>
        <v>11</v>
      </c>
      <c r="D948" s="19">
        <f>_xlfn.XLOOKUP(G948,[1]Sheet1!$K:$K,[1]Sheet1!$D:$D,0)</f>
        <v>44893</v>
      </c>
      <c r="E948" s="19">
        <f>_xlfn.XLOOKUP(G948,[1]Sheet1!$K:$K,[1]Sheet1!$E:$E,0)</f>
        <v>44899</v>
      </c>
      <c r="F948" t="str">
        <f>_xlfn.XLOOKUP(G948,[1]Sheet1!$K:$K,[1]Sheet1!$N:$N,0)</f>
        <v>2022-W49</v>
      </c>
      <c r="G948" t="s">
        <v>553</v>
      </c>
      <c r="H948" t="s">
        <v>40</v>
      </c>
      <c r="I948" t="s">
        <v>88</v>
      </c>
      <c r="J948" t="s">
        <v>89</v>
      </c>
      <c r="K948" t="s">
        <v>90</v>
      </c>
      <c r="L948" t="s">
        <v>2674</v>
      </c>
      <c r="M948" t="s">
        <v>996</v>
      </c>
      <c r="N948" t="s">
        <v>1387</v>
      </c>
      <c r="O948" t="s">
        <v>1145</v>
      </c>
      <c r="P948" t="s">
        <v>3009</v>
      </c>
      <c r="Q948" t="s">
        <v>996</v>
      </c>
      <c r="R948" t="s">
        <v>1226</v>
      </c>
      <c r="S948" t="s">
        <v>1937</v>
      </c>
      <c r="T948" t="s">
        <v>2984</v>
      </c>
      <c r="U948" t="s">
        <v>970</v>
      </c>
      <c r="V948" t="s">
        <v>1332</v>
      </c>
      <c r="W948" t="s">
        <v>984</v>
      </c>
      <c r="X948" t="s">
        <v>2547</v>
      </c>
      <c r="Y948" t="s">
        <v>986</v>
      </c>
      <c r="Z948" t="s">
        <v>394</v>
      </c>
      <c r="AA948" t="s">
        <v>33</v>
      </c>
      <c r="AB948">
        <v>16</v>
      </c>
      <c r="AC948">
        <v>0</v>
      </c>
    </row>
    <row r="949" spans="2:29" x14ac:dyDescent="0.25">
      <c r="B949">
        <f t="shared" si="28"/>
        <v>2022</v>
      </c>
      <c r="C949">
        <f t="shared" si="29"/>
        <v>11</v>
      </c>
      <c r="D949" s="19">
        <f>_xlfn.XLOOKUP(G949,[1]Sheet1!$K:$K,[1]Sheet1!$D:$D,0)</f>
        <v>44893</v>
      </c>
      <c r="E949" s="19">
        <f>_xlfn.XLOOKUP(G949,[1]Sheet1!$K:$K,[1]Sheet1!$E:$E,0)</f>
        <v>44899</v>
      </c>
      <c r="F949" t="str">
        <f>_xlfn.XLOOKUP(G949,[1]Sheet1!$K:$K,[1]Sheet1!$N:$N,0)</f>
        <v>2022-W49</v>
      </c>
      <c r="G949" t="s">
        <v>553</v>
      </c>
      <c r="H949" t="s">
        <v>115</v>
      </c>
      <c r="I949" t="s">
        <v>116</v>
      </c>
      <c r="J949" t="s">
        <v>117</v>
      </c>
      <c r="K949" t="s">
        <v>118</v>
      </c>
      <c r="L949" t="s">
        <v>1858</v>
      </c>
      <c r="M949" t="s">
        <v>996</v>
      </c>
      <c r="N949" t="s">
        <v>1220</v>
      </c>
      <c r="O949" t="s">
        <v>1145</v>
      </c>
      <c r="P949" t="s">
        <v>2228</v>
      </c>
      <c r="Q949" t="s">
        <v>972</v>
      </c>
      <c r="R949" t="s">
        <v>1290</v>
      </c>
      <c r="S949" t="s">
        <v>1598</v>
      </c>
      <c r="T949" t="s">
        <v>970</v>
      </c>
      <c r="U949" t="s">
        <v>970</v>
      </c>
      <c r="V949" t="s">
        <v>1340</v>
      </c>
      <c r="W949" t="s">
        <v>984</v>
      </c>
      <c r="X949" t="s">
        <v>3010</v>
      </c>
      <c r="Y949" t="s">
        <v>986</v>
      </c>
      <c r="Z949" t="s">
        <v>438</v>
      </c>
      <c r="AA949" t="s">
        <v>33</v>
      </c>
      <c r="AB949">
        <v>16</v>
      </c>
      <c r="AC949">
        <v>0</v>
      </c>
    </row>
    <row r="950" spans="2:29" x14ac:dyDescent="0.25">
      <c r="B950">
        <f t="shared" si="28"/>
        <v>2022</v>
      </c>
      <c r="C950">
        <f t="shared" si="29"/>
        <v>11</v>
      </c>
      <c r="D950" s="19">
        <f>_xlfn.XLOOKUP(G950,[1]Sheet1!$K:$K,[1]Sheet1!$D:$D,0)</f>
        <v>44893</v>
      </c>
      <c r="E950" s="19">
        <f>_xlfn.XLOOKUP(G950,[1]Sheet1!$K:$K,[1]Sheet1!$E:$E,0)</f>
        <v>44899</v>
      </c>
      <c r="F950" t="str">
        <f>_xlfn.XLOOKUP(G950,[1]Sheet1!$K:$K,[1]Sheet1!$N:$N,0)</f>
        <v>2022-W49</v>
      </c>
      <c r="G950" t="s">
        <v>553</v>
      </c>
      <c r="H950" t="s">
        <v>88</v>
      </c>
      <c r="I950" t="s">
        <v>88</v>
      </c>
      <c r="J950" t="s">
        <v>89</v>
      </c>
      <c r="K950" t="s">
        <v>90</v>
      </c>
      <c r="L950" t="s">
        <v>1038</v>
      </c>
      <c r="M950" t="s">
        <v>984</v>
      </c>
      <c r="N950" t="s">
        <v>1148</v>
      </c>
      <c r="O950" t="s">
        <v>986</v>
      </c>
      <c r="P950" t="s">
        <v>1180</v>
      </c>
      <c r="Q950" t="s">
        <v>984</v>
      </c>
      <c r="R950" t="s">
        <v>3011</v>
      </c>
      <c r="S950" t="s">
        <v>986</v>
      </c>
      <c r="T950" t="s">
        <v>970</v>
      </c>
      <c r="U950" t="s">
        <v>986</v>
      </c>
      <c r="V950" t="s">
        <v>1125</v>
      </c>
      <c r="W950" t="s">
        <v>984</v>
      </c>
      <c r="X950" t="s">
        <v>1744</v>
      </c>
      <c r="Y950" t="s">
        <v>986</v>
      </c>
      <c r="Z950" t="s">
        <v>577</v>
      </c>
      <c r="AA950" t="s">
        <v>33</v>
      </c>
      <c r="AB950">
        <v>12</v>
      </c>
      <c r="AC950">
        <v>0</v>
      </c>
    </row>
    <row r="951" spans="2:29" x14ac:dyDescent="0.25">
      <c r="B951">
        <f t="shared" si="28"/>
        <v>2022</v>
      </c>
      <c r="C951">
        <f t="shared" si="29"/>
        <v>11</v>
      </c>
      <c r="D951" s="19">
        <f>_xlfn.XLOOKUP(G951,[1]Sheet1!$K:$K,[1]Sheet1!$D:$D,0)</f>
        <v>44893</v>
      </c>
      <c r="E951" s="19">
        <f>_xlfn.XLOOKUP(G951,[1]Sheet1!$K:$K,[1]Sheet1!$E:$E,0)</f>
        <v>44899</v>
      </c>
      <c r="F951" t="str">
        <f>_xlfn.XLOOKUP(G951,[1]Sheet1!$K:$K,[1]Sheet1!$N:$N,0)</f>
        <v>2022-W49</v>
      </c>
      <c r="G951" t="s">
        <v>553</v>
      </c>
      <c r="H951" t="s">
        <v>162</v>
      </c>
      <c r="I951" t="s">
        <v>371</v>
      </c>
      <c r="J951" t="s">
        <v>343</v>
      </c>
      <c r="K951" t="s">
        <v>372</v>
      </c>
      <c r="L951" t="s">
        <v>1324</v>
      </c>
      <c r="M951" t="s">
        <v>972</v>
      </c>
      <c r="N951" t="s">
        <v>1960</v>
      </c>
      <c r="O951" t="s">
        <v>2973</v>
      </c>
      <c r="P951" t="s">
        <v>1738</v>
      </c>
      <c r="Q951" t="s">
        <v>972</v>
      </c>
      <c r="R951" t="s">
        <v>2182</v>
      </c>
      <c r="S951" t="s">
        <v>1598</v>
      </c>
      <c r="T951" t="s">
        <v>970</v>
      </c>
      <c r="U951" t="s">
        <v>970</v>
      </c>
      <c r="V951" t="s">
        <v>1001</v>
      </c>
      <c r="W951" t="s">
        <v>984</v>
      </c>
      <c r="X951" t="s">
        <v>1335</v>
      </c>
      <c r="Y951" t="s">
        <v>986</v>
      </c>
      <c r="Z951" t="s">
        <v>578</v>
      </c>
      <c r="AA951" t="s">
        <v>33</v>
      </c>
      <c r="AB951">
        <v>12</v>
      </c>
      <c r="AC951">
        <v>0</v>
      </c>
    </row>
    <row r="952" spans="2:29" x14ac:dyDescent="0.25">
      <c r="B952">
        <f t="shared" si="28"/>
        <v>2022</v>
      </c>
      <c r="C952">
        <f t="shared" si="29"/>
        <v>11</v>
      </c>
      <c r="D952" s="19">
        <f>_xlfn.XLOOKUP(G952,[1]Sheet1!$K:$K,[1]Sheet1!$D:$D,0)</f>
        <v>44893</v>
      </c>
      <c r="E952" s="19">
        <f>_xlfn.XLOOKUP(G952,[1]Sheet1!$K:$K,[1]Sheet1!$E:$E,0)</f>
        <v>44899</v>
      </c>
      <c r="F952" t="str">
        <f>_xlfn.XLOOKUP(G952,[1]Sheet1!$K:$K,[1]Sheet1!$N:$N,0)</f>
        <v>2022-W49</v>
      </c>
      <c r="G952" t="s">
        <v>553</v>
      </c>
      <c r="H952" t="s">
        <v>35</v>
      </c>
      <c r="I952" t="s">
        <v>35</v>
      </c>
      <c r="J952" t="s">
        <v>36</v>
      </c>
      <c r="K952" t="s">
        <v>37</v>
      </c>
      <c r="L952" t="s">
        <v>1101</v>
      </c>
      <c r="M952" t="s">
        <v>984</v>
      </c>
      <c r="N952" t="s">
        <v>2904</v>
      </c>
      <c r="O952" t="s">
        <v>986</v>
      </c>
      <c r="P952" t="s">
        <v>1284</v>
      </c>
      <c r="Q952" t="s">
        <v>984</v>
      </c>
      <c r="R952" t="s">
        <v>2960</v>
      </c>
      <c r="S952" t="s">
        <v>986</v>
      </c>
      <c r="T952" t="s">
        <v>970</v>
      </c>
      <c r="U952" t="s">
        <v>986</v>
      </c>
      <c r="V952" t="s">
        <v>1012</v>
      </c>
      <c r="W952" t="s">
        <v>984</v>
      </c>
      <c r="X952" t="s">
        <v>3012</v>
      </c>
      <c r="Y952" t="s">
        <v>986</v>
      </c>
      <c r="Z952" t="s">
        <v>230</v>
      </c>
      <c r="AA952" t="s">
        <v>33</v>
      </c>
      <c r="AB952">
        <v>11</v>
      </c>
      <c r="AC952">
        <v>0</v>
      </c>
    </row>
    <row r="953" spans="2:29" x14ac:dyDescent="0.25">
      <c r="B953">
        <f t="shared" si="28"/>
        <v>2022</v>
      </c>
      <c r="C953">
        <f t="shared" si="29"/>
        <v>11</v>
      </c>
      <c r="D953" s="19">
        <f>_xlfn.XLOOKUP(G953,[1]Sheet1!$K:$K,[1]Sheet1!$D:$D,0)</f>
        <v>44893</v>
      </c>
      <c r="E953" s="19">
        <f>_xlfn.XLOOKUP(G953,[1]Sheet1!$K:$K,[1]Sheet1!$E:$E,0)</f>
        <v>44899</v>
      </c>
      <c r="F953" t="str">
        <f>_xlfn.XLOOKUP(G953,[1]Sheet1!$K:$K,[1]Sheet1!$N:$N,0)</f>
        <v>2022-W49</v>
      </c>
      <c r="G953" t="s">
        <v>553</v>
      </c>
      <c r="H953" t="s">
        <v>116</v>
      </c>
      <c r="I953" t="s">
        <v>116</v>
      </c>
      <c r="J953" t="s">
        <v>117</v>
      </c>
      <c r="K953" t="s">
        <v>118</v>
      </c>
      <c r="L953" t="s">
        <v>1124</v>
      </c>
      <c r="M953" t="s">
        <v>984</v>
      </c>
      <c r="N953" t="s">
        <v>2807</v>
      </c>
      <c r="O953" t="s">
        <v>986</v>
      </c>
      <c r="P953" t="s">
        <v>1095</v>
      </c>
      <c r="Q953" t="s">
        <v>984</v>
      </c>
      <c r="R953" t="s">
        <v>1874</v>
      </c>
      <c r="S953" t="s">
        <v>986</v>
      </c>
      <c r="T953" t="s">
        <v>970</v>
      </c>
      <c r="U953" t="s">
        <v>986</v>
      </c>
      <c r="V953" t="s">
        <v>1042</v>
      </c>
      <c r="W953" t="s">
        <v>984</v>
      </c>
      <c r="X953" t="s">
        <v>1155</v>
      </c>
      <c r="Y953" t="s">
        <v>986</v>
      </c>
      <c r="Z953" t="s">
        <v>183</v>
      </c>
      <c r="AA953" t="s">
        <v>33</v>
      </c>
      <c r="AB953">
        <v>10</v>
      </c>
      <c r="AC953">
        <v>0</v>
      </c>
    </row>
    <row r="954" spans="2:29" x14ac:dyDescent="0.25">
      <c r="B954">
        <f t="shared" si="28"/>
        <v>2022</v>
      </c>
      <c r="C954">
        <f t="shared" si="29"/>
        <v>11</v>
      </c>
      <c r="D954" s="19">
        <f>_xlfn.XLOOKUP(G954,[1]Sheet1!$K:$K,[1]Sheet1!$D:$D,0)</f>
        <v>44893</v>
      </c>
      <c r="E954" s="19">
        <f>_xlfn.XLOOKUP(G954,[1]Sheet1!$K:$K,[1]Sheet1!$E:$E,0)</f>
        <v>44899</v>
      </c>
      <c r="F954" t="str">
        <f>_xlfn.XLOOKUP(G954,[1]Sheet1!$K:$K,[1]Sheet1!$N:$N,0)</f>
        <v>2022-W49</v>
      </c>
      <c r="G954" t="s">
        <v>553</v>
      </c>
      <c r="H954" t="s">
        <v>512</v>
      </c>
      <c r="I954" t="s">
        <v>120</v>
      </c>
      <c r="J954" t="s">
        <v>121</v>
      </c>
      <c r="K954" t="s">
        <v>122</v>
      </c>
      <c r="L954" t="s">
        <v>971</v>
      </c>
      <c r="M954" t="s">
        <v>972</v>
      </c>
      <c r="N954" t="s">
        <v>2459</v>
      </c>
      <c r="O954" t="s">
        <v>2973</v>
      </c>
      <c r="P954" t="s">
        <v>1764</v>
      </c>
      <c r="Q954" t="s">
        <v>972</v>
      </c>
      <c r="R954" t="s">
        <v>1222</v>
      </c>
      <c r="S954" t="s">
        <v>1598</v>
      </c>
      <c r="T954" t="s">
        <v>970</v>
      </c>
      <c r="U954" t="s">
        <v>970</v>
      </c>
      <c r="V954" t="s">
        <v>1042</v>
      </c>
      <c r="W954" t="s">
        <v>984</v>
      </c>
      <c r="X954" t="s">
        <v>1605</v>
      </c>
      <c r="Y954" t="s">
        <v>986</v>
      </c>
      <c r="Z954" t="s">
        <v>579</v>
      </c>
      <c r="AA954" t="s">
        <v>33</v>
      </c>
      <c r="AB954">
        <v>10</v>
      </c>
      <c r="AC954">
        <v>0</v>
      </c>
    </row>
    <row r="955" spans="2:29" x14ac:dyDescent="0.25">
      <c r="B955">
        <f t="shared" si="28"/>
        <v>2022</v>
      </c>
      <c r="C955">
        <f t="shared" si="29"/>
        <v>11</v>
      </c>
      <c r="D955" s="19">
        <f>_xlfn.XLOOKUP(G955,[1]Sheet1!$K:$K,[1]Sheet1!$D:$D,0)</f>
        <v>44893</v>
      </c>
      <c r="E955" s="19">
        <f>_xlfn.XLOOKUP(G955,[1]Sheet1!$K:$K,[1]Sheet1!$E:$E,0)</f>
        <v>44899</v>
      </c>
      <c r="F955" t="str">
        <f>_xlfn.XLOOKUP(G955,[1]Sheet1!$K:$K,[1]Sheet1!$N:$N,0)</f>
        <v>2022-W49</v>
      </c>
      <c r="G955" t="s">
        <v>553</v>
      </c>
      <c r="H955" t="s">
        <v>34</v>
      </c>
      <c r="I955" t="s">
        <v>186</v>
      </c>
      <c r="J955" t="s">
        <v>187</v>
      </c>
      <c r="K955" t="s">
        <v>188</v>
      </c>
      <c r="L955" t="s">
        <v>2603</v>
      </c>
      <c r="M955" t="s">
        <v>963</v>
      </c>
      <c r="N955" t="s">
        <v>2312</v>
      </c>
      <c r="O955" t="s">
        <v>982</v>
      </c>
      <c r="P955" t="s">
        <v>1715</v>
      </c>
      <c r="Q955" t="s">
        <v>963</v>
      </c>
      <c r="R955" t="s">
        <v>2515</v>
      </c>
      <c r="S955" t="s">
        <v>2318</v>
      </c>
      <c r="T955" t="s">
        <v>3013</v>
      </c>
      <c r="U955" t="s">
        <v>970</v>
      </c>
      <c r="V955" t="s">
        <v>1042</v>
      </c>
      <c r="W955" t="s">
        <v>996</v>
      </c>
      <c r="X955" t="s">
        <v>1133</v>
      </c>
      <c r="Y955" t="s">
        <v>1522</v>
      </c>
      <c r="Z955" t="s">
        <v>580</v>
      </c>
      <c r="AA955" t="s">
        <v>39</v>
      </c>
      <c r="AB955">
        <v>9</v>
      </c>
      <c r="AC955">
        <v>1</v>
      </c>
    </row>
    <row r="956" spans="2:29" x14ac:dyDescent="0.25">
      <c r="B956">
        <f t="shared" si="28"/>
        <v>2022</v>
      </c>
      <c r="C956">
        <f t="shared" si="29"/>
        <v>11</v>
      </c>
      <c r="D956" s="19">
        <f>_xlfn.XLOOKUP(G956,[1]Sheet1!$K:$K,[1]Sheet1!$D:$D,0)</f>
        <v>44893</v>
      </c>
      <c r="E956" s="19">
        <f>_xlfn.XLOOKUP(G956,[1]Sheet1!$K:$K,[1]Sheet1!$E:$E,0)</f>
        <v>44899</v>
      </c>
      <c r="F956" t="str">
        <f>_xlfn.XLOOKUP(G956,[1]Sheet1!$K:$K,[1]Sheet1!$N:$N,0)</f>
        <v>2022-W49</v>
      </c>
      <c r="G956" t="s">
        <v>553</v>
      </c>
      <c r="H956" t="s">
        <v>41</v>
      </c>
      <c r="I956" t="s">
        <v>41</v>
      </c>
      <c r="J956" t="s">
        <v>42</v>
      </c>
      <c r="K956" t="s">
        <v>43</v>
      </c>
      <c r="L956" t="s">
        <v>1087</v>
      </c>
      <c r="M956" t="s">
        <v>996</v>
      </c>
      <c r="N956" t="s">
        <v>3014</v>
      </c>
      <c r="O956" t="s">
        <v>1145</v>
      </c>
      <c r="P956" t="s">
        <v>1438</v>
      </c>
      <c r="Q956" t="s">
        <v>996</v>
      </c>
      <c r="R956" t="s">
        <v>2901</v>
      </c>
      <c r="S956" t="s">
        <v>1937</v>
      </c>
      <c r="T956" t="s">
        <v>970</v>
      </c>
      <c r="U956" t="s">
        <v>970</v>
      </c>
      <c r="V956" t="s">
        <v>1012</v>
      </c>
      <c r="W956" t="s">
        <v>996</v>
      </c>
      <c r="X956" t="s">
        <v>3015</v>
      </c>
      <c r="Y956" t="s">
        <v>970</v>
      </c>
      <c r="Z956" t="s">
        <v>581</v>
      </c>
      <c r="AA956" t="s">
        <v>582</v>
      </c>
      <c r="AB956">
        <v>9</v>
      </c>
      <c r="AC956">
        <v>1</v>
      </c>
    </row>
    <row r="957" spans="2:29" x14ac:dyDescent="0.25">
      <c r="B957">
        <f t="shared" si="28"/>
        <v>2022</v>
      </c>
      <c r="C957">
        <f t="shared" si="29"/>
        <v>11</v>
      </c>
      <c r="D957" s="19">
        <f>_xlfn.XLOOKUP(G957,[1]Sheet1!$K:$K,[1]Sheet1!$D:$D,0)</f>
        <v>44893</v>
      </c>
      <c r="E957" s="19">
        <f>_xlfn.XLOOKUP(G957,[1]Sheet1!$K:$K,[1]Sheet1!$E:$E,0)</f>
        <v>44899</v>
      </c>
      <c r="F957" t="str">
        <f>_xlfn.XLOOKUP(G957,[1]Sheet1!$K:$K,[1]Sheet1!$N:$N,0)</f>
        <v>2022-W49</v>
      </c>
      <c r="G957" t="s">
        <v>553</v>
      </c>
      <c r="H957" t="s">
        <v>54</v>
      </c>
      <c r="I957" t="s">
        <v>54</v>
      </c>
      <c r="J957" t="s">
        <v>30</v>
      </c>
      <c r="K957" t="s">
        <v>55</v>
      </c>
      <c r="L957" t="s">
        <v>1461</v>
      </c>
      <c r="M957" t="s">
        <v>977</v>
      </c>
      <c r="N957" t="s">
        <v>1871</v>
      </c>
      <c r="O957" t="s">
        <v>1138</v>
      </c>
      <c r="P957" t="s">
        <v>2994</v>
      </c>
      <c r="Q957" t="s">
        <v>963</v>
      </c>
      <c r="R957" t="s">
        <v>1837</v>
      </c>
      <c r="S957" t="s">
        <v>2318</v>
      </c>
      <c r="T957" t="s">
        <v>970</v>
      </c>
      <c r="U957" t="s">
        <v>970</v>
      </c>
      <c r="V957" t="s">
        <v>1110</v>
      </c>
      <c r="W957" t="s">
        <v>984</v>
      </c>
      <c r="X957" t="s">
        <v>3016</v>
      </c>
      <c r="Y957" t="s">
        <v>986</v>
      </c>
      <c r="Z957" t="s">
        <v>583</v>
      </c>
      <c r="AA957" t="s">
        <v>33</v>
      </c>
      <c r="AB957">
        <v>9</v>
      </c>
      <c r="AC957">
        <v>0</v>
      </c>
    </row>
    <row r="958" spans="2:29" x14ac:dyDescent="0.25">
      <c r="B958">
        <f t="shared" si="28"/>
        <v>2022</v>
      </c>
      <c r="C958">
        <f t="shared" si="29"/>
        <v>11</v>
      </c>
      <c r="D958" s="19">
        <f>_xlfn.XLOOKUP(G958,[1]Sheet1!$K:$K,[1]Sheet1!$D:$D,0)</f>
        <v>44893</v>
      </c>
      <c r="E958" s="19">
        <f>_xlfn.XLOOKUP(G958,[1]Sheet1!$K:$K,[1]Sheet1!$E:$E,0)</f>
        <v>44899</v>
      </c>
      <c r="F958" t="str">
        <f>_xlfn.XLOOKUP(G958,[1]Sheet1!$K:$K,[1]Sheet1!$N:$N,0)</f>
        <v>2022-W49</v>
      </c>
      <c r="G958" t="s">
        <v>553</v>
      </c>
      <c r="H958" t="s">
        <v>512</v>
      </c>
      <c r="I958" t="s">
        <v>76</v>
      </c>
      <c r="J958" t="s">
        <v>77</v>
      </c>
      <c r="K958" t="s">
        <v>78</v>
      </c>
      <c r="L958" t="s">
        <v>1967</v>
      </c>
      <c r="M958" t="s">
        <v>972</v>
      </c>
      <c r="N958" t="s">
        <v>2663</v>
      </c>
      <c r="O958" t="s">
        <v>2973</v>
      </c>
      <c r="P958" t="s">
        <v>1708</v>
      </c>
      <c r="Q958" t="s">
        <v>972</v>
      </c>
      <c r="R958" t="s">
        <v>1382</v>
      </c>
      <c r="S958" t="s">
        <v>1598</v>
      </c>
      <c r="T958" t="s">
        <v>1017</v>
      </c>
      <c r="U958" t="s">
        <v>970</v>
      </c>
      <c r="V958" t="s">
        <v>1022</v>
      </c>
      <c r="W958" t="s">
        <v>984</v>
      </c>
      <c r="X958" t="s">
        <v>2212</v>
      </c>
      <c r="Y958" t="s">
        <v>986</v>
      </c>
      <c r="Z958" t="s">
        <v>584</v>
      </c>
      <c r="AA958" t="s">
        <v>33</v>
      </c>
      <c r="AB958">
        <v>8</v>
      </c>
      <c r="AC958">
        <v>0</v>
      </c>
    </row>
    <row r="959" spans="2:29" x14ac:dyDescent="0.25">
      <c r="B959">
        <f t="shared" si="28"/>
        <v>2022</v>
      </c>
      <c r="C959">
        <f t="shared" si="29"/>
        <v>11</v>
      </c>
      <c r="D959" s="19">
        <f>_xlfn.XLOOKUP(G959,[1]Sheet1!$K:$K,[1]Sheet1!$D:$D,0)</f>
        <v>44893</v>
      </c>
      <c r="E959" s="19">
        <f>_xlfn.XLOOKUP(G959,[1]Sheet1!$K:$K,[1]Sheet1!$E:$E,0)</f>
        <v>44899</v>
      </c>
      <c r="F959" t="str">
        <f>_xlfn.XLOOKUP(G959,[1]Sheet1!$K:$K,[1]Sheet1!$N:$N,0)</f>
        <v>2022-W49</v>
      </c>
      <c r="G959" t="s">
        <v>553</v>
      </c>
      <c r="H959" t="s">
        <v>34</v>
      </c>
      <c r="I959" t="s">
        <v>157</v>
      </c>
      <c r="J959" t="s">
        <v>158</v>
      </c>
      <c r="K959" t="s">
        <v>159</v>
      </c>
      <c r="L959" t="s">
        <v>2810</v>
      </c>
      <c r="M959" t="s">
        <v>963</v>
      </c>
      <c r="N959" t="s">
        <v>2474</v>
      </c>
      <c r="O959" t="s">
        <v>982</v>
      </c>
      <c r="P959" t="s">
        <v>2151</v>
      </c>
      <c r="Q959" t="s">
        <v>1032</v>
      </c>
      <c r="R959" t="s">
        <v>1492</v>
      </c>
      <c r="S959" t="s">
        <v>982</v>
      </c>
      <c r="T959" t="s">
        <v>970</v>
      </c>
      <c r="U959" t="s">
        <v>970</v>
      </c>
      <c r="V959" t="s">
        <v>967</v>
      </c>
      <c r="W959" t="s">
        <v>984</v>
      </c>
      <c r="X959" t="s">
        <v>1283</v>
      </c>
      <c r="Y959" t="s">
        <v>986</v>
      </c>
      <c r="Z959" t="s">
        <v>585</v>
      </c>
      <c r="AA959" t="s">
        <v>33</v>
      </c>
      <c r="AB959">
        <v>7</v>
      </c>
      <c r="AC959">
        <v>0</v>
      </c>
    </row>
    <row r="960" spans="2:29" x14ac:dyDescent="0.25">
      <c r="B960">
        <f t="shared" si="28"/>
        <v>2022</v>
      </c>
      <c r="C960">
        <f t="shared" si="29"/>
        <v>11</v>
      </c>
      <c r="D960" s="19">
        <f>_xlfn.XLOOKUP(G960,[1]Sheet1!$K:$K,[1]Sheet1!$D:$D,0)</f>
        <v>44893</v>
      </c>
      <c r="E960" s="19">
        <f>_xlfn.XLOOKUP(G960,[1]Sheet1!$K:$K,[1]Sheet1!$E:$E,0)</f>
        <v>44899</v>
      </c>
      <c r="F960" t="str">
        <f>_xlfn.XLOOKUP(G960,[1]Sheet1!$K:$K,[1]Sheet1!$N:$N,0)</f>
        <v>2022-W49</v>
      </c>
      <c r="G960" t="s">
        <v>553</v>
      </c>
      <c r="H960" t="s">
        <v>76</v>
      </c>
      <c r="I960" t="s">
        <v>76</v>
      </c>
      <c r="J960" t="s">
        <v>77</v>
      </c>
      <c r="K960" t="s">
        <v>78</v>
      </c>
      <c r="L960" t="s">
        <v>1269</v>
      </c>
      <c r="M960" t="s">
        <v>996</v>
      </c>
      <c r="N960" t="s">
        <v>2467</v>
      </c>
      <c r="O960" t="s">
        <v>1145</v>
      </c>
      <c r="P960" t="s">
        <v>1468</v>
      </c>
      <c r="Q960" t="s">
        <v>996</v>
      </c>
      <c r="R960" t="s">
        <v>2241</v>
      </c>
      <c r="S960" t="s">
        <v>1937</v>
      </c>
      <c r="T960" t="s">
        <v>970</v>
      </c>
      <c r="U960" t="s">
        <v>970</v>
      </c>
      <c r="V960" t="s">
        <v>967</v>
      </c>
      <c r="W960" t="s">
        <v>996</v>
      </c>
      <c r="X960" t="s">
        <v>1513</v>
      </c>
      <c r="Y960" t="s">
        <v>970</v>
      </c>
      <c r="Z960" t="s">
        <v>584</v>
      </c>
      <c r="AA960" t="s">
        <v>564</v>
      </c>
      <c r="AB960">
        <v>7</v>
      </c>
      <c r="AC960">
        <v>1</v>
      </c>
    </row>
    <row r="961" spans="2:29" x14ac:dyDescent="0.25">
      <c r="B961">
        <f t="shared" si="28"/>
        <v>2022</v>
      </c>
      <c r="C961">
        <f t="shared" si="29"/>
        <v>11</v>
      </c>
      <c r="D961" s="19">
        <f>_xlfn.XLOOKUP(G961,[1]Sheet1!$K:$K,[1]Sheet1!$D:$D,0)</f>
        <v>44893</v>
      </c>
      <c r="E961" s="19">
        <f>_xlfn.XLOOKUP(G961,[1]Sheet1!$K:$K,[1]Sheet1!$E:$E,0)</f>
        <v>44899</v>
      </c>
      <c r="F961" t="str">
        <f>_xlfn.XLOOKUP(G961,[1]Sheet1!$K:$K,[1]Sheet1!$N:$N,0)</f>
        <v>2022-W49</v>
      </c>
      <c r="G961" t="s">
        <v>553</v>
      </c>
      <c r="H961" t="s">
        <v>34</v>
      </c>
      <c r="I961" t="s">
        <v>397</v>
      </c>
      <c r="J961" t="s">
        <v>398</v>
      </c>
      <c r="K961" t="s">
        <v>399</v>
      </c>
      <c r="L961" t="s">
        <v>2062</v>
      </c>
      <c r="M961" t="s">
        <v>1081</v>
      </c>
      <c r="N961" t="s">
        <v>2339</v>
      </c>
      <c r="O961" t="s">
        <v>1086</v>
      </c>
      <c r="P961" t="s">
        <v>1713</v>
      </c>
      <c r="Q961" t="s">
        <v>1081</v>
      </c>
      <c r="R961" t="s">
        <v>1144</v>
      </c>
      <c r="S961" t="s">
        <v>2313</v>
      </c>
      <c r="T961" t="s">
        <v>970</v>
      </c>
      <c r="U961" t="s">
        <v>970</v>
      </c>
      <c r="V961" t="s">
        <v>1032</v>
      </c>
      <c r="W961" t="s">
        <v>984</v>
      </c>
      <c r="X961" t="s">
        <v>965</v>
      </c>
      <c r="Y961" t="s">
        <v>986</v>
      </c>
      <c r="Z961" t="s">
        <v>586</v>
      </c>
      <c r="AA961" t="s">
        <v>33</v>
      </c>
      <c r="AB961">
        <v>6</v>
      </c>
      <c r="AC961">
        <v>0</v>
      </c>
    </row>
    <row r="962" spans="2:29" x14ac:dyDescent="0.25">
      <c r="B962">
        <f t="shared" si="28"/>
        <v>2022</v>
      </c>
      <c r="C962">
        <f t="shared" si="29"/>
        <v>11</v>
      </c>
      <c r="D962" s="19">
        <f>_xlfn.XLOOKUP(G962,[1]Sheet1!$K:$K,[1]Sheet1!$D:$D,0)</f>
        <v>44893</v>
      </c>
      <c r="E962" s="19">
        <f>_xlfn.XLOOKUP(G962,[1]Sheet1!$K:$K,[1]Sheet1!$E:$E,0)</f>
        <v>44899</v>
      </c>
      <c r="F962" t="str">
        <f>_xlfn.XLOOKUP(G962,[1]Sheet1!$K:$K,[1]Sheet1!$N:$N,0)</f>
        <v>2022-W49</v>
      </c>
      <c r="G962" t="s">
        <v>553</v>
      </c>
      <c r="H962" t="s">
        <v>72</v>
      </c>
      <c r="I962" t="s">
        <v>72</v>
      </c>
      <c r="J962" t="s">
        <v>73</v>
      </c>
      <c r="K962" t="s">
        <v>74</v>
      </c>
      <c r="L962" t="s">
        <v>1097</v>
      </c>
      <c r="M962" t="s">
        <v>996</v>
      </c>
      <c r="N962" t="s">
        <v>2904</v>
      </c>
      <c r="O962" t="s">
        <v>1145</v>
      </c>
      <c r="P962" t="s">
        <v>1079</v>
      </c>
      <c r="Q962" t="s">
        <v>972</v>
      </c>
      <c r="R962" t="s">
        <v>2904</v>
      </c>
      <c r="S962" t="s">
        <v>1598</v>
      </c>
      <c r="T962" t="s">
        <v>970</v>
      </c>
      <c r="U962" t="s">
        <v>970</v>
      </c>
      <c r="V962" t="s">
        <v>1032</v>
      </c>
      <c r="W962" t="s">
        <v>984</v>
      </c>
      <c r="X962" t="s">
        <v>3017</v>
      </c>
      <c r="Y962" t="s">
        <v>986</v>
      </c>
      <c r="Z962" t="s">
        <v>587</v>
      </c>
      <c r="AA962" t="s">
        <v>33</v>
      </c>
      <c r="AB962">
        <v>6</v>
      </c>
      <c r="AC962">
        <v>0</v>
      </c>
    </row>
    <row r="963" spans="2:29" x14ac:dyDescent="0.25">
      <c r="B963">
        <f t="shared" si="28"/>
        <v>2022</v>
      </c>
      <c r="C963">
        <f t="shared" si="29"/>
        <v>11</v>
      </c>
      <c r="D963" s="19">
        <f>_xlfn.XLOOKUP(G963,[1]Sheet1!$K:$K,[1]Sheet1!$D:$D,0)</f>
        <v>44893</v>
      </c>
      <c r="E963" s="19">
        <f>_xlfn.XLOOKUP(G963,[1]Sheet1!$K:$K,[1]Sheet1!$E:$E,0)</f>
        <v>44899</v>
      </c>
      <c r="F963" t="str">
        <f>_xlfn.XLOOKUP(G963,[1]Sheet1!$K:$K,[1]Sheet1!$N:$N,0)</f>
        <v>2022-W49</v>
      </c>
      <c r="G963" t="s">
        <v>553</v>
      </c>
      <c r="H963" t="s">
        <v>115</v>
      </c>
      <c r="I963" t="s">
        <v>231</v>
      </c>
      <c r="J963" t="s">
        <v>232</v>
      </c>
      <c r="K963" t="s">
        <v>233</v>
      </c>
      <c r="L963" t="s">
        <v>999</v>
      </c>
      <c r="M963" t="s">
        <v>972</v>
      </c>
      <c r="N963" t="s">
        <v>2219</v>
      </c>
      <c r="O963" t="s">
        <v>2973</v>
      </c>
      <c r="P963" t="s">
        <v>1890</v>
      </c>
      <c r="Q963" t="s">
        <v>972</v>
      </c>
      <c r="R963" t="s">
        <v>1728</v>
      </c>
      <c r="S963" t="s">
        <v>1598</v>
      </c>
      <c r="T963" t="s">
        <v>2559</v>
      </c>
      <c r="U963" t="s">
        <v>970</v>
      </c>
      <c r="V963" t="s">
        <v>963</v>
      </c>
      <c r="W963" t="s">
        <v>984</v>
      </c>
      <c r="X963" t="s">
        <v>1554</v>
      </c>
      <c r="Y963" t="s">
        <v>986</v>
      </c>
      <c r="Z963" t="s">
        <v>376</v>
      </c>
      <c r="AA963" t="s">
        <v>33</v>
      </c>
      <c r="AB963">
        <v>5</v>
      </c>
      <c r="AC963">
        <v>0</v>
      </c>
    </row>
    <row r="964" spans="2:29" x14ac:dyDescent="0.25">
      <c r="B964">
        <f t="shared" ref="B964:B1027" si="30">YEAR(D964)</f>
        <v>2022</v>
      </c>
      <c r="C964">
        <f t="shared" ref="C964:C1027" si="31">MONTH(D964)</f>
        <v>11</v>
      </c>
      <c r="D964" s="19">
        <f>_xlfn.XLOOKUP(G964,[1]Sheet1!$K:$K,[1]Sheet1!$D:$D,0)</f>
        <v>44893</v>
      </c>
      <c r="E964" s="19">
        <f>_xlfn.XLOOKUP(G964,[1]Sheet1!$K:$K,[1]Sheet1!$E:$E,0)</f>
        <v>44899</v>
      </c>
      <c r="F964" t="str">
        <f>_xlfn.XLOOKUP(G964,[1]Sheet1!$K:$K,[1]Sheet1!$N:$N,0)</f>
        <v>2022-W49</v>
      </c>
      <c r="G964" t="s">
        <v>553</v>
      </c>
      <c r="H964" t="s">
        <v>34</v>
      </c>
      <c r="I964" t="s">
        <v>222</v>
      </c>
      <c r="J964" t="s">
        <v>158</v>
      </c>
      <c r="K964" t="s">
        <v>223</v>
      </c>
      <c r="L964" t="s">
        <v>2209</v>
      </c>
      <c r="M964" t="s">
        <v>963</v>
      </c>
      <c r="N964" t="s">
        <v>2283</v>
      </c>
      <c r="O964" t="s">
        <v>982</v>
      </c>
      <c r="P964" t="s">
        <v>1134</v>
      </c>
      <c r="Q964" t="s">
        <v>963</v>
      </c>
      <c r="R964" t="s">
        <v>1714</v>
      </c>
      <c r="S964" t="s">
        <v>2318</v>
      </c>
      <c r="T964" t="s">
        <v>3018</v>
      </c>
      <c r="U964" t="s">
        <v>970</v>
      </c>
      <c r="V964" t="s">
        <v>963</v>
      </c>
      <c r="W964" t="s">
        <v>984</v>
      </c>
      <c r="X964" t="s">
        <v>1424</v>
      </c>
      <c r="Y964" t="s">
        <v>986</v>
      </c>
      <c r="Z964" t="s">
        <v>376</v>
      </c>
      <c r="AA964" t="s">
        <v>33</v>
      </c>
      <c r="AB964">
        <v>5</v>
      </c>
      <c r="AC964">
        <v>0</v>
      </c>
    </row>
    <row r="965" spans="2:29" x14ac:dyDescent="0.25">
      <c r="B965">
        <f t="shared" si="30"/>
        <v>2022</v>
      </c>
      <c r="C965">
        <f t="shared" si="31"/>
        <v>11</v>
      </c>
      <c r="D965" s="19">
        <f>_xlfn.XLOOKUP(G965,[1]Sheet1!$K:$K,[1]Sheet1!$D:$D,0)</f>
        <v>44893</v>
      </c>
      <c r="E965" s="19">
        <f>_xlfn.XLOOKUP(G965,[1]Sheet1!$K:$K,[1]Sheet1!$E:$E,0)</f>
        <v>44899</v>
      </c>
      <c r="F965" t="str">
        <f>_xlfn.XLOOKUP(G965,[1]Sheet1!$K:$K,[1]Sheet1!$N:$N,0)</f>
        <v>2022-W49</v>
      </c>
      <c r="G965" t="s">
        <v>553</v>
      </c>
      <c r="H965" t="s">
        <v>120</v>
      </c>
      <c r="I965" t="s">
        <v>120</v>
      </c>
      <c r="J965" t="s">
        <v>121</v>
      </c>
      <c r="K965" t="s">
        <v>122</v>
      </c>
      <c r="L965" t="s">
        <v>1281</v>
      </c>
      <c r="M965" t="s">
        <v>984</v>
      </c>
      <c r="N965" t="s">
        <v>1874</v>
      </c>
      <c r="O965" t="s">
        <v>986</v>
      </c>
      <c r="P965" t="s">
        <v>1101</v>
      </c>
      <c r="Q965" t="s">
        <v>984</v>
      </c>
      <c r="R965" t="s">
        <v>3019</v>
      </c>
      <c r="S965" t="s">
        <v>986</v>
      </c>
      <c r="T965" t="s">
        <v>970</v>
      </c>
      <c r="U965" t="s">
        <v>986</v>
      </c>
      <c r="V965" t="s">
        <v>963</v>
      </c>
      <c r="W965" t="s">
        <v>984</v>
      </c>
      <c r="X965" t="s">
        <v>2470</v>
      </c>
      <c r="Y965" t="s">
        <v>986</v>
      </c>
      <c r="Z965" t="s">
        <v>518</v>
      </c>
      <c r="AA965" t="s">
        <v>33</v>
      </c>
      <c r="AB965">
        <v>5</v>
      </c>
      <c r="AC965">
        <v>0</v>
      </c>
    </row>
    <row r="966" spans="2:29" x14ac:dyDescent="0.25">
      <c r="B966">
        <f t="shared" si="30"/>
        <v>2022</v>
      </c>
      <c r="C966">
        <f t="shared" si="31"/>
        <v>11</v>
      </c>
      <c r="D966" s="19">
        <f>_xlfn.XLOOKUP(G966,[1]Sheet1!$K:$K,[1]Sheet1!$D:$D,0)</f>
        <v>44893</v>
      </c>
      <c r="E966" s="19">
        <f>_xlfn.XLOOKUP(G966,[1]Sheet1!$K:$K,[1]Sheet1!$E:$E,0)</f>
        <v>44899</v>
      </c>
      <c r="F966" t="str">
        <f>_xlfn.XLOOKUP(G966,[1]Sheet1!$K:$K,[1]Sheet1!$N:$N,0)</f>
        <v>2022-W49</v>
      </c>
      <c r="G966" t="s">
        <v>553</v>
      </c>
      <c r="H966" t="s">
        <v>80</v>
      </c>
      <c r="I966" t="s">
        <v>80</v>
      </c>
      <c r="J966" t="s">
        <v>81</v>
      </c>
      <c r="K966" t="s">
        <v>82</v>
      </c>
      <c r="L966" t="s">
        <v>1576</v>
      </c>
      <c r="M966" t="s">
        <v>984</v>
      </c>
      <c r="N966" t="s">
        <v>2240</v>
      </c>
      <c r="O966" t="s">
        <v>986</v>
      </c>
      <c r="P966" t="s">
        <v>1192</v>
      </c>
      <c r="Q966" t="s">
        <v>984</v>
      </c>
      <c r="R966" t="s">
        <v>2711</v>
      </c>
      <c r="S966" t="s">
        <v>986</v>
      </c>
      <c r="T966" t="s">
        <v>970</v>
      </c>
      <c r="U966" t="s">
        <v>986</v>
      </c>
      <c r="V966" t="s">
        <v>963</v>
      </c>
      <c r="W966" t="s">
        <v>984</v>
      </c>
      <c r="X966" t="s">
        <v>1519</v>
      </c>
      <c r="Y966" t="s">
        <v>986</v>
      </c>
      <c r="Z966" t="s">
        <v>588</v>
      </c>
      <c r="AA966" t="s">
        <v>33</v>
      </c>
      <c r="AB966">
        <v>5</v>
      </c>
      <c r="AC966">
        <v>0</v>
      </c>
    </row>
    <row r="967" spans="2:29" x14ac:dyDescent="0.25">
      <c r="B967">
        <f t="shared" si="30"/>
        <v>2022</v>
      </c>
      <c r="C967">
        <f t="shared" si="31"/>
        <v>11</v>
      </c>
      <c r="D967" s="19">
        <f>_xlfn.XLOOKUP(G967,[1]Sheet1!$K:$K,[1]Sheet1!$D:$D,0)</f>
        <v>44893</v>
      </c>
      <c r="E967" s="19">
        <f>_xlfn.XLOOKUP(G967,[1]Sheet1!$K:$K,[1]Sheet1!$E:$E,0)</f>
        <v>44899</v>
      </c>
      <c r="F967" t="str">
        <f>_xlfn.XLOOKUP(G967,[1]Sheet1!$K:$K,[1]Sheet1!$N:$N,0)</f>
        <v>2022-W49</v>
      </c>
      <c r="G967" t="s">
        <v>553</v>
      </c>
      <c r="H967" t="s">
        <v>34</v>
      </c>
      <c r="I967" t="s">
        <v>224</v>
      </c>
      <c r="J967" t="s">
        <v>158</v>
      </c>
      <c r="K967" t="s">
        <v>225</v>
      </c>
      <c r="L967" t="s">
        <v>2265</v>
      </c>
      <c r="M967" t="s">
        <v>967</v>
      </c>
      <c r="N967" t="s">
        <v>1902</v>
      </c>
      <c r="O967" t="s">
        <v>969</v>
      </c>
      <c r="P967" t="s">
        <v>3020</v>
      </c>
      <c r="Q967" t="s">
        <v>967</v>
      </c>
      <c r="R967" t="s">
        <v>1185</v>
      </c>
      <c r="S967" t="s">
        <v>2158</v>
      </c>
      <c r="T967" t="s">
        <v>970</v>
      </c>
      <c r="U967" t="s">
        <v>970</v>
      </c>
      <c r="V967" t="s">
        <v>977</v>
      </c>
      <c r="W967" t="s">
        <v>996</v>
      </c>
      <c r="X967" t="s">
        <v>2459</v>
      </c>
      <c r="Y967" t="s">
        <v>1303</v>
      </c>
      <c r="Z967" t="s">
        <v>156</v>
      </c>
      <c r="AA967" t="s">
        <v>166</v>
      </c>
      <c r="AB967">
        <v>4</v>
      </c>
      <c r="AC967">
        <v>1</v>
      </c>
    </row>
    <row r="968" spans="2:29" x14ac:dyDescent="0.25">
      <c r="B968">
        <f t="shared" si="30"/>
        <v>2022</v>
      </c>
      <c r="C968">
        <f t="shared" si="31"/>
        <v>11</v>
      </c>
      <c r="D968" s="19">
        <f>_xlfn.XLOOKUP(G968,[1]Sheet1!$K:$K,[1]Sheet1!$D:$D,0)</f>
        <v>44893</v>
      </c>
      <c r="E968" s="19">
        <f>_xlfn.XLOOKUP(G968,[1]Sheet1!$K:$K,[1]Sheet1!$E:$E,0)</f>
        <v>44899</v>
      </c>
      <c r="F968" t="str">
        <f>_xlfn.XLOOKUP(G968,[1]Sheet1!$K:$K,[1]Sheet1!$N:$N,0)</f>
        <v>2022-W49</v>
      </c>
      <c r="G968" t="s">
        <v>553</v>
      </c>
      <c r="H968" t="s">
        <v>589</v>
      </c>
      <c r="I968" t="s">
        <v>80</v>
      </c>
      <c r="J968" t="s">
        <v>81</v>
      </c>
      <c r="K968" t="s">
        <v>82</v>
      </c>
      <c r="L968" t="s">
        <v>983</v>
      </c>
      <c r="M968" t="s">
        <v>984</v>
      </c>
      <c r="N968" t="s">
        <v>2343</v>
      </c>
      <c r="O968" t="s">
        <v>986</v>
      </c>
      <c r="P968" t="s">
        <v>1637</v>
      </c>
      <c r="Q968" t="s">
        <v>984</v>
      </c>
      <c r="R968" t="s">
        <v>1726</v>
      </c>
      <c r="S968" t="s">
        <v>986</v>
      </c>
      <c r="T968" t="s">
        <v>3021</v>
      </c>
      <c r="U968" t="s">
        <v>986</v>
      </c>
      <c r="V968" t="s">
        <v>977</v>
      </c>
      <c r="W968" t="s">
        <v>984</v>
      </c>
      <c r="X968" t="s">
        <v>1082</v>
      </c>
      <c r="Y968" t="s">
        <v>986</v>
      </c>
      <c r="Z968" t="s">
        <v>590</v>
      </c>
      <c r="AA968" t="s">
        <v>33</v>
      </c>
      <c r="AB968">
        <v>4</v>
      </c>
      <c r="AC968">
        <v>0</v>
      </c>
    </row>
    <row r="969" spans="2:29" x14ac:dyDescent="0.25">
      <c r="B969">
        <f t="shared" si="30"/>
        <v>2022</v>
      </c>
      <c r="C969">
        <f t="shared" si="31"/>
        <v>11</v>
      </c>
      <c r="D969" s="19">
        <f>_xlfn.XLOOKUP(G969,[1]Sheet1!$K:$K,[1]Sheet1!$D:$D,0)</f>
        <v>44893</v>
      </c>
      <c r="E969" s="19">
        <f>_xlfn.XLOOKUP(G969,[1]Sheet1!$K:$K,[1]Sheet1!$E:$E,0)</f>
        <v>44899</v>
      </c>
      <c r="F969" t="str">
        <f>_xlfn.XLOOKUP(G969,[1]Sheet1!$K:$K,[1]Sheet1!$N:$N,0)</f>
        <v>2022-W49</v>
      </c>
      <c r="G969" t="s">
        <v>553</v>
      </c>
      <c r="H969" t="s">
        <v>231</v>
      </c>
      <c r="I969" t="s">
        <v>231</v>
      </c>
      <c r="J969" t="s">
        <v>232</v>
      </c>
      <c r="K969" t="s">
        <v>233</v>
      </c>
      <c r="L969" t="s">
        <v>1289</v>
      </c>
      <c r="M969" t="s">
        <v>984</v>
      </c>
      <c r="N969" t="s">
        <v>3022</v>
      </c>
      <c r="O969" t="s">
        <v>986</v>
      </c>
      <c r="P969" t="s">
        <v>1108</v>
      </c>
      <c r="Q969" t="s">
        <v>984</v>
      </c>
      <c r="R969" t="s">
        <v>3023</v>
      </c>
      <c r="S969" t="s">
        <v>986</v>
      </c>
      <c r="T969" t="s">
        <v>970</v>
      </c>
      <c r="U969" t="s">
        <v>986</v>
      </c>
      <c r="V969" t="s">
        <v>1081</v>
      </c>
      <c r="W969" t="s">
        <v>984</v>
      </c>
      <c r="X969" t="s">
        <v>1388</v>
      </c>
      <c r="Y969" t="s">
        <v>986</v>
      </c>
      <c r="Z969" t="s">
        <v>286</v>
      </c>
      <c r="AA969" t="s">
        <v>33</v>
      </c>
      <c r="AB969">
        <v>3</v>
      </c>
      <c r="AC969">
        <v>0</v>
      </c>
    </row>
    <row r="970" spans="2:29" x14ac:dyDescent="0.25">
      <c r="B970">
        <f t="shared" si="30"/>
        <v>2022</v>
      </c>
      <c r="C970">
        <f t="shared" si="31"/>
        <v>11</v>
      </c>
      <c r="D970" s="19">
        <f>_xlfn.XLOOKUP(G970,[1]Sheet1!$K:$K,[1]Sheet1!$D:$D,0)</f>
        <v>44893</v>
      </c>
      <c r="E970" s="19">
        <f>_xlfn.XLOOKUP(G970,[1]Sheet1!$K:$K,[1]Sheet1!$E:$E,0)</f>
        <v>44899</v>
      </c>
      <c r="F970" t="str">
        <f>_xlfn.XLOOKUP(G970,[1]Sheet1!$K:$K,[1]Sheet1!$N:$N,0)</f>
        <v>2022-W49</v>
      </c>
      <c r="G970" t="s">
        <v>553</v>
      </c>
      <c r="H970" t="s">
        <v>162</v>
      </c>
      <c r="I970" t="s">
        <v>342</v>
      </c>
      <c r="J970" t="s">
        <v>343</v>
      </c>
      <c r="K970" t="s">
        <v>344</v>
      </c>
      <c r="L970" t="s">
        <v>1511</v>
      </c>
      <c r="M970" t="s">
        <v>996</v>
      </c>
      <c r="N970" t="s">
        <v>2184</v>
      </c>
      <c r="O970" t="s">
        <v>1145</v>
      </c>
      <c r="P970" t="s">
        <v>2412</v>
      </c>
      <c r="Q970" t="s">
        <v>972</v>
      </c>
      <c r="R970" t="s">
        <v>2965</v>
      </c>
      <c r="S970" t="s">
        <v>1598</v>
      </c>
      <c r="T970" t="s">
        <v>970</v>
      </c>
      <c r="U970" t="s">
        <v>970</v>
      </c>
      <c r="V970" t="s">
        <v>1081</v>
      </c>
      <c r="W970" t="s">
        <v>984</v>
      </c>
      <c r="X970" t="s">
        <v>1371</v>
      </c>
      <c r="Y970" t="s">
        <v>986</v>
      </c>
      <c r="Z970" t="s">
        <v>591</v>
      </c>
      <c r="AA970" t="s">
        <v>33</v>
      </c>
      <c r="AB970">
        <v>3</v>
      </c>
      <c r="AC970">
        <v>0</v>
      </c>
    </row>
    <row r="971" spans="2:29" x14ac:dyDescent="0.25">
      <c r="B971">
        <f t="shared" si="30"/>
        <v>2022</v>
      </c>
      <c r="C971">
        <f t="shared" si="31"/>
        <v>11</v>
      </c>
      <c r="D971" s="19">
        <f>_xlfn.XLOOKUP(G971,[1]Sheet1!$K:$K,[1]Sheet1!$D:$D,0)</f>
        <v>44893</v>
      </c>
      <c r="E971" s="19">
        <f>_xlfn.XLOOKUP(G971,[1]Sheet1!$K:$K,[1]Sheet1!$E:$E,0)</f>
        <v>44899</v>
      </c>
      <c r="F971" t="str">
        <f>_xlfn.XLOOKUP(G971,[1]Sheet1!$K:$K,[1]Sheet1!$N:$N,0)</f>
        <v>2022-W49</v>
      </c>
      <c r="G971" t="s">
        <v>553</v>
      </c>
      <c r="H971" t="s">
        <v>589</v>
      </c>
      <c r="I971" t="s">
        <v>72</v>
      </c>
      <c r="J971" t="s">
        <v>73</v>
      </c>
      <c r="K971" t="s">
        <v>74</v>
      </c>
      <c r="L971" t="s">
        <v>1018</v>
      </c>
      <c r="M971" t="s">
        <v>984</v>
      </c>
      <c r="N971" t="s">
        <v>1145</v>
      </c>
      <c r="O971" t="s">
        <v>986</v>
      </c>
      <c r="P971" t="s">
        <v>1028</v>
      </c>
      <c r="Q971" t="s">
        <v>984</v>
      </c>
      <c r="R971" t="s">
        <v>1145</v>
      </c>
      <c r="S971" t="s">
        <v>986</v>
      </c>
      <c r="T971" t="s">
        <v>970</v>
      </c>
      <c r="U971" t="s">
        <v>986</v>
      </c>
      <c r="V971" t="s">
        <v>1081</v>
      </c>
      <c r="W971" t="s">
        <v>984</v>
      </c>
      <c r="X971" t="s">
        <v>1139</v>
      </c>
      <c r="Y971" t="s">
        <v>986</v>
      </c>
      <c r="Z971" t="s">
        <v>592</v>
      </c>
      <c r="AA971" t="s">
        <v>33</v>
      </c>
      <c r="AB971">
        <v>3</v>
      </c>
      <c r="AC971">
        <v>0</v>
      </c>
    </row>
    <row r="972" spans="2:29" x14ac:dyDescent="0.25">
      <c r="B972">
        <f t="shared" si="30"/>
        <v>2022</v>
      </c>
      <c r="C972">
        <f t="shared" si="31"/>
        <v>11</v>
      </c>
      <c r="D972" s="19">
        <f>_xlfn.XLOOKUP(G972,[1]Sheet1!$K:$K,[1]Sheet1!$D:$D,0)</f>
        <v>44893</v>
      </c>
      <c r="E972" s="19">
        <f>_xlfn.XLOOKUP(G972,[1]Sheet1!$K:$K,[1]Sheet1!$E:$E,0)</f>
        <v>44899</v>
      </c>
      <c r="F972" t="str">
        <f>_xlfn.XLOOKUP(G972,[1]Sheet1!$K:$K,[1]Sheet1!$N:$N,0)</f>
        <v>2022-W49</v>
      </c>
      <c r="G972" t="s">
        <v>553</v>
      </c>
      <c r="H972" t="s">
        <v>34</v>
      </c>
      <c r="I972" t="s">
        <v>301</v>
      </c>
      <c r="J972" t="s">
        <v>302</v>
      </c>
      <c r="K972" t="s">
        <v>303</v>
      </c>
      <c r="L972" t="s">
        <v>963</v>
      </c>
      <c r="M972" t="s">
        <v>984</v>
      </c>
      <c r="N972" t="s">
        <v>3024</v>
      </c>
      <c r="O972" t="s">
        <v>986</v>
      </c>
      <c r="P972" t="s">
        <v>967</v>
      </c>
      <c r="Q972" t="s">
        <v>984</v>
      </c>
      <c r="R972" t="s">
        <v>3024</v>
      </c>
      <c r="S972" t="s">
        <v>986</v>
      </c>
      <c r="T972" t="s">
        <v>970</v>
      </c>
      <c r="U972" t="s">
        <v>986</v>
      </c>
      <c r="V972" t="s">
        <v>972</v>
      </c>
      <c r="W972" t="s">
        <v>984</v>
      </c>
      <c r="X972" t="s">
        <v>974</v>
      </c>
      <c r="Y972" t="s">
        <v>986</v>
      </c>
      <c r="Z972" t="s">
        <v>257</v>
      </c>
      <c r="AA972" t="s">
        <v>33</v>
      </c>
      <c r="AB972">
        <v>2</v>
      </c>
      <c r="AC972">
        <v>0</v>
      </c>
    </row>
    <row r="973" spans="2:29" x14ac:dyDescent="0.25">
      <c r="B973">
        <f t="shared" si="30"/>
        <v>2022</v>
      </c>
      <c r="C973">
        <f t="shared" si="31"/>
        <v>11</v>
      </c>
      <c r="D973" s="19">
        <f>_xlfn.XLOOKUP(G973,[1]Sheet1!$K:$K,[1]Sheet1!$D:$D,0)</f>
        <v>44886</v>
      </c>
      <c r="E973" s="19">
        <f>_xlfn.XLOOKUP(G973,[1]Sheet1!$K:$K,[1]Sheet1!$E:$E,0)</f>
        <v>44892</v>
      </c>
      <c r="F973" t="str">
        <f>_xlfn.XLOOKUP(G973,[1]Sheet1!$K:$K,[1]Sheet1!$N:$N,0)</f>
        <v>2022-W48</v>
      </c>
      <c r="G973" t="s">
        <v>593</v>
      </c>
      <c r="H973" t="s">
        <v>512</v>
      </c>
      <c r="I973" t="s">
        <v>67</v>
      </c>
      <c r="J973" t="s">
        <v>68</v>
      </c>
      <c r="K973" t="s">
        <v>69</v>
      </c>
      <c r="L973" t="s">
        <v>3025</v>
      </c>
      <c r="M973" t="s">
        <v>988</v>
      </c>
      <c r="N973" t="s">
        <v>3026</v>
      </c>
      <c r="O973" t="s">
        <v>1606</v>
      </c>
      <c r="P973" t="s">
        <v>3027</v>
      </c>
      <c r="Q973" t="s">
        <v>1005</v>
      </c>
      <c r="R973" t="s">
        <v>1419</v>
      </c>
      <c r="S973" t="s">
        <v>3028</v>
      </c>
      <c r="T973" t="s">
        <v>970</v>
      </c>
      <c r="U973" t="s">
        <v>970</v>
      </c>
      <c r="V973" t="s">
        <v>1914</v>
      </c>
      <c r="W973" t="s">
        <v>984</v>
      </c>
      <c r="X973" t="s">
        <v>1521</v>
      </c>
      <c r="Y973" t="s">
        <v>986</v>
      </c>
      <c r="Z973" t="s">
        <v>594</v>
      </c>
      <c r="AA973" t="s">
        <v>33</v>
      </c>
      <c r="AB973">
        <v>81</v>
      </c>
      <c r="AC973">
        <v>0</v>
      </c>
    </row>
    <row r="974" spans="2:29" x14ac:dyDescent="0.25">
      <c r="B974">
        <f t="shared" si="30"/>
        <v>2022</v>
      </c>
      <c r="C974">
        <f t="shared" si="31"/>
        <v>11</v>
      </c>
      <c r="D974" s="19">
        <f>_xlfn.XLOOKUP(G974,[1]Sheet1!$K:$K,[1]Sheet1!$D:$D,0)</f>
        <v>44886</v>
      </c>
      <c r="E974" s="19">
        <f>_xlfn.XLOOKUP(G974,[1]Sheet1!$K:$K,[1]Sheet1!$E:$E,0)</f>
        <v>44892</v>
      </c>
      <c r="F974" t="str">
        <f>_xlfn.XLOOKUP(G974,[1]Sheet1!$K:$K,[1]Sheet1!$N:$N,0)</f>
        <v>2022-W48</v>
      </c>
      <c r="G974" t="s">
        <v>593</v>
      </c>
      <c r="H974" t="s">
        <v>512</v>
      </c>
      <c r="I974" t="s">
        <v>84</v>
      </c>
      <c r="J974" t="s">
        <v>85</v>
      </c>
      <c r="K974" t="s">
        <v>86</v>
      </c>
      <c r="L974" t="s">
        <v>2951</v>
      </c>
      <c r="M974" t="s">
        <v>963</v>
      </c>
      <c r="N974" t="s">
        <v>2204</v>
      </c>
      <c r="O974" t="s">
        <v>1391</v>
      </c>
      <c r="P974" t="s">
        <v>3029</v>
      </c>
      <c r="Q974" t="s">
        <v>963</v>
      </c>
      <c r="R974" t="s">
        <v>2325</v>
      </c>
      <c r="S974" t="s">
        <v>1350</v>
      </c>
      <c r="T974" t="s">
        <v>970</v>
      </c>
      <c r="U974" t="s">
        <v>970</v>
      </c>
      <c r="V974" t="s">
        <v>1550</v>
      </c>
      <c r="W974" t="s">
        <v>984</v>
      </c>
      <c r="X974" t="s">
        <v>3030</v>
      </c>
      <c r="Y974" t="s">
        <v>986</v>
      </c>
      <c r="Z974" t="s">
        <v>595</v>
      </c>
      <c r="AA974" t="s">
        <v>33</v>
      </c>
      <c r="AB974">
        <v>66</v>
      </c>
      <c r="AC974">
        <v>0</v>
      </c>
    </row>
    <row r="975" spans="2:29" x14ac:dyDescent="0.25">
      <c r="B975">
        <f t="shared" si="30"/>
        <v>2022</v>
      </c>
      <c r="C975">
        <f t="shared" si="31"/>
        <v>11</v>
      </c>
      <c r="D975" s="19">
        <f>_xlfn.XLOOKUP(G975,[1]Sheet1!$K:$K,[1]Sheet1!$D:$D,0)</f>
        <v>44886</v>
      </c>
      <c r="E975" s="19">
        <f>_xlfn.XLOOKUP(G975,[1]Sheet1!$K:$K,[1]Sheet1!$E:$E,0)</f>
        <v>44892</v>
      </c>
      <c r="F975" t="str">
        <f>_xlfn.XLOOKUP(G975,[1]Sheet1!$K:$K,[1]Sheet1!$N:$N,0)</f>
        <v>2022-W48</v>
      </c>
      <c r="G975" t="s">
        <v>593</v>
      </c>
      <c r="H975" t="s">
        <v>58</v>
      </c>
      <c r="I975" t="s">
        <v>58</v>
      </c>
      <c r="J975" t="s">
        <v>59</v>
      </c>
      <c r="K975" t="s">
        <v>60</v>
      </c>
      <c r="L975" t="s">
        <v>3031</v>
      </c>
      <c r="M975" t="s">
        <v>1081</v>
      </c>
      <c r="N975" t="s">
        <v>1391</v>
      </c>
      <c r="O975" t="s">
        <v>1167</v>
      </c>
      <c r="P975" t="s">
        <v>3032</v>
      </c>
      <c r="Q975" t="s">
        <v>1081</v>
      </c>
      <c r="R975" t="s">
        <v>3033</v>
      </c>
      <c r="S975" t="s">
        <v>2726</v>
      </c>
      <c r="T975" t="s">
        <v>2252</v>
      </c>
      <c r="U975" t="s">
        <v>970</v>
      </c>
      <c r="V975" t="s">
        <v>1257</v>
      </c>
      <c r="W975" t="s">
        <v>996</v>
      </c>
      <c r="X975" t="s">
        <v>3017</v>
      </c>
      <c r="Y975" t="s">
        <v>1538</v>
      </c>
      <c r="Z975" t="s">
        <v>596</v>
      </c>
      <c r="AA975" t="s">
        <v>166</v>
      </c>
      <c r="AB975">
        <v>50</v>
      </c>
      <c r="AC975">
        <v>1</v>
      </c>
    </row>
    <row r="976" spans="2:29" x14ac:dyDescent="0.25">
      <c r="B976">
        <f t="shared" si="30"/>
        <v>2022</v>
      </c>
      <c r="C976">
        <f t="shared" si="31"/>
        <v>11</v>
      </c>
      <c r="D976" s="19">
        <f>_xlfn.XLOOKUP(G976,[1]Sheet1!$K:$K,[1]Sheet1!$D:$D,0)</f>
        <v>44886</v>
      </c>
      <c r="E976" s="19">
        <f>_xlfn.XLOOKUP(G976,[1]Sheet1!$K:$K,[1]Sheet1!$E:$E,0)</f>
        <v>44892</v>
      </c>
      <c r="F976" t="str">
        <f>_xlfn.XLOOKUP(G976,[1]Sheet1!$K:$K,[1]Sheet1!$N:$N,0)</f>
        <v>2022-W48</v>
      </c>
      <c r="G976" t="s">
        <v>593</v>
      </c>
      <c r="H976" t="s">
        <v>301</v>
      </c>
      <c r="I976" t="s">
        <v>301</v>
      </c>
      <c r="J976" t="s">
        <v>302</v>
      </c>
      <c r="K976" t="s">
        <v>303</v>
      </c>
      <c r="L976" t="s">
        <v>1969</v>
      </c>
      <c r="M976" t="s">
        <v>963</v>
      </c>
      <c r="N976" t="s">
        <v>1929</v>
      </c>
      <c r="O976" t="s">
        <v>1391</v>
      </c>
      <c r="P976" t="s">
        <v>1674</v>
      </c>
      <c r="Q976" t="s">
        <v>967</v>
      </c>
      <c r="R976" t="s">
        <v>1730</v>
      </c>
      <c r="S976" t="s">
        <v>1757</v>
      </c>
      <c r="T976" t="s">
        <v>2858</v>
      </c>
      <c r="U976" t="s">
        <v>970</v>
      </c>
      <c r="V976" t="s">
        <v>1477</v>
      </c>
      <c r="W976" t="s">
        <v>996</v>
      </c>
      <c r="X976" t="s">
        <v>3034</v>
      </c>
      <c r="Y976" t="s">
        <v>1522</v>
      </c>
      <c r="Z976" t="s">
        <v>597</v>
      </c>
      <c r="AA976" t="s">
        <v>166</v>
      </c>
      <c r="AB976">
        <v>40</v>
      </c>
      <c r="AC976">
        <v>1</v>
      </c>
    </row>
    <row r="977" spans="2:29" x14ac:dyDescent="0.25">
      <c r="B977">
        <f t="shared" si="30"/>
        <v>2022</v>
      </c>
      <c r="C977">
        <f t="shared" si="31"/>
        <v>11</v>
      </c>
      <c r="D977" s="19">
        <f>_xlfn.XLOOKUP(G977,[1]Sheet1!$K:$K,[1]Sheet1!$D:$D,0)</f>
        <v>44886</v>
      </c>
      <c r="E977" s="19">
        <f>_xlfn.XLOOKUP(G977,[1]Sheet1!$K:$K,[1]Sheet1!$E:$E,0)</f>
        <v>44892</v>
      </c>
      <c r="F977" t="str">
        <f>_xlfn.XLOOKUP(G977,[1]Sheet1!$K:$K,[1]Sheet1!$N:$N,0)</f>
        <v>2022-W48</v>
      </c>
      <c r="G977" t="s">
        <v>593</v>
      </c>
      <c r="H977" t="s">
        <v>598</v>
      </c>
      <c r="I977" t="s">
        <v>80</v>
      </c>
      <c r="J977" t="s">
        <v>81</v>
      </c>
      <c r="K977" t="s">
        <v>82</v>
      </c>
      <c r="L977" t="s">
        <v>3035</v>
      </c>
      <c r="M977" t="s">
        <v>963</v>
      </c>
      <c r="N977" t="s">
        <v>2567</v>
      </c>
      <c r="O977" t="s">
        <v>1391</v>
      </c>
      <c r="P977" t="s">
        <v>2046</v>
      </c>
      <c r="Q977" t="s">
        <v>967</v>
      </c>
      <c r="R977" t="s">
        <v>3036</v>
      </c>
      <c r="S977" t="s">
        <v>1757</v>
      </c>
      <c r="T977" t="s">
        <v>970</v>
      </c>
      <c r="U977" t="s">
        <v>3037</v>
      </c>
      <c r="V977" t="s">
        <v>1204</v>
      </c>
      <c r="W977" t="s">
        <v>984</v>
      </c>
      <c r="X977" t="s">
        <v>1009</v>
      </c>
      <c r="Y977" t="s">
        <v>986</v>
      </c>
      <c r="Z977" t="s">
        <v>599</v>
      </c>
      <c r="AA977" t="s">
        <v>33</v>
      </c>
      <c r="AB977">
        <v>32</v>
      </c>
      <c r="AC977">
        <v>0</v>
      </c>
    </row>
    <row r="978" spans="2:29" x14ac:dyDescent="0.25">
      <c r="B978">
        <f t="shared" si="30"/>
        <v>2022</v>
      </c>
      <c r="C978">
        <f t="shared" si="31"/>
        <v>11</v>
      </c>
      <c r="D978" s="19">
        <f>_xlfn.XLOOKUP(G978,[1]Sheet1!$K:$K,[1]Sheet1!$D:$D,0)</f>
        <v>44886</v>
      </c>
      <c r="E978" s="19">
        <f>_xlfn.XLOOKUP(G978,[1]Sheet1!$K:$K,[1]Sheet1!$E:$E,0)</f>
        <v>44892</v>
      </c>
      <c r="F978" t="str">
        <f>_xlfn.XLOOKUP(G978,[1]Sheet1!$K:$K,[1]Sheet1!$N:$N,0)</f>
        <v>2022-W48</v>
      </c>
      <c r="G978" t="s">
        <v>593</v>
      </c>
      <c r="H978" t="s">
        <v>92</v>
      </c>
      <c r="I978" t="s">
        <v>102</v>
      </c>
      <c r="J978" t="s">
        <v>103</v>
      </c>
      <c r="K978" t="s">
        <v>104</v>
      </c>
      <c r="L978" t="s">
        <v>1052</v>
      </c>
      <c r="M978" t="s">
        <v>1022</v>
      </c>
      <c r="N978" t="s">
        <v>2136</v>
      </c>
      <c r="O978" t="s">
        <v>1435</v>
      </c>
      <c r="P978" t="s">
        <v>1072</v>
      </c>
      <c r="Q978" t="s">
        <v>1125</v>
      </c>
      <c r="R978" t="s">
        <v>3038</v>
      </c>
      <c r="S978" t="s">
        <v>1566</v>
      </c>
      <c r="T978" t="s">
        <v>970</v>
      </c>
      <c r="U978" t="s">
        <v>970</v>
      </c>
      <c r="V978" t="s">
        <v>1106</v>
      </c>
      <c r="W978" t="s">
        <v>984</v>
      </c>
      <c r="X978" t="s">
        <v>1748</v>
      </c>
      <c r="Y978" t="s">
        <v>986</v>
      </c>
      <c r="Z978" t="s">
        <v>600</v>
      </c>
      <c r="AA978" t="s">
        <v>33</v>
      </c>
      <c r="AB978">
        <v>31</v>
      </c>
      <c r="AC978">
        <v>0</v>
      </c>
    </row>
    <row r="979" spans="2:29" x14ac:dyDescent="0.25">
      <c r="B979">
        <f t="shared" si="30"/>
        <v>2022</v>
      </c>
      <c r="C979">
        <f t="shared" si="31"/>
        <v>11</v>
      </c>
      <c r="D979" s="19">
        <f>_xlfn.XLOOKUP(G979,[1]Sheet1!$K:$K,[1]Sheet1!$D:$D,0)</f>
        <v>44886</v>
      </c>
      <c r="E979" s="19">
        <f>_xlfn.XLOOKUP(G979,[1]Sheet1!$K:$K,[1]Sheet1!$E:$E,0)</f>
        <v>44892</v>
      </c>
      <c r="F979" t="str">
        <f>_xlfn.XLOOKUP(G979,[1]Sheet1!$K:$K,[1]Sheet1!$N:$N,0)</f>
        <v>2022-W48</v>
      </c>
      <c r="G979" t="s">
        <v>593</v>
      </c>
      <c r="H979" t="s">
        <v>29</v>
      </c>
      <c r="I979" t="s">
        <v>29</v>
      </c>
      <c r="J979" t="s">
        <v>30</v>
      </c>
      <c r="K979" t="s">
        <v>31</v>
      </c>
      <c r="L979" t="s">
        <v>1159</v>
      </c>
      <c r="M979" t="s">
        <v>972</v>
      </c>
      <c r="N979" t="s">
        <v>1343</v>
      </c>
      <c r="O979" t="s">
        <v>1723</v>
      </c>
      <c r="P979" t="s">
        <v>2055</v>
      </c>
      <c r="Q979" t="s">
        <v>972</v>
      </c>
      <c r="R979" t="s">
        <v>2384</v>
      </c>
      <c r="S979" t="s">
        <v>2419</v>
      </c>
      <c r="T979" t="s">
        <v>1094</v>
      </c>
      <c r="U979" t="s">
        <v>970</v>
      </c>
      <c r="V979" t="s">
        <v>1296</v>
      </c>
      <c r="W979" t="s">
        <v>984</v>
      </c>
      <c r="X979" t="s">
        <v>3039</v>
      </c>
      <c r="Y979" t="s">
        <v>986</v>
      </c>
      <c r="Z979" t="s">
        <v>601</v>
      </c>
      <c r="AA979" t="s">
        <v>33</v>
      </c>
      <c r="AB979">
        <v>24</v>
      </c>
      <c r="AC979">
        <v>0</v>
      </c>
    </row>
    <row r="980" spans="2:29" x14ac:dyDescent="0.25">
      <c r="B980">
        <f t="shared" si="30"/>
        <v>2022</v>
      </c>
      <c r="C980">
        <f t="shared" si="31"/>
        <v>11</v>
      </c>
      <c r="D980" s="19">
        <f>_xlfn.XLOOKUP(G980,[1]Sheet1!$K:$K,[1]Sheet1!$D:$D,0)</f>
        <v>44886</v>
      </c>
      <c r="E980" s="19">
        <f>_xlfn.XLOOKUP(G980,[1]Sheet1!$K:$K,[1]Sheet1!$E:$E,0)</f>
        <v>44892</v>
      </c>
      <c r="F980" t="str">
        <f>_xlfn.XLOOKUP(G980,[1]Sheet1!$K:$K,[1]Sheet1!$N:$N,0)</f>
        <v>2022-W48</v>
      </c>
      <c r="G980" t="s">
        <v>593</v>
      </c>
      <c r="H980" t="s">
        <v>41</v>
      </c>
      <c r="I980" t="s">
        <v>41</v>
      </c>
      <c r="J980" t="s">
        <v>42</v>
      </c>
      <c r="K980" t="s">
        <v>43</v>
      </c>
      <c r="L980" t="s">
        <v>1766</v>
      </c>
      <c r="M980" t="s">
        <v>977</v>
      </c>
      <c r="N980" t="s">
        <v>2401</v>
      </c>
      <c r="O980" t="s">
        <v>1411</v>
      </c>
      <c r="P980" t="s">
        <v>3040</v>
      </c>
      <c r="Q980" t="s">
        <v>977</v>
      </c>
      <c r="R980" t="s">
        <v>1497</v>
      </c>
      <c r="S980" t="s">
        <v>1444</v>
      </c>
      <c r="T980" t="s">
        <v>2543</v>
      </c>
      <c r="U980" t="s">
        <v>970</v>
      </c>
      <c r="V980" t="s">
        <v>1119</v>
      </c>
      <c r="W980" t="s">
        <v>984</v>
      </c>
      <c r="X980" t="s">
        <v>1335</v>
      </c>
      <c r="Y980" t="s">
        <v>986</v>
      </c>
      <c r="Z980" t="s">
        <v>602</v>
      </c>
      <c r="AA980" t="s">
        <v>33</v>
      </c>
      <c r="AB980">
        <v>21</v>
      </c>
      <c r="AC980">
        <v>0</v>
      </c>
    </row>
    <row r="981" spans="2:29" x14ac:dyDescent="0.25">
      <c r="B981">
        <f t="shared" si="30"/>
        <v>2022</v>
      </c>
      <c r="C981">
        <f t="shared" si="31"/>
        <v>11</v>
      </c>
      <c r="D981" s="19">
        <f>_xlfn.XLOOKUP(G981,[1]Sheet1!$K:$K,[1]Sheet1!$D:$D,0)</f>
        <v>44886</v>
      </c>
      <c r="E981" s="19">
        <f>_xlfn.XLOOKUP(G981,[1]Sheet1!$K:$K,[1]Sheet1!$E:$E,0)</f>
        <v>44892</v>
      </c>
      <c r="F981" t="str">
        <f>_xlfn.XLOOKUP(G981,[1]Sheet1!$K:$K,[1]Sheet1!$N:$N,0)</f>
        <v>2022-W48</v>
      </c>
      <c r="G981" t="s">
        <v>593</v>
      </c>
      <c r="H981" t="s">
        <v>88</v>
      </c>
      <c r="I981" t="s">
        <v>88</v>
      </c>
      <c r="J981" t="s">
        <v>89</v>
      </c>
      <c r="K981" t="s">
        <v>90</v>
      </c>
      <c r="L981" t="s">
        <v>1234</v>
      </c>
      <c r="M981" t="s">
        <v>963</v>
      </c>
      <c r="N981" t="s">
        <v>2384</v>
      </c>
      <c r="O981" t="s">
        <v>1391</v>
      </c>
      <c r="P981" t="s">
        <v>2473</v>
      </c>
      <c r="Q981" t="s">
        <v>963</v>
      </c>
      <c r="R981" t="s">
        <v>2492</v>
      </c>
      <c r="S981" t="s">
        <v>1350</v>
      </c>
      <c r="T981" t="s">
        <v>3041</v>
      </c>
      <c r="U981" t="s">
        <v>970</v>
      </c>
      <c r="V981" t="s">
        <v>1296</v>
      </c>
      <c r="W981" t="s">
        <v>984</v>
      </c>
      <c r="X981" t="s">
        <v>3042</v>
      </c>
      <c r="Y981" t="s">
        <v>986</v>
      </c>
      <c r="Z981" t="s">
        <v>603</v>
      </c>
      <c r="AA981" t="s">
        <v>33</v>
      </c>
      <c r="AB981">
        <v>20</v>
      </c>
      <c r="AC981">
        <v>0</v>
      </c>
    </row>
    <row r="982" spans="2:29" x14ac:dyDescent="0.25">
      <c r="B982">
        <f t="shared" si="30"/>
        <v>2022</v>
      </c>
      <c r="C982">
        <f t="shared" si="31"/>
        <v>11</v>
      </c>
      <c r="D982" s="19">
        <f>_xlfn.XLOOKUP(G982,[1]Sheet1!$K:$K,[1]Sheet1!$D:$D,0)</f>
        <v>44886</v>
      </c>
      <c r="E982" s="19">
        <f>_xlfn.XLOOKUP(G982,[1]Sheet1!$K:$K,[1]Sheet1!$E:$E,0)</f>
        <v>44892</v>
      </c>
      <c r="F982" t="str">
        <f>_xlfn.XLOOKUP(G982,[1]Sheet1!$K:$K,[1]Sheet1!$N:$N,0)</f>
        <v>2022-W48</v>
      </c>
      <c r="G982" t="s">
        <v>593</v>
      </c>
      <c r="H982" t="s">
        <v>598</v>
      </c>
      <c r="I982" t="s">
        <v>72</v>
      </c>
      <c r="J982" t="s">
        <v>73</v>
      </c>
      <c r="K982" t="s">
        <v>74</v>
      </c>
      <c r="L982" t="s">
        <v>1908</v>
      </c>
      <c r="M982" t="s">
        <v>972</v>
      </c>
      <c r="N982" t="s">
        <v>3043</v>
      </c>
      <c r="O982" t="s">
        <v>1723</v>
      </c>
      <c r="P982" t="s">
        <v>1963</v>
      </c>
      <c r="Q982" t="s">
        <v>972</v>
      </c>
      <c r="R982" t="s">
        <v>1429</v>
      </c>
      <c r="S982" t="s">
        <v>2419</v>
      </c>
      <c r="T982" t="s">
        <v>970</v>
      </c>
      <c r="U982" t="s">
        <v>970</v>
      </c>
      <c r="V982" t="s">
        <v>1332</v>
      </c>
      <c r="W982" t="s">
        <v>984</v>
      </c>
      <c r="X982" t="s">
        <v>1174</v>
      </c>
      <c r="Y982" t="s">
        <v>986</v>
      </c>
      <c r="Z982" t="s">
        <v>604</v>
      </c>
      <c r="AA982" t="s">
        <v>33</v>
      </c>
      <c r="AB982">
        <v>18</v>
      </c>
      <c r="AC982">
        <v>0</v>
      </c>
    </row>
    <row r="983" spans="2:29" x14ac:dyDescent="0.25">
      <c r="B983">
        <f t="shared" si="30"/>
        <v>2022</v>
      </c>
      <c r="C983">
        <f t="shared" si="31"/>
        <v>11</v>
      </c>
      <c r="D983" s="19">
        <f>_xlfn.XLOOKUP(G983,[1]Sheet1!$K:$K,[1]Sheet1!$D:$D,0)</f>
        <v>44886</v>
      </c>
      <c r="E983" s="19">
        <f>_xlfn.XLOOKUP(G983,[1]Sheet1!$K:$K,[1]Sheet1!$E:$E,0)</f>
        <v>44892</v>
      </c>
      <c r="F983" t="str">
        <f>_xlfn.XLOOKUP(G983,[1]Sheet1!$K:$K,[1]Sheet1!$N:$N,0)</f>
        <v>2022-W48</v>
      </c>
      <c r="G983" t="s">
        <v>593</v>
      </c>
      <c r="H983" t="s">
        <v>54</v>
      </c>
      <c r="I983" t="s">
        <v>54</v>
      </c>
      <c r="J983" t="s">
        <v>30</v>
      </c>
      <c r="K983" t="s">
        <v>55</v>
      </c>
      <c r="L983" t="s">
        <v>3044</v>
      </c>
      <c r="M983" t="s">
        <v>1081</v>
      </c>
      <c r="N983" t="s">
        <v>1421</v>
      </c>
      <c r="O983" t="s">
        <v>1167</v>
      </c>
      <c r="P983" t="s">
        <v>1562</v>
      </c>
      <c r="Q983" t="s">
        <v>1081</v>
      </c>
      <c r="R983" t="s">
        <v>2509</v>
      </c>
      <c r="S983" t="s">
        <v>2726</v>
      </c>
      <c r="T983" t="s">
        <v>2787</v>
      </c>
      <c r="U983" t="s">
        <v>970</v>
      </c>
      <c r="V983" t="s">
        <v>1005</v>
      </c>
      <c r="W983" t="s">
        <v>996</v>
      </c>
      <c r="X983" t="s">
        <v>3045</v>
      </c>
      <c r="Y983" t="s">
        <v>1538</v>
      </c>
      <c r="Z983" t="s">
        <v>605</v>
      </c>
      <c r="AA983" t="s">
        <v>564</v>
      </c>
      <c r="AB983">
        <v>17</v>
      </c>
      <c r="AC983">
        <v>1</v>
      </c>
    </row>
    <row r="984" spans="2:29" x14ac:dyDescent="0.25">
      <c r="B984">
        <f t="shared" si="30"/>
        <v>2022</v>
      </c>
      <c r="C984">
        <f t="shared" si="31"/>
        <v>11</v>
      </c>
      <c r="D984" s="19">
        <f>_xlfn.XLOOKUP(G984,[1]Sheet1!$K:$K,[1]Sheet1!$D:$D,0)</f>
        <v>44886</v>
      </c>
      <c r="E984" s="19">
        <f>_xlfn.XLOOKUP(G984,[1]Sheet1!$K:$K,[1]Sheet1!$E:$E,0)</f>
        <v>44892</v>
      </c>
      <c r="F984" t="str">
        <f>_xlfn.XLOOKUP(G984,[1]Sheet1!$K:$K,[1]Sheet1!$N:$N,0)</f>
        <v>2022-W48</v>
      </c>
      <c r="G984" t="s">
        <v>593</v>
      </c>
      <c r="H984" t="s">
        <v>34</v>
      </c>
      <c r="I984" t="s">
        <v>50</v>
      </c>
      <c r="J984" t="s">
        <v>51</v>
      </c>
      <c r="K984" t="s">
        <v>52</v>
      </c>
      <c r="L984" t="s">
        <v>1559</v>
      </c>
      <c r="M984" t="s">
        <v>984</v>
      </c>
      <c r="N984" t="s">
        <v>1722</v>
      </c>
      <c r="O984" t="s">
        <v>986</v>
      </c>
      <c r="P984" t="s">
        <v>2172</v>
      </c>
      <c r="Q984" t="s">
        <v>984</v>
      </c>
      <c r="R984" t="s">
        <v>1421</v>
      </c>
      <c r="S984" t="s">
        <v>986</v>
      </c>
      <c r="T984" t="s">
        <v>970</v>
      </c>
      <c r="U984" t="s">
        <v>986</v>
      </c>
      <c r="V984" t="s">
        <v>1119</v>
      </c>
      <c r="W984" t="s">
        <v>984</v>
      </c>
      <c r="X984" t="s">
        <v>3046</v>
      </c>
      <c r="Y984" t="s">
        <v>986</v>
      </c>
      <c r="Z984" t="s">
        <v>606</v>
      </c>
      <c r="AA984" t="s">
        <v>33</v>
      </c>
      <c r="AB984">
        <v>16</v>
      </c>
      <c r="AC984">
        <v>0</v>
      </c>
    </row>
    <row r="985" spans="2:29" x14ac:dyDescent="0.25">
      <c r="B985">
        <f t="shared" si="30"/>
        <v>2022</v>
      </c>
      <c r="C985">
        <f t="shared" si="31"/>
        <v>11</v>
      </c>
      <c r="D985" s="19">
        <f>_xlfn.XLOOKUP(G985,[1]Sheet1!$K:$K,[1]Sheet1!$D:$D,0)</f>
        <v>44886</v>
      </c>
      <c r="E985" s="19">
        <f>_xlfn.XLOOKUP(G985,[1]Sheet1!$K:$K,[1]Sheet1!$E:$E,0)</f>
        <v>44892</v>
      </c>
      <c r="F985" t="str">
        <f>_xlfn.XLOOKUP(G985,[1]Sheet1!$K:$K,[1]Sheet1!$N:$N,0)</f>
        <v>2022-W48</v>
      </c>
      <c r="G985" t="s">
        <v>593</v>
      </c>
      <c r="H985" t="s">
        <v>34</v>
      </c>
      <c r="I985" t="s">
        <v>45</v>
      </c>
      <c r="J985" t="s">
        <v>46</v>
      </c>
      <c r="K985" t="s">
        <v>47</v>
      </c>
      <c r="L985" t="s">
        <v>1531</v>
      </c>
      <c r="M985" t="s">
        <v>984</v>
      </c>
      <c r="N985" t="s">
        <v>2318</v>
      </c>
      <c r="O985" t="s">
        <v>986</v>
      </c>
      <c r="P985" t="s">
        <v>2721</v>
      </c>
      <c r="Q985" t="s">
        <v>984</v>
      </c>
      <c r="R985" t="s">
        <v>1322</v>
      </c>
      <c r="S985" t="s">
        <v>986</v>
      </c>
      <c r="T985" t="s">
        <v>970</v>
      </c>
      <c r="U985" t="s">
        <v>986</v>
      </c>
      <c r="V985" t="s">
        <v>1340</v>
      </c>
      <c r="W985" t="s">
        <v>984</v>
      </c>
      <c r="X985" t="s">
        <v>2758</v>
      </c>
      <c r="Y985" t="s">
        <v>986</v>
      </c>
      <c r="Z985" t="s">
        <v>607</v>
      </c>
      <c r="AA985" t="s">
        <v>33</v>
      </c>
      <c r="AB985">
        <v>16</v>
      </c>
      <c r="AC985">
        <v>0</v>
      </c>
    </row>
    <row r="986" spans="2:29" x14ac:dyDescent="0.25">
      <c r="B986">
        <f t="shared" si="30"/>
        <v>2022</v>
      </c>
      <c r="C986">
        <f t="shared" si="31"/>
        <v>11</v>
      </c>
      <c r="D986" s="19">
        <f>_xlfn.XLOOKUP(G986,[1]Sheet1!$K:$K,[1]Sheet1!$D:$D,0)</f>
        <v>44886</v>
      </c>
      <c r="E986" s="19">
        <f>_xlfn.XLOOKUP(G986,[1]Sheet1!$K:$K,[1]Sheet1!$E:$E,0)</f>
        <v>44892</v>
      </c>
      <c r="F986" t="str">
        <f>_xlfn.XLOOKUP(G986,[1]Sheet1!$K:$K,[1]Sheet1!$N:$N,0)</f>
        <v>2022-W48</v>
      </c>
      <c r="G986" t="s">
        <v>593</v>
      </c>
      <c r="H986" t="s">
        <v>231</v>
      </c>
      <c r="I986" t="s">
        <v>231</v>
      </c>
      <c r="J986" t="s">
        <v>232</v>
      </c>
      <c r="K986" t="s">
        <v>233</v>
      </c>
      <c r="L986" t="s">
        <v>1425</v>
      </c>
      <c r="M986" t="s">
        <v>984</v>
      </c>
      <c r="N986" t="s">
        <v>1598</v>
      </c>
      <c r="O986" t="s">
        <v>986</v>
      </c>
      <c r="P986" t="s">
        <v>1567</v>
      </c>
      <c r="Q986" t="s">
        <v>984</v>
      </c>
      <c r="R986" t="s">
        <v>2459</v>
      </c>
      <c r="S986" t="s">
        <v>986</v>
      </c>
      <c r="T986" t="s">
        <v>3047</v>
      </c>
      <c r="U986" t="s">
        <v>986</v>
      </c>
      <c r="V986" t="s">
        <v>1001</v>
      </c>
      <c r="W986" t="s">
        <v>984</v>
      </c>
      <c r="X986" t="s">
        <v>1040</v>
      </c>
      <c r="Y986" t="s">
        <v>986</v>
      </c>
      <c r="Z986" t="s">
        <v>608</v>
      </c>
      <c r="AA986" t="s">
        <v>33</v>
      </c>
      <c r="AB986">
        <v>13</v>
      </c>
      <c r="AC986">
        <v>0</v>
      </c>
    </row>
    <row r="987" spans="2:29" x14ac:dyDescent="0.25">
      <c r="B987">
        <f t="shared" si="30"/>
        <v>2022</v>
      </c>
      <c r="C987">
        <f t="shared" si="31"/>
        <v>11</v>
      </c>
      <c r="D987" s="19">
        <f>_xlfn.XLOOKUP(G987,[1]Sheet1!$K:$K,[1]Sheet1!$D:$D,0)</f>
        <v>44886</v>
      </c>
      <c r="E987" s="19">
        <f>_xlfn.XLOOKUP(G987,[1]Sheet1!$K:$K,[1]Sheet1!$E:$E,0)</f>
        <v>44892</v>
      </c>
      <c r="F987" t="str">
        <f>_xlfn.XLOOKUP(G987,[1]Sheet1!$K:$K,[1]Sheet1!$N:$N,0)</f>
        <v>2022-W48</v>
      </c>
      <c r="G987" t="s">
        <v>593</v>
      </c>
      <c r="H987" t="s">
        <v>34</v>
      </c>
      <c r="I987" t="s">
        <v>107</v>
      </c>
      <c r="J987" t="s">
        <v>108</v>
      </c>
      <c r="K987" t="s">
        <v>109</v>
      </c>
      <c r="L987" t="s">
        <v>1843</v>
      </c>
      <c r="M987" t="s">
        <v>972</v>
      </c>
      <c r="N987" t="s">
        <v>1350</v>
      </c>
      <c r="O987" t="s">
        <v>1723</v>
      </c>
      <c r="P987" t="s">
        <v>3009</v>
      </c>
      <c r="Q987" t="s">
        <v>1081</v>
      </c>
      <c r="R987" t="s">
        <v>1683</v>
      </c>
      <c r="S987" t="s">
        <v>2726</v>
      </c>
      <c r="T987" t="s">
        <v>970</v>
      </c>
      <c r="U987" t="s">
        <v>970</v>
      </c>
      <c r="V987" t="s">
        <v>1219</v>
      </c>
      <c r="W987" t="s">
        <v>984</v>
      </c>
      <c r="X987" t="s">
        <v>1474</v>
      </c>
      <c r="Y987" t="s">
        <v>986</v>
      </c>
      <c r="Z987" t="s">
        <v>609</v>
      </c>
      <c r="AA987" t="s">
        <v>33</v>
      </c>
      <c r="AB987">
        <v>13</v>
      </c>
      <c r="AC987">
        <v>0</v>
      </c>
    </row>
    <row r="988" spans="2:29" x14ac:dyDescent="0.25">
      <c r="B988">
        <f t="shared" si="30"/>
        <v>2022</v>
      </c>
      <c r="C988">
        <f t="shared" si="31"/>
        <v>11</v>
      </c>
      <c r="D988" s="19">
        <f>_xlfn.XLOOKUP(G988,[1]Sheet1!$K:$K,[1]Sheet1!$D:$D,0)</f>
        <v>44886</v>
      </c>
      <c r="E988" s="19">
        <f>_xlfn.XLOOKUP(G988,[1]Sheet1!$K:$K,[1]Sheet1!$E:$E,0)</f>
        <v>44892</v>
      </c>
      <c r="F988" t="str">
        <f>_xlfn.XLOOKUP(G988,[1]Sheet1!$K:$K,[1]Sheet1!$N:$N,0)</f>
        <v>2022-W48</v>
      </c>
      <c r="G988" t="s">
        <v>593</v>
      </c>
      <c r="H988" t="s">
        <v>512</v>
      </c>
      <c r="I988" t="s">
        <v>54</v>
      </c>
      <c r="J988" t="s">
        <v>30</v>
      </c>
      <c r="K988" t="s">
        <v>55</v>
      </c>
      <c r="L988" t="s">
        <v>1800</v>
      </c>
      <c r="M988" t="s">
        <v>1022</v>
      </c>
      <c r="N988" t="s">
        <v>1282</v>
      </c>
      <c r="O988" t="s">
        <v>1435</v>
      </c>
      <c r="P988" t="s">
        <v>1227</v>
      </c>
      <c r="Q988" t="s">
        <v>1125</v>
      </c>
      <c r="R988" t="s">
        <v>2633</v>
      </c>
      <c r="S988" t="s">
        <v>1566</v>
      </c>
      <c r="T988" t="s">
        <v>970</v>
      </c>
      <c r="U988" t="s">
        <v>970</v>
      </c>
      <c r="V988" t="s">
        <v>1001</v>
      </c>
      <c r="W988" t="s">
        <v>984</v>
      </c>
      <c r="X988" t="s">
        <v>2131</v>
      </c>
      <c r="Y988" t="s">
        <v>986</v>
      </c>
      <c r="Z988" t="s">
        <v>610</v>
      </c>
      <c r="AA988" t="s">
        <v>33</v>
      </c>
      <c r="AB988">
        <v>13</v>
      </c>
      <c r="AC988">
        <v>0</v>
      </c>
    </row>
    <row r="989" spans="2:29" x14ac:dyDescent="0.25">
      <c r="B989">
        <f t="shared" si="30"/>
        <v>2022</v>
      </c>
      <c r="C989">
        <f t="shared" si="31"/>
        <v>11</v>
      </c>
      <c r="D989" s="19">
        <f>_xlfn.XLOOKUP(G989,[1]Sheet1!$K:$K,[1]Sheet1!$D:$D,0)</f>
        <v>44886</v>
      </c>
      <c r="E989" s="19">
        <f>_xlfn.XLOOKUP(G989,[1]Sheet1!$K:$K,[1]Sheet1!$E:$E,0)</f>
        <v>44892</v>
      </c>
      <c r="F989" t="str">
        <f>_xlfn.XLOOKUP(G989,[1]Sheet1!$K:$K,[1]Sheet1!$N:$N,0)</f>
        <v>2022-W48</v>
      </c>
      <c r="G989" t="s">
        <v>593</v>
      </c>
      <c r="H989" t="s">
        <v>116</v>
      </c>
      <c r="I989" t="s">
        <v>116</v>
      </c>
      <c r="J989" t="s">
        <v>117</v>
      </c>
      <c r="K989" t="s">
        <v>118</v>
      </c>
      <c r="L989" t="s">
        <v>983</v>
      </c>
      <c r="M989" t="s">
        <v>996</v>
      </c>
      <c r="N989" t="s">
        <v>1329</v>
      </c>
      <c r="O989" t="s">
        <v>1681</v>
      </c>
      <c r="P989" t="s">
        <v>2592</v>
      </c>
      <c r="Q989" t="s">
        <v>996</v>
      </c>
      <c r="R989" t="s">
        <v>2516</v>
      </c>
      <c r="S989" t="s">
        <v>1960</v>
      </c>
      <c r="T989" t="s">
        <v>3048</v>
      </c>
      <c r="U989" t="s">
        <v>970</v>
      </c>
      <c r="V989" t="s">
        <v>1125</v>
      </c>
      <c r="W989" t="s">
        <v>984</v>
      </c>
      <c r="X989" t="s">
        <v>1199</v>
      </c>
      <c r="Y989" t="s">
        <v>986</v>
      </c>
      <c r="Z989" t="s">
        <v>611</v>
      </c>
      <c r="AA989" t="s">
        <v>33</v>
      </c>
      <c r="AB989">
        <v>12</v>
      </c>
      <c r="AC989">
        <v>0</v>
      </c>
    </row>
    <row r="990" spans="2:29" x14ac:dyDescent="0.25">
      <c r="B990">
        <f t="shared" si="30"/>
        <v>2022</v>
      </c>
      <c r="C990">
        <f t="shared" si="31"/>
        <v>11</v>
      </c>
      <c r="D990" s="19">
        <f>_xlfn.XLOOKUP(G990,[1]Sheet1!$K:$K,[1]Sheet1!$D:$D,0)</f>
        <v>44886</v>
      </c>
      <c r="E990" s="19">
        <f>_xlfn.XLOOKUP(G990,[1]Sheet1!$K:$K,[1]Sheet1!$E:$E,0)</f>
        <v>44892</v>
      </c>
      <c r="F990" t="str">
        <f>_xlfn.XLOOKUP(G990,[1]Sheet1!$K:$K,[1]Sheet1!$N:$N,0)</f>
        <v>2022-W48</v>
      </c>
      <c r="G990" t="s">
        <v>593</v>
      </c>
      <c r="H990" t="s">
        <v>24</v>
      </c>
      <c r="I990" t="s">
        <v>24</v>
      </c>
      <c r="J990" t="s">
        <v>25</v>
      </c>
      <c r="K990" t="s">
        <v>26</v>
      </c>
      <c r="L990" t="s">
        <v>2358</v>
      </c>
      <c r="M990" t="s">
        <v>972</v>
      </c>
      <c r="N990" t="s">
        <v>1086</v>
      </c>
      <c r="O990" t="s">
        <v>1723</v>
      </c>
      <c r="P990" t="s">
        <v>2218</v>
      </c>
      <c r="Q990" t="s">
        <v>972</v>
      </c>
      <c r="R990" t="s">
        <v>1932</v>
      </c>
      <c r="S990" t="s">
        <v>2419</v>
      </c>
      <c r="T990" t="s">
        <v>2269</v>
      </c>
      <c r="U990" t="s">
        <v>970</v>
      </c>
      <c r="V990" t="s">
        <v>1001</v>
      </c>
      <c r="W990" t="s">
        <v>984</v>
      </c>
      <c r="X990" t="s">
        <v>2371</v>
      </c>
      <c r="Y990" t="s">
        <v>986</v>
      </c>
      <c r="Z990" t="s">
        <v>612</v>
      </c>
      <c r="AA990" t="s">
        <v>33</v>
      </c>
      <c r="AB990">
        <v>12</v>
      </c>
      <c r="AC990">
        <v>0</v>
      </c>
    </row>
    <row r="991" spans="2:29" x14ac:dyDescent="0.25">
      <c r="B991">
        <f t="shared" si="30"/>
        <v>2022</v>
      </c>
      <c r="C991">
        <f t="shared" si="31"/>
        <v>11</v>
      </c>
      <c r="D991" s="19">
        <f>_xlfn.XLOOKUP(G991,[1]Sheet1!$K:$K,[1]Sheet1!$D:$D,0)</f>
        <v>44886</v>
      </c>
      <c r="E991" s="19">
        <f>_xlfn.XLOOKUP(G991,[1]Sheet1!$K:$K,[1]Sheet1!$E:$E,0)</f>
        <v>44892</v>
      </c>
      <c r="F991" t="str">
        <f>_xlfn.XLOOKUP(G991,[1]Sheet1!$K:$K,[1]Sheet1!$N:$N,0)</f>
        <v>2022-W48</v>
      </c>
      <c r="G991" t="s">
        <v>593</v>
      </c>
      <c r="H991" t="s">
        <v>92</v>
      </c>
      <c r="I991" t="s">
        <v>97</v>
      </c>
      <c r="J991" t="s">
        <v>98</v>
      </c>
      <c r="K991" t="s">
        <v>99</v>
      </c>
      <c r="L991" t="s">
        <v>2592</v>
      </c>
      <c r="M991" t="s">
        <v>984</v>
      </c>
      <c r="N991" t="s">
        <v>1382</v>
      </c>
      <c r="O991" t="s">
        <v>986</v>
      </c>
      <c r="P991" t="s">
        <v>2066</v>
      </c>
      <c r="Q991" t="s">
        <v>984</v>
      </c>
      <c r="R991" t="s">
        <v>2378</v>
      </c>
      <c r="S991" t="s">
        <v>986</v>
      </c>
      <c r="T991" t="s">
        <v>2717</v>
      </c>
      <c r="U991" t="s">
        <v>986</v>
      </c>
      <c r="V991" t="s">
        <v>1001</v>
      </c>
      <c r="W991" t="s">
        <v>984</v>
      </c>
      <c r="X991" t="s">
        <v>1779</v>
      </c>
      <c r="Y991" t="s">
        <v>986</v>
      </c>
      <c r="Z991" t="s">
        <v>613</v>
      </c>
      <c r="AA991" t="s">
        <v>33</v>
      </c>
      <c r="AB991">
        <v>12</v>
      </c>
      <c r="AC991">
        <v>0</v>
      </c>
    </row>
    <row r="992" spans="2:29" x14ac:dyDescent="0.25">
      <c r="B992">
        <f t="shared" si="30"/>
        <v>2022</v>
      </c>
      <c r="C992">
        <f t="shared" si="31"/>
        <v>11</v>
      </c>
      <c r="D992" s="19">
        <f>_xlfn.XLOOKUP(G992,[1]Sheet1!$K:$K,[1]Sheet1!$D:$D,0)</f>
        <v>44886</v>
      </c>
      <c r="E992" s="19">
        <f>_xlfn.XLOOKUP(G992,[1]Sheet1!$K:$K,[1]Sheet1!$E:$E,0)</f>
        <v>44892</v>
      </c>
      <c r="F992" t="str">
        <f>_xlfn.XLOOKUP(G992,[1]Sheet1!$K:$K,[1]Sheet1!$N:$N,0)</f>
        <v>2022-W48</v>
      </c>
      <c r="G992" t="s">
        <v>593</v>
      </c>
      <c r="H992" t="s">
        <v>512</v>
      </c>
      <c r="I992" t="s">
        <v>80</v>
      </c>
      <c r="J992" t="s">
        <v>81</v>
      </c>
      <c r="K992" t="s">
        <v>82</v>
      </c>
      <c r="L992" t="s">
        <v>2073</v>
      </c>
      <c r="M992" t="s">
        <v>963</v>
      </c>
      <c r="N992" t="s">
        <v>1323</v>
      </c>
      <c r="O992" t="s">
        <v>1391</v>
      </c>
      <c r="P992" t="s">
        <v>1559</v>
      </c>
      <c r="Q992" t="s">
        <v>1032</v>
      </c>
      <c r="R992" t="s">
        <v>2211</v>
      </c>
      <c r="S992" t="s">
        <v>1670</v>
      </c>
      <c r="T992" t="s">
        <v>970</v>
      </c>
      <c r="U992" t="s">
        <v>970</v>
      </c>
      <c r="V992" t="s">
        <v>1125</v>
      </c>
      <c r="W992" t="s">
        <v>984</v>
      </c>
      <c r="X992" t="s">
        <v>1201</v>
      </c>
      <c r="Y992" t="s">
        <v>986</v>
      </c>
      <c r="Z992" t="s">
        <v>547</v>
      </c>
      <c r="AA992" t="s">
        <v>33</v>
      </c>
      <c r="AB992">
        <v>11</v>
      </c>
      <c r="AC992">
        <v>0</v>
      </c>
    </row>
    <row r="993" spans="2:29" x14ac:dyDescent="0.25">
      <c r="B993">
        <f t="shared" si="30"/>
        <v>2022</v>
      </c>
      <c r="C993">
        <f t="shared" si="31"/>
        <v>11</v>
      </c>
      <c r="D993" s="19">
        <f>_xlfn.XLOOKUP(G993,[1]Sheet1!$K:$K,[1]Sheet1!$D:$D,0)</f>
        <v>44886</v>
      </c>
      <c r="E993" s="19">
        <f>_xlfn.XLOOKUP(G993,[1]Sheet1!$K:$K,[1]Sheet1!$E:$E,0)</f>
        <v>44892</v>
      </c>
      <c r="F993" t="str">
        <f>_xlfn.XLOOKUP(G993,[1]Sheet1!$K:$K,[1]Sheet1!$N:$N,0)</f>
        <v>2022-W48</v>
      </c>
      <c r="G993" t="s">
        <v>593</v>
      </c>
      <c r="H993" t="s">
        <v>162</v>
      </c>
      <c r="I993" t="s">
        <v>163</v>
      </c>
      <c r="J993" t="s">
        <v>164</v>
      </c>
      <c r="K993" t="s">
        <v>165</v>
      </c>
      <c r="L993" t="s">
        <v>2405</v>
      </c>
      <c r="M993" t="s">
        <v>996</v>
      </c>
      <c r="N993" t="s">
        <v>979</v>
      </c>
      <c r="O993" t="s">
        <v>1681</v>
      </c>
      <c r="P993" t="s">
        <v>1938</v>
      </c>
      <c r="Q993" t="s">
        <v>996</v>
      </c>
      <c r="R993" t="s">
        <v>2009</v>
      </c>
      <c r="S993" t="s">
        <v>1960</v>
      </c>
      <c r="T993" t="s">
        <v>970</v>
      </c>
      <c r="U993" t="s">
        <v>970</v>
      </c>
      <c r="V993" t="s">
        <v>1042</v>
      </c>
      <c r="W993" t="s">
        <v>984</v>
      </c>
      <c r="X993" t="s">
        <v>1971</v>
      </c>
      <c r="Y993" t="s">
        <v>986</v>
      </c>
      <c r="Z993" t="s">
        <v>614</v>
      </c>
      <c r="AA993" t="s">
        <v>33</v>
      </c>
      <c r="AB993">
        <v>10</v>
      </c>
      <c r="AC993">
        <v>0</v>
      </c>
    </row>
    <row r="994" spans="2:29" x14ac:dyDescent="0.25">
      <c r="B994">
        <f t="shared" si="30"/>
        <v>2022</v>
      </c>
      <c r="C994">
        <f t="shared" si="31"/>
        <v>11</v>
      </c>
      <c r="D994" s="19">
        <f>_xlfn.XLOOKUP(G994,[1]Sheet1!$K:$K,[1]Sheet1!$D:$D,0)</f>
        <v>44886</v>
      </c>
      <c r="E994" s="19">
        <f>_xlfn.XLOOKUP(G994,[1]Sheet1!$K:$K,[1]Sheet1!$E:$E,0)</f>
        <v>44892</v>
      </c>
      <c r="F994" t="str">
        <f>_xlfn.XLOOKUP(G994,[1]Sheet1!$K:$K,[1]Sheet1!$N:$N,0)</f>
        <v>2022-W48</v>
      </c>
      <c r="G994" t="s">
        <v>593</v>
      </c>
      <c r="H994" t="s">
        <v>76</v>
      </c>
      <c r="I994" t="s">
        <v>76</v>
      </c>
      <c r="J994" t="s">
        <v>77</v>
      </c>
      <c r="K994" t="s">
        <v>78</v>
      </c>
      <c r="L994" t="s">
        <v>1576</v>
      </c>
      <c r="M994" t="s">
        <v>984</v>
      </c>
      <c r="N994" t="s">
        <v>1732</v>
      </c>
      <c r="O994" t="s">
        <v>986</v>
      </c>
      <c r="P994" t="s">
        <v>1746</v>
      </c>
      <c r="Q994" t="s">
        <v>984</v>
      </c>
      <c r="R994" t="s">
        <v>3049</v>
      </c>
      <c r="S994" t="s">
        <v>986</v>
      </c>
      <c r="T994" t="s">
        <v>2566</v>
      </c>
      <c r="U994" t="s">
        <v>986</v>
      </c>
      <c r="V994" t="s">
        <v>1042</v>
      </c>
      <c r="W994" t="s">
        <v>984</v>
      </c>
      <c r="X994" t="s">
        <v>1186</v>
      </c>
      <c r="Y994" t="s">
        <v>986</v>
      </c>
      <c r="Z994" t="s">
        <v>615</v>
      </c>
      <c r="AA994" t="s">
        <v>33</v>
      </c>
      <c r="AB994">
        <v>10</v>
      </c>
      <c r="AC994">
        <v>0</v>
      </c>
    </row>
    <row r="995" spans="2:29" x14ac:dyDescent="0.25">
      <c r="B995">
        <f t="shared" si="30"/>
        <v>2022</v>
      </c>
      <c r="C995">
        <f t="shared" si="31"/>
        <v>11</v>
      </c>
      <c r="D995" s="19">
        <f>_xlfn.XLOOKUP(G995,[1]Sheet1!$K:$K,[1]Sheet1!$D:$D,0)</f>
        <v>44886</v>
      </c>
      <c r="E995" s="19">
        <f>_xlfn.XLOOKUP(G995,[1]Sheet1!$K:$K,[1]Sheet1!$E:$E,0)</f>
        <v>44892</v>
      </c>
      <c r="F995" t="str">
        <f>_xlfn.XLOOKUP(G995,[1]Sheet1!$K:$K,[1]Sheet1!$N:$N,0)</f>
        <v>2022-W48</v>
      </c>
      <c r="G995" t="s">
        <v>593</v>
      </c>
      <c r="H995" t="s">
        <v>35</v>
      </c>
      <c r="I995" t="s">
        <v>35</v>
      </c>
      <c r="J995" t="s">
        <v>36</v>
      </c>
      <c r="K995" t="s">
        <v>37</v>
      </c>
      <c r="L995" t="s">
        <v>2236</v>
      </c>
      <c r="M995" t="s">
        <v>996</v>
      </c>
      <c r="N995" t="s">
        <v>2283</v>
      </c>
      <c r="O995" t="s">
        <v>1681</v>
      </c>
      <c r="P995" t="s">
        <v>1367</v>
      </c>
      <c r="Q995" t="s">
        <v>996</v>
      </c>
      <c r="R995" t="s">
        <v>1323</v>
      </c>
      <c r="S995" t="s">
        <v>1960</v>
      </c>
      <c r="T995" t="s">
        <v>970</v>
      </c>
      <c r="U995" t="s">
        <v>970</v>
      </c>
      <c r="V995" t="s">
        <v>1012</v>
      </c>
      <c r="W995" t="s">
        <v>984</v>
      </c>
      <c r="X995" t="s">
        <v>1249</v>
      </c>
      <c r="Y995" t="s">
        <v>986</v>
      </c>
      <c r="Z995" t="s">
        <v>616</v>
      </c>
      <c r="AA995" t="s">
        <v>33</v>
      </c>
      <c r="AB995">
        <v>9</v>
      </c>
      <c r="AC995">
        <v>0</v>
      </c>
    </row>
    <row r="996" spans="2:29" x14ac:dyDescent="0.25">
      <c r="B996">
        <f t="shared" si="30"/>
        <v>2022</v>
      </c>
      <c r="C996">
        <f t="shared" si="31"/>
        <v>11</v>
      </c>
      <c r="D996" s="19">
        <f>_xlfn.XLOOKUP(G996,[1]Sheet1!$K:$K,[1]Sheet1!$D:$D,0)</f>
        <v>44886</v>
      </c>
      <c r="E996" s="19">
        <f>_xlfn.XLOOKUP(G996,[1]Sheet1!$K:$K,[1]Sheet1!$E:$E,0)</f>
        <v>44892</v>
      </c>
      <c r="F996" t="str">
        <f>_xlfn.XLOOKUP(G996,[1]Sheet1!$K:$K,[1]Sheet1!$N:$N,0)</f>
        <v>2022-W48</v>
      </c>
      <c r="G996" t="s">
        <v>593</v>
      </c>
      <c r="H996" t="s">
        <v>162</v>
      </c>
      <c r="I996" t="s">
        <v>342</v>
      </c>
      <c r="J996" t="s">
        <v>343</v>
      </c>
      <c r="K996" t="s">
        <v>344</v>
      </c>
      <c r="L996" t="s">
        <v>1243</v>
      </c>
      <c r="M996" t="s">
        <v>972</v>
      </c>
      <c r="N996" t="s">
        <v>1479</v>
      </c>
      <c r="O996" t="s">
        <v>1723</v>
      </c>
      <c r="P996" t="s">
        <v>3044</v>
      </c>
      <c r="Q996" t="s">
        <v>972</v>
      </c>
      <c r="R996" t="s">
        <v>2599</v>
      </c>
      <c r="S996" t="s">
        <v>2419</v>
      </c>
      <c r="T996" t="s">
        <v>970</v>
      </c>
      <c r="U996" t="s">
        <v>970</v>
      </c>
      <c r="V996" t="s">
        <v>1042</v>
      </c>
      <c r="W996" t="s">
        <v>984</v>
      </c>
      <c r="X996" t="s">
        <v>1069</v>
      </c>
      <c r="Y996" t="s">
        <v>986</v>
      </c>
      <c r="Z996" t="s">
        <v>617</v>
      </c>
      <c r="AA996" t="s">
        <v>33</v>
      </c>
      <c r="AB996">
        <v>9</v>
      </c>
      <c r="AC996">
        <v>0</v>
      </c>
    </row>
    <row r="997" spans="2:29" x14ac:dyDescent="0.25">
      <c r="B997">
        <f t="shared" si="30"/>
        <v>2022</v>
      </c>
      <c r="C997">
        <f t="shared" si="31"/>
        <v>11</v>
      </c>
      <c r="D997" s="19">
        <f>_xlfn.XLOOKUP(G997,[1]Sheet1!$K:$K,[1]Sheet1!$D:$D,0)</f>
        <v>44886</v>
      </c>
      <c r="E997" s="19">
        <f>_xlfn.XLOOKUP(G997,[1]Sheet1!$K:$K,[1]Sheet1!$E:$E,0)</f>
        <v>44892</v>
      </c>
      <c r="F997" t="str">
        <f>_xlfn.XLOOKUP(G997,[1]Sheet1!$K:$K,[1]Sheet1!$N:$N,0)</f>
        <v>2022-W48</v>
      </c>
      <c r="G997" t="s">
        <v>593</v>
      </c>
      <c r="H997" t="s">
        <v>162</v>
      </c>
      <c r="I997" t="s">
        <v>371</v>
      </c>
      <c r="J997" t="s">
        <v>343</v>
      </c>
      <c r="K997" t="s">
        <v>372</v>
      </c>
      <c r="L997" t="s">
        <v>1504</v>
      </c>
      <c r="M997" t="s">
        <v>984</v>
      </c>
      <c r="N997" t="s">
        <v>2169</v>
      </c>
      <c r="O997" t="s">
        <v>986</v>
      </c>
      <c r="P997" t="s">
        <v>1260</v>
      </c>
      <c r="Q997" t="s">
        <v>984</v>
      </c>
      <c r="R997" t="s">
        <v>2076</v>
      </c>
      <c r="S997" t="s">
        <v>986</v>
      </c>
      <c r="T997" t="s">
        <v>3050</v>
      </c>
      <c r="U997" t="s">
        <v>986</v>
      </c>
      <c r="V997" t="s">
        <v>1110</v>
      </c>
      <c r="W997" t="s">
        <v>984</v>
      </c>
      <c r="X997" t="s">
        <v>1609</v>
      </c>
      <c r="Y997" t="s">
        <v>986</v>
      </c>
      <c r="Z997" t="s">
        <v>618</v>
      </c>
      <c r="AA997" t="s">
        <v>33</v>
      </c>
      <c r="AB997">
        <v>9</v>
      </c>
      <c r="AC997">
        <v>0</v>
      </c>
    </row>
    <row r="998" spans="2:29" x14ac:dyDescent="0.25">
      <c r="B998">
        <f t="shared" si="30"/>
        <v>2022</v>
      </c>
      <c r="C998">
        <f t="shared" si="31"/>
        <v>11</v>
      </c>
      <c r="D998" s="19">
        <f>_xlfn.XLOOKUP(G998,[1]Sheet1!$K:$K,[1]Sheet1!$D:$D,0)</f>
        <v>44886</v>
      </c>
      <c r="E998" s="19">
        <f>_xlfn.XLOOKUP(G998,[1]Sheet1!$K:$K,[1]Sheet1!$E:$E,0)</f>
        <v>44892</v>
      </c>
      <c r="F998" t="str">
        <f>_xlfn.XLOOKUP(G998,[1]Sheet1!$K:$K,[1]Sheet1!$N:$N,0)</f>
        <v>2022-W48</v>
      </c>
      <c r="G998" t="s">
        <v>593</v>
      </c>
      <c r="H998" t="s">
        <v>92</v>
      </c>
      <c r="I998" t="s">
        <v>111</v>
      </c>
      <c r="J998" t="s">
        <v>112</v>
      </c>
      <c r="K998" t="s">
        <v>113</v>
      </c>
      <c r="L998" t="s">
        <v>1304</v>
      </c>
      <c r="M998" t="s">
        <v>984</v>
      </c>
      <c r="N998" t="s">
        <v>2726</v>
      </c>
      <c r="O998" t="s">
        <v>986</v>
      </c>
      <c r="P998" t="s">
        <v>2229</v>
      </c>
      <c r="Q998" t="s">
        <v>984</v>
      </c>
      <c r="R998" t="s">
        <v>1387</v>
      </c>
      <c r="S998" t="s">
        <v>986</v>
      </c>
      <c r="T998" t="s">
        <v>970</v>
      </c>
      <c r="U998" t="s">
        <v>986</v>
      </c>
      <c r="V998" t="s">
        <v>1110</v>
      </c>
      <c r="W998" t="s">
        <v>984</v>
      </c>
      <c r="X998" t="s">
        <v>1417</v>
      </c>
      <c r="Y998" t="s">
        <v>986</v>
      </c>
      <c r="Z998" t="s">
        <v>127</v>
      </c>
      <c r="AA998" t="s">
        <v>33</v>
      </c>
      <c r="AB998">
        <v>9</v>
      </c>
      <c r="AC998">
        <v>0</v>
      </c>
    </row>
    <row r="999" spans="2:29" x14ac:dyDescent="0.25">
      <c r="B999">
        <f t="shared" si="30"/>
        <v>2022</v>
      </c>
      <c r="C999">
        <f t="shared" si="31"/>
        <v>11</v>
      </c>
      <c r="D999" s="19">
        <f>_xlfn.XLOOKUP(G999,[1]Sheet1!$K:$K,[1]Sheet1!$D:$D,0)</f>
        <v>44886</v>
      </c>
      <c r="E999" s="19">
        <f>_xlfn.XLOOKUP(G999,[1]Sheet1!$K:$K,[1]Sheet1!$E:$E,0)</f>
        <v>44892</v>
      </c>
      <c r="F999" t="str">
        <f>_xlfn.XLOOKUP(G999,[1]Sheet1!$K:$K,[1]Sheet1!$N:$N,0)</f>
        <v>2022-W48</v>
      </c>
      <c r="G999" t="s">
        <v>593</v>
      </c>
      <c r="H999" t="s">
        <v>92</v>
      </c>
      <c r="I999" t="s">
        <v>93</v>
      </c>
      <c r="J999" t="s">
        <v>94</v>
      </c>
      <c r="K999" t="s">
        <v>95</v>
      </c>
      <c r="L999" t="s">
        <v>1635</v>
      </c>
      <c r="M999" t="s">
        <v>963</v>
      </c>
      <c r="N999" t="s">
        <v>2634</v>
      </c>
      <c r="O999" t="s">
        <v>1391</v>
      </c>
      <c r="P999" t="s">
        <v>2660</v>
      </c>
      <c r="Q999" t="s">
        <v>963</v>
      </c>
      <c r="R999" t="s">
        <v>1525</v>
      </c>
      <c r="S999" t="s">
        <v>1350</v>
      </c>
      <c r="T999" t="s">
        <v>970</v>
      </c>
      <c r="U999" t="s">
        <v>970</v>
      </c>
      <c r="V999" t="s">
        <v>1110</v>
      </c>
      <c r="W999" t="s">
        <v>996</v>
      </c>
      <c r="X999" t="s">
        <v>3051</v>
      </c>
      <c r="Y999" t="s">
        <v>1522</v>
      </c>
      <c r="Z999" t="s">
        <v>127</v>
      </c>
      <c r="AA999" t="s">
        <v>564</v>
      </c>
      <c r="AB999">
        <v>9</v>
      </c>
      <c r="AC999">
        <v>1</v>
      </c>
    </row>
    <row r="1000" spans="2:29" x14ac:dyDescent="0.25">
      <c r="B1000">
        <f t="shared" si="30"/>
        <v>2022</v>
      </c>
      <c r="C1000">
        <f t="shared" si="31"/>
        <v>11</v>
      </c>
      <c r="D1000" s="19">
        <f>_xlfn.XLOOKUP(G1000,[1]Sheet1!$K:$K,[1]Sheet1!$D:$D,0)</f>
        <v>44886</v>
      </c>
      <c r="E1000" s="19">
        <f>_xlfn.XLOOKUP(G1000,[1]Sheet1!$K:$K,[1]Sheet1!$E:$E,0)</f>
        <v>44892</v>
      </c>
      <c r="F1000" t="str">
        <f>_xlfn.XLOOKUP(G1000,[1]Sheet1!$K:$K,[1]Sheet1!$N:$N,0)</f>
        <v>2022-W48</v>
      </c>
      <c r="G1000" t="s">
        <v>593</v>
      </c>
      <c r="H1000" t="s">
        <v>34</v>
      </c>
      <c r="I1000" t="s">
        <v>157</v>
      </c>
      <c r="J1000" t="s">
        <v>158</v>
      </c>
      <c r="K1000" t="s">
        <v>159</v>
      </c>
      <c r="L1000" t="s">
        <v>1468</v>
      </c>
      <c r="M1000" t="s">
        <v>984</v>
      </c>
      <c r="N1000" t="s">
        <v>1393</v>
      </c>
      <c r="O1000" t="s">
        <v>986</v>
      </c>
      <c r="P1000" t="s">
        <v>975</v>
      </c>
      <c r="Q1000" t="s">
        <v>984</v>
      </c>
      <c r="R1000" t="s">
        <v>2227</v>
      </c>
      <c r="S1000" t="s">
        <v>986</v>
      </c>
      <c r="T1000" t="s">
        <v>970</v>
      </c>
      <c r="U1000" t="s">
        <v>986</v>
      </c>
      <c r="V1000" t="s">
        <v>967</v>
      </c>
      <c r="W1000" t="s">
        <v>984</v>
      </c>
      <c r="X1000" t="s">
        <v>1899</v>
      </c>
      <c r="Y1000" t="s">
        <v>986</v>
      </c>
      <c r="Z1000" t="s">
        <v>619</v>
      </c>
      <c r="AA1000" t="s">
        <v>33</v>
      </c>
      <c r="AB1000">
        <v>7</v>
      </c>
      <c r="AC1000">
        <v>0</v>
      </c>
    </row>
    <row r="1001" spans="2:29" x14ac:dyDescent="0.25">
      <c r="B1001">
        <f t="shared" si="30"/>
        <v>2022</v>
      </c>
      <c r="C1001">
        <f t="shared" si="31"/>
        <v>11</v>
      </c>
      <c r="D1001" s="19">
        <f>_xlfn.XLOOKUP(G1001,[1]Sheet1!$K:$K,[1]Sheet1!$D:$D,0)</f>
        <v>44886</v>
      </c>
      <c r="E1001" s="19">
        <f>_xlfn.XLOOKUP(G1001,[1]Sheet1!$K:$K,[1]Sheet1!$E:$E,0)</f>
        <v>44892</v>
      </c>
      <c r="F1001" t="str">
        <f>_xlfn.XLOOKUP(G1001,[1]Sheet1!$K:$K,[1]Sheet1!$N:$N,0)</f>
        <v>2022-W48</v>
      </c>
      <c r="G1001" t="s">
        <v>593</v>
      </c>
      <c r="H1001" t="s">
        <v>34</v>
      </c>
      <c r="I1001" t="s">
        <v>62</v>
      </c>
      <c r="J1001" t="s">
        <v>63</v>
      </c>
      <c r="K1001" t="s">
        <v>64</v>
      </c>
      <c r="L1001" t="s">
        <v>2177</v>
      </c>
      <c r="M1001" t="s">
        <v>996</v>
      </c>
      <c r="N1001" t="s">
        <v>2109</v>
      </c>
      <c r="O1001" t="s">
        <v>1681</v>
      </c>
      <c r="P1001" t="s">
        <v>2601</v>
      </c>
      <c r="Q1001" t="s">
        <v>996</v>
      </c>
      <c r="R1001" t="s">
        <v>1390</v>
      </c>
      <c r="S1001" t="s">
        <v>1960</v>
      </c>
      <c r="T1001" t="s">
        <v>970</v>
      </c>
      <c r="U1001" t="s">
        <v>970</v>
      </c>
      <c r="V1001" t="s">
        <v>1032</v>
      </c>
      <c r="W1001" t="s">
        <v>984</v>
      </c>
      <c r="X1001" t="s">
        <v>2382</v>
      </c>
      <c r="Y1001" t="s">
        <v>986</v>
      </c>
      <c r="Z1001" t="s">
        <v>620</v>
      </c>
      <c r="AA1001" t="s">
        <v>33</v>
      </c>
      <c r="AB1001">
        <v>6</v>
      </c>
      <c r="AC1001">
        <v>0</v>
      </c>
    </row>
    <row r="1002" spans="2:29" x14ac:dyDescent="0.25">
      <c r="B1002">
        <f t="shared" si="30"/>
        <v>2022</v>
      </c>
      <c r="C1002">
        <f t="shared" si="31"/>
        <v>11</v>
      </c>
      <c r="D1002" s="19">
        <f>_xlfn.XLOOKUP(G1002,[1]Sheet1!$K:$K,[1]Sheet1!$D:$D,0)</f>
        <v>44886</v>
      </c>
      <c r="E1002" s="19">
        <f>_xlfn.XLOOKUP(G1002,[1]Sheet1!$K:$K,[1]Sheet1!$E:$E,0)</f>
        <v>44892</v>
      </c>
      <c r="F1002" t="str">
        <f>_xlfn.XLOOKUP(G1002,[1]Sheet1!$K:$K,[1]Sheet1!$N:$N,0)</f>
        <v>2022-W48</v>
      </c>
      <c r="G1002" t="s">
        <v>593</v>
      </c>
      <c r="H1002" t="s">
        <v>34</v>
      </c>
      <c r="I1002" t="s">
        <v>224</v>
      </c>
      <c r="J1002" t="s">
        <v>158</v>
      </c>
      <c r="K1002" t="s">
        <v>225</v>
      </c>
      <c r="L1002" t="s">
        <v>3052</v>
      </c>
      <c r="M1002" t="s">
        <v>996</v>
      </c>
      <c r="N1002" t="s">
        <v>2211</v>
      </c>
      <c r="O1002" t="s">
        <v>1681</v>
      </c>
      <c r="P1002" t="s">
        <v>1800</v>
      </c>
      <c r="Q1002" t="s">
        <v>996</v>
      </c>
      <c r="R1002" t="s">
        <v>3053</v>
      </c>
      <c r="S1002" t="s">
        <v>1960</v>
      </c>
      <c r="T1002" t="s">
        <v>970</v>
      </c>
      <c r="U1002" t="s">
        <v>970</v>
      </c>
      <c r="V1002" t="s">
        <v>1032</v>
      </c>
      <c r="W1002" t="s">
        <v>984</v>
      </c>
      <c r="X1002" t="s">
        <v>968</v>
      </c>
      <c r="Y1002" t="s">
        <v>986</v>
      </c>
      <c r="Z1002" t="s">
        <v>621</v>
      </c>
      <c r="AA1002" t="s">
        <v>33</v>
      </c>
      <c r="AB1002">
        <v>6</v>
      </c>
      <c r="AC1002">
        <v>0</v>
      </c>
    </row>
    <row r="1003" spans="2:29" x14ac:dyDescent="0.25">
      <c r="B1003">
        <f t="shared" si="30"/>
        <v>2022</v>
      </c>
      <c r="C1003">
        <f t="shared" si="31"/>
        <v>11</v>
      </c>
      <c r="D1003" s="19">
        <f>_xlfn.XLOOKUP(G1003,[1]Sheet1!$K:$K,[1]Sheet1!$D:$D,0)</f>
        <v>44886</v>
      </c>
      <c r="E1003" s="19">
        <f>_xlfn.XLOOKUP(G1003,[1]Sheet1!$K:$K,[1]Sheet1!$E:$E,0)</f>
        <v>44892</v>
      </c>
      <c r="F1003" t="str">
        <f>_xlfn.XLOOKUP(G1003,[1]Sheet1!$K:$K,[1]Sheet1!$N:$N,0)</f>
        <v>2022-W48</v>
      </c>
      <c r="G1003" t="s">
        <v>593</v>
      </c>
      <c r="H1003" t="s">
        <v>512</v>
      </c>
      <c r="I1003" t="s">
        <v>76</v>
      </c>
      <c r="J1003" t="s">
        <v>77</v>
      </c>
      <c r="K1003" t="s">
        <v>78</v>
      </c>
      <c r="L1003" t="s">
        <v>1054</v>
      </c>
      <c r="M1003" t="s">
        <v>1081</v>
      </c>
      <c r="N1003" t="s">
        <v>1868</v>
      </c>
      <c r="O1003" t="s">
        <v>1167</v>
      </c>
      <c r="P1003" t="s">
        <v>1047</v>
      </c>
      <c r="Q1003" t="s">
        <v>1081</v>
      </c>
      <c r="R1003" t="s">
        <v>1728</v>
      </c>
      <c r="S1003" t="s">
        <v>2726</v>
      </c>
      <c r="T1003" t="s">
        <v>970</v>
      </c>
      <c r="U1003" t="s">
        <v>1657</v>
      </c>
      <c r="V1003" t="s">
        <v>1032</v>
      </c>
      <c r="W1003" t="s">
        <v>984</v>
      </c>
      <c r="X1003" t="s">
        <v>1313</v>
      </c>
      <c r="Y1003" t="s">
        <v>986</v>
      </c>
      <c r="Z1003" t="s">
        <v>622</v>
      </c>
      <c r="AA1003" t="s">
        <v>33</v>
      </c>
      <c r="AB1003">
        <v>6</v>
      </c>
      <c r="AC1003">
        <v>0</v>
      </c>
    </row>
    <row r="1004" spans="2:29" x14ac:dyDescent="0.25">
      <c r="B1004">
        <f t="shared" si="30"/>
        <v>2022</v>
      </c>
      <c r="C1004">
        <f t="shared" si="31"/>
        <v>11</v>
      </c>
      <c r="D1004" s="19">
        <f>_xlfn.XLOOKUP(G1004,[1]Sheet1!$K:$K,[1]Sheet1!$D:$D,0)</f>
        <v>44886</v>
      </c>
      <c r="E1004" s="19">
        <f>_xlfn.XLOOKUP(G1004,[1]Sheet1!$K:$K,[1]Sheet1!$E:$E,0)</f>
        <v>44892</v>
      </c>
      <c r="F1004" t="str">
        <f>_xlfn.XLOOKUP(G1004,[1]Sheet1!$K:$K,[1]Sheet1!$N:$N,0)</f>
        <v>2022-W48</v>
      </c>
      <c r="G1004" t="s">
        <v>593</v>
      </c>
      <c r="H1004" t="s">
        <v>512</v>
      </c>
      <c r="I1004" t="s">
        <v>72</v>
      </c>
      <c r="J1004" t="s">
        <v>73</v>
      </c>
      <c r="K1004" t="s">
        <v>74</v>
      </c>
      <c r="L1004" t="s">
        <v>1649</v>
      </c>
      <c r="M1004" t="s">
        <v>1081</v>
      </c>
      <c r="N1004" t="s">
        <v>1986</v>
      </c>
      <c r="O1004" t="s">
        <v>1167</v>
      </c>
      <c r="P1004" t="s">
        <v>1846</v>
      </c>
      <c r="Q1004" t="s">
        <v>1032</v>
      </c>
      <c r="R1004" t="s">
        <v>1446</v>
      </c>
      <c r="S1004" t="s">
        <v>1670</v>
      </c>
      <c r="T1004" t="s">
        <v>970</v>
      </c>
      <c r="U1004" t="s">
        <v>970</v>
      </c>
      <c r="V1004" t="s">
        <v>977</v>
      </c>
      <c r="W1004" t="s">
        <v>984</v>
      </c>
      <c r="X1004" t="s">
        <v>1683</v>
      </c>
      <c r="Y1004" t="s">
        <v>986</v>
      </c>
      <c r="Z1004" t="s">
        <v>623</v>
      </c>
      <c r="AA1004" t="s">
        <v>33</v>
      </c>
      <c r="AB1004">
        <v>4</v>
      </c>
      <c r="AC1004">
        <v>0</v>
      </c>
    </row>
    <row r="1005" spans="2:29" x14ac:dyDescent="0.25">
      <c r="B1005">
        <f t="shared" si="30"/>
        <v>2022</v>
      </c>
      <c r="C1005">
        <f t="shared" si="31"/>
        <v>11</v>
      </c>
      <c r="D1005" s="19">
        <f>_xlfn.XLOOKUP(G1005,[1]Sheet1!$K:$K,[1]Sheet1!$D:$D,0)</f>
        <v>44886</v>
      </c>
      <c r="E1005" s="19">
        <f>_xlfn.XLOOKUP(G1005,[1]Sheet1!$K:$K,[1]Sheet1!$E:$E,0)</f>
        <v>44892</v>
      </c>
      <c r="F1005" t="str">
        <f>_xlfn.XLOOKUP(G1005,[1]Sheet1!$K:$K,[1]Sheet1!$N:$N,0)</f>
        <v>2022-W48</v>
      </c>
      <c r="G1005" t="s">
        <v>593</v>
      </c>
      <c r="H1005" t="s">
        <v>34</v>
      </c>
      <c r="I1005" t="s">
        <v>222</v>
      </c>
      <c r="J1005" t="s">
        <v>158</v>
      </c>
      <c r="K1005" t="s">
        <v>223</v>
      </c>
      <c r="L1005" t="s">
        <v>2103</v>
      </c>
      <c r="M1005" t="s">
        <v>1081</v>
      </c>
      <c r="N1005" t="s">
        <v>2221</v>
      </c>
      <c r="O1005" t="s">
        <v>1167</v>
      </c>
      <c r="P1005" t="s">
        <v>1194</v>
      </c>
      <c r="Q1005" t="s">
        <v>1081</v>
      </c>
      <c r="R1005" t="s">
        <v>2213</v>
      </c>
      <c r="S1005" t="s">
        <v>2726</v>
      </c>
      <c r="T1005" t="s">
        <v>970</v>
      </c>
      <c r="U1005" t="s">
        <v>970</v>
      </c>
      <c r="V1005" t="s">
        <v>1081</v>
      </c>
      <c r="W1005" t="s">
        <v>984</v>
      </c>
      <c r="X1005" t="s">
        <v>1224</v>
      </c>
      <c r="Y1005" t="s">
        <v>986</v>
      </c>
      <c r="Z1005" t="s">
        <v>591</v>
      </c>
      <c r="AA1005" t="s">
        <v>33</v>
      </c>
      <c r="AB1005">
        <v>3</v>
      </c>
      <c r="AC1005">
        <v>0</v>
      </c>
    </row>
    <row r="1006" spans="2:29" x14ac:dyDescent="0.25">
      <c r="B1006">
        <f t="shared" si="30"/>
        <v>2022</v>
      </c>
      <c r="C1006">
        <f t="shared" si="31"/>
        <v>11</v>
      </c>
      <c r="D1006" s="19">
        <f>_xlfn.XLOOKUP(G1006,[1]Sheet1!$K:$K,[1]Sheet1!$D:$D,0)</f>
        <v>44886</v>
      </c>
      <c r="E1006" s="19">
        <f>_xlfn.XLOOKUP(G1006,[1]Sheet1!$K:$K,[1]Sheet1!$E:$E,0)</f>
        <v>44892</v>
      </c>
      <c r="F1006" t="str">
        <f>_xlfn.XLOOKUP(G1006,[1]Sheet1!$K:$K,[1]Sheet1!$N:$N,0)</f>
        <v>2022-W48</v>
      </c>
      <c r="G1006" t="s">
        <v>593</v>
      </c>
      <c r="H1006" t="s">
        <v>512</v>
      </c>
      <c r="I1006" t="s">
        <v>29</v>
      </c>
      <c r="J1006" t="s">
        <v>30</v>
      </c>
      <c r="K1006" t="s">
        <v>31</v>
      </c>
      <c r="L1006" t="s">
        <v>1955</v>
      </c>
      <c r="M1006" t="s">
        <v>963</v>
      </c>
      <c r="N1006" t="s">
        <v>1220</v>
      </c>
      <c r="O1006" t="s">
        <v>1391</v>
      </c>
      <c r="P1006" t="s">
        <v>995</v>
      </c>
      <c r="Q1006" t="s">
        <v>1032</v>
      </c>
      <c r="R1006" t="s">
        <v>1141</v>
      </c>
      <c r="S1006" t="s">
        <v>1670</v>
      </c>
      <c r="T1006" t="s">
        <v>970</v>
      </c>
      <c r="U1006" t="s">
        <v>970</v>
      </c>
      <c r="V1006" t="s">
        <v>1081</v>
      </c>
      <c r="W1006" t="s">
        <v>984</v>
      </c>
      <c r="X1006" t="s">
        <v>1761</v>
      </c>
      <c r="Y1006" t="s">
        <v>986</v>
      </c>
      <c r="Z1006" t="s">
        <v>624</v>
      </c>
      <c r="AA1006" t="s">
        <v>33</v>
      </c>
      <c r="AB1006">
        <v>3</v>
      </c>
      <c r="AC1006">
        <v>0</v>
      </c>
    </row>
    <row r="1007" spans="2:29" x14ac:dyDescent="0.25">
      <c r="B1007">
        <f t="shared" si="30"/>
        <v>2022</v>
      </c>
      <c r="C1007">
        <f t="shared" si="31"/>
        <v>11</v>
      </c>
      <c r="D1007" s="19">
        <f>_xlfn.XLOOKUP(G1007,[1]Sheet1!$K:$K,[1]Sheet1!$D:$D,0)</f>
        <v>44886</v>
      </c>
      <c r="E1007" s="19">
        <f>_xlfn.XLOOKUP(G1007,[1]Sheet1!$K:$K,[1]Sheet1!$E:$E,0)</f>
        <v>44892</v>
      </c>
      <c r="F1007" t="str">
        <f>_xlfn.XLOOKUP(G1007,[1]Sheet1!$K:$K,[1]Sheet1!$N:$N,0)</f>
        <v>2022-W48</v>
      </c>
      <c r="G1007" t="s">
        <v>593</v>
      </c>
      <c r="H1007" t="s">
        <v>120</v>
      </c>
      <c r="I1007" t="s">
        <v>120</v>
      </c>
      <c r="J1007" t="s">
        <v>121</v>
      </c>
      <c r="K1007" t="s">
        <v>122</v>
      </c>
      <c r="L1007" t="s">
        <v>1332</v>
      </c>
      <c r="M1007" t="s">
        <v>996</v>
      </c>
      <c r="N1007" t="s">
        <v>2510</v>
      </c>
      <c r="O1007" t="s">
        <v>1681</v>
      </c>
      <c r="P1007" t="s">
        <v>1187</v>
      </c>
      <c r="Q1007" t="s">
        <v>996</v>
      </c>
      <c r="R1007" t="s">
        <v>3019</v>
      </c>
      <c r="S1007" t="s">
        <v>1960</v>
      </c>
      <c r="T1007" t="s">
        <v>970</v>
      </c>
      <c r="U1007" t="s">
        <v>970</v>
      </c>
      <c r="V1007" t="s">
        <v>1081</v>
      </c>
      <c r="W1007" t="s">
        <v>984</v>
      </c>
      <c r="X1007" t="s">
        <v>1040</v>
      </c>
      <c r="Y1007" t="s">
        <v>986</v>
      </c>
      <c r="Z1007" t="s">
        <v>137</v>
      </c>
      <c r="AA1007" t="s">
        <v>33</v>
      </c>
      <c r="AB1007">
        <v>3</v>
      </c>
      <c r="AC1007">
        <v>0</v>
      </c>
    </row>
    <row r="1008" spans="2:29" x14ac:dyDescent="0.25">
      <c r="B1008">
        <f t="shared" si="30"/>
        <v>2022</v>
      </c>
      <c r="C1008">
        <f t="shared" si="31"/>
        <v>11</v>
      </c>
      <c r="D1008" s="19">
        <f>_xlfn.XLOOKUP(G1008,[1]Sheet1!$K:$K,[1]Sheet1!$D:$D,0)</f>
        <v>44886</v>
      </c>
      <c r="E1008" s="19">
        <f>_xlfn.XLOOKUP(G1008,[1]Sheet1!$K:$K,[1]Sheet1!$E:$E,0)</f>
        <v>44892</v>
      </c>
      <c r="F1008" t="str">
        <f>_xlfn.XLOOKUP(G1008,[1]Sheet1!$K:$K,[1]Sheet1!$N:$N,0)</f>
        <v>2022-W48</v>
      </c>
      <c r="G1008" t="s">
        <v>593</v>
      </c>
      <c r="H1008" t="s">
        <v>34</v>
      </c>
      <c r="I1008" t="s">
        <v>397</v>
      </c>
      <c r="J1008" t="s">
        <v>398</v>
      </c>
      <c r="K1008" t="s">
        <v>399</v>
      </c>
      <c r="L1008" t="s">
        <v>1824</v>
      </c>
      <c r="M1008" t="s">
        <v>984</v>
      </c>
      <c r="N1008" t="s">
        <v>1762</v>
      </c>
      <c r="O1008" t="s">
        <v>986</v>
      </c>
      <c r="P1008" t="s">
        <v>1649</v>
      </c>
      <c r="Q1008" t="s">
        <v>984</v>
      </c>
      <c r="R1008" t="s">
        <v>2183</v>
      </c>
      <c r="S1008" t="s">
        <v>986</v>
      </c>
      <c r="T1008" t="s">
        <v>970</v>
      </c>
      <c r="U1008" t="s">
        <v>986</v>
      </c>
      <c r="V1008" t="s">
        <v>972</v>
      </c>
      <c r="W1008" t="s">
        <v>984</v>
      </c>
      <c r="X1008" t="s">
        <v>1752</v>
      </c>
      <c r="Y1008" t="s">
        <v>986</v>
      </c>
      <c r="Z1008" t="s">
        <v>625</v>
      </c>
      <c r="AA1008" t="s">
        <v>33</v>
      </c>
      <c r="AB1008">
        <v>2</v>
      </c>
      <c r="AC1008">
        <v>0</v>
      </c>
    </row>
    <row r="1009" spans="2:29" x14ac:dyDescent="0.25">
      <c r="B1009">
        <f t="shared" si="30"/>
        <v>2022</v>
      </c>
      <c r="C1009">
        <f t="shared" si="31"/>
        <v>11</v>
      </c>
      <c r="D1009" s="19">
        <f>_xlfn.XLOOKUP(G1009,[1]Sheet1!$K:$K,[1]Sheet1!$D:$D,0)</f>
        <v>44886</v>
      </c>
      <c r="E1009" s="19">
        <f>_xlfn.XLOOKUP(G1009,[1]Sheet1!$K:$K,[1]Sheet1!$E:$E,0)</f>
        <v>44892</v>
      </c>
      <c r="F1009" t="str">
        <f>_xlfn.XLOOKUP(G1009,[1]Sheet1!$K:$K,[1]Sheet1!$N:$N,0)</f>
        <v>2022-W48</v>
      </c>
      <c r="G1009" t="s">
        <v>593</v>
      </c>
      <c r="H1009" t="s">
        <v>34</v>
      </c>
      <c r="I1009" t="s">
        <v>186</v>
      </c>
      <c r="J1009" t="s">
        <v>187</v>
      </c>
      <c r="K1009" t="s">
        <v>188</v>
      </c>
      <c r="L1009" t="s">
        <v>1271</v>
      </c>
      <c r="M1009" t="s">
        <v>984</v>
      </c>
      <c r="N1009" t="s">
        <v>1933</v>
      </c>
      <c r="O1009" t="s">
        <v>986</v>
      </c>
      <c r="P1009" t="s">
        <v>2030</v>
      </c>
      <c r="Q1009" t="s">
        <v>984</v>
      </c>
      <c r="R1009" t="s">
        <v>2532</v>
      </c>
      <c r="S1009" t="s">
        <v>986</v>
      </c>
      <c r="T1009" t="s">
        <v>970</v>
      </c>
      <c r="U1009" t="s">
        <v>986</v>
      </c>
      <c r="V1009" t="s">
        <v>996</v>
      </c>
      <c r="W1009" t="s">
        <v>984</v>
      </c>
      <c r="X1009" t="s">
        <v>2809</v>
      </c>
      <c r="Y1009" t="s">
        <v>986</v>
      </c>
      <c r="Z1009" t="s">
        <v>33</v>
      </c>
      <c r="AA1009" t="s">
        <v>33</v>
      </c>
      <c r="AB1009">
        <v>1</v>
      </c>
      <c r="AC1009">
        <v>0</v>
      </c>
    </row>
    <row r="1010" spans="2:29" x14ac:dyDescent="0.25">
      <c r="B1010">
        <f t="shared" si="30"/>
        <v>2022</v>
      </c>
      <c r="C1010">
        <f t="shared" si="31"/>
        <v>11</v>
      </c>
      <c r="D1010" s="19">
        <f>_xlfn.XLOOKUP(G1010,[1]Sheet1!$K:$K,[1]Sheet1!$D:$D,0)</f>
        <v>44879</v>
      </c>
      <c r="E1010" s="19">
        <f>_xlfn.XLOOKUP(G1010,[1]Sheet1!$K:$K,[1]Sheet1!$E:$E,0)</f>
        <v>44885</v>
      </c>
      <c r="F1010" t="str">
        <f>_xlfn.XLOOKUP(G1010,[1]Sheet1!$K:$K,[1]Sheet1!$N:$N,0)</f>
        <v>2022-W47</v>
      </c>
      <c r="G1010" t="s">
        <v>626</v>
      </c>
      <c r="H1010" t="s">
        <v>512</v>
      </c>
      <c r="I1010" t="s">
        <v>80</v>
      </c>
      <c r="J1010" t="s">
        <v>81</v>
      </c>
      <c r="K1010" t="s">
        <v>82</v>
      </c>
      <c r="L1010" t="s">
        <v>2699</v>
      </c>
      <c r="M1010" t="s">
        <v>988</v>
      </c>
      <c r="N1010" t="s">
        <v>1579</v>
      </c>
      <c r="O1010" t="s">
        <v>3054</v>
      </c>
      <c r="P1010" t="s">
        <v>2848</v>
      </c>
      <c r="Q1010" t="s">
        <v>1341</v>
      </c>
      <c r="R1010" t="s">
        <v>3055</v>
      </c>
      <c r="S1010" t="s">
        <v>1549</v>
      </c>
      <c r="T1010" t="s">
        <v>970</v>
      </c>
      <c r="U1010" t="s">
        <v>970</v>
      </c>
      <c r="V1010" t="s">
        <v>1116</v>
      </c>
      <c r="W1010" t="s">
        <v>996</v>
      </c>
      <c r="X1010" t="s">
        <v>1899</v>
      </c>
      <c r="Y1010" t="s">
        <v>998</v>
      </c>
      <c r="Z1010" t="s">
        <v>627</v>
      </c>
      <c r="AA1010" t="s">
        <v>564</v>
      </c>
      <c r="AB1010">
        <v>32</v>
      </c>
      <c r="AC1010">
        <v>1</v>
      </c>
    </row>
    <row r="1011" spans="2:29" x14ac:dyDescent="0.25">
      <c r="B1011">
        <f t="shared" si="30"/>
        <v>2022</v>
      </c>
      <c r="C1011">
        <f t="shared" si="31"/>
        <v>11</v>
      </c>
      <c r="D1011" s="19">
        <f>_xlfn.XLOOKUP(G1011,[1]Sheet1!$K:$K,[1]Sheet1!$D:$D,0)</f>
        <v>44879</v>
      </c>
      <c r="E1011" s="19">
        <f>_xlfn.XLOOKUP(G1011,[1]Sheet1!$K:$K,[1]Sheet1!$E:$E,0)</f>
        <v>44885</v>
      </c>
      <c r="F1011" t="str">
        <f>_xlfn.XLOOKUP(G1011,[1]Sheet1!$K:$K,[1]Sheet1!$N:$N,0)</f>
        <v>2022-W47</v>
      </c>
      <c r="G1011" t="s">
        <v>626</v>
      </c>
      <c r="H1011" t="s">
        <v>512</v>
      </c>
      <c r="I1011" t="s">
        <v>67</v>
      </c>
      <c r="J1011" t="s">
        <v>68</v>
      </c>
      <c r="K1011" t="s">
        <v>69</v>
      </c>
      <c r="L1011" t="s">
        <v>3056</v>
      </c>
      <c r="M1011" t="s">
        <v>967</v>
      </c>
      <c r="N1011" t="s">
        <v>2963</v>
      </c>
      <c r="O1011" t="s">
        <v>1670</v>
      </c>
      <c r="P1011" t="s">
        <v>3057</v>
      </c>
      <c r="Q1011" t="s">
        <v>967</v>
      </c>
      <c r="R1011" t="s">
        <v>2359</v>
      </c>
      <c r="S1011" t="s">
        <v>1645</v>
      </c>
      <c r="T1011" t="s">
        <v>1115</v>
      </c>
      <c r="U1011" t="s">
        <v>970</v>
      </c>
      <c r="V1011" t="s">
        <v>1106</v>
      </c>
      <c r="W1011" t="s">
        <v>984</v>
      </c>
      <c r="X1011" t="s">
        <v>1583</v>
      </c>
      <c r="Y1011" t="s">
        <v>986</v>
      </c>
      <c r="Z1011" t="s">
        <v>628</v>
      </c>
      <c r="AA1011" t="s">
        <v>33</v>
      </c>
      <c r="AB1011">
        <v>32</v>
      </c>
      <c r="AC1011">
        <v>0</v>
      </c>
    </row>
    <row r="1012" spans="2:29" x14ac:dyDescent="0.25">
      <c r="B1012">
        <f t="shared" si="30"/>
        <v>2022</v>
      </c>
      <c r="C1012">
        <f t="shared" si="31"/>
        <v>11</v>
      </c>
      <c r="D1012" s="19">
        <f>_xlfn.XLOOKUP(G1012,[1]Sheet1!$K:$K,[1]Sheet1!$D:$D,0)</f>
        <v>44879</v>
      </c>
      <c r="E1012" s="19">
        <f>_xlfn.XLOOKUP(G1012,[1]Sheet1!$K:$K,[1]Sheet1!$E:$E,0)</f>
        <v>44885</v>
      </c>
      <c r="F1012" t="str">
        <f>_xlfn.XLOOKUP(G1012,[1]Sheet1!$K:$K,[1]Sheet1!$N:$N,0)</f>
        <v>2022-W47</v>
      </c>
      <c r="G1012" t="s">
        <v>626</v>
      </c>
      <c r="H1012" t="s">
        <v>58</v>
      </c>
      <c r="I1012" t="s">
        <v>58</v>
      </c>
      <c r="J1012" t="s">
        <v>59</v>
      </c>
      <c r="K1012" t="s">
        <v>60</v>
      </c>
      <c r="L1012" t="s">
        <v>2805</v>
      </c>
      <c r="M1012" t="s">
        <v>972</v>
      </c>
      <c r="N1012" t="s">
        <v>1552</v>
      </c>
      <c r="O1012" t="s">
        <v>2516</v>
      </c>
      <c r="P1012" t="s">
        <v>2390</v>
      </c>
      <c r="Q1012" t="s">
        <v>977</v>
      </c>
      <c r="R1012" t="s">
        <v>2071</v>
      </c>
      <c r="S1012" t="s">
        <v>1265</v>
      </c>
      <c r="T1012" t="s">
        <v>1831</v>
      </c>
      <c r="U1012" t="s">
        <v>970</v>
      </c>
      <c r="V1012" t="s">
        <v>1187</v>
      </c>
      <c r="W1012" t="s">
        <v>984</v>
      </c>
      <c r="X1012" t="s">
        <v>3058</v>
      </c>
      <c r="Y1012" t="s">
        <v>986</v>
      </c>
      <c r="Z1012" t="s">
        <v>538</v>
      </c>
      <c r="AA1012" t="s">
        <v>33</v>
      </c>
      <c r="AB1012">
        <v>24</v>
      </c>
      <c r="AC1012">
        <v>0</v>
      </c>
    </row>
    <row r="1013" spans="2:29" x14ac:dyDescent="0.25">
      <c r="B1013">
        <f t="shared" si="30"/>
        <v>2022</v>
      </c>
      <c r="C1013">
        <f t="shared" si="31"/>
        <v>11</v>
      </c>
      <c r="D1013" s="19">
        <f>_xlfn.XLOOKUP(G1013,[1]Sheet1!$K:$K,[1]Sheet1!$D:$D,0)</f>
        <v>44879</v>
      </c>
      <c r="E1013" s="19">
        <f>_xlfn.XLOOKUP(G1013,[1]Sheet1!$K:$K,[1]Sheet1!$E:$E,0)</f>
        <v>44885</v>
      </c>
      <c r="F1013" t="str">
        <f>_xlfn.XLOOKUP(G1013,[1]Sheet1!$K:$K,[1]Sheet1!$N:$N,0)</f>
        <v>2022-W47</v>
      </c>
      <c r="G1013" t="s">
        <v>626</v>
      </c>
      <c r="H1013" t="s">
        <v>512</v>
      </c>
      <c r="I1013" t="s">
        <v>72</v>
      </c>
      <c r="J1013" t="s">
        <v>73</v>
      </c>
      <c r="K1013" t="s">
        <v>74</v>
      </c>
      <c r="L1013" t="s">
        <v>2791</v>
      </c>
      <c r="M1013" t="s">
        <v>1081</v>
      </c>
      <c r="N1013" t="s">
        <v>2438</v>
      </c>
      <c r="O1013" t="s">
        <v>1479</v>
      </c>
      <c r="P1013" t="s">
        <v>2348</v>
      </c>
      <c r="Q1013" t="s">
        <v>1081</v>
      </c>
      <c r="R1013" t="s">
        <v>2607</v>
      </c>
      <c r="S1013" t="s">
        <v>2143</v>
      </c>
      <c r="T1013" t="s">
        <v>970</v>
      </c>
      <c r="U1013" t="s">
        <v>970</v>
      </c>
      <c r="V1013" t="s">
        <v>1360</v>
      </c>
      <c r="W1013" t="s">
        <v>984</v>
      </c>
      <c r="X1013" t="s">
        <v>1430</v>
      </c>
      <c r="Y1013" t="s">
        <v>986</v>
      </c>
      <c r="Z1013" t="s">
        <v>537</v>
      </c>
      <c r="AA1013" t="s">
        <v>33</v>
      </c>
      <c r="AB1013">
        <v>23</v>
      </c>
      <c r="AC1013">
        <v>0</v>
      </c>
    </row>
    <row r="1014" spans="2:29" x14ac:dyDescent="0.25">
      <c r="B1014">
        <f t="shared" si="30"/>
        <v>2022</v>
      </c>
      <c r="C1014">
        <f t="shared" si="31"/>
        <v>11</v>
      </c>
      <c r="D1014" s="19">
        <f>_xlfn.XLOOKUP(G1014,[1]Sheet1!$K:$K,[1]Sheet1!$D:$D,0)</f>
        <v>44879</v>
      </c>
      <c r="E1014" s="19">
        <f>_xlfn.XLOOKUP(G1014,[1]Sheet1!$K:$K,[1]Sheet1!$E:$E,0)</f>
        <v>44885</v>
      </c>
      <c r="F1014" t="str">
        <f>_xlfn.XLOOKUP(G1014,[1]Sheet1!$K:$K,[1]Sheet1!$N:$N,0)</f>
        <v>2022-W47</v>
      </c>
      <c r="G1014" t="s">
        <v>626</v>
      </c>
      <c r="H1014" t="s">
        <v>34</v>
      </c>
      <c r="I1014" t="s">
        <v>50</v>
      </c>
      <c r="J1014" t="s">
        <v>51</v>
      </c>
      <c r="K1014" t="s">
        <v>52</v>
      </c>
      <c r="L1014" t="s">
        <v>2064</v>
      </c>
      <c r="M1014" t="s">
        <v>1022</v>
      </c>
      <c r="N1014" t="s">
        <v>2212</v>
      </c>
      <c r="O1014" t="s">
        <v>2588</v>
      </c>
      <c r="P1014" t="s">
        <v>1451</v>
      </c>
      <c r="Q1014" t="s">
        <v>1110</v>
      </c>
      <c r="R1014" t="s">
        <v>2360</v>
      </c>
      <c r="S1014" t="s">
        <v>1554</v>
      </c>
      <c r="T1014" t="s">
        <v>3059</v>
      </c>
      <c r="U1014" t="s">
        <v>970</v>
      </c>
      <c r="V1014" t="s">
        <v>1187</v>
      </c>
      <c r="W1014" t="s">
        <v>972</v>
      </c>
      <c r="X1014" t="s">
        <v>3060</v>
      </c>
      <c r="Y1014" t="s">
        <v>1157</v>
      </c>
      <c r="Z1014" t="s">
        <v>629</v>
      </c>
      <c r="AA1014" t="s">
        <v>630</v>
      </c>
      <c r="AB1014">
        <v>22</v>
      </c>
      <c r="AC1014">
        <v>2</v>
      </c>
    </row>
    <row r="1015" spans="2:29" x14ac:dyDescent="0.25">
      <c r="B1015">
        <f t="shared" si="30"/>
        <v>2022</v>
      </c>
      <c r="C1015">
        <f t="shared" si="31"/>
        <v>11</v>
      </c>
      <c r="D1015" s="19">
        <f>_xlfn.XLOOKUP(G1015,[1]Sheet1!$K:$K,[1]Sheet1!$D:$D,0)</f>
        <v>44879</v>
      </c>
      <c r="E1015" s="19">
        <f>_xlfn.XLOOKUP(G1015,[1]Sheet1!$K:$K,[1]Sheet1!$E:$E,0)</f>
        <v>44885</v>
      </c>
      <c r="F1015" t="str">
        <f>_xlfn.XLOOKUP(G1015,[1]Sheet1!$K:$K,[1]Sheet1!$N:$N,0)</f>
        <v>2022-W47</v>
      </c>
      <c r="G1015" t="s">
        <v>626</v>
      </c>
      <c r="H1015" t="s">
        <v>301</v>
      </c>
      <c r="I1015" t="s">
        <v>301</v>
      </c>
      <c r="J1015" t="s">
        <v>302</v>
      </c>
      <c r="K1015" t="s">
        <v>303</v>
      </c>
      <c r="L1015" t="s">
        <v>1501</v>
      </c>
      <c r="M1015" t="s">
        <v>1081</v>
      </c>
      <c r="N1015" t="s">
        <v>2678</v>
      </c>
      <c r="O1015" t="s">
        <v>1479</v>
      </c>
      <c r="P1015" t="s">
        <v>3061</v>
      </c>
      <c r="Q1015" t="s">
        <v>963</v>
      </c>
      <c r="R1015" t="s">
        <v>1276</v>
      </c>
      <c r="S1015" t="s">
        <v>2014</v>
      </c>
      <c r="T1015" t="s">
        <v>970</v>
      </c>
      <c r="U1015" t="s">
        <v>970</v>
      </c>
      <c r="V1015" t="s">
        <v>1360</v>
      </c>
      <c r="W1015" t="s">
        <v>984</v>
      </c>
      <c r="X1015" t="s">
        <v>1313</v>
      </c>
      <c r="Y1015" t="s">
        <v>986</v>
      </c>
      <c r="Z1015" t="s">
        <v>631</v>
      </c>
      <c r="AA1015" t="s">
        <v>33</v>
      </c>
      <c r="AB1015">
        <v>19</v>
      </c>
      <c r="AC1015">
        <v>0</v>
      </c>
    </row>
    <row r="1016" spans="2:29" x14ac:dyDescent="0.25">
      <c r="B1016">
        <f t="shared" si="30"/>
        <v>2022</v>
      </c>
      <c r="C1016">
        <f t="shared" si="31"/>
        <v>11</v>
      </c>
      <c r="D1016" s="19">
        <f>_xlfn.XLOOKUP(G1016,[1]Sheet1!$K:$K,[1]Sheet1!$D:$D,0)</f>
        <v>44879</v>
      </c>
      <c r="E1016" s="19">
        <f>_xlfn.XLOOKUP(G1016,[1]Sheet1!$K:$K,[1]Sheet1!$E:$E,0)</f>
        <v>44885</v>
      </c>
      <c r="F1016" t="str">
        <f>_xlfn.XLOOKUP(G1016,[1]Sheet1!$K:$K,[1]Sheet1!$N:$N,0)</f>
        <v>2022-W47</v>
      </c>
      <c r="G1016" t="s">
        <v>626</v>
      </c>
      <c r="H1016" t="s">
        <v>92</v>
      </c>
      <c r="I1016" t="s">
        <v>102</v>
      </c>
      <c r="J1016" t="s">
        <v>103</v>
      </c>
      <c r="K1016" t="s">
        <v>104</v>
      </c>
      <c r="L1016" t="s">
        <v>2674</v>
      </c>
      <c r="M1016" t="s">
        <v>1340</v>
      </c>
      <c r="N1016" t="s">
        <v>1033</v>
      </c>
      <c r="O1016" t="s">
        <v>3062</v>
      </c>
      <c r="P1016" t="s">
        <v>3063</v>
      </c>
      <c r="Q1016" t="s">
        <v>1289</v>
      </c>
      <c r="R1016" t="s">
        <v>2588</v>
      </c>
      <c r="S1016" t="s">
        <v>1232</v>
      </c>
      <c r="T1016" t="s">
        <v>2091</v>
      </c>
      <c r="U1016" t="s">
        <v>970</v>
      </c>
      <c r="V1016" t="s">
        <v>1219</v>
      </c>
      <c r="W1016" t="s">
        <v>984</v>
      </c>
      <c r="X1016" t="s">
        <v>2446</v>
      </c>
      <c r="Y1016" t="s">
        <v>986</v>
      </c>
      <c r="Z1016" t="s">
        <v>632</v>
      </c>
      <c r="AA1016" t="s">
        <v>33</v>
      </c>
      <c r="AB1016">
        <v>18</v>
      </c>
      <c r="AC1016">
        <v>0</v>
      </c>
    </row>
    <row r="1017" spans="2:29" x14ac:dyDescent="0.25">
      <c r="B1017">
        <f t="shared" si="30"/>
        <v>2022</v>
      </c>
      <c r="C1017">
        <f t="shared" si="31"/>
        <v>11</v>
      </c>
      <c r="D1017" s="19">
        <f>_xlfn.XLOOKUP(G1017,[1]Sheet1!$K:$K,[1]Sheet1!$D:$D,0)</f>
        <v>44879</v>
      </c>
      <c r="E1017" s="19">
        <f>_xlfn.XLOOKUP(G1017,[1]Sheet1!$K:$K,[1]Sheet1!$E:$E,0)</f>
        <v>44885</v>
      </c>
      <c r="F1017" t="str">
        <f>_xlfn.XLOOKUP(G1017,[1]Sheet1!$K:$K,[1]Sheet1!$N:$N,0)</f>
        <v>2022-W47</v>
      </c>
      <c r="G1017" t="s">
        <v>626</v>
      </c>
      <c r="H1017" t="s">
        <v>512</v>
      </c>
      <c r="I1017" t="s">
        <v>54</v>
      </c>
      <c r="J1017" t="s">
        <v>30</v>
      </c>
      <c r="K1017" t="s">
        <v>55</v>
      </c>
      <c r="L1017" t="s">
        <v>3064</v>
      </c>
      <c r="M1017" t="s">
        <v>1042</v>
      </c>
      <c r="N1017" t="s">
        <v>2147</v>
      </c>
      <c r="O1017" t="s">
        <v>1911</v>
      </c>
      <c r="P1017" t="s">
        <v>2794</v>
      </c>
      <c r="Q1017" t="s">
        <v>988</v>
      </c>
      <c r="R1017" t="s">
        <v>2626</v>
      </c>
      <c r="S1017" t="s">
        <v>3065</v>
      </c>
      <c r="T1017" t="s">
        <v>2148</v>
      </c>
      <c r="U1017" t="s">
        <v>970</v>
      </c>
      <c r="V1017" t="s">
        <v>992</v>
      </c>
      <c r="W1017" t="s">
        <v>984</v>
      </c>
      <c r="X1017" t="s">
        <v>1105</v>
      </c>
      <c r="Y1017" t="s">
        <v>986</v>
      </c>
      <c r="Z1017" t="s">
        <v>633</v>
      </c>
      <c r="AA1017" t="s">
        <v>33</v>
      </c>
      <c r="AB1017">
        <v>15</v>
      </c>
      <c r="AC1017">
        <v>0</v>
      </c>
    </row>
    <row r="1018" spans="2:29" x14ac:dyDescent="0.25">
      <c r="B1018">
        <f t="shared" si="30"/>
        <v>2022</v>
      </c>
      <c r="C1018">
        <f t="shared" si="31"/>
        <v>11</v>
      </c>
      <c r="D1018" s="19">
        <f>_xlfn.XLOOKUP(G1018,[1]Sheet1!$K:$K,[1]Sheet1!$D:$D,0)</f>
        <v>44879</v>
      </c>
      <c r="E1018" s="19">
        <f>_xlfn.XLOOKUP(G1018,[1]Sheet1!$K:$K,[1]Sheet1!$E:$E,0)</f>
        <v>44885</v>
      </c>
      <c r="F1018" t="str">
        <f>_xlfn.XLOOKUP(G1018,[1]Sheet1!$K:$K,[1]Sheet1!$N:$N,0)</f>
        <v>2022-W47</v>
      </c>
      <c r="G1018" t="s">
        <v>626</v>
      </c>
      <c r="H1018" t="s">
        <v>24</v>
      </c>
      <c r="I1018" t="s">
        <v>24</v>
      </c>
      <c r="J1018" t="s">
        <v>25</v>
      </c>
      <c r="K1018" t="s">
        <v>26</v>
      </c>
      <c r="L1018" t="s">
        <v>1454</v>
      </c>
      <c r="M1018" t="s">
        <v>972</v>
      </c>
      <c r="N1018" t="s">
        <v>1123</v>
      </c>
      <c r="O1018" t="s">
        <v>2516</v>
      </c>
      <c r="P1018" t="s">
        <v>3004</v>
      </c>
      <c r="Q1018" t="s">
        <v>1081</v>
      </c>
      <c r="R1018" t="s">
        <v>964</v>
      </c>
      <c r="S1018" t="s">
        <v>2143</v>
      </c>
      <c r="T1018" t="s">
        <v>2148</v>
      </c>
      <c r="U1018" t="s">
        <v>970</v>
      </c>
      <c r="V1018" t="s">
        <v>988</v>
      </c>
      <c r="W1018" t="s">
        <v>984</v>
      </c>
      <c r="X1018" t="s">
        <v>1756</v>
      </c>
      <c r="Y1018" t="s">
        <v>986</v>
      </c>
      <c r="Z1018" t="s">
        <v>634</v>
      </c>
      <c r="AA1018" t="s">
        <v>33</v>
      </c>
      <c r="AB1018">
        <v>14</v>
      </c>
      <c r="AC1018">
        <v>0</v>
      </c>
    </row>
    <row r="1019" spans="2:29" x14ac:dyDescent="0.25">
      <c r="B1019">
        <f t="shared" si="30"/>
        <v>2022</v>
      </c>
      <c r="C1019">
        <f t="shared" si="31"/>
        <v>11</v>
      </c>
      <c r="D1019" s="19">
        <f>_xlfn.XLOOKUP(G1019,[1]Sheet1!$K:$K,[1]Sheet1!$D:$D,0)</f>
        <v>44879</v>
      </c>
      <c r="E1019" s="19">
        <f>_xlfn.XLOOKUP(G1019,[1]Sheet1!$K:$K,[1]Sheet1!$E:$E,0)</f>
        <v>44885</v>
      </c>
      <c r="F1019" t="str">
        <f>_xlfn.XLOOKUP(G1019,[1]Sheet1!$K:$K,[1]Sheet1!$N:$N,0)</f>
        <v>2022-W47</v>
      </c>
      <c r="G1019" t="s">
        <v>626</v>
      </c>
      <c r="H1019" t="s">
        <v>512</v>
      </c>
      <c r="I1019" t="s">
        <v>84</v>
      </c>
      <c r="J1019" t="s">
        <v>85</v>
      </c>
      <c r="K1019" t="s">
        <v>86</v>
      </c>
      <c r="L1019" t="s">
        <v>3066</v>
      </c>
      <c r="M1019" t="s">
        <v>1022</v>
      </c>
      <c r="N1019" t="s">
        <v>2562</v>
      </c>
      <c r="O1019" t="s">
        <v>2588</v>
      </c>
      <c r="P1019" t="s">
        <v>2068</v>
      </c>
      <c r="Q1019" t="s">
        <v>1012</v>
      </c>
      <c r="R1019" t="s">
        <v>978</v>
      </c>
      <c r="S1019" t="s">
        <v>1249</v>
      </c>
      <c r="T1019" t="s">
        <v>970</v>
      </c>
      <c r="U1019" t="s">
        <v>1578</v>
      </c>
      <c r="V1019" t="s">
        <v>988</v>
      </c>
      <c r="W1019" t="s">
        <v>984</v>
      </c>
      <c r="X1019" t="s">
        <v>969</v>
      </c>
      <c r="Y1019" t="s">
        <v>986</v>
      </c>
      <c r="Z1019" t="s">
        <v>635</v>
      </c>
      <c r="AA1019" t="s">
        <v>33</v>
      </c>
      <c r="AB1019">
        <v>14</v>
      </c>
      <c r="AC1019">
        <v>0</v>
      </c>
    </row>
    <row r="1020" spans="2:29" x14ac:dyDescent="0.25">
      <c r="B1020">
        <f t="shared" si="30"/>
        <v>2022</v>
      </c>
      <c r="C1020">
        <f t="shared" si="31"/>
        <v>11</v>
      </c>
      <c r="D1020" s="19">
        <f>_xlfn.XLOOKUP(G1020,[1]Sheet1!$K:$K,[1]Sheet1!$D:$D,0)</f>
        <v>44879</v>
      </c>
      <c r="E1020" s="19">
        <f>_xlfn.XLOOKUP(G1020,[1]Sheet1!$K:$K,[1]Sheet1!$E:$E,0)</f>
        <v>44885</v>
      </c>
      <c r="F1020" t="str">
        <f>_xlfn.XLOOKUP(G1020,[1]Sheet1!$K:$K,[1]Sheet1!$N:$N,0)</f>
        <v>2022-W47</v>
      </c>
      <c r="G1020" t="s">
        <v>626</v>
      </c>
      <c r="H1020" t="s">
        <v>35</v>
      </c>
      <c r="I1020" t="s">
        <v>35</v>
      </c>
      <c r="J1020" t="s">
        <v>36</v>
      </c>
      <c r="K1020" t="s">
        <v>37</v>
      </c>
      <c r="L1020" t="s">
        <v>1642</v>
      </c>
      <c r="M1020" t="s">
        <v>972</v>
      </c>
      <c r="N1020" t="s">
        <v>1447</v>
      </c>
      <c r="O1020" t="s">
        <v>2516</v>
      </c>
      <c r="P1020" t="s">
        <v>1635</v>
      </c>
      <c r="Q1020" t="s">
        <v>1081</v>
      </c>
      <c r="R1020" t="s">
        <v>1323</v>
      </c>
      <c r="S1020" t="s">
        <v>2143</v>
      </c>
      <c r="T1020" t="s">
        <v>970</v>
      </c>
      <c r="U1020" t="s">
        <v>970</v>
      </c>
      <c r="V1020" t="s">
        <v>992</v>
      </c>
      <c r="W1020" t="s">
        <v>984</v>
      </c>
      <c r="X1020" t="s">
        <v>2048</v>
      </c>
      <c r="Y1020" t="s">
        <v>986</v>
      </c>
      <c r="Z1020" t="s">
        <v>429</v>
      </c>
      <c r="AA1020" t="s">
        <v>33</v>
      </c>
      <c r="AB1020">
        <v>13</v>
      </c>
      <c r="AC1020">
        <v>0</v>
      </c>
    </row>
    <row r="1021" spans="2:29" x14ac:dyDescent="0.25">
      <c r="B1021">
        <f t="shared" si="30"/>
        <v>2022</v>
      </c>
      <c r="C1021">
        <f t="shared" si="31"/>
        <v>11</v>
      </c>
      <c r="D1021" s="19">
        <f>_xlfn.XLOOKUP(G1021,[1]Sheet1!$K:$K,[1]Sheet1!$D:$D,0)</f>
        <v>44879</v>
      </c>
      <c r="E1021" s="19">
        <f>_xlfn.XLOOKUP(G1021,[1]Sheet1!$K:$K,[1]Sheet1!$E:$E,0)</f>
        <v>44885</v>
      </c>
      <c r="F1021" t="str">
        <f>_xlfn.XLOOKUP(G1021,[1]Sheet1!$K:$K,[1]Sheet1!$N:$N,0)</f>
        <v>2022-W47</v>
      </c>
      <c r="G1021" t="s">
        <v>626</v>
      </c>
      <c r="H1021" t="s">
        <v>34</v>
      </c>
      <c r="I1021" t="s">
        <v>107</v>
      </c>
      <c r="J1021" t="s">
        <v>108</v>
      </c>
      <c r="K1021" t="s">
        <v>109</v>
      </c>
      <c r="L1021" t="s">
        <v>3067</v>
      </c>
      <c r="M1021" t="s">
        <v>1022</v>
      </c>
      <c r="N1021" t="s">
        <v>1026</v>
      </c>
      <c r="O1021" t="s">
        <v>2588</v>
      </c>
      <c r="P1021" t="s">
        <v>3068</v>
      </c>
      <c r="Q1021" t="s">
        <v>1110</v>
      </c>
      <c r="R1021" t="s">
        <v>2106</v>
      </c>
      <c r="S1021" t="s">
        <v>1554</v>
      </c>
      <c r="T1021" t="s">
        <v>970</v>
      </c>
      <c r="U1021" t="s">
        <v>970</v>
      </c>
      <c r="V1021" t="s">
        <v>992</v>
      </c>
      <c r="W1021" t="s">
        <v>996</v>
      </c>
      <c r="X1021" t="s">
        <v>3069</v>
      </c>
      <c r="Y1021" t="s">
        <v>1078</v>
      </c>
      <c r="Z1021" t="s">
        <v>425</v>
      </c>
      <c r="AA1021" t="s">
        <v>166</v>
      </c>
      <c r="AB1021">
        <v>12</v>
      </c>
      <c r="AC1021">
        <v>1</v>
      </c>
    </row>
    <row r="1022" spans="2:29" x14ac:dyDescent="0.25">
      <c r="B1022">
        <f t="shared" si="30"/>
        <v>2022</v>
      </c>
      <c r="C1022">
        <f t="shared" si="31"/>
        <v>11</v>
      </c>
      <c r="D1022" s="19">
        <f>_xlfn.XLOOKUP(G1022,[1]Sheet1!$K:$K,[1]Sheet1!$D:$D,0)</f>
        <v>44879</v>
      </c>
      <c r="E1022" s="19">
        <f>_xlfn.XLOOKUP(G1022,[1]Sheet1!$K:$K,[1]Sheet1!$E:$E,0)</f>
        <v>44885</v>
      </c>
      <c r="F1022" t="str">
        <f>_xlfn.XLOOKUP(G1022,[1]Sheet1!$K:$K,[1]Sheet1!$N:$N,0)</f>
        <v>2022-W47</v>
      </c>
      <c r="G1022" t="s">
        <v>626</v>
      </c>
      <c r="H1022" t="s">
        <v>512</v>
      </c>
      <c r="I1022" t="s">
        <v>29</v>
      </c>
      <c r="J1022" t="s">
        <v>30</v>
      </c>
      <c r="K1022" t="s">
        <v>31</v>
      </c>
      <c r="L1022" t="s">
        <v>1938</v>
      </c>
      <c r="M1022" t="s">
        <v>1022</v>
      </c>
      <c r="N1022" t="s">
        <v>1490</v>
      </c>
      <c r="O1022" t="s">
        <v>2588</v>
      </c>
      <c r="P1022" t="s">
        <v>3070</v>
      </c>
      <c r="Q1022" t="s">
        <v>1012</v>
      </c>
      <c r="R1022" t="s">
        <v>3071</v>
      </c>
      <c r="S1022" t="s">
        <v>1249</v>
      </c>
      <c r="T1022" t="s">
        <v>1115</v>
      </c>
      <c r="U1022" t="s">
        <v>970</v>
      </c>
      <c r="V1022" t="s">
        <v>1125</v>
      </c>
      <c r="W1022" t="s">
        <v>984</v>
      </c>
      <c r="X1022" t="s">
        <v>1034</v>
      </c>
      <c r="Y1022" t="s">
        <v>986</v>
      </c>
      <c r="Z1022" t="s">
        <v>547</v>
      </c>
      <c r="AA1022" t="s">
        <v>33</v>
      </c>
      <c r="AB1022">
        <v>12</v>
      </c>
      <c r="AC1022">
        <v>0</v>
      </c>
    </row>
    <row r="1023" spans="2:29" x14ac:dyDescent="0.25">
      <c r="B1023">
        <f t="shared" si="30"/>
        <v>2022</v>
      </c>
      <c r="C1023">
        <f t="shared" si="31"/>
        <v>11</v>
      </c>
      <c r="D1023" s="19">
        <f>_xlfn.XLOOKUP(G1023,[1]Sheet1!$K:$K,[1]Sheet1!$D:$D,0)</f>
        <v>44879</v>
      </c>
      <c r="E1023" s="19">
        <f>_xlfn.XLOOKUP(G1023,[1]Sheet1!$K:$K,[1]Sheet1!$E:$E,0)</f>
        <v>44885</v>
      </c>
      <c r="F1023" t="str">
        <f>_xlfn.XLOOKUP(G1023,[1]Sheet1!$K:$K,[1]Sheet1!$N:$N,0)</f>
        <v>2022-W47</v>
      </c>
      <c r="G1023" t="s">
        <v>626</v>
      </c>
      <c r="H1023" t="s">
        <v>88</v>
      </c>
      <c r="I1023" t="s">
        <v>88</v>
      </c>
      <c r="J1023" t="s">
        <v>89</v>
      </c>
      <c r="K1023" t="s">
        <v>90</v>
      </c>
      <c r="L1023" t="s">
        <v>1507</v>
      </c>
      <c r="M1023" t="s">
        <v>1081</v>
      </c>
      <c r="N1023" t="s">
        <v>2464</v>
      </c>
      <c r="O1023" t="s">
        <v>1479</v>
      </c>
      <c r="P1023" t="s">
        <v>1461</v>
      </c>
      <c r="Q1023" t="s">
        <v>1081</v>
      </c>
      <c r="R1023" t="s">
        <v>2663</v>
      </c>
      <c r="S1023" t="s">
        <v>2143</v>
      </c>
      <c r="T1023" t="s">
        <v>970</v>
      </c>
      <c r="U1023" t="s">
        <v>970</v>
      </c>
      <c r="V1023" t="s">
        <v>1012</v>
      </c>
      <c r="W1023" t="s">
        <v>984</v>
      </c>
      <c r="X1023" t="s">
        <v>1380</v>
      </c>
      <c r="Y1023" t="s">
        <v>986</v>
      </c>
      <c r="Z1023" t="s">
        <v>405</v>
      </c>
      <c r="AA1023" t="s">
        <v>33</v>
      </c>
      <c r="AB1023">
        <v>11</v>
      </c>
      <c r="AC1023">
        <v>0</v>
      </c>
    </row>
    <row r="1024" spans="2:29" x14ac:dyDescent="0.25">
      <c r="B1024">
        <f t="shared" si="30"/>
        <v>2022</v>
      </c>
      <c r="C1024">
        <f t="shared" si="31"/>
        <v>11</v>
      </c>
      <c r="D1024" s="19">
        <f>_xlfn.XLOOKUP(G1024,[1]Sheet1!$K:$K,[1]Sheet1!$D:$D,0)</f>
        <v>44879</v>
      </c>
      <c r="E1024" s="19">
        <f>_xlfn.XLOOKUP(G1024,[1]Sheet1!$K:$K,[1]Sheet1!$E:$E,0)</f>
        <v>44885</v>
      </c>
      <c r="F1024" t="str">
        <f>_xlfn.XLOOKUP(G1024,[1]Sheet1!$K:$K,[1]Sheet1!$N:$N,0)</f>
        <v>2022-W47</v>
      </c>
      <c r="G1024" t="s">
        <v>626</v>
      </c>
      <c r="H1024" t="s">
        <v>34</v>
      </c>
      <c r="I1024" t="s">
        <v>45</v>
      </c>
      <c r="J1024" t="s">
        <v>46</v>
      </c>
      <c r="K1024" t="s">
        <v>47</v>
      </c>
      <c r="L1024" t="s">
        <v>2583</v>
      </c>
      <c r="M1024" t="s">
        <v>977</v>
      </c>
      <c r="N1024" t="s">
        <v>1464</v>
      </c>
      <c r="O1024" t="s">
        <v>2509</v>
      </c>
      <c r="P1024" t="s">
        <v>2810</v>
      </c>
      <c r="Q1024" t="s">
        <v>977</v>
      </c>
      <c r="R1024" t="s">
        <v>2157</v>
      </c>
      <c r="S1024" t="s">
        <v>1265</v>
      </c>
      <c r="T1024" t="s">
        <v>970</v>
      </c>
      <c r="U1024" t="s">
        <v>970</v>
      </c>
      <c r="V1024" t="s">
        <v>1042</v>
      </c>
      <c r="W1024" t="s">
        <v>984</v>
      </c>
      <c r="X1024" t="s">
        <v>1916</v>
      </c>
      <c r="Y1024" t="s">
        <v>986</v>
      </c>
      <c r="Z1024" t="s">
        <v>277</v>
      </c>
      <c r="AA1024" t="s">
        <v>33</v>
      </c>
      <c r="AB1024">
        <v>10</v>
      </c>
      <c r="AC1024">
        <v>0</v>
      </c>
    </row>
    <row r="1025" spans="2:29" x14ac:dyDescent="0.25">
      <c r="B1025">
        <f t="shared" si="30"/>
        <v>2022</v>
      </c>
      <c r="C1025">
        <f t="shared" si="31"/>
        <v>11</v>
      </c>
      <c r="D1025" s="19">
        <f>_xlfn.XLOOKUP(G1025,[1]Sheet1!$K:$K,[1]Sheet1!$D:$D,0)</f>
        <v>44879</v>
      </c>
      <c r="E1025" s="19">
        <f>_xlfn.XLOOKUP(G1025,[1]Sheet1!$K:$K,[1]Sheet1!$E:$E,0)</f>
        <v>44885</v>
      </c>
      <c r="F1025" t="str">
        <f>_xlfn.XLOOKUP(G1025,[1]Sheet1!$K:$K,[1]Sheet1!$N:$N,0)</f>
        <v>2022-W47</v>
      </c>
      <c r="G1025" t="s">
        <v>626</v>
      </c>
      <c r="H1025" t="s">
        <v>162</v>
      </c>
      <c r="I1025" t="s">
        <v>163</v>
      </c>
      <c r="J1025" t="s">
        <v>164</v>
      </c>
      <c r="K1025" t="s">
        <v>165</v>
      </c>
      <c r="L1025" t="s">
        <v>2003</v>
      </c>
      <c r="M1025" t="s">
        <v>1081</v>
      </c>
      <c r="N1025" t="s">
        <v>2318</v>
      </c>
      <c r="O1025" t="s">
        <v>1479</v>
      </c>
      <c r="P1025" t="s">
        <v>1159</v>
      </c>
      <c r="Q1025" t="s">
        <v>977</v>
      </c>
      <c r="R1025" t="s">
        <v>1497</v>
      </c>
      <c r="S1025" t="s">
        <v>1265</v>
      </c>
      <c r="T1025" t="s">
        <v>1741</v>
      </c>
      <c r="U1025" t="s">
        <v>970</v>
      </c>
      <c r="V1025" t="s">
        <v>1042</v>
      </c>
      <c r="W1025" t="s">
        <v>984</v>
      </c>
      <c r="X1025" t="s">
        <v>1814</v>
      </c>
      <c r="Y1025" t="s">
        <v>986</v>
      </c>
      <c r="Z1025" t="s">
        <v>277</v>
      </c>
      <c r="AA1025" t="s">
        <v>33</v>
      </c>
      <c r="AB1025">
        <v>10</v>
      </c>
      <c r="AC1025">
        <v>0</v>
      </c>
    </row>
    <row r="1026" spans="2:29" x14ac:dyDescent="0.25">
      <c r="B1026">
        <f t="shared" si="30"/>
        <v>2022</v>
      </c>
      <c r="C1026">
        <f t="shared" si="31"/>
        <v>11</v>
      </c>
      <c r="D1026" s="19">
        <f>_xlfn.XLOOKUP(G1026,[1]Sheet1!$K:$K,[1]Sheet1!$D:$D,0)</f>
        <v>44879</v>
      </c>
      <c r="E1026" s="19">
        <f>_xlfn.XLOOKUP(G1026,[1]Sheet1!$K:$K,[1]Sheet1!$E:$E,0)</f>
        <v>44885</v>
      </c>
      <c r="F1026" t="str">
        <f>_xlfn.XLOOKUP(G1026,[1]Sheet1!$K:$K,[1]Sheet1!$N:$N,0)</f>
        <v>2022-W47</v>
      </c>
      <c r="G1026" t="s">
        <v>626</v>
      </c>
      <c r="H1026" t="s">
        <v>512</v>
      </c>
      <c r="I1026" t="s">
        <v>76</v>
      </c>
      <c r="J1026" t="s">
        <v>77</v>
      </c>
      <c r="K1026" t="s">
        <v>78</v>
      </c>
      <c r="L1026" t="s">
        <v>1194</v>
      </c>
      <c r="M1026" t="s">
        <v>972</v>
      </c>
      <c r="N1026" t="s">
        <v>1343</v>
      </c>
      <c r="O1026" t="s">
        <v>2516</v>
      </c>
      <c r="P1026" t="s">
        <v>2224</v>
      </c>
      <c r="Q1026" t="s">
        <v>972</v>
      </c>
      <c r="R1026" t="s">
        <v>1630</v>
      </c>
      <c r="S1026" t="s">
        <v>1786</v>
      </c>
      <c r="T1026" t="s">
        <v>2717</v>
      </c>
      <c r="U1026" t="s">
        <v>970</v>
      </c>
      <c r="V1026" t="s">
        <v>1022</v>
      </c>
      <c r="W1026" t="s">
        <v>984</v>
      </c>
      <c r="X1026" t="s">
        <v>1782</v>
      </c>
      <c r="Y1026" t="s">
        <v>986</v>
      </c>
      <c r="Z1026" t="s">
        <v>518</v>
      </c>
      <c r="AA1026" t="s">
        <v>33</v>
      </c>
      <c r="AB1026">
        <v>8</v>
      </c>
      <c r="AC1026">
        <v>0</v>
      </c>
    </row>
    <row r="1027" spans="2:29" x14ac:dyDescent="0.25">
      <c r="B1027">
        <f t="shared" si="30"/>
        <v>2022</v>
      </c>
      <c r="C1027">
        <f t="shared" si="31"/>
        <v>11</v>
      </c>
      <c r="D1027" s="19">
        <f>_xlfn.XLOOKUP(G1027,[1]Sheet1!$K:$K,[1]Sheet1!$D:$D,0)</f>
        <v>44879</v>
      </c>
      <c r="E1027" s="19">
        <f>_xlfn.XLOOKUP(G1027,[1]Sheet1!$K:$K,[1]Sheet1!$E:$E,0)</f>
        <v>44885</v>
      </c>
      <c r="F1027" t="str">
        <f>_xlfn.XLOOKUP(G1027,[1]Sheet1!$K:$K,[1]Sheet1!$N:$N,0)</f>
        <v>2022-W47</v>
      </c>
      <c r="G1027" t="s">
        <v>626</v>
      </c>
      <c r="H1027" t="s">
        <v>41</v>
      </c>
      <c r="I1027" t="s">
        <v>41</v>
      </c>
      <c r="J1027" t="s">
        <v>42</v>
      </c>
      <c r="K1027" t="s">
        <v>43</v>
      </c>
      <c r="L1027" t="s">
        <v>983</v>
      </c>
      <c r="M1027" t="s">
        <v>996</v>
      </c>
      <c r="N1027" t="s">
        <v>2109</v>
      </c>
      <c r="O1027" t="s">
        <v>1728</v>
      </c>
      <c r="P1027" t="s">
        <v>2412</v>
      </c>
      <c r="Q1027" t="s">
        <v>996</v>
      </c>
      <c r="R1027" t="s">
        <v>3072</v>
      </c>
      <c r="S1027" t="s">
        <v>3073</v>
      </c>
      <c r="T1027" t="s">
        <v>3074</v>
      </c>
      <c r="U1027" t="s">
        <v>970</v>
      </c>
      <c r="V1027" t="s">
        <v>1022</v>
      </c>
      <c r="W1027" t="s">
        <v>984</v>
      </c>
      <c r="X1027" t="s">
        <v>2693</v>
      </c>
      <c r="Y1027" t="s">
        <v>986</v>
      </c>
      <c r="Z1027" t="s">
        <v>176</v>
      </c>
      <c r="AA1027" t="s">
        <v>33</v>
      </c>
      <c r="AB1027">
        <v>7</v>
      </c>
      <c r="AC1027">
        <v>0</v>
      </c>
    </row>
    <row r="1028" spans="2:29" x14ac:dyDescent="0.25">
      <c r="B1028">
        <f t="shared" ref="B1028:B1091" si="32">YEAR(D1028)</f>
        <v>2022</v>
      </c>
      <c r="C1028">
        <f t="shared" ref="C1028:C1091" si="33">MONTH(D1028)</f>
        <v>11</v>
      </c>
      <c r="D1028" s="19">
        <f>_xlfn.XLOOKUP(G1028,[1]Sheet1!$K:$K,[1]Sheet1!$D:$D,0)</f>
        <v>44879</v>
      </c>
      <c r="E1028" s="19">
        <f>_xlfn.XLOOKUP(G1028,[1]Sheet1!$K:$K,[1]Sheet1!$E:$E,0)</f>
        <v>44885</v>
      </c>
      <c r="F1028" t="str">
        <f>_xlfn.XLOOKUP(G1028,[1]Sheet1!$K:$K,[1]Sheet1!$N:$N,0)</f>
        <v>2022-W47</v>
      </c>
      <c r="G1028" t="s">
        <v>626</v>
      </c>
      <c r="H1028" t="s">
        <v>34</v>
      </c>
      <c r="I1028" t="s">
        <v>157</v>
      </c>
      <c r="J1028" t="s">
        <v>158</v>
      </c>
      <c r="K1028" t="s">
        <v>159</v>
      </c>
      <c r="L1028" t="s">
        <v>995</v>
      </c>
      <c r="M1028" t="s">
        <v>1081</v>
      </c>
      <c r="N1028" t="s">
        <v>3053</v>
      </c>
      <c r="O1028" t="s">
        <v>1479</v>
      </c>
      <c r="P1028" t="s">
        <v>2177</v>
      </c>
      <c r="Q1028" t="s">
        <v>988</v>
      </c>
      <c r="R1028" t="s">
        <v>3053</v>
      </c>
      <c r="S1028" t="s">
        <v>3065</v>
      </c>
      <c r="T1028" t="s">
        <v>970</v>
      </c>
      <c r="U1028" t="s">
        <v>970</v>
      </c>
      <c r="V1028" t="s">
        <v>1032</v>
      </c>
      <c r="W1028" t="s">
        <v>984</v>
      </c>
      <c r="X1028" t="s">
        <v>1223</v>
      </c>
      <c r="Y1028" t="s">
        <v>986</v>
      </c>
      <c r="Z1028" t="s">
        <v>298</v>
      </c>
      <c r="AA1028" t="s">
        <v>33</v>
      </c>
      <c r="AB1028">
        <v>6</v>
      </c>
      <c r="AC1028">
        <v>0</v>
      </c>
    </row>
    <row r="1029" spans="2:29" x14ac:dyDescent="0.25">
      <c r="B1029">
        <f t="shared" si="32"/>
        <v>2022</v>
      </c>
      <c r="C1029">
        <f t="shared" si="33"/>
        <v>11</v>
      </c>
      <c r="D1029" s="19">
        <f>_xlfn.XLOOKUP(G1029,[1]Sheet1!$K:$K,[1]Sheet1!$D:$D,0)</f>
        <v>44879</v>
      </c>
      <c r="E1029" s="19">
        <f>_xlfn.XLOOKUP(G1029,[1]Sheet1!$K:$K,[1]Sheet1!$E:$E,0)</f>
        <v>44885</v>
      </c>
      <c r="F1029" t="str">
        <f>_xlfn.XLOOKUP(G1029,[1]Sheet1!$K:$K,[1]Sheet1!$N:$N,0)</f>
        <v>2022-W47</v>
      </c>
      <c r="G1029" t="s">
        <v>626</v>
      </c>
      <c r="H1029" t="s">
        <v>92</v>
      </c>
      <c r="I1029" t="s">
        <v>97</v>
      </c>
      <c r="J1029" t="s">
        <v>98</v>
      </c>
      <c r="K1029" t="s">
        <v>99</v>
      </c>
      <c r="L1029" t="s">
        <v>999</v>
      </c>
      <c r="M1029" t="s">
        <v>1081</v>
      </c>
      <c r="N1029" t="s">
        <v>1932</v>
      </c>
      <c r="O1029" t="s">
        <v>1479</v>
      </c>
      <c r="P1029" t="s">
        <v>1846</v>
      </c>
      <c r="Q1029" t="s">
        <v>963</v>
      </c>
      <c r="R1029" t="s">
        <v>1390</v>
      </c>
      <c r="S1029" t="s">
        <v>2014</v>
      </c>
      <c r="T1029" t="s">
        <v>970</v>
      </c>
      <c r="U1029" t="s">
        <v>970</v>
      </c>
      <c r="V1029" t="s">
        <v>1032</v>
      </c>
      <c r="W1029" t="s">
        <v>984</v>
      </c>
      <c r="X1029" t="s">
        <v>2659</v>
      </c>
      <c r="Y1029" t="s">
        <v>986</v>
      </c>
      <c r="Z1029" t="s">
        <v>584</v>
      </c>
      <c r="AA1029" t="s">
        <v>33</v>
      </c>
      <c r="AB1029">
        <v>6</v>
      </c>
      <c r="AC1029">
        <v>0</v>
      </c>
    </row>
    <row r="1030" spans="2:29" x14ac:dyDescent="0.25">
      <c r="B1030">
        <f t="shared" si="32"/>
        <v>2022</v>
      </c>
      <c r="C1030">
        <f t="shared" si="33"/>
        <v>11</v>
      </c>
      <c r="D1030" s="19">
        <f>_xlfn.XLOOKUP(G1030,[1]Sheet1!$K:$K,[1]Sheet1!$D:$D,0)</f>
        <v>44879</v>
      </c>
      <c r="E1030" s="19">
        <f>_xlfn.XLOOKUP(G1030,[1]Sheet1!$K:$K,[1]Sheet1!$E:$E,0)</f>
        <v>44885</v>
      </c>
      <c r="F1030" t="str">
        <f>_xlfn.XLOOKUP(G1030,[1]Sheet1!$K:$K,[1]Sheet1!$N:$N,0)</f>
        <v>2022-W47</v>
      </c>
      <c r="G1030" t="s">
        <v>626</v>
      </c>
      <c r="H1030" t="s">
        <v>34</v>
      </c>
      <c r="I1030" t="s">
        <v>186</v>
      </c>
      <c r="J1030" t="s">
        <v>187</v>
      </c>
      <c r="K1030" t="s">
        <v>188</v>
      </c>
      <c r="L1030" t="s">
        <v>999</v>
      </c>
      <c r="M1030" t="s">
        <v>977</v>
      </c>
      <c r="N1030" t="s">
        <v>1932</v>
      </c>
      <c r="O1030" t="s">
        <v>2509</v>
      </c>
      <c r="P1030" t="s">
        <v>1248</v>
      </c>
      <c r="Q1030" t="s">
        <v>977</v>
      </c>
      <c r="R1030" t="s">
        <v>3075</v>
      </c>
      <c r="S1030" t="s">
        <v>1265</v>
      </c>
      <c r="T1030" t="s">
        <v>970</v>
      </c>
      <c r="U1030" t="s">
        <v>970</v>
      </c>
      <c r="V1030" t="s">
        <v>963</v>
      </c>
      <c r="W1030" t="s">
        <v>984</v>
      </c>
      <c r="X1030" t="s">
        <v>1554</v>
      </c>
      <c r="Y1030" t="s">
        <v>986</v>
      </c>
      <c r="Z1030" t="s">
        <v>636</v>
      </c>
      <c r="AA1030" t="s">
        <v>33</v>
      </c>
      <c r="AB1030">
        <v>5</v>
      </c>
      <c r="AC1030">
        <v>0</v>
      </c>
    </row>
    <row r="1031" spans="2:29" x14ac:dyDescent="0.25">
      <c r="B1031">
        <f t="shared" si="32"/>
        <v>2022</v>
      </c>
      <c r="C1031">
        <f t="shared" si="33"/>
        <v>11</v>
      </c>
      <c r="D1031" s="19">
        <f>_xlfn.XLOOKUP(G1031,[1]Sheet1!$K:$K,[1]Sheet1!$D:$D,0)</f>
        <v>44879</v>
      </c>
      <c r="E1031" s="19">
        <f>_xlfn.XLOOKUP(G1031,[1]Sheet1!$K:$K,[1]Sheet1!$E:$E,0)</f>
        <v>44885</v>
      </c>
      <c r="F1031" t="str">
        <f>_xlfn.XLOOKUP(G1031,[1]Sheet1!$K:$K,[1]Sheet1!$N:$N,0)</f>
        <v>2022-W47</v>
      </c>
      <c r="G1031" t="s">
        <v>626</v>
      </c>
      <c r="H1031" t="s">
        <v>116</v>
      </c>
      <c r="I1031" t="s">
        <v>116</v>
      </c>
      <c r="J1031" t="s">
        <v>117</v>
      </c>
      <c r="K1031" t="s">
        <v>118</v>
      </c>
      <c r="L1031" t="s">
        <v>1824</v>
      </c>
      <c r="M1031" t="s">
        <v>1081</v>
      </c>
      <c r="N1031" t="s">
        <v>2313</v>
      </c>
      <c r="O1031" t="s">
        <v>1479</v>
      </c>
      <c r="P1031" t="s">
        <v>999</v>
      </c>
      <c r="Q1031" t="s">
        <v>1081</v>
      </c>
      <c r="R1031" t="s">
        <v>2340</v>
      </c>
      <c r="S1031" t="s">
        <v>2143</v>
      </c>
      <c r="T1031" t="s">
        <v>1369</v>
      </c>
      <c r="U1031" t="s">
        <v>970</v>
      </c>
      <c r="V1031" t="s">
        <v>963</v>
      </c>
      <c r="W1031" t="s">
        <v>984</v>
      </c>
      <c r="X1031" t="s">
        <v>2565</v>
      </c>
      <c r="Y1031" t="s">
        <v>986</v>
      </c>
      <c r="Z1031" t="s">
        <v>376</v>
      </c>
      <c r="AA1031" t="s">
        <v>33</v>
      </c>
      <c r="AB1031">
        <v>5</v>
      </c>
      <c r="AC1031">
        <v>0</v>
      </c>
    </row>
    <row r="1032" spans="2:29" x14ac:dyDescent="0.25">
      <c r="B1032">
        <f t="shared" si="32"/>
        <v>2022</v>
      </c>
      <c r="C1032">
        <f t="shared" si="33"/>
        <v>11</v>
      </c>
      <c r="D1032" s="19">
        <f>_xlfn.XLOOKUP(G1032,[1]Sheet1!$K:$K,[1]Sheet1!$D:$D,0)</f>
        <v>44879</v>
      </c>
      <c r="E1032" s="19">
        <f>_xlfn.XLOOKUP(G1032,[1]Sheet1!$K:$K,[1]Sheet1!$E:$E,0)</f>
        <v>44885</v>
      </c>
      <c r="F1032" t="str">
        <f>_xlfn.XLOOKUP(G1032,[1]Sheet1!$K:$K,[1]Sheet1!$N:$N,0)</f>
        <v>2022-W47</v>
      </c>
      <c r="G1032" t="s">
        <v>626</v>
      </c>
      <c r="H1032" t="s">
        <v>34</v>
      </c>
      <c r="I1032" t="s">
        <v>62</v>
      </c>
      <c r="J1032" t="s">
        <v>63</v>
      </c>
      <c r="K1032" t="s">
        <v>64</v>
      </c>
      <c r="L1032" t="s">
        <v>2561</v>
      </c>
      <c r="M1032" t="s">
        <v>977</v>
      </c>
      <c r="N1032" t="s">
        <v>2164</v>
      </c>
      <c r="O1032" t="s">
        <v>2509</v>
      </c>
      <c r="P1032" t="s">
        <v>2358</v>
      </c>
      <c r="Q1032" t="s">
        <v>977</v>
      </c>
      <c r="R1032" t="s">
        <v>2574</v>
      </c>
      <c r="S1032" t="s">
        <v>1265</v>
      </c>
      <c r="T1032" t="s">
        <v>2375</v>
      </c>
      <c r="U1032" t="s">
        <v>970</v>
      </c>
      <c r="V1032" t="s">
        <v>963</v>
      </c>
      <c r="W1032" t="s">
        <v>984</v>
      </c>
      <c r="X1032" t="s">
        <v>1683</v>
      </c>
      <c r="Y1032" t="s">
        <v>986</v>
      </c>
      <c r="Z1032" t="s">
        <v>367</v>
      </c>
      <c r="AA1032" t="s">
        <v>33</v>
      </c>
      <c r="AB1032">
        <v>5</v>
      </c>
      <c r="AC1032">
        <v>0</v>
      </c>
    </row>
    <row r="1033" spans="2:29" x14ac:dyDescent="0.25">
      <c r="B1033">
        <f t="shared" si="32"/>
        <v>2022</v>
      </c>
      <c r="C1033">
        <f t="shared" si="33"/>
        <v>11</v>
      </c>
      <c r="D1033" s="19">
        <f>_xlfn.XLOOKUP(G1033,[1]Sheet1!$K:$K,[1]Sheet1!$D:$D,0)</f>
        <v>44879</v>
      </c>
      <c r="E1033" s="19">
        <f>_xlfn.XLOOKUP(G1033,[1]Sheet1!$K:$K,[1]Sheet1!$E:$E,0)</f>
        <v>44885</v>
      </c>
      <c r="F1033" t="str">
        <f>_xlfn.XLOOKUP(G1033,[1]Sheet1!$K:$K,[1]Sheet1!$N:$N,0)</f>
        <v>2022-W47</v>
      </c>
      <c r="G1033" t="s">
        <v>626</v>
      </c>
      <c r="H1033" t="s">
        <v>231</v>
      </c>
      <c r="I1033" t="s">
        <v>231</v>
      </c>
      <c r="J1033" t="s">
        <v>232</v>
      </c>
      <c r="K1033" t="s">
        <v>233</v>
      </c>
      <c r="L1033" t="s">
        <v>1255</v>
      </c>
      <c r="M1033" t="s">
        <v>996</v>
      </c>
      <c r="N1033" t="s">
        <v>3076</v>
      </c>
      <c r="O1033" t="s">
        <v>1728</v>
      </c>
      <c r="P1033" t="s">
        <v>1477</v>
      </c>
      <c r="Q1033" t="s">
        <v>996</v>
      </c>
      <c r="R1033" t="s">
        <v>2078</v>
      </c>
      <c r="S1033" t="s">
        <v>3073</v>
      </c>
      <c r="T1033" t="s">
        <v>2594</v>
      </c>
      <c r="U1033" t="s">
        <v>970</v>
      </c>
      <c r="V1033" t="s">
        <v>977</v>
      </c>
      <c r="W1033" t="s">
        <v>984</v>
      </c>
      <c r="X1033" t="s">
        <v>1473</v>
      </c>
      <c r="Y1033" t="s">
        <v>986</v>
      </c>
      <c r="Z1033" t="s">
        <v>367</v>
      </c>
      <c r="AA1033" t="s">
        <v>33</v>
      </c>
      <c r="AB1033">
        <v>4</v>
      </c>
      <c r="AC1033">
        <v>0</v>
      </c>
    </row>
    <row r="1034" spans="2:29" x14ac:dyDescent="0.25">
      <c r="B1034">
        <f t="shared" si="32"/>
        <v>2022</v>
      </c>
      <c r="C1034">
        <f t="shared" si="33"/>
        <v>11</v>
      </c>
      <c r="D1034" s="19">
        <f>_xlfn.XLOOKUP(G1034,[1]Sheet1!$K:$K,[1]Sheet1!$D:$D,0)</f>
        <v>44879</v>
      </c>
      <c r="E1034" s="19">
        <f>_xlfn.XLOOKUP(G1034,[1]Sheet1!$K:$K,[1]Sheet1!$E:$E,0)</f>
        <v>44885</v>
      </c>
      <c r="F1034" t="str">
        <f>_xlfn.XLOOKUP(G1034,[1]Sheet1!$K:$K,[1]Sheet1!$N:$N,0)</f>
        <v>2022-W47</v>
      </c>
      <c r="G1034" t="s">
        <v>626</v>
      </c>
      <c r="H1034" t="s">
        <v>512</v>
      </c>
      <c r="I1034" t="s">
        <v>120</v>
      </c>
      <c r="J1034" t="s">
        <v>121</v>
      </c>
      <c r="K1034" t="s">
        <v>122</v>
      </c>
      <c r="L1034" t="s">
        <v>1727</v>
      </c>
      <c r="M1034" t="s">
        <v>984</v>
      </c>
      <c r="N1034" t="s">
        <v>1334</v>
      </c>
      <c r="O1034" t="s">
        <v>986</v>
      </c>
      <c r="P1034" t="s">
        <v>1379</v>
      </c>
      <c r="Q1034" t="s">
        <v>984</v>
      </c>
      <c r="R1034" t="s">
        <v>2515</v>
      </c>
      <c r="S1034" t="s">
        <v>986</v>
      </c>
      <c r="T1034" t="s">
        <v>970</v>
      </c>
      <c r="U1034" t="s">
        <v>986</v>
      </c>
      <c r="V1034" t="s">
        <v>1081</v>
      </c>
      <c r="W1034" t="s">
        <v>984</v>
      </c>
      <c r="X1034" t="s">
        <v>1123</v>
      </c>
      <c r="Y1034" t="s">
        <v>986</v>
      </c>
      <c r="Z1034" t="s">
        <v>637</v>
      </c>
      <c r="AA1034" t="s">
        <v>33</v>
      </c>
      <c r="AB1034">
        <v>3</v>
      </c>
      <c r="AC1034">
        <v>0</v>
      </c>
    </row>
    <row r="1035" spans="2:29" x14ac:dyDescent="0.25">
      <c r="B1035">
        <f t="shared" si="32"/>
        <v>2022</v>
      </c>
      <c r="C1035">
        <f t="shared" si="33"/>
        <v>11</v>
      </c>
      <c r="D1035" s="19">
        <f>_xlfn.XLOOKUP(G1035,[1]Sheet1!$K:$K,[1]Sheet1!$D:$D,0)</f>
        <v>44879</v>
      </c>
      <c r="E1035" s="19">
        <f>_xlfn.XLOOKUP(G1035,[1]Sheet1!$K:$K,[1]Sheet1!$E:$E,0)</f>
        <v>44885</v>
      </c>
      <c r="F1035" t="str">
        <f>_xlfn.XLOOKUP(G1035,[1]Sheet1!$K:$K,[1]Sheet1!$N:$N,0)</f>
        <v>2022-W47</v>
      </c>
      <c r="G1035" t="s">
        <v>626</v>
      </c>
      <c r="H1035" t="s">
        <v>34</v>
      </c>
      <c r="I1035" t="s">
        <v>222</v>
      </c>
      <c r="J1035" t="s">
        <v>158</v>
      </c>
      <c r="K1035" t="s">
        <v>223</v>
      </c>
      <c r="L1035" t="s">
        <v>2755</v>
      </c>
      <c r="M1035" t="s">
        <v>1081</v>
      </c>
      <c r="N1035" t="s">
        <v>1207</v>
      </c>
      <c r="O1035" t="s">
        <v>1479</v>
      </c>
      <c r="P1035" t="s">
        <v>2561</v>
      </c>
      <c r="Q1035" t="s">
        <v>1081</v>
      </c>
      <c r="R1035" t="s">
        <v>2143</v>
      </c>
      <c r="S1035" t="s">
        <v>2143</v>
      </c>
      <c r="T1035" t="s">
        <v>970</v>
      </c>
      <c r="U1035" t="s">
        <v>970</v>
      </c>
      <c r="V1035" t="s">
        <v>972</v>
      </c>
      <c r="W1035" t="s">
        <v>984</v>
      </c>
      <c r="X1035" t="s">
        <v>1190</v>
      </c>
      <c r="Y1035" t="s">
        <v>986</v>
      </c>
      <c r="Z1035" t="s">
        <v>257</v>
      </c>
      <c r="AA1035" t="s">
        <v>33</v>
      </c>
      <c r="AB1035">
        <v>2</v>
      </c>
      <c r="AC1035">
        <v>0</v>
      </c>
    </row>
    <row r="1036" spans="2:29" x14ac:dyDescent="0.25">
      <c r="B1036">
        <f t="shared" si="32"/>
        <v>2022</v>
      </c>
      <c r="C1036">
        <f t="shared" si="33"/>
        <v>11</v>
      </c>
      <c r="D1036" s="19">
        <f>_xlfn.XLOOKUP(G1036,[1]Sheet1!$K:$K,[1]Sheet1!$D:$D,0)</f>
        <v>44879</v>
      </c>
      <c r="E1036" s="19">
        <f>_xlfn.XLOOKUP(G1036,[1]Sheet1!$K:$K,[1]Sheet1!$E:$E,0)</f>
        <v>44885</v>
      </c>
      <c r="F1036" t="str">
        <f>_xlfn.XLOOKUP(G1036,[1]Sheet1!$K:$K,[1]Sheet1!$N:$N,0)</f>
        <v>2022-W47</v>
      </c>
      <c r="G1036" t="s">
        <v>626</v>
      </c>
      <c r="H1036" t="s">
        <v>92</v>
      </c>
      <c r="I1036" t="s">
        <v>93</v>
      </c>
      <c r="J1036" t="s">
        <v>94</v>
      </c>
      <c r="K1036" t="s">
        <v>95</v>
      </c>
      <c r="L1036" t="s">
        <v>1248</v>
      </c>
      <c r="M1036" t="s">
        <v>1081</v>
      </c>
      <c r="N1036" t="s">
        <v>1339</v>
      </c>
      <c r="O1036" t="s">
        <v>1479</v>
      </c>
      <c r="P1036" t="s">
        <v>2177</v>
      </c>
      <c r="Q1036" t="s">
        <v>963</v>
      </c>
      <c r="R1036" t="s">
        <v>3053</v>
      </c>
      <c r="S1036" t="s">
        <v>2014</v>
      </c>
      <c r="T1036" t="s">
        <v>970</v>
      </c>
      <c r="U1036" t="s">
        <v>970</v>
      </c>
      <c r="V1036" t="s">
        <v>972</v>
      </c>
      <c r="W1036" t="s">
        <v>984</v>
      </c>
      <c r="X1036" t="s">
        <v>1086</v>
      </c>
      <c r="Y1036" t="s">
        <v>986</v>
      </c>
      <c r="Z1036" t="s">
        <v>638</v>
      </c>
      <c r="AA1036" t="s">
        <v>33</v>
      </c>
      <c r="AB1036">
        <v>2</v>
      </c>
      <c r="AC1036">
        <v>0</v>
      </c>
    </row>
    <row r="1037" spans="2:29" x14ac:dyDescent="0.25">
      <c r="B1037">
        <f t="shared" si="32"/>
        <v>2022</v>
      </c>
      <c r="C1037">
        <f t="shared" si="33"/>
        <v>11</v>
      </c>
      <c r="D1037" s="19">
        <f>_xlfn.XLOOKUP(G1037,[1]Sheet1!$K:$K,[1]Sheet1!$D:$D,0)</f>
        <v>44879</v>
      </c>
      <c r="E1037" s="19">
        <f>_xlfn.XLOOKUP(G1037,[1]Sheet1!$K:$K,[1]Sheet1!$E:$E,0)</f>
        <v>44885</v>
      </c>
      <c r="F1037" t="str">
        <f>_xlfn.XLOOKUP(G1037,[1]Sheet1!$K:$K,[1]Sheet1!$N:$N,0)</f>
        <v>2022-W47</v>
      </c>
      <c r="G1037" t="s">
        <v>626</v>
      </c>
      <c r="H1037" t="s">
        <v>34</v>
      </c>
      <c r="I1037" t="s">
        <v>224</v>
      </c>
      <c r="J1037" t="s">
        <v>158</v>
      </c>
      <c r="K1037" t="s">
        <v>225</v>
      </c>
      <c r="L1037" t="s">
        <v>1982</v>
      </c>
      <c r="M1037" t="s">
        <v>1032</v>
      </c>
      <c r="N1037" t="s">
        <v>1282</v>
      </c>
      <c r="O1037" t="s">
        <v>1472</v>
      </c>
      <c r="P1037" t="s">
        <v>1194</v>
      </c>
      <c r="Q1037" t="s">
        <v>1032</v>
      </c>
      <c r="R1037" t="s">
        <v>2576</v>
      </c>
      <c r="S1037" t="s">
        <v>2157</v>
      </c>
      <c r="T1037" t="s">
        <v>970</v>
      </c>
      <c r="U1037" t="s">
        <v>970</v>
      </c>
      <c r="V1037" t="s">
        <v>996</v>
      </c>
      <c r="W1037" t="s">
        <v>984</v>
      </c>
      <c r="X1037" t="s">
        <v>1142</v>
      </c>
      <c r="Y1037" t="s">
        <v>986</v>
      </c>
      <c r="Z1037" t="s">
        <v>166</v>
      </c>
      <c r="AA1037" t="s">
        <v>33</v>
      </c>
      <c r="AB1037">
        <v>1</v>
      </c>
      <c r="AC1037">
        <v>0</v>
      </c>
    </row>
    <row r="1038" spans="2:29" x14ac:dyDescent="0.25">
      <c r="B1038">
        <f t="shared" si="32"/>
        <v>2022</v>
      </c>
      <c r="C1038">
        <f t="shared" si="33"/>
        <v>11</v>
      </c>
      <c r="D1038" s="19">
        <f>_xlfn.XLOOKUP(G1038,[1]Sheet1!$K:$K,[1]Sheet1!$D:$D,0)</f>
        <v>44879</v>
      </c>
      <c r="E1038" s="19">
        <f>_xlfn.XLOOKUP(G1038,[1]Sheet1!$K:$K,[1]Sheet1!$E:$E,0)</f>
        <v>44885</v>
      </c>
      <c r="F1038" t="str">
        <f>_xlfn.XLOOKUP(G1038,[1]Sheet1!$K:$K,[1]Sheet1!$N:$N,0)</f>
        <v>2022-W47</v>
      </c>
      <c r="G1038" t="s">
        <v>626</v>
      </c>
      <c r="H1038" t="s">
        <v>34</v>
      </c>
      <c r="I1038" t="s">
        <v>397</v>
      </c>
      <c r="J1038" t="s">
        <v>398</v>
      </c>
      <c r="K1038" t="s">
        <v>399</v>
      </c>
      <c r="L1038" t="s">
        <v>1010</v>
      </c>
      <c r="M1038" t="s">
        <v>996</v>
      </c>
      <c r="N1038" t="s">
        <v>2637</v>
      </c>
      <c r="O1038" t="s">
        <v>1728</v>
      </c>
      <c r="P1038" t="s">
        <v>1727</v>
      </c>
      <c r="Q1038" t="s">
        <v>996</v>
      </c>
      <c r="R1038" t="s">
        <v>1837</v>
      </c>
      <c r="S1038" t="s">
        <v>3073</v>
      </c>
      <c r="T1038" t="s">
        <v>970</v>
      </c>
      <c r="U1038" t="s">
        <v>970</v>
      </c>
      <c r="V1038" t="s">
        <v>996</v>
      </c>
      <c r="W1038" t="s">
        <v>984</v>
      </c>
      <c r="X1038" t="s">
        <v>2227</v>
      </c>
      <c r="Y1038" t="s">
        <v>986</v>
      </c>
      <c r="Z1038" t="s">
        <v>39</v>
      </c>
      <c r="AA1038" t="s">
        <v>33</v>
      </c>
      <c r="AB1038">
        <v>1</v>
      </c>
      <c r="AC1038">
        <v>0</v>
      </c>
    </row>
    <row r="1039" spans="2:29" x14ac:dyDescent="0.25">
      <c r="B1039">
        <f t="shared" si="32"/>
        <v>2022</v>
      </c>
      <c r="C1039">
        <f t="shared" si="33"/>
        <v>11</v>
      </c>
      <c r="D1039" s="19">
        <f>_xlfn.XLOOKUP(G1039,[1]Sheet1!$K:$K,[1]Sheet1!$D:$D,0)</f>
        <v>44879</v>
      </c>
      <c r="E1039" s="19">
        <f>_xlfn.XLOOKUP(G1039,[1]Sheet1!$K:$K,[1]Sheet1!$E:$E,0)</f>
        <v>44885</v>
      </c>
      <c r="F1039" t="str">
        <f>_xlfn.XLOOKUP(G1039,[1]Sheet1!$K:$K,[1]Sheet1!$N:$N,0)</f>
        <v>2022-W47</v>
      </c>
      <c r="G1039" t="s">
        <v>626</v>
      </c>
      <c r="H1039" t="s">
        <v>162</v>
      </c>
      <c r="I1039" t="s">
        <v>371</v>
      </c>
      <c r="J1039" t="s">
        <v>343</v>
      </c>
      <c r="K1039" t="s">
        <v>372</v>
      </c>
      <c r="L1039" t="s">
        <v>1253</v>
      </c>
      <c r="M1039" t="s">
        <v>996</v>
      </c>
      <c r="N1039" t="s">
        <v>1960</v>
      </c>
      <c r="O1039" t="s">
        <v>1728</v>
      </c>
      <c r="P1039" t="s">
        <v>1529</v>
      </c>
      <c r="Q1039" t="s">
        <v>996</v>
      </c>
      <c r="R1039" t="s">
        <v>3077</v>
      </c>
      <c r="S1039" t="s">
        <v>3073</v>
      </c>
      <c r="T1039" t="s">
        <v>3078</v>
      </c>
      <c r="U1039" t="s">
        <v>970</v>
      </c>
      <c r="V1039" t="s">
        <v>996</v>
      </c>
      <c r="W1039" t="s">
        <v>984</v>
      </c>
      <c r="X1039" t="s">
        <v>1207</v>
      </c>
      <c r="Y1039" t="s">
        <v>986</v>
      </c>
      <c r="Z1039" t="s">
        <v>166</v>
      </c>
      <c r="AA1039" t="s">
        <v>33</v>
      </c>
      <c r="AB1039">
        <v>1</v>
      </c>
      <c r="AC1039">
        <v>0</v>
      </c>
    </row>
    <row r="1040" spans="2:29" x14ac:dyDescent="0.25">
      <c r="B1040">
        <f t="shared" si="32"/>
        <v>2022</v>
      </c>
      <c r="C1040">
        <f t="shared" si="33"/>
        <v>11</v>
      </c>
      <c r="D1040" s="19">
        <f>_xlfn.XLOOKUP(G1040,[1]Sheet1!$K:$K,[1]Sheet1!$D:$D,0)</f>
        <v>44879</v>
      </c>
      <c r="E1040" s="19">
        <f>_xlfn.XLOOKUP(G1040,[1]Sheet1!$K:$K,[1]Sheet1!$E:$E,0)</f>
        <v>44885</v>
      </c>
      <c r="F1040" t="str">
        <f>_xlfn.XLOOKUP(G1040,[1]Sheet1!$K:$K,[1]Sheet1!$N:$N,0)</f>
        <v>2022-W47</v>
      </c>
      <c r="G1040" t="s">
        <v>626</v>
      </c>
      <c r="H1040" t="s">
        <v>92</v>
      </c>
      <c r="I1040" t="s">
        <v>111</v>
      </c>
      <c r="J1040" t="s">
        <v>112</v>
      </c>
      <c r="K1040" t="s">
        <v>113</v>
      </c>
      <c r="L1040" t="s">
        <v>1855</v>
      </c>
      <c r="M1040" t="s">
        <v>963</v>
      </c>
      <c r="N1040" t="s">
        <v>1319</v>
      </c>
      <c r="O1040" t="s">
        <v>968</v>
      </c>
      <c r="P1040" t="s">
        <v>1241</v>
      </c>
      <c r="Q1040" t="s">
        <v>963</v>
      </c>
      <c r="R1040" t="s">
        <v>2221</v>
      </c>
      <c r="S1040" t="s">
        <v>2014</v>
      </c>
      <c r="T1040" t="s">
        <v>2477</v>
      </c>
      <c r="U1040" t="s">
        <v>970</v>
      </c>
      <c r="V1040" t="s">
        <v>996</v>
      </c>
      <c r="W1040" t="s">
        <v>984</v>
      </c>
      <c r="X1040" t="s">
        <v>2184</v>
      </c>
      <c r="Y1040" t="s">
        <v>986</v>
      </c>
      <c r="Z1040" t="s">
        <v>564</v>
      </c>
      <c r="AA1040" t="s">
        <v>33</v>
      </c>
      <c r="AB1040">
        <v>1</v>
      </c>
      <c r="AC1040">
        <v>0</v>
      </c>
    </row>
    <row r="1041" spans="2:29" x14ac:dyDescent="0.25">
      <c r="B1041">
        <f t="shared" si="32"/>
        <v>2022</v>
      </c>
      <c r="C1041">
        <f t="shared" si="33"/>
        <v>11</v>
      </c>
      <c r="D1041" s="19">
        <f>_xlfn.XLOOKUP(G1041,[1]Sheet1!$K:$K,[1]Sheet1!$D:$D,0)</f>
        <v>44872</v>
      </c>
      <c r="E1041" s="19">
        <f>_xlfn.XLOOKUP(G1041,[1]Sheet1!$K:$K,[1]Sheet1!$E:$E,0)</f>
        <v>44878</v>
      </c>
      <c r="F1041" t="str">
        <f>_xlfn.XLOOKUP(G1041,[1]Sheet1!$K:$K,[1]Sheet1!$N:$N,0)</f>
        <v>2022-W46</v>
      </c>
      <c r="G1041" t="s">
        <v>639</v>
      </c>
      <c r="H1041" t="s">
        <v>512</v>
      </c>
      <c r="I1041" t="s">
        <v>80</v>
      </c>
      <c r="J1041" t="s">
        <v>81</v>
      </c>
      <c r="K1041" t="s">
        <v>82</v>
      </c>
      <c r="L1041" t="s">
        <v>3079</v>
      </c>
      <c r="M1041" t="s">
        <v>967</v>
      </c>
      <c r="N1041" t="s">
        <v>3080</v>
      </c>
      <c r="O1041" t="s">
        <v>998</v>
      </c>
      <c r="P1041" t="s">
        <v>3081</v>
      </c>
      <c r="Q1041" t="s">
        <v>1110</v>
      </c>
      <c r="R1041" t="s">
        <v>2165</v>
      </c>
      <c r="S1041" t="s">
        <v>3082</v>
      </c>
      <c r="T1041" t="s">
        <v>1250</v>
      </c>
      <c r="U1041" t="s">
        <v>970</v>
      </c>
      <c r="V1041" t="s">
        <v>1496</v>
      </c>
      <c r="W1041" t="s">
        <v>984</v>
      </c>
      <c r="X1041" t="s">
        <v>3083</v>
      </c>
      <c r="Y1041" t="s">
        <v>986</v>
      </c>
      <c r="Z1041" t="s">
        <v>640</v>
      </c>
      <c r="AA1041" t="s">
        <v>33</v>
      </c>
      <c r="AB1041">
        <v>30</v>
      </c>
      <c r="AC1041">
        <v>0</v>
      </c>
    </row>
    <row r="1042" spans="2:29" x14ac:dyDescent="0.25">
      <c r="B1042">
        <f t="shared" si="32"/>
        <v>2022</v>
      </c>
      <c r="C1042">
        <f t="shared" si="33"/>
        <v>11</v>
      </c>
      <c r="D1042" s="19">
        <f>_xlfn.XLOOKUP(G1042,[1]Sheet1!$K:$K,[1]Sheet1!$D:$D,0)</f>
        <v>44872</v>
      </c>
      <c r="E1042" s="19">
        <f>_xlfn.XLOOKUP(G1042,[1]Sheet1!$K:$K,[1]Sheet1!$E:$E,0)</f>
        <v>44878</v>
      </c>
      <c r="F1042" t="str">
        <f>_xlfn.XLOOKUP(G1042,[1]Sheet1!$K:$K,[1]Sheet1!$N:$N,0)</f>
        <v>2022-W46</v>
      </c>
      <c r="G1042" t="s">
        <v>639</v>
      </c>
      <c r="H1042" t="s">
        <v>34</v>
      </c>
      <c r="I1042" t="s">
        <v>50</v>
      </c>
      <c r="J1042" t="s">
        <v>51</v>
      </c>
      <c r="K1042" t="s">
        <v>52</v>
      </c>
      <c r="L1042" t="s">
        <v>3044</v>
      </c>
      <c r="M1042" t="s">
        <v>977</v>
      </c>
      <c r="N1042" t="s">
        <v>1893</v>
      </c>
      <c r="O1042" t="s">
        <v>1730</v>
      </c>
      <c r="P1042" t="s">
        <v>1306</v>
      </c>
      <c r="Q1042" t="s">
        <v>977</v>
      </c>
      <c r="R1042" t="s">
        <v>1139</v>
      </c>
      <c r="S1042" t="s">
        <v>1865</v>
      </c>
      <c r="T1042" t="s">
        <v>2734</v>
      </c>
      <c r="U1042" t="s">
        <v>970</v>
      </c>
      <c r="V1042" t="s">
        <v>1132</v>
      </c>
      <c r="W1042" t="s">
        <v>996</v>
      </c>
      <c r="X1042" t="s">
        <v>2759</v>
      </c>
      <c r="Y1042" t="s">
        <v>1157</v>
      </c>
      <c r="Z1042" t="s">
        <v>641</v>
      </c>
      <c r="AA1042" t="s">
        <v>560</v>
      </c>
      <c r="AB1042">
        <v>26</v>
      </c>
      <c r="AC1042">
        <v>1</v>
      </c>
    </row>
    <row r="1043" spans="2:29" x14ac:dyDescent="0.25">
      <c r="B1043">
        <f t="shared" si="32"/>
        <v>2022</v>
      </c>
      <c r="C1043">
        <f t="shared" si="33"/>
        <v>11</v>
      </c>
      <c r="D1043" s="19">
        <f>_xlfn.XLOOKUP(G1043,[1]Sheet1!$K:$K,[1]Sheet1!$D:$D,0)</f>
        <v>44872</v>
      </c>
      <c r="E1043" s="19">
        <f>_xlfn.XLOOKUP(G1043,[1]Sheet1!$K:$K,[1]Sheet1!$E:$E,0)</f>
        <v>44878</v>
      </c>
      <c r="F1043" t="str">
        <f>_xlfn.XLOOKUP(G1043,[1]Sheet1!$K:$K,[1]Sheet1!$N:$N,0)</f>
        <v>2022-W46</v>
      </c>
      <c r="G1043" t="s">
        <v>639</v>
      </c>
      <c r="H1043" t="s">
        <v>92</v>
      </c>
      <c r="I1043" t="s">
        <v>102</v>
      </c>
      <c r="J1043" t="s">
        <v>103</v>
      </c>
      <c r="K1043" t="s">
        <v>104</v>
      </c>
      <c r="L1043" t="s">
        <v>1969</v>
      </c>
      <c r="M1043" t="s">
        <v>972</v>
      </c>
      <c r="N1043" t="s">
        <v>1673</v>
      </c>
      <c r="O1043" t="s">
        <v>2211</v>
      </c>
      <c r="P1043" t="s">
        <v>962</v>
      </c>
      <c r="Q1043" t="s">
        <v>1081</v>
      </c>
      <c r="R1043" t="s">
        <v>2760</v>
      </c>
      <c r="S1043" t="s">
        <v>1833</v>
      </c>
      <c r="T1043" t="s">
        <v>1813</v>
      </c>
      <c r="U1043" t="s">
        <v>970</v>
      </c>
      <c r="V1043" t="s">
        <v>1321</v>
      </c>
      <c r="W1043" t="s">
        <v>984</v>
      </c>
      <c r="X1043" t="s">
        <v>2065</v>
      </c>
      <c r="Y1043" t="s">
        <v>986</v>
      </c>
      <c r="Z1043" t="s">
        <v>642</v>
      </c>
      <c r="AA1043" t="s">
        <v>33</v>
      </c>
      <c r="AB1043">
        <v>24</v>
      </c>
      <c r="AC1043">
        <v>0</v>
      </c>
    </row>
    <row r="1044" spans="2:29" x14ac:dyDescent="0.25">
      <c r="B1044">
        <f t="shared" si="32"/>
        <v>2022</v>
      </c>
      <c r="C1044">
        <f t="shared" si="33"/>
        <v>11</v>
      </c>
      <c r="D1044" s="19">
        <f>_xlfn.XLOOKUP(G1044,[1]Sheet1!$K:$K,[1]Sheet1!$D:$D,0)</f>
        <v>44872</v>
      </c>
      <c r="E1044" s="19">
        <f>_xlfn.XLOOKUP(G1044,[1]Sheet1!$K:$K,[1]Sheet1!$E:$E,0)</f>
        <v>44878</v>
      </c>
      <c r="F1044" t="str">
        <f>_xlfn.XLOOKUP(G1044,[1]Sheet1!$K:$K,[1]Sheet1!$N:$N,0)</f>
        <v>2022-W46</v>
      </c>
      <c r="G1044" t="s">
        <v>639</v>
      </c>
      <c r="H1044" t="s">
        <v>58</v>
      </c>
      <c r="I1044" t="s">
        <v>58</v>
      </c>
      <c r="J1044" t="s">
        <v>59</v>
      </c>
      <c r="K1044" t="s">
        <v>60</v>
      </c>
      <c r="L1044" t="s">
        <v>2050</v>
      </c>
      <c r="M1044" t="s">
        <v>1032</v>
      </c>
      <c r="N1044" t="s">
        <v>2580</v>
      </c>
      <c r="O1044" t="s">
        <v>1980</v>
      </c>
      <c r="P1044" t="s">
        <v>2669</v>
      </c>
      <c r="Q1044" t="s">
        <v>1032</v>
      </c>
      <c r="R1044" t="s">
        <v>2646</v>
      </c>
      <c r="S1044" t="s">
        <v>1058</v>
      </c>
      <c r="T1044" t="s">
        <v>2101</v>
      </c>
      <c r="U1044" t="s">
        <v>970</v>
      </c>
      <c r="V1044" t="s">
        <v>1289</v>
      </c>
      <c r="W1044" t="s">
        <v>984</v>
      </c>
      <c r="X1044" t="s">
        <v>1063</v>
      </c>
      <c r="Y1044" t="s">
        <v>986</v>
      </c>
      <c r="Z1044" t="s">
        <v>643</v>
      </c>
      <c r="AA1044" t="s">
        <v>33</v>
      </c>
      <c r="AB1044">
        <v>22</v>
      </c>
      <c r="AC1044">
        <v>0</v>
      </c>
    </row>
    <row r="1045" spans="2:29" x14ac:dyDescent="0.25">
      <c r="B1045">
        <f t="shared" si="32"/>
        <v>2022</v>
      </c>
      <c r="C1045">
        <f t="shared" si="33"/>
        <v>11</v>
      </c>
      <c r="D1045" s="19">
        <f>_xlfn.XLOOKUP(G1045,[1]Sheet1!$K:$K,[1]Sheet1!$D:$D,0)</f>
        <v>44872</v>
      </c>
      <c r="E1045" s="19">
        <f>_xlfn.XLOOKUP(G1045,[1]Sheet1!$K:$K,[1]Sheet1!$E:$E,0)</f>
        <v>44878</v>
      </c>
      <c r="F1045" t="str">
        <f>_xlfn.XLOOKUP(G1045,[1]Sheet1!$K:$K,[1]Sheet1!$N:$N,0)</f>
        <v>2022-W46</v>
      </c>
      <c r="G1045" t="s">
        <v>639</v>
      </c>
      <c r="H1045" t="s">
        <v>512</v>
      </c>
      <c r="I1045" t="s">
        <v>67</v>
      </c>
      <c r="J1045" t="s">
        <v>68</v>
      </c>
      <c r="K1045" t="s">
        <v>69</v>
      </c>
      <c r="L1045" t="s">
        <v>2195</v>
      </c>
      <c r="M1045" t="s">
        <v>963</v>
      </c>
      <c r="N1045" t="s">
        <v>2450</v>
      </c>
      <c r="O1045" t="s">
        <v>2205</v>
      </c>
      <c r="P1045" t="s">
        <v>1646</v>
      </c>
      <c r="Q1045" t="s">
        <v>963</v>
      </c>
      <c r="R1045" t="s">
        <v>2025</v>
      </c>
      <c r="S1045" t="s">
        <v>1401</v>
      </c>
      <c r="T1045" t="s">
        <v>3084</v>
      </c>
      <c r="U1045" t="s">
        <v>970</v>
      </c>
      <c r="V1045" t="s">
        <v>1289</v>
      </c>
      <c r="W1045" t="s">
        <v>984</v>
      </c>
      <c r="X1045" t="s">
        <v>1881</v>
      </c>
      <c r="Y1045" t="s">
        <v>986</v>
      </c>
      <c r="Z1045" t="s">
        <v>644</v>
      </c>
      <c r="AA1045" t="s">
        <v>33</v>
      </c>
      <c r="AB1045">
        <v>22</v>
      </c>
      <c r="AC1045">
        <v>0</v>
      </c>
    </row>
    <row r="1046" spans="2:29" x14ac:dyDescent="0.25">
      <c r="B1046">
        <f t="shared" si="32"/>
        <v>2022</v>
      </c>
      <c r="C1046">
        <f t="shared" si="33"/>
        <v>11</v>
      </c>
      <c r="D1046" s="19">
        <f>_xlfn.XLOOKUP(G1046,[1]Sheet1!$K:$K,[1]Sheet1!$D:$D,0)</f>
        <v>44872</v>
      </c>
      <c r="E1046" s="19">
        <f>_xlfn.XLOOKUP(G1046,[1]Sheet1!$K:$K,[1]Sheet1!$E:$E,0)</f>
        <v>44878</v>
      </c>
      <c r="F1046" t="str">
        <f>_xlfn.XLOOKUP(G1046,[1]Sheet1!$K:$K,[1]Sheet1!$N:$N,0)</f>
        <v>2022-W46</v>
      </c>
      <c r="G1046" t="s">
        <v>639</v>
      </c>
      <c r="H1046" t="s">
        <v>512</v>
      </c>
      <c r="I1046" t="s">
        <v>72</v>
      </c>
      <c r="J1046" t="s">
        <v>73</v>
      </c>
      <c r="K1046" t="s">
        <v>74</v>
      </c>
      <c r="L1046" t="s">
        <v>1414</v>
      </c>
      <c r="M1046" t="s">
        <v>963</v>
      </c>
      <c r="N1046" t="s">
        <v>2595</v>
      </c>
      <c r="O1046" t="s">
        <v>2205</v>
      </c>
      <c r="P1046" t="s">
        <v>2448</v>
      </c>
      <c r="Q1046" t="s">
        <v>963</v>
      </c>
      <c r="R1046" t="s">
        <v>2451</v>
      </c>
      <c r="S1046" t="s">
        <v>1401</v>
      </c>
      <c r="T1046" t="s">
        <v>2722</v>
      </c>
      <c r="U1046" t="s">
        <v>970</v>
      </c>
      <c r="V1046" t="s">
        <v>1341</v>
      </c>
      <c r="W1046" t="s">
        <v>984</v>
      </c>
      <c r="X1046" t="s">
        <v>2331</v>
      </c>
      <c r="Y1046" t="s">
        <v>986</v>
      </c>
      <c r="Z1046" t="s">
        <v>645</v>
      </c>
      <c r="AA1046" t="s">
        <v>33</v>
      </c>
      <c r="AB1046">
        <v>20</v>
      </c>
      <c r="AC1046">
        <v>0</v>
      </c>
    </row>
    <row r="1047" spans="2:29" x14ac:dyDescent="0.25">
      <c r="B1047">
        <f t="shared" si="32"/>
        <v>2022</v>
      </c>
      <c r="C1047">
        <f t="shared" si="33"/>
        <v>11</v>
      </c>
      <c r="D1047" s="19">
        <f>_xlfn.XLOOKUP(G1047,[1]Sheet1!$K:$K,[1]Sheet1!$D:$D,0)</f>
        <v>44872</v>
      </c>
      <c r="E1047" s="19">
        <f>_xlfn.XLOOKUP(G1047,[1]Sheet1!$K:$K,[1]Sheet1!$E:$E,0)</f>
        <v>44878</v>
      </c>
      <c r="F1047" t="str">
        <f>_xlfn.XLOOKUP(G1047,[1]Sheet1!$K:$K,[1]Sheet1!$N:$N,0)</f>
        <v>2022-W46</v>
      </c>
      <c r="G1047" t="s">
        <v>639</v>
      </c>
      <c r="H1047" t="s">
        <v>88</v>
      </c>
      <c r="I1047" t="s">
        <v>88</v>
      </c>
      <c r="J1047" t="s">
        <v>89</v>
      </c>
      <c r="K1047" t="s">
        <v>90</v>
      </c>
      <c r="L1047" t="s">
        <v>1846</v>
      </c>
      <c r="M1047" t="s">
        <v>963</v>
      </c>
      <c r="N1047" t="s">
        <v>1488</v>
      </c>
      <c r="O1047" t="s">
        <v>2205</v>
      </c>
      <c r="P1047" t="s">
        <v>2552</v>
      </c>
      <c r="Q1047" t="s">
        <v>1032</v>
      </c>
      <c r="R1047" t="s">
        <v>1210</v>
      </c>
      <c r="S1047" t="s">
        <v>1058</v>
      </c>
      <c r="T1047" t="s">
        <v>3085</v>
      </c>
      <c r="U1047" t="s">
        <v>970</v>
      </c>
      <c r="V1047" t="s">
        <v>1005</v>
      </c>
      <c r="W1047" t="s">
        <v>972</v>
      </c>
      <c r="X1047" t="s">
        <v>1163</v>
      </c>
      <c r="Y1047" t="s">
        <v>974</v>
      </c>
      <c r="Z1047" t="s">
        <v>646</v>
      </c>
      <c r="AA1047" t="s">
        <v>145</v>
      </c>
      <c r="AB1047">
        <v>17</v>
      </c>
      <c r="AC1047">
        <v>2</v>
      </c>
    </row>
    <row r="1048" spans="2:29" x14ac:dyDescent="0.25">
      <c r="B1048">
        <f t="shared" si="32"/>
        <v>2022</v>
      </c>
      <c r="C1048">
        <f t="shared" si="33"/>
        <v>11</v>
      </c>
      <c r="D1048" s="19">
        <f>_xlfn.XLOOKUP(G1048,[1]Sheet1!$K:$K,[1]Sheet1!$D:$D,0)</f>
        <v>44872</v>
      </c>
      <c r="E1048" s="19">
        <f>_xlfn.XLOOKUP(G1048,[1]Sheet1!$K:$K,[1]Sheet1!$E:$E,0)</f>
        <v>44878</v>
      </c>
      <c r="F1048" t="str">
        <f>_xlfn.XLOOKUP(G1048,[1]Sheet1!$K:$K,[1]Sheet1!$N:$N,0)</f>
        <v>2022-W46</v>
      </c>
      <c r="G1048" t="s">
        <v>639</v>
      </c>
      <c r="H1048" t="s">
        <v>34</v>
      </c>
      <c r="I1048" t="s">
        <v>45</v>
      </c>
      <c r="J1048" t="s">
        <v>46</v>
      </c>
      <c r="K1048" t="s">
        <v>47</v>
      </c>
      <c r="L1048" t="s">
        <v>1304</v>
      </c>
      <c r="M1048" t="s">
        <v>1032</v>
      </c>
      <c r="N1048" t="s">
        <v>3086</v>
      </c>
      <c r="O1048" t="s">
        <v>1980</v>
      </c>
      <c r="P1048" t="s">
        <v>1354</v>
      </c>
      <c r="Q1048" t="s">
        <v>1022</v>
      </c>
      <c r="R1048" t="s">
        <v>2678</v>
      </c>
      <c r="S1048" t="s">
        <v>993</v>
      </c>
      <c r="T1048" t="s">
        <v>3041</v>
      </c>
      <c r="U1048" t="s">
        <v>970</v>
      </c>
      <c r="V1048" t="s">
        <v>1332</v>
      </c>
      <c r="W1048" t="s">
        <v>984</v>
      </c>
      <c r="X1048" t="s">
        <v>2337</v>
      </c>
      <c r="Y1048" t="s">
        <v>986</v>
      </c>
      <c r="Z1048" t="s">
        <v>647</v>
      </c>
      <c r="AA1048" t="s">
        <v>33</v>
      </c>
      <c r="AB1048">
        <v>17</v>
      </c>
      <c r="AC1048">
        <v>0</v>
      </c>
    </row>
    <row r="1049" spans="2:29" x14ac:dyDescent="0.25">
      <c r="B1049">
        <f t="shared" si="32"/>
        <v>2022</v>
      </c>
      <c r="C1049">
        <f t="shared" si="33"/>
        <v>11</v>
      </c>
      <c r="D1049" s="19">
        <f>_xlfn.XLOOKUP(G1049,[1]Sheet1!$K:$K,[1]Sheet1!$D:$D,0)</f>
        <v>44872</v>
      </c>
      <c r="E1049" s="19">
        <f>_xlfn.XLOOKUP(G1049,[1]Sheet1!$K:$K,[1]Sheet1!$E:$E,0)</f>
        <v>44878</v>
      </c>
      <c r="F1049" t="str">
        <f>_xlfn.XLOOKUP(G1049,[1]Sheet1!$K:$K,[1]Sheet1!$N:$N,0)</f>
        <v>2022-W46</v>
      </c>
      <c r="G1049" t="s">
        <v>639</v>
      </c>
      <c r="H1049" t="s">
        <v>92</v>
      </c>
      <c r="I1049" t="s">
        <v>97</v>
      </c>
      <c r="J1049" t="s">
        <v>98</v>
      </c>
      <c r="K1049" t="s">
        <v>99</v>
      </c>
      <c r="L1049" t="s">
        <v>1855</v>
      </c>
      <c r="M1049" t="s">
        <v>984</v>
      </c>
      <c r="N1049" t="s">
        <v>2789</v>
      </c>
      <c r="O1049" t="s">
        <v>986</v>
      </c>
      <c r="P1049" t="s">
        <v>1362</v>
      </c>
      <c r="Q1049" t="s">
        <v>984</v>
      </c>
      <c r="R1049" t="s">
        <v>1265</v>
      </c>
      <c r="S1049" t="s">
        <v>986</v>
      </c>
      <c r="T1049" t="s">
        <v>3087</v>
      </c>
      <c r="U1049" t="s">
        <v>986</v>
      </c>
      <c r="V1049" t="s">
        <v>1318</v>
      </c>
      <c r="W1049" t="s">
        <v>984</v>
      </c>
      <c r="X1049" t="s">
        <v>3088</v>
      </c>
      <c r="Y1049" t="s">
        <v>986</v>
      </c>
      <c r="Z1049" t="s">
        <v>648</v>
      </c>
      <c r="AA1049" t="s">
        <v>33</v>
      </c>
      <c r="AB1049">
        <v>17</v>
      </c>
      <c r="AC1049">
        <v>0</v>
      </c>
    </row>
    <row r="1050" spans="2:29" x14ac:dyDescent="0.25">
      <c r="B1050">
        <f t="shared" si="32"/>
        <v>2022</v>
      </c>
      <c r="C1050">
        <f t="shared" si="33"/>
        <v>11</v>
      </c>
      <c r="D1050" s="19">
        <f>_xlfn.XLOOKUP(G1050,[1]Sheet1!$K:$K,[1]Sheet1!$D:$D,0)</f>
        <v>44872</v>
      </c>
      <c r="E1050" s="19">
        <f>_xlfn.XLOOKUP(G1050,[1]Sheet1!$K:$K,[1]Sheet1!$E:$E,0)</f>
        <v>44878</v>
      </c>
      <c r="F1050" t="str">
        <f>_xlfn.XLOOKUP(G1050,[1]Sheet1!$K:$K,[1]Sheet1!$N:$N,0)</f>
        <v>2022-W46</v>
      </c>
      <c r="G1050" t="s">
        <v>639</v>
      </c>
      <c r="H1050" t="s">
        <v>24</v>
      </c>
      <c r="I1050" t="s">
        <v>24</v>
      </c>
      <c r="J1050" t="s">
        <v>25</v>
      </c>
      <c r="K1050" t="s">
        <v>26</v>
      </c>
      <c r="L1050" t="s">
        <v>1511</v>
      </c>
      <c r="M1050" t="s">
        <v>984</v>
      </c>
      <c r="N1050" t="s">
        <v>2555</v>
      </c>
      <c r="O1050" t="s">
        <v>986</v>
      </c>
      <c r="P1050" t="s">
        <v>1846</v>
      </c>
      <c r="Q1050" t="s">
        <v>984</v>
      </c>
      <c r="R1050" t="s">
        <v>2474</v>
      </c>
      <c r="S1050" t="s">
        <v>986</v>
      </c>
      <c r="T1050" t="s">
        <v>2579</v>
      </c>
      <c r="U1050" t="s">
        <v>986</v>
      </c>
      <c r="V1050" t="s">
        <v>1340</v>
      </c>
      <c r="W1050" t="s">
        <v>984</v>
      </c>
      <c r="X1050" t="s">
        <v>3089</v>
      </c>
      <c r="Y1050" t="s">
        <v>986</v>
      </c>
      <c r="Z1050" t="s">
        <v>429</v>
      </c>
      <c r="AA1050" t="s">
        <v>33</v>
      </c>
      <c r="AB1050">
        <v>16</v>
      </c>
      <c r="AC1050">
        <v>0</v>
      </c>
    </row>
    <row r="1051" spans="2:29" x14ac:dyDescent="0.25">
      <c r="B1051">
        <f t="shared" si="32"/>
        <v>2022</v>
      </c>
      <c r="C1051">
        <f t="shared" si="33"/>
        <v>11</v>
      </c>
      <c r="D1051" s="19">
        <f>_xlfn.XLOOKUP(G1051,[1]Sheet1!$K:$K,[1]Sheet1!$D:$D,0)</f>
        <v>44872</v>
      </c>
      <c r="E1051" s="19">
        <f>_xlfn.XLOOKUP(G1051,[1]Sheet1!$K:$K,[1]Sheet1!$E:$E,0)</f>
        <v>44878</v>
      </c>
      <c r="F1051" t="str">
        <f>_xlfn.XLOOKUP(G1051,[1]Sheet1!$K:$K,[1]Sheet1!$N:$N,0)</f>
        <v>2022-W46</v>
      </c>
      <c r="G1051" t="s">
        <v>639</v>
      </c>
      <c r="H1051" t="s">
        <v>512</v>
      </c>
      <c r="I1051" t="s">
        <v>54</v>
      </c>
      <c r="J1051" t="s">
        <v>30</v>
      </c>
      <c r="K1051" t="s">
        <v>55</v>
      </c>
      <c r="L1051" t="s">
        <v>3090</v>
      </c>
      <c r="M1051" t="s">
        <v>1125</v>
      </c>
      <c r="N1051" t="s">
        <v>1171</v>
      </c>
      <c r="O1051" t="s">
        <v>3091</v>
      </c>
      <c r="P1051" t="s">
        <v>3092</v>
      </c>
      <c r="Q1051" t="s">
        <v>1125</v>
      </c>
      <c r="R1051" t="s">
        <v>1716</v>
      </c>
      <c r="S1051" t="s">
        <v>2020</v>
      </c>
      <c r="T1051" t="s">
        <v>3093</v>
      </c>
      <c r="U1051" t="s">
        <v>1628</v>
      </c>
      <c r="V1051" t="s">
        <v>1340</v>
      </c>
      <c r="W1051" t="s">
        <v>984</v>
      </c>
      <c r="X1051" t="s">
        <v>1517</v>
      </c>
      <c r="Y1051" t="s">
        <v>986</v>
      </c>
      <c r="Z1051" t="s">
        <v>649</v>
      </c>
      <c r="AA1051" t="s">
        <v>33</v>
      </c>
      <c r="AB1051">
        <v>15</v>
      </c>
      <c r="AC1051">
        <v>0</v>
      </c>
    </row>
    <row r="1052" spans="2:29" x14ac:dyDescent="0.25">
      <c r="B1052">
        <f t="shared" si="32"/>
        <v>2022</v>
      </c>
      <c r="C1052">
        <f t="shared" si="33"/>
        <v>11</v>
      </c>
      <c r="D1052" s="19">
        <f>_xlfn.XLOOKUP(G1052,[1]Sheet1!$K:$K,[1]Sheet1!$D:$D,0)</f>
        <v>44872</v>
      </c>
      <c r="E1052" s="19">
        <f>_xlfn.XLOOKUP(G1052,[1]Sheet1!$K:$K,[1]Sheet1!$E:$E,0)</f>
        <v>44878</v>
      </c>
      <c r="F1052" t="str">
        <f>_xlfn.XLOOKUP(G1052,[1]Sheet1!$K:$K,[1]Sheet1!$N:$N,0)</f>
        <v>2022-W46</v>
      </c>
      <c r="G1052" t="s">
        <v>639</v>
      </c>
      <c r="H1052" t="s">
        <v>301</v>
      </c>
      <c r="I1052" t="s">
        <v>301</v>
      </c>
      <c r="J1052" t="s">
        <v>302</v>
      </c>
      <c r="K1052" t="s">
        <v>303</v>
      </c>
      <c r="L1052" t="s">
        <v>2064</v>
      </c>
      <c r="M1052" t="s">
        <v>977</v>
      </c>
      <c r="N1052" t="s">
        <v>1203</v>
      </c>
      <c r="O1052" t="s">
        <v>1730</v>
      </c>
      <c r="P1052" t="s">
        <v>1402</v>
      </c>
      <c r="Q1052" t="s">
        <v>977</v>
      </c>
      <c r="R1052" t="s">
        <v>1486</v>
      </c>
      <c r="S1052" t="s">
        <v>1865</v>
      </c>
      <c r="T1052" t="s">
        <v>2778</v>
      </c>
      <c r="U1052" t="s">
        <v>970</v>
      </c>
      <c r="V1052" t="s">
        <v>1221</v>
      </c>
      <c r="W1052" t="s">
        <v>984</v>
      </c>
      <c r="X1052" t="s">
        <v>3094</v>
      </c>
      <c r="Y1052" t="s">
        <v>986</v>
      </c>
      <c r="Z1052" t="s">
        <v>650</v>
      </c>
      <c r="AA1052" t="s">
        <v>33</v>
      </c>
      <c r="AB1052">
        <v>13</v>
      </c>
      <c r="AC1052">
        <v>0</v>
      </c>
    </row>
    <row r="1053" spans="2:29" x14ac:dyDescent="0.25">
      <c r="B1053">
        <f t="shared" si="32"/>
        <v>2022</v>
      </c>
      <c r="C1053">
        <f t="shared" si="33"/>
        <v>11</v>
      </c>
      <c r="D1053" s="19">
        <f>_xlfn.XLOOKUP(G1053,[1]Sheet1!$K:$K,[1]Sheet1!$D:$D,0)</f>
        <v>44872</v>
      </c>
      <c r="E1053" s="19">
        <f>_xlfn.XLOOKUP(G1053,[1]Sheet1!$K:$K,[1]Sheet1!$E:$E,0)</f>
        <v>44878</v>
      </c>
      <c r="F1053" t="str">
        <f>_xlfn.XLOOKUP(G1053,[1]Sheet1!$K:$K,[1]Sheet1!$N:$N,0)</f>
        <v>2022-W46</v>
      </c>
      <c r="G1053" t="s">
        <v>639</v>
      </c>
      <c r="H1053" t="s">
        <v>35</v>
      </c>
      <c r="I1053" t="s">
        <v>35</v>
      </c>
      <c r="J1053" t="s">
        <v>36</v>
      </c>
      <c r="K1053" t="s">
        <v>37</v>
      </c>
      <c r="L1053" t="s">
        <v>1855</v>
      </c>
      <c r="M1053" t="s">
        <v>984</v>
      </c>
      <c r="N1053" t="s">
        <v>2789</v>
      </c>
      <c r="O1053" t="s">
        <v>986</v>
      </c>
      <c r="P1053" t="s">
        <v>1858</v>
      </c>
      <c r="Q1053" t="s">
        <v>984</v>
      </c>
      <c r="R1053" t="s">
        <v>1225</v>
      </c>
      <c r="S1053" t="s">
        <v>986</v>
      </c>
      <c r="T1053" t="s">
        <v>2647</v>
      </c>
      <c r="U1053" t="s">
        <v>986</v>
      </c>
      <c r="V1053" t="s">
        <v>1042</v>
      </c>
      <c r="W1053" t="s">
        <v>984</v>
      </c>
      <c r="X1053" t="s">
        <v>3095</v>
      </c>
      <c r="Y1053" t="s">
        <v>986</v>
      </c>
      <c r="Z1053" t="s">
        <v>277</v>
      </c>
      <c r="AA1053" t="s">
        <v>33</v>
      </c>
      <c r="AB1053">
        <v>10</v>
      </c>
      <c r="AC1053">
        <v>0</v>
      </c>
    </row>
    <row r="1054" spans="2:29" x14ac:dyDescent="0.25">
      <c r="B1054">
        <f t="shared" si="32"/>
        <v>2022</v>
      </c>
      <c r="C1054">
        <f t="shared" si="33"/>
        <v>11</v>
      </c>
      <c r="D1054" s="19">
        <f>_xlfn.XLOOKUP(G1054,[1]Sheet1!$K:$K,[1]Sheet1!$D:$D,0)</f>
        <v>44872</v>
      </c>
      <c r="E1054" s="19">
        <f>_xlfn.XLOOKUP(G1054,[1]Sheet1!$K:$K,[1]Sheet1!$E:$E,0)</f>
        <v>44878</v>
      </c>
      <c r="F1054" t="str">
        <f>_xlfn.XLOOKUP(G1054,[1]Sheet1!$K:$K,[1]Sheet1!$N:$N,0)</f>
        <v>2022-W46</v>
      </c>
      <c r="G1054" t="s">
        <v>639</v>
      </c>
      <c r="H1054" t="s">
        <v>512</v>
      </c>
      <c r="I1054" t="s">
        <v>84</v>
      </c>
      <c r="J1054" t="s">
        <v>85</v>
      </c>
      <c r="K1054" t="s">
        <v>86</v>
      </c>
      <c r="L1054" t="s">
        <v>2473</v>
      </c>
      <c r="M1054" t="s">
        <v>1081</v>
      </c>
      <c r="N1054" t="s">
        <v>1129</v>
      </c>
      <c r="O1054" t="s">
        <v>2208</v>
      </c>
      <c r="P1054" t="s">
        <v>1708</v>
      </c>
      <c r="Q1054" t="s">
        <v>1081</v>
      </c>
      <c r="R1054" t="s">
        <v>2051</v>
      </c>
      <c r="S1054" t="s">
        <v>1833</v>
      </c>
      <c r="T1054" t="s">
        <v>3096</v>
      </c>
      <c r="U1054" t="s">
        <v>970</v>
      </c>
      <c r="V1054" t="s">
        <v>1012</v>
      </c>
      <c r="W1054" t="s">
        <v>984</v>
      </c>
      <c r="X1054" t="s">
        <v>2909</v>
      </c>
      <c r="Y1054" t="s">
        <v>986</v>
      </c>
      <c r="Z1054" t="s">
        <v>651</v>
      </c>
      <c r="AA1054" t="s">
        <v>33</v>
      </c>
      <c r="AB1054">
        <v>9</v>
      </c>
      <c r="AC1054">
        <v>0</v>
      </c>
    </row>
    <row r="1055" spans="2:29" x14ac:dyDescent="0.25">
      <c r="B1055">
        <f t="shared" si="32"/>
        <v>2022</v>
      </c>
      <c r="C1055">
        <f t="shared" si="33"/>
        <v>11</v>
      </c>
      <c r="D1055" s="19">
        <f>_xlfn.XLOOKUP(G1055,[1]Sheet1!$K:$K,[1]Sheet1!$D:$D,0)</f>
        <v>44872</v>
      </c>
      <c r="E1055" s="19">
        <f>_xlfn.XLOOKUP(G1055,[1]Sheet1!$K:$K,[1]Sheet1!$E:$E,0)</f>
        <v>44878</v>
      </c>
      <c r="F1055" t="str">
        <f>_xlfn.XLOOKUP(G1055,[1]Sheet1!$K:$K,[1]Sheet1!$N:$N,0)</f>
        <v>2022-W46</v>
      </c>
      <c r="G1055" t="s">
        <v>639</v>
      </c>
      <c r="H1055" t="s">
        <v>92</v>
      </c>
      <c r="I1055" t="s">
        <v>93</v>
      </c>
      <c r="J1055" t="s">
        <v>94</v>
      </c>
      <c r="K1055" t="s">
        <v>95</v>
      </c>
      <c r="L1055" t="s">
        <v>2003</v>
      </c>
      <c r="M1055" t="s">
        <v>977</v>
      </c>
      <c r="N1055" t="s">
        <v>1371</v>
      </c>
      <c r="O1055" t="s">
        <v>1730</v>
      </c>
      <c r="P1055" t="s">
        <v>1366</v>
      </c>
      <c r="Q1055" t="s">
        <v>1032</v>
      </c>
      <c r="R1055" t="s">
        <v>1495</v>
      </c>
      <c r="S1055" t="s">
        <v>1058</v>
      </c>
      <c r="T1055" t="s">
        <v>2707</v>
      </c>
      <c r="U1055" t="s">
        <v>970</v>
      </c>
      <c r="V1055" t="s">
        <v>1332</v>
      </c>
      <c r="W1055" t="s">
        <v>996</v>
      </c>
      <c r="X1055" t="s">
        <v>1845</v>
      </c>
      <c r="Y1055" t="s">
        <v>1157</v>
      </c>
      <c r="Z1055" t="s">
        <v>649</v>
      </c>
      <c r="AA1055" t="s">
        <v>564</v>
      </c>
      <c r="AB1055">
        <v>9</v>
      </c>
      <c r="AC1055">
        <v>1</v>
      </c>
    </row>
    <row r="1056" spans="2:29" x14ac:dyDescent="0.25">
      <c r="B1056">
        <f t="shared" si="32"/>
        <v>2022</v>
      </c>
      <c r="C1056">
        <f t="shared" si="33"/>
        <v>11</v>
      </c>
      <c r="D1056" s="19">
        <f>_xlfn.XLOOKUP(G1056,[1]Sheet1!$K:$K,[1]Sheet1!$D:$D,0)</f>
        <v>44872</v>
      </c>
      <c r="E1056" s="19">
        <f>_xlfn.XLOOKUP(G1056,[1]Sheet1!$K:$K,[1]Sheet1!$E:$E,0)</f>
        <v>44878</v>
      </c>
      <c r="F1056" t="str">
        <f>_xlfn.XLOOKUP(G1056,[1]Sheet1!$K:$K,[1]Sheet1!$N:$N,0)</f>
        <v>2022-W46</v>
      </c>
      <c r="G1056" t="s">
        <v>639</v>
      </c>
      <c r="H1056" t="s">
        <v>162</v>
      </c>
      <c r="I1056" t="s">
        <v>163</v>
      </c>
      <c r="J1056" t="s">
        <v>164</v>
      </c>
      <c r="K1056" t="s">
        <v>165</v>
      </c>
      <c r="L1056" t="s">
        <v>1637</v>
      </c>
      <c r="M1056" t="s">
        <v>996</v>
      </c>
      <c r="N1056" t="s">
        <v>2633</v>
      </c>
      <c r="O1056" t="s">
        <v>2076</v>
      </c>
      <c r="P1056" t="s">
        <v>1635</v>
      </c>
      <c r="Q1056" t="s">
        <v>996</v>
      </c>
      <c r="R1056" t="s">
        <v>1226</v>
      </c>
      <c r="S1056" t="s">
        <v>2379</v>
      </c>
      <c r="T1056" t="s">
        <v>970</v>
      </c>
      <c r="U1056" t="s">
        <v>970</v>
      </c>
      <c r="V1056" t="s">
        <v>1022</v>
      </c>
      <c r="W1056" t="s">
        <v>984</v>
      </c>
      <c r="X1056" t="s">
        <v>2067</v>
      </c>
      <c r="Y1056" t="s">
        <v>986</v>
      </c>
      <c r="Z1056" t="s">
        <v>550</v>
      </c>
      <c r="AA1056" t="s">
        <v>33</v>
      </c>
      <c r="AB1056">
        <v>8</v>
      </c>
      <c r="AC1056">
        <v>0</v>
      </c>
    </row>
    <row r="1057" spans="2:29" x14ac:dyDescent="0.25">
      <c r="B1057">
        <f t="shared" si="32"/>
        <v>2022</v>
      </c>
      <c r="C1057">
        <f t="shared" si="33"/>
        <v>11</v>
      </c>
      <c r="D1057" s="19">
        <f>_xlfn.XLOOKUP(G1057,[1]Sheet1!$K:$K,[1]Sheet1!$D:$D,0)</f>
        <v>44872</v>
      </c>
      <c r="E1057" s="19">
        <f>_xlfn.XLOOKUP(G1057,[1]Sheet1!$K:$K,[1]Sheet1!$E:$E,0)</f>
        <v>44878</v>
      </c>
      <c r="F1057" t="str">
        <f>_xlfn.XLOOKUP(G1057,[1]Sheet1!$K:$K,[1]Sheet1!$N:$N,0)</f>
        <v>2022-W46</v>
      </c>
      <c r="G1057" t="s">
        <v>639</v>
      </c>
      <c r="H1057" t="s">
        <v>512</v>
      </c>
      <c r="I1057" t="s">
        <v>29</v>
      </c>
      <c r="J1057" t="s">
        <v>30</v>
      </c>
      <c r="K1057" t="s">
        <v>31</v>
      </c>
      <c r="L1057" t="s">
        <v>3097</v>
      </c>
      <c r="M1057" t="s">
        <v>1032</v>
      </c>
      <c r="N1057" t="s">
        <v>1833</v>
      </c>
      <c r="O1057" t="s">
        <v>1980</v>
      </c>
      <c r="P1057" t="s">
        <v>2709</v>
      </c>
      <c r="Q1057" t="s">
        <v>1032</v>
      </c>
      <c r="R1057" t="s">
        <v>1445</v>
      </c>
      <c r="S1057" t="s">
        <v>1058</v>
      </c>
      <c r="T1057" t="s">
        <v>3098</v>
      </c>
      <c r="U1057" t="s">
        <v>970</v>
      </c>
      <c r="V1057" t="s">
        <v>1022</v>
      </c>
      <c r="W1057" t="s">
        <v>996</v>
      </c>
      <c r="X1057" t="s">
        <v>1391</v>
      </c>
      <c r="Y1057" t="s">
        <v>1040</v>
      </c>
      <c r="Z1057" t="s">
        <v>652</v>
      </c>
      <c r="AA1057" t="s">
        <v>564</v>
      </c>
      <c r="AB1057">
        <v>8</v>
      </c>
      <c r="AC1057">
        <v>1</v>
      </c>
    </row>
    <row r="1058" spans="2:29" x14ac:dyDescent="0.25">
      <c r="B1058">
        <f t="shared" si="32"/>
        <v>2022</v>
      </c>
      <c r="C1058">
        <f t="shared" si="33"/>
        <v>11</v>
      </c>
      <c r="D1058" s="19">
        <f>_xlfn.XLOOKUP(G1058,[1]Sheet1!$K:$K,[1]Sheet1!$D:$D,0)</f>
        <v>44872</v>
      </c>
      <c r="E1058" s="19">
        <f>_xlfn.XLOOKUP(G1058,[1]Sheet1!$K:$K,[1]Sheet1!$E:$E,0)</f>
        <v>44878</v>
      </c>
      <c r="F1058" t="str">
        <f>_xlfn.XLOOKUP(G1058,[1]Sheet1!$K:$K,[1]Sheet1!$N:$N,0)</f>
        <v>2022-W46</v>
      </c>
      <c r="G1058" t="s">
        <v>639</v>
      </c>
      <c r="H1058" t="s">
        <v>34</v>
      </c>
      <c r="I1058" t="s">
        <v>157</v>
      </c>
      <c r="J1058" t="s">
        <v>158</v>
      </c>
      <c r="K1058" t="s">
        <v>159</v>
      </c>
      <c r="L1058" t="s">
        <v>1468</v>
      </c>
      <c r="M1058" t="s">
        <v>1081</v>
      </c>
      <c r="N1058" t="s">
        <v>2164</v>
      </c>
      <c r="O1058" t="s">
        <v>2208</v>
      </c>
      <c r="P1058" t="s">
        <v>2587</v>
      </c>
      <c r="Q1058" t="s">
        <v>977</v>
      </c>
      <c r="R1058" t="s">
        <v>1083</v>
      </c>
      <c r="S1058" t="s">
        <v>1865</v>
      </c>
      <c r="T1058" t="s">
        <v>3099</v>
      </c>
      <c r="U1058" t="s">
        <v>970</v>
      </c>
      <c r="V1058" t="s">
        <v>967</v>
      </c>
      <c r="W1058" t="s">
        <v>984</v>
      </c>
      <c r="X1058" t="s">
        <v>1899</v>
      </c>
      <c r="Y1058" t="s">
        <v>986</v>
      </c>
      <c r="Z1058" t="s">
        <v>407</v>
      </c>
      <c r="AA1058" t="s">
        <v>33</v>
      </c>
      <c r="AB1058">
        <v>7</v>
      </c>
      <c r="AC1058">
        <v>0</v>
      </c>
    </row>
    <row r="1059" spans="2:29" x14ac:dyDescent="0.25">
      <c r="B1059">
        <f t="shared" si="32"/>
        <v>2022</v>
      </c>
      <c r="C1059">
        <f t="shared" si="33"/>
        <v>11</v>
      </c>
      <c r="D1059" s="19">
        <f>_xlfn.XLOOKUP(G1059,[1]Sheet1!$K:$K,[1]Sheet1!$D:$D,0)</f>
        <v>44872</v>
      </c>
      <c r="E1059" s="19">
        <f>_xlfn.XLOOKUP(G1059,[1]Sheet1!$K:$K,[1]Sheet1!$E:$E,0)</f>
        <v>44878</v>
      </c>
      <c r="F1059" t="str">
        <f>_xlfn.XLOOKUP(G1059,[1]Sheet1!$K:$K,[1]Sheet1!$N:$N,0)</f>
        <v>2022-W46</v>
      </c>
      <c r="G1059" t="s">
        <v>639</v>
      </c>
      <c r="H1059" t="s">
        <v>41</v>
      </c>
      <c r="I1059" t="s">
        <v>41</v>
      </c>
      <c r="J1059" t="s">
        <v>42</v>
      </c>
      <c r="K1059" t="s">
        <v>43</v>
      </c>
      <c r="L1059" t="s">
        <v>1214</v>
      </c>
      <c r="M1059" t="s">
        <v>996</v>
      </c>
      <c r="N1059" t="s">
        <v>1423</v>
      </c>
      <c r="O1059" t="s">
        <v>2076</v>
      </c>
      <c r="P1059" t="s">
        <v>2033</v>
      </c>
      <c r="Q1059" t="s">
        <v>996</v>
      </c>
      <c r="R1059" t="s">
        <v>1591</v>
      </c>
      <c r="S1059" t="s">
        <v>2379</v>
      </c>
      <c r="T1059" t="s">
        <v>970</v>
      </c>
      <c r="U1059" t="s">
        <v>970</v>
      </c>
      <c r="V1059" t="s">
        <v>967</v>
      </c>
      <c r="W1059" t="s">
        <v>984</v>
      </c>
      <c r="X1059" t="s">
        <v>3100</v>
      </c>
      <c r="Y1059" t="s">
        <v>986</v>
      </c>
      <c r="Z1059" t="s">
        <v>176</v>
      </c>
      <c r="AA1059" t="s">
        <v>33</v>
      </c>
      <c r="AB1059">
        <v>7</v>
      </c>
      <c r="AC1059">
        <v>0</v>
      </c>
    </row>
    <row r="1060" spans="2:29" x14ac:dyDescent="0.25">
      <c r="B1060">
        <f t="shared" si="32"/>
        <v>2022</v>
      </c>
      <c r="C1060">
        <f t="shared" si="33"/>
        <v>11</v>
      </c>
      <c r="D1060" s="19">
        <f>_xlfn.XLOOKUP(G1060,[1]Sheet1!$K:$K,[1]Sheet1!$D:$D,0)</f>
        <v>44872</v>
      </c>
      <c r="E1060" s="19">
        <f>_xlfn.XLOOKUP(G1060,[1]Sheet1!$K:$K,[1]Sheet1!$E:$E,0)</f>
        <v>44878</v>
      </c>
      <c r="F1060" t="str">
        <f>_xlfn.XLOOKUP(G1060,[1]Sheet1!$K:$K,[1]Sheet1!$N:$N,0)</f>
        <v>2022-W46</v>
      </c>
      <c r="G1060" t="s">
        <v>639</v>
      </c>
      <c r="H1060" t="s">
        <v>512</v>
      </c>
      <c r="I1060" t="s">
        <v>76</v>
      </c>
      <c r="J1060" t="s">
        <v>77</v>
      </c>
      <c r="K1060" t="s">
        <v>78</v>
      </c>
      <c r="L1060" t="s">
        <v>2648</v>
      </c>
      <c r="M1060" t="s">
        <v>1032</v>
      </c>
      <c r="N1060" t="s">
        <v>1707</v>
      </c>
      <c r="O1060" t="s">
        <v>1980</v>
      </c>
      <c r="P1060" t="s">
        <v>2236</v>
      </c>
      <c r="Q1060" t="s">
        <v>967</v>
      </c>
      <c r="R1060" t="s">
        <v>1371</v>
      </c>
      <c r="S1060" t="s">
        <v>1913</v>
      </c>
      <c r="T1060" t="s">
        <v>3101</v>
      </c>
      <c r="U1060" t="s">
        <v>970</v>
      </c>
      <c r="V1060" t="s">
        <v>967</v>
      </c>
      <c r="W1060" t="s">
        <v>984</v>
      </c>
      <c r="X1060" t="s">
        <v>1867</v>
      </c>
      <c r="Y1060" t="s">
        <v>986</v>
      </c>
      <c r="Z1060" t="s">
        <v>584</v>
      </c>
      <c r="AA1060" t="s">
        <v>33</v>
      </c>
      <c r="AB1060">
        <v>7</v>
      </c>
      <c r="AC1060">
        <v>0</v>
      </c>
    </row>
    <row r="1061" spans="2:29" x14ac:dyDescent="0.25">
      <c r="B1061">
        <f t="shared" si="32"/>
        <v>2022</v>
      </c>
      <c r="C1061">
        <f t="shared" si="33"/>
        <v>11</v>
      </c>
      <c r="D1061" s="19">
        <f>_xlfn.XLOOKUP(G1061,[1]Sheet1!$K:$K,[1]Sheet1!$D:$D,0)</f>
        <v>44872</v>
      </c>
      <c r="E1061" s="19">
        <f>_xlfn.XLOOKUP(G1061,[1]Sheet1!$K:$K,[1]Sheet1!$E:$E,0)</f>
        <v>44878</v>
      </c>
      <c r="F1061" t="str">
        <f>_xlfn.XLOOKUP(G1061,[1]Sheet1!$K:$K,[1]Sheet1!$N:$N,0)</f>
        <v>2022-W46</v>
      </c>
      <c r="G1061" t="s">
        <v>639</v>
      </c>
      <c r="H1061" t="s">
        <v>231</v>
      </c>
      <c r="I1061" t="s">
        <v>231</v>
      </c>
      <c r="J1061" t="s">
        <v>232</v>
      </c>
      <c r="K1061" t="s">
        <v>233</v>
      </c>
      <c r="L1061" t="s">
        <v>1431</v>
      </c>
      <c r="M1061" t="s">
        <v>984</v>
      </c>
      <c r="N1061" t="s">
        <v>1290</v>
      </c>
      <c r="O1061" t="s">
        <v>986</v>
      </c>
      <c r="P1061" t="s">
        <v>1269</v>
      </c>
      <c r="Q1061" t="s">
        <v>984</v>
      </c>
      <c r="R1061" t="s">
        <v>1342</v>
      </c>
      <c r="S1061" t="s">
        <v>986</v>
      </c>
      <c r="T1061" t="s">
        <v>2162</v>
      </c>
      <c r="U1061" t="s">
        <v>986</v>
      </c>
      <c r="V1061" t="s">
        <v>1032</v>
      </c>
      <c r="W1061" t="s">
        <v>984</v>
      </c>
      <c r="X1061" t="s">
        <v>2266</v>
      </c>
      <c r="Y1061" t="s">
        <v>986</v>
      </c>
      <c r="Z1061" t="s">
        <v>298</v>
      </c>
      <c r="AA1061" t="s">
        <v>33</v>
      </c>
      <c r="AB1061">
        <v>6</v>
      </c>
      <c r="AC1061">
        <v>0</v>
      </c>
    </row>
    <row r="1062" spans="2:29" x14ac:dyDescent="0.25">
      <c r="B1062">
        <f t="shared" si="32"/>
        <v>2022</v>
      </c>
      <c r="C1062">
        <f t="shared" si="33"/>
        <v>11</v>
      </c>
      <c r="D1062" s="19">
        <f>_xlfn.XLOOKUP(G1062,[1]Sheet1!$K:$K,[1]Sheet1!$D:$D,0)</f>
        <v>44872</v>
      </c>
      <c r="E1062" s="19">
        <f>_xlfn.XLOOKUP(G1062,[1]Sheet1!$K:$K,[1]Sheet1!$E:$E,0)</f>
        <v>44878</v>
      </c>
      <c r="F1062" t="str">
        <f>_xlfn.XLOOKUP(G1062,[1]Sheet1!$K:$K,[1]Sheet1!$N:$N,0)</f>
        <v>2022-W46</v>
      </c>
      <c r="G1062" t="s">
        <v>639</v>
      </c>
      <c r="H1062" t="s">
        <v>116</v>
      </c>
      <c r="I1062" t="s">
        <v>116</v>
      </c>
      <c r="J1062" t="s">
        <v>117</v>
      </c>
      <c r="K1062" t="s">
        <v>118</v>
      </c>
      <c r="L1062" t="s">
        <v>1047</v>
      </c>
      <c r="M1062" t="s">
        <v>996</v>
      </c>
      <c r="N1062" t="s">
        <v>1446</v>
      </c>
      <c r="O1062" t="s">
        <v>2076</v>
      </c>
      <c r="P1062" t="s">
        <v>1576</v>
      </c>
      <c r="Q1062" t="s">
        <v>996</v>
      </c>
      <c r="R1062" t="s">
        <v>2339</v>
      </c>
      <c r="S1062" t="s">
        <v>2379</v>
      </c>
      <c r="T1062" t="s">
        <v>970</v>
      </c>
      <c r="U1062" t="s">
        <v>970</v>
      </c>
      <c r="V1062" t="s">
        <v>1032</v>
      </c>
      <c r="W1062" t="s">
        <v>984</v>
      </c>
      <c r="X1062" t="s">
        <v>1571</v>
      </c>
      <c r="Y1062" t="s">
        <v>986</v>
      </c>
      <c r="Z1062" t="s">
        <v>298</v>
      </c>
      <c r="AA1062" t="s">
        <v>33</v>
      </c>
      <c r="AB1062">
        <v>6</v>
      </c>
      <c r="AC1062">
        <v>0</v>
      </c>
    </row>
    <row r="1063" spans="2:29" x14ac:dyDescent="0.25">
      <c r="B1063">
        <f t="shared" si="32"/>
        <v>2022</v>
      </c>
      <c r="C1063">
        <f t="shared" si="33"/>
        <v>11</v>
      </c>
      <c r="D1063" s="19">
        <f>_xlfn.XLOOKUP(G1063,[1]Sheet1!$K:$K,[1]Sheet1!$D:$D,0)</f>
        <v>44872</v>
      </c>
      <c r="E1063" s="19">
        <f>_xlfn.XLOOKUP(G1063,[1]Sheet1!$K:$K,[1]Sheet1!$E:$E,0)</f>
        <v>44878</v>
      </c>
      <c r="F1063" t="str">
        <f>_xlfn.XLOOKUP(G1063,[1]Sheet1!$K:$K,[1]Sheet1!$N:$N,0)</f>
        <v>2022-W46</v>
      </c>
      <c r="G1063" t="s">
        <v>639</v>
      </c>
      <c r="H1063" t="s">
        <v>34</v>
      </c>
      <c r="I1063" t="s">
        <v>62</v>
      </c>
      <c r="J1063" t="s">
        <v>63</v>
      </c>
      <c r="K1063" t="s">
        <v>64</v>
      </c>
      <c r="L1063" t="s">
        <v>2030</v>
      </c>
      <c r="M1063" t="s">
        <v>1081</v>
      </c>
      <c r="N1063" t="s">
        <v>2278</v>
      </c>
      <c r="O1063" t="s">
        <v>2208</v>
      </c>
      <c r="P1063" t="s">
        <v>2103</v>
      </c>
      <c r="Q1063" t="s">
        <v>1081</v>
      </c>
      <c r="R1063" t="s">
        <v>1525</v>
      </c>
      <c r="S1063" t="s">
        <v>1833</v>
      </c>
      <c r="T1063" t="s">
        <v>3102</v>
      </c>
      <c r="U1063" t="s">
        <v>970</v>
      </c>
      <c r="V1063" t="s">
        <v>1032</v>
      </c>
      <c r="W1063" t="s">
        <v>984</v>
      </c>
      <c r="X1063" t="s">
        <v>1432</v>
      </c>
      <c r="Y1063" t="s">
        <v>986</v>
      </c>
      <c r="Z1063" t="s">
        <v>298</v>
      </c>
      <c r="AA1063" t="s">
        <v>33</v>
      </c>
      <c r="AB1063">
        <v>6</v>
      </c>
      <c r="AC1063">
        <v>0</v>
      </c>
    </row>
    <row r="1064" spans="2:29" x14ac:dyDescent="0.25">
      <c r="B1064">
        <f t="shared" si="32"/>
        <v>2022</v>
      </c>
      <c r="C1064">
        <f t="shared" si="33"/>
        <v>11</v>
      </c>
      <c r="D1064" s="19">
        <f>_xlfn.XLOOKUP(G1064,[1]Sheet1!$K:$K,[1]Sheet1!$D:$D,0)</f>
        <v>44872</v>
      </c>
      <c r="E1064" s="19">
        <f>_xlfn.XLOOKUP(G1064,[1]Sheet1!$K:$K,[1]Sheet1!$E:$E,0)</f>
        <v>44878</v>
      </c>
      <c r="F1064" t="str">
        <f>_xlfn.XLOOKUP(G1064,[1]Sheet1!$K:$K,[1]Sheet1!$N:$N,0)</f>
        <v>2022-W46</v>
      </c>
      <c r="G1064" t="s">
        <v>639</v>
      </c>
      <c r="H1064" t="s">
        <v>34</v>
      </c>
      <c r="I1064" t="s">
        <v>107</v>
      </c>
      <c r="J1064" t="s">
        <v>108</v>
      </c>
      <c r="K1064" t="s">
        <v>109</v>
      </c>
      <c r="L1064" t="s">
        <v>1354</v>
      </c>
      <c r="M1064" t="s">
        <v>1081</v>
      </c>
      <c r="N1064" t="s">
        <v>1867</v>
      </c>
      <c r="O1064" t="s">
        <v>2208</v>
      </c>
      <c r="P1064" t="s">
        <v>1237</v>
      </c>
      <c r="Q1064" t="s">
        <v>1081</v>
      </c>
      <c r="R1064" t="s">
        <v>2704</v>
      </c>
      <c r="S1064" t="s">
        <v>1833</v>
      </c>
      <c r="T1064" t="s">
        <v>3103</v>
      </c>
      <c r="U1064" t="s">
        <v>970</v>
      </c>
      <c r="V1064" t="s">
        <v>967</v>
      </c>
      <c r="W1064" t="s">
        <v>984</v>
      </c>
      <c r="X1064" t="s">
        <v>1185</v>
      </c>
      <c r="Y1064" t="s">
        <v>986</v>
      </c>
      <c r="Z1064" t="s">
        <v>407</v>
      </c>
      <c r="AA1064" t="s">
        <v>33</v>
      </c>
      <c r="AB1064">
        <v>6</v>
      </c>
      <c r="AC1064">
        <v>0</v>
      </c>
    </row>
    <row r="1065" spans="2:29" x14ac:dyDescent="0.25">
      <c r="B1065">
        <f t="shared" si="32"/>
        <v>2022</v>
      </c>
      <c r="C1065">
        <f t="shared" si="33"/>
        <v>11</v>
      </c>
      <c r="D1065" s="19">
        <f>_xlfn.XLOOKUP(G1065,[1]Sheet1!$K:$K,[1]Sheet1!$D:$D,0)</f>
        <v>44872</v>
      </c>
      <c r="E1065" s="19">
        <f>_xlfn.XLOOKUP(G1065,[1]Sheet1!$K:$K,[1]Sheet1!$E:$E,0)</f>
        <v>44878</v>
      </c>
      <c r="F1065" t="str">
        <f>_xlfn.XLOOKUP(G1065,[1]Sheet1!$K:$K,[1]Sheet1!$N:$N,0)</f>
        <v>2022-W46</v>
      </c>
      <c r="G1065" t="s">
        <v>639</v>
      </c>
      <c r="H1065" t="s">
        <v>512</v>
      </c>
      <c r="I1065" t="s">
        <v>120</v>
      </c>
      <c r="J1065" t="s">
        <v>121</v>
      </c>
      <c r="K1065" t="s">
        <v>122</v>
      </c>
      <c r="L1065" t="s">
        <v>1924</v>
      </c>
      <c r="M1065" t="s">
        <v>1081</v>
      </c>
      <c r="N1065" t="s">
        <v>1322</v>
      </c>
      <c r="O1065" t="s">
        <v>2208</v>
      </c>
      <c r="P1065" t="s">
        <v>2592</v>
      </c>
      <c r="Q1065" t="s">
        <v>1081</v>
      </c>
      <c r="R1065" t="s">
        <v>1323</v>
      </c>
      <c r="S1065" t="s">
        <v>1833</v>
      </c>
      <c r="T1065" t="s">
        <v>3104</v>
      </c>
      <c r="U1065" t="s">
        <v>970</v>
      </c>
      <c r="V1065" t="s">
        <v>963</v>
      </c>
      <c r="W1065" t="s">
        <v>996</v>
      </c>
      <c r="X1065" t="s">
        <v>1619</v>
      </c>
      <c r="Y1065" t="s">
        <v>1538</v>
      </c>
      <c r="Z1065" t="s">
        <v>518</v>
      </c>
      <c r="AA1065" t="s">
        <v>564</v>
      </c>
      <c r="AB1065">
        <v>5</v>
      </c>
      <c r="AC1065">
        <v>1</v>
      </c>
    </row>
    <row r="1066" spans="2:29" x14ac:dyDescent="0.25">
      <c r="B1066">
        <f t="shared" si="32"/>
        <v>2022</v>
      </c>
      <c r="C1066">
        <f t="shared" si="33"/>
        <v>11</v>
      </c>
      <c r="D1066" s="19">
        <f>_xlfn.XLOOKUP(G1066,[1]Sheet1!$K:$K,[1]Sheet1!$D:$D,0)</f>
        <v>44872</v>
      </c>
      <c r="E1066" s="19">
        <f>_xlfn.XLOOKUP(G1066,[1]Sheet1!$K:$K,[1]Sheet1!$E:$E,0)</f>
        <v>44878</v>
      </c>
      <c r="F1066" t="str">
        <f>_xlfn.XLOOKUP(G1066,[1]Sheet1!$K:$K,[1]Sheet1!$N:$N,0)</f>
        <v>2022-W46</v>
      </c>
      <c r="G1066" t="s">
        <v>639</v>
      </c>
      <c r="H1066" t="s">
        <v>34</v>
      </c>
      <c r="I1066" t="s">
        <v>224</v>
      </c>
      <c r="J1066" t="s">
        <v>158</v>
      </c>
      <c r="K1066" t="s">
        <v>225</v>
      </c>
      <c r="L1066" t="s">
        <v>2709</v>
      </c>
      <c r="M1066" t="s">
        <v>972</v>
      </c>
      <c r="N1066" t="s">
        <v>2212</v>
      </c>
      <c r="O1066" t="s">
        <v>2211</v>
      </c>
      <c r="P1066" t="s">
        <v>2066</v>
      </c>
      <c r="Q1066" t="s">
        <v>972</v>
      </c>
      <c r="R1066" t="s">
        <v>2014</v>
      </c>
      <c r="S1066" t="s">
        <v>2378</v>
      </c>
      <c r="T1066" t="s">
        <v>3105</v>
      </c>
      <c r="U1066" t="s">
        <v>970</v>
      </c>
      <c r="V1066" t="s">
        <v>1081</v>
      </c>
      <c r="W1066" t="s">
        <v>984</v>
      </c>
      <c r="X1066" t="s">
        <v>1396</v>
      </c>
      <c r="Y1066" t="s">
        <v>986</v>
      </c>
      <c r="Z1066" t="s">
        <v>318</v>
      </c>
      <c r="AA1066" t="s">
        <v>33</v>
      </c>
      <c r="AB1066">
        <v>3</v>
      </c>
      <c r="AC1066">
        <v>0</v>
      </c>
    </row>
    <row r="1067" spans="2:29" x14ac:dyDescent="0.25">
      <c r="B1067">
        <f t="shared" si="32"/>
        <v>2022</v>
      </c>
      <c r="C1067">
        <f t="shared" si="33"/>
        <v>11</v>
      </c>
      <c r="D1067" s="19">
        <f>_xlfn.XLOOKUP(G1067,[1]Sheet1!$K:$K,[1]Sheet1!$D:$D,0)</f>
        <v>44872</v>
      </c>
      <c r="E1067" s="19">
        <f>_xlfn.XLOOKUP(G1067,[1]Sheet1!$K:$K,[1]Sheet1!$E:$E,0)</f>
        <v>44878</v>
      </c>
      <c r="F1067" t="str">
        <f>_xlfn.XLOOKUP(G1067,[1]Sheet1!$K:$K,[1]Sheet1!$N:$N,0)</f>
        <v>2022-W46</v>
      </c>
      <c r="G1067" t="s">
        <v>639</v>
      </c>
      <c r="H1067" t="s">
        <v>92</v>
      </c>
      <c r="I1067" t="s">
        <v>111</v>
      </c>
      <c r="J1067" t="s">
        <v>112</v>
      </c>
      <c r="K1067" t="s">
        <v>113</v>
      </c>
      <c r="L1067" t="s">
        <v>1800</v>
      </c>
      <c r="M1067" t="s">
        <v>972</v>
      </c>
      <c r="N1067" t="s">
        <v>1465</v>
      </c>
      <c r="O1067" t="s">
        <v>2211</v>
      </c>
      <c r="P1067" t="s">
        <v>1559</v>
      </c>
      <c r="Q1067" t="s">
        <v>972</v>
      </c>
      <c r="R1067" t="s">
        <v>1487</v>
      </c>
      <c r="S1067" t="s">
        <v>2378</v>
      </c>
      <c r="T1067" t="s">
        <v>3106</v>
      </c>
      <c r="U1067" t="s">
        <v>970</v>
      </c>
      <c r="V1067" t="s">
        <v>972</v>
      </c>
      <c r="W1067" t="s">
        <v>984</v>
      </c>
      <c r="X1067" t="s">
        <v>1141</v>
      </c>
      <c r="Y1067" t="s">
        <v>986</v>
      </c>
      <c r="Z1067" t="s">
        <v>638</v>
      </c>
      <c r="AA1067" t="s">
        <v>33</v>
      </c>
      <c r="AB1067">
        <v>2</v>
      </c>
      <c r="AC1067">
        <v>0</v>
      </c>
    </row>
    <row r="1068" spans="2:29" x14ac:dyDescent="0.25">
      <c r="B1068">
        <f t="shared" si="32"/>
        <v>2022</v>
      </c>
      <c r="C1068">
        <f t="shared" si="33"/>
        <v>11</v>
      </c>
      <c r="D1068" s="19">
        <f>_xlfn.XLOOKUP(G1068,[1]Sheet1!$K:$K,[1]Sheet1!$D:$D,0)</f>
        <v>44872</v>
      </c>
      <c r="E1068" s="19">
        <f>_xlfn.XLOOKUP(G1068,[1]Sheet1!$K:$K,[1]Sheet1!$E:$E,0)</f>
        <v>44878</v>
      </c>
      <c r="F1068" t="str">
        <f>_xlfn.XLOOKUP(G1068,[1]Sheet1!$K:$K,[1]Sheet1!$N:$N,0)</f>
        <v>2022-W46</v>
      </c>
      <c r="G1068" t="s">
        <v>639</v>
      </c>
      <c r="H1068" t="s">
        <v>34</v>
      </c>
      <c r="I1068" t="s">
        <v>186</v>
      </c>
      <c r="J1068" t="s">
        <v>187</v>
      </c>
      <c r="K1068" t="s">
        <v>188</v>
      </c>
      <c r="L1068" t="s">
        <v>1912</v>
      </c>
      <c r="M1068" t="s">
        <v>972</v>
      </c>
      <c r="N1068" t="s">
        <v>1333</v>
      </c>
      <c r="O1068" t="s">
        <v>2211</v>
      </c>
      <c r="P1068" t="s">
        <v>1955</v>
      </c>
      <c r="Q1068" t="s">
        <v>972</v>
      </c>
      <c r="R1068" t="s">
        <v>2227</v>
      </c>
      <c r="S1068" t="s">
        <v>2378</v>
      </c>
      <c r="T1068" t="s">
        <v>3107</v>
      </c>
      <c r="U1068" t="s">
        <v>970</v>
      </c>
      <c r="V1068" t="s">
        <v>996</v>
      </c>
      <c r="W1068" t="s">
        <v>984</v>
      </c>
      <c r="X1068" t="s">
        <v>2637</v>
      </c>
      <c r="Y1068" t="s">
        <v>986</v>
      </c>
      <c r="Z1068" t="s">
        <v>166</v>
      </c>
      <c r="AA1068" t="s">
        <v>33</v>
      </c>
      <c r="AB1068">
        <v>1</v>
      </c>
      <c r="AC1068">
        <v>0</v>
      </c>
    </row>
    <row r="1069" spans="2:29" x14ac:dyDescent="0.25">
      <c r="B1069">
        <f t="shared" si="32"/>
        <v>2022</v>
      </c>
      <c r="C1069">
        <f t="shared" si="33"/>
        <v>11</v>
      </c>
      <c r="D1069" s="19">
        <f>_xlfn.XLOOKUP(G1069,[1]Sheet1!$K:$K,[1]Sheet1!$D:$D,0)</f>
        <v>44872</v>
      </c>
      <c r="E1069" s="19">
        <f>_xlfn.XLOOKUP(G1069,[1]Sheet1!$K:$K,[1]Sheet1!$E:$E,0)</f>
        <v>44878</v>
      </c>
      <c r="F1069" t="str">
        <f>_xlfn.XLOOKUP(G1069,[1]Sheet1!$K:$K,[1]Sheet1!$N:$N,0)</f>
        <v>2022-W46</v>
      </c>
      <c r="G1069" t="s">
        <v>639</v>
      </c>
      <c r="H1069" t="s">
        <v>34</v>
      </c>
      <c r="I1069" t="s">
        <v>397</v>
      </c>
      <c r="J1069" t="s">
        <v>398</v>
      </c>
      <c r="K1069" t="s">
        <v>399</v>
      </c>
      <c r="L1069" t="s">
        <v>1727</v>
      </c>
      <c r="M1069" t="s">
        <v>972</v>
      </c>
      <c r="N1069" t="s">
        <v>1287</v>
      </c>
      <c r="O1069" t="s">
        <v>2211</v>
      </c>
      <c r="P1069" t="s">
        <v>1824</v>
      </c>
      <c r="Q1069" t="s">
        <v>1081</v>
      </c>
      <c r="R1069" t="s">
        <v>1446</v>
      </c>
      <c r="S1069" t="s">
        <v>1833</v>
      </c>
      <c r="T1069" t="s">
        <v>3108</v>
      </c>
      <c r="U1069" t="s">
        <v>970</v>
      </c>
      <c r="V1069" t="s">
        <v>996</v>
      </c>
      <c r="W1069" t="s">
        <v>984</v>
      </c>
      <c r="X1069" t="s">
        <v>2532</v>
      </c>
      <c r="Y1069" t="s">
        <v>986</v>
      </c>
      <c r="Z1069" t="s">
        <v>39</v>
      </c>
      <c r="AA1069" t="s">
        <v>33</v>
      </c>
      <c r="AB1069">
        <v>1</v>
      </c>
      <c r="AC1069">
        <v>0</v>
      </c>
    </row>
    <row r="1070" spans="2:29" x14ac:dyDescent="0.25">
      <c r="B1070">
        <f t="shared" si="32"/>
        <v>2022</v>
      </c>
      <c r="C1070">
        <f t="shared" si="33"/>
        <v>11</v>
      </c>
      <c r="D1070" s="19">
        <f>_xlfn.XLOOKUP(G1070,[1]Sheet1!$K:$K,[1]Sheet1!$D:$D,0)</f>
        <v>44872</v>
      </c>
      <c r="E1070" s="19">
        <f>_xlfn.XLOOKUP(G1070,[1]Sheet1!$K:$K,[1]Sheet1!$E:$E,0)</f>
        <v>44878</v>
      </c>
      <c r="F1070" t="str">
        <f>_xlfn.XLOOKUP(G1070,[1]Sheet1!$K:$K,[1]Sheet1!$N:$N,0)</f>
        <v>2022-W46</v>
      </c>
      <c r="G1070" t="s">
        <v>639</v>
      </c>
      <c r="H1070" t="s">
        <v>162</v>
      </c>
      <c r="I1070" t="s">
        <v>342</v>
      </c>
      <c r="J1070" t="s">
        <v>343</v>
      </c>
      <c r="K1070" t="s">
        <v>344</v>
      </c>
      <c r="L1070" t="s">
        <v>1095</v>
      </c>
      <c r="M1070" t="s">
        <v>984</v>
      </c>
      <c r="N1070" t="s">
        <v>2182</v>
      </c>
      <c r="O1070" t="s">
        <v>986</v>
      </c>
      <c r="P1070" t="s">
        <v>1054</v>
      </c>
      <c r="Q1070" t="s">
        <v>984</v>
      </c>
      <c r="R1070" t="s">
        <v>1763</v>
      </c>
      <c r="S1070" t="s">
        <v>986</v>
      </c>
      <c r="T1070" t="s">
        <v>970</v>
      </c>
      <c r="U1070" t="s">
        <v>986</v>
      </c>
      <c r="V1070" t="s">
        <v>996</v>
      </c>
      <c r="W1070" t="s">
        <v>984</v>
      </c>
      <c r="X1070" t="s">
        <v>2211</v>
      </c>
      <c r="Y1070" t="s">
        <v>986</v>
      </c>
      <c r="Z1070" t="s">
        <v>166</v>
      </c>
      <c r="AA1070" t="s">
        <v>33</v>
      </c>
      <c r="AB1070">
        <v>1</v>
      </c>
      <c r="AC1070">
        <v>0</v>
      </c>
    </row>
    <row r="1071" spans="2:29" x14ac:dyDescent="0.25">
      <c r="B1071">
        <f t="shared" si="32"/>
        <v>2022</v>
      </c>
      <c r="C1071">
        <f t="shared" si="33"/>
        <v>11</v>
      </c>
      <c r="D1071" s="19">
        <f>_xlfn.XLOOKUP(G1071,[1]Sheet1!$K:$K,[1]Sheet1!$D:$D,0)</f>
        <v>44872</v>
      </c>
      <c r="E1071" s="19">
        <f>_xlfn.XLOOKUP(G1071,[1]Sheet1!$K:$K,[1]Sheet1!$E:$E,0)</f>
        <v>44878</v>
      </c>
      <c r="F1071" t="str">
        <f>_xlfn.XLOOKUP(G1071,[1]Sheet1!$K:$K,[1]Sheet1!$N:$N,0)</f>
        <v>2022-W46</v>
      </c>
      <c r="G1071" t="s">
        <v>639</v>
      </c>
      <c r="H1071" t="s">
        <v>162</v>
      </c>
      <c r="I1071" t="s">
        <v>371</v>
      </c>
      <c r="J1071" t="s">
        <v>343</v>
      </c>
      <c r="K1071" t="s">
        <v>372</v>
      </c>
      <c r="L1071" t="s">
        <v>1166</v>
      </c>
      <c r="M1071" t="s">
        <v>984</v>
      </c>
      <c r="N1071" t="s">
        <v>2809</v>
      </c>
      <c r="O1071" t="s">
        <v>986</v>
      </c>
      <c r="P1071" t="s">
        <v>1529</v>
      </c>
      <c r="Q1071" t="s">
        <v>984</v>
      </c>
      <c r="R1071" t="s">
        <v>2809</v>
      </c>
      <c r="S1071" t="s">
        <v>986</v>
      </c>
      <c r="T1071" t="s">
        <v>3078</v>
      </c>
      <c r="U1071" t="s">
        <v>986</v>
      </c>
      <c r="V1071" t="s">
        <v>996</v>
      </c>
      <c r="W1071" t="s">
        <v>984</v>
      </c>
      <c r="X1071" t="s">
        <v>1392</v>
      </c>
      <c r="Y1071" t="s">
        <v>986</v>
      </c>
      <c r="Z1071" t="s">
        <v>166</v>
      </c>
      <c r="AA1071" t="s">
        <v>33</v>
      </c>
      <c r="AB1071">
        <v>1</v>
      </c>
      <c r="AC1071">
        <v>0</v>
      </c>
    </row>
    <row r="1072" spans="2:29" x14ac:dyDescent="0.25">
      <c r="B1072">
        <f t="shared" si="32"/>
        <v>2022</v>
      </c>
      <c r="C1072">
        <f t="shared" si="33"/>
        <v>10</v>
      </c>
      <c r="D1072" s="19">
        <f>_xlfn.XLOOKUP(G1072,[1]Sheet1!$K:$K,[1]Sheet1!$D:$D,0)</f>
        <v>44865</v>
      </c>
      <c r="E1072" s="19">
        <f>_xlfn.XLOOKUP(G1072,[1]Sheet1!$K:$K,[1]Sheet1!$E:$E,0)</f>
        <v>44871</v>
      </c>
      <c r="F1072" t="str">
        <f>_xlfn.XLOOKUP(G1072,[1]Sheet1!$K:$K,[1]Sheet1!$N:$N,0)</f>
        <v>2022-W45</v>
      </c>
      <c r="G1072" t="s">
        <v>653</v>
      </c>
      <c r="H1072" t="s">
        <v>512</v>
      </c>
      <c r="I1072" t="s">
        <v>80</v>
      </c>
      <c r="J1072" t="s">
        <v>81</v>
      </c>
      <c r="K1072" t="s">
        <v>82</v>
      </c>
      <c r="L1072" t="s">
        <v>3109</v>
      </c>
      <c r="M1072" t="s">
        <v>1332</v>
      </c>
      <c r="N1072" t="s">
        <v>3110</v>
      </c>
      <c r="O1072" t="s">
        <v>3111</v>
      </c>
      <c r="P1072" t="s">
        <v>3112</v>
      </c>
      <c r="Q1072" t="s">
        <v>1119</v>
      </c>
      <c r="R1072" t="s">
        <v>2413</v>
      </c>
      <c r="S1072" t="s">
        <v>3113</v>
      </c>
      <c r="T1072" t="s">
        <v>3114</v>
      </c>
      <c r="U1072" t="s">
        <v>970</v>
      </c>
      <c r="V1072" t="s">
        <v>1089</v>
      </c>
      <c r="W1072" t="s">
        <v>984</v>
      </c>
      <c r="X1072" t="s">
        <v>2041</v>
      </c>
      <c r="Y1072" t="s">
        <v>986</v>
      </c>
      <c r="Z1072" t="s">
        <v>654</v>
      </c>
      <c r="AA1072" t="s">
        <v>33</v>
      </c>
      <c r="AB1072">
        <v>45</v>
      </c>
      <c r="AC1072">
        <v>0</v>
      </c>
    </row>
    <row r="1073" spans="2:29" x14ac:dyDescent="0.25">
      <c r="B1073">
        <f t="shared" si="32"/>
        <v>2022</v>
      </c>
      <c r="C1073">
        <f t="shared" si="33"/>
        <v>10</v>
      </c>
      <c r="D1073" s="19">
        <f>_xlfn.XLOOKUP(G1073,[1]Sheet1!$K:$K,[1]Sheet1!$D:$D,0)</f>
        <v>44865</v>
      </c>
      <c r="E1073" s="19">
        <f>_xlfn.XLOOKUP(G1073,[1]Sheet1!$K:$K,[1]Sheet1!$E:$E,0)</f>
        <v>44871</v>
      </c>
      <c r="F1073" t="str">
        <f>_xlfn.XLOOKUP(G1073,[1]Sheet1!$K:$K,[1]Sheet1!$N:$N,0)</f>
        <v>2022-W45</v>
      </c>
      <c r="G1073" t="s">
        <v>653</v>
      </c>
      <c r="H1073" t="s">
        <v>34</v>
      </c>
      <c r="I1073" t="s">
        <v>50</v>
      </c>
      <c r="J1073" t="s">
        <v>51</v>
      </c>
      <c r="K1073" t="s">
        <v>52</v>
      </c>
      <c r="L1073" t="s">
        <v>1988</v>
      </c>
      <c r="M1073" t="s">
        <v>1012</v>
      </c>
      <c r="N1073" t="s">
        <v>1900</v>
      </c>
      <c r="O1073" t="s">
        <v>1173</v>
      </c>
      <c r="P1073" t="s">
        <v>1682</v>
      </c>
      <c r="Q1073" t="s">
        <v>1001</v>
      </c>
      <c r="R1073" t="s">
        <v>3115</v>
      </c>
      <c r="S1073" t="s">
        <v>2613</v>
      </c>
      <c r="T1073" t="s">
        <v>3116</v>
      </c>
      <c r="U1073" t="s">
        <v>970</v>
      </c>
      <c r="V1073" t="s">
        <v>1119</v>
      </c>
      <c r="W1073" t="s">
        <v>984</v>
      </c>
      <c r="X1073" t="s">
        <v>3117</v>
      </c>
      <c r="Y1073" t="s">
        <v>986</v>
      </c>
      <c r="Z1073" t="s">
        <v>205</v>
      </c>
      <c r="AA1073" t="s">
        <v>33</v>
      </c>
      <c r="AB1073">
        <v>20</v>
      </c>
      <c r="AC1073">
        <v>0</v>
      </c>
    </row>
    <row r="1074" spans="2:29" x14ac:dyDescent="0.25">
      <c r="B1074">
        <f t="shared" si="32"/>
        <v>2022</v>
      </c>
      <c r="C1074">
        <f t="shared" si="33"/>
        <v>10</v>
      </c>
      <c r="D1074" s="19">
        <f>_xlfn.XLOOKUP(G1074,[1]Sheet1!$K:$K,[1]Sheet1!$D:$D,0)</f>
        <v>44865</v>
      </c>
      <c r="E1074" s="19">
        <f>_xlfn.XLOOKUP(G1074,[1]Sheet1!$K:$K,[1]Sheet1!$E:$E,0)</f>
        <v>44871</v>
      </c>
      <c r="F1074" t="str">
        <f>_xlfn.XLOOKUP(G1074,[1]Sheet1!$K:$K,[1]Sheet1!$N:$N,0)</f>
        <v>2022-W45</v>
      </c>
      <c r="G1074" t="s">
        <v>653</v>
      </c>
      <c r="H1074" t="s">
        <v>92</v>
      </c>
      <c r="I1074" t="s">
        <v>102</v>
      </c>
      <c r="J1074" t="s">
        <v>103</v>
      </c>
      <c r="K1074" t="s">
        <v>104</v>
      </c>
      <c r="L1074" t="s">
        <v>2154</v>
      </c>
      <c r="M1074" t="s">
        <v>1340</v>
      </c>
      <c r="N1074" t="s">
        <v>2462</v>
      </c>
      <c r="O1074" t="s">
        <v>2258</v>
      </c>
      <c r="P1074" t="s">
        <v>1680</v>
      </c>
      <c r="Q1074" t="s">
        <v>1005</v>
      </c>
      <c r="R1074" t="s">
        <v>3033</v>
      </c>
      <c r="S1074" t="s">
        <v>3118</v>
      </c>
      <c r="T1074" t="s">
        <v>2245</v>
      </c>
      <c r="U1074" t="s">
        <v>2597</v>
      </c>
      <c r="V1074" t="s">
        <v>1341</v>
      </c>
      <c r="W1074" t="s">
        <v>996</v>
      </c>
      <c r="X1074" t="s">
        <v>2865</v>
      </c>
      <c r="Y1074" t="s">
        <v>1112</v>
      </c>
      <c r="Z1074" t="s">
        <v>645</v>
      </c>
      <c r="AA1074" t="s">
        <v>564</v>
      </c>
      <c r="AB1074">
        <v>18</v>
      </c>
      <c r="AC1074">
        <v>1</v>
      </c>
    </row>
    <row r="1075" spans="2:29" x14ac:dyDescent="0.25">
      <c r="B1075">
        <f t="shared" si="32"/>
        <v>2022</v>
      </c>
      <c r="C1075">
        <f t="shared" si="33"/>
        <v>10</v>
      </c>
      <c r="D1075" s="19">
        <f>_xlfn.XLOOKUP(G1075,[1]Sheet1!$K:$K,[1]Sheet1!$D:$D,0)</f>
        <v>44865</v>
      </c>
      <c r="E1075" s="19">
        <f>_xlfn.XLOOKUP(G1075,[1]Sheet1!$K:$K,[1]Sheet1!$E:$E,0)</f>
        <v>44871</v>
      </c>
      <c r="F1075" t="str">
        <f>_xlfn.XLOOKUP(G1075,[1]Sheet1!$K:$K,[1]Sheet1!$N:$N,0)</f>
        <v>2022-W45</v>
      </c>
      <c r="G1075" t="s">
        <v>653</v>
      </c>
      <c r="H1075" t="s">
        <v>58</v>
      </c>
      <c r="I1075" t="s">
        <v>58</v>
      </c>
      <c r="J1075" t="s">
        <v>59</v>
      </c>
      <c r="K1075" t="s">
        <v>60</v>
      </c>
      <c r="L1075" t="s">
        <v>2708</v>
      </c>
      <c r="M1075" t="s">
        <v>984</v>
      </c>
      <c r="N1075" t="s">
        <v>1037</v>
      </c>
      <c r="O1075" t="s">
        <v>986</v>
      </c>
      <c r="P1075" t="s">
        <v>2473</v>
      </c>
      <c r="Q1075" t="s">
        <v>984</v>
      </c>
      <c r="R1075" t="s">
        <v>1093</v>
      </c>
      <c r="S1075" t="s">
        <v>986</v>
      </c>
      <c r="T1075" t="s">
        <v>3041</v>
      </c>
      <c r="U1075" t="s">
        <v>986</v>
      </c>
      <c r="V1075" t="s">
        <v>1289</v>
      </c>
      <c r="W1075" t="s">
        <v>984</v>
      </c>
      <c r="X1075" t="s">
        <v>3119</v>
      </c>
      <c r="Y1075" t="s">
        <v>986</v>
      </c>
      <c r="Z1075" t="s">
        <v>643</v>
      </c>
      <c r="AA1075" t="s">
        <v>33</v>
      </c>
      <c r="AB1075">
        <v>17</v>
      </c>
      <c r="AC1075">
        <v>0</v>
      </c>
    </row>
    <row r="1076" spans="2:29" x14ac:dyDescent="0.25">
      <c r="B1076">
        <f t="shared" si="32"/>
        <v>2022</v>
      </c>
      <c r="C1076">
        <f t="shared" si="33"/>
        <v>10</v>
      </c>
      <c r="D1076" s="19">
        <f>_xlfn.XLOOKUP(G1076,[1]Sheet1!$K:$K,[1]Sheet1!$D:$D,0)</f>
        <v>44865</v>
      </c>
      <c r="E1076" s="19">
        <f>_xlfn.XLOOKUP(G1076,[1]Sheet1!$K:$K,[1]Sheet1!$E:$E,0)</f>
        <v>44871</v>
      </c>
      <c r="F1076" t="str">
        <f>_xlfn.XLOOKUP(G1076,[1]Sheet1!$K:$K,[1]Sheet1!$N:$N,0)</f>
        <v>2022-W45</v>
      </c>
      <c r="G1076" t="s">
        <v>653</v>
      </c>
      <c r="H1076" t="s">
        <v>512</v>
      </c>
      <c r="I1076" t="s">
        <v>72</v>
      </c>
      <c r="J1076" t="s">
        <v>73</v>
      </c>
      <c r="K1076" t="s">
        <v>74</v>
      </c>
      <c r="L1076" t="s">
        <v>1800</v>
      </c>
      <c r="M1076" t="s">
        <v>972</v>
      </c>
      <c r="N1076" t="s">
        <v>2944</v>
      </c>
      <c r="O1076" t="s">
        <v>1440</v>
      </c>
      <c r="P1076" t="s">
        <v>1175</v>
      </c>
      <c r="Q1076" t="s">
        <v>972</v>
      </c>
      <c r="R1076" t="s">
        <v>3043</v>
      </c>
      <c r="S1076" t="s">
        <v>2227</v>
      </c>
      <c r="T1076" t="s">
        <v>2897</v>
      </c>
      <c r="U1076" t="s">
        <v>970</v>
      </c>
      <c r="V1076" t="s">
        <v>1005</v>
      </c>
      <c r="W1076" t="s">
        <v>984</v>
      </c>
      <c r="X1076" t="s">
        <v>1063</v>
      </c>
      <c r="Y1076" t="s">
        <v>986</v>
      </c>
      <c r="Z1076" t="s">
        <v>655</v>
      </c>
      <c r="AA1076" t="s">
        <v>33</v>
      </c>
      <c r="AB1076">
        <v>17</v>
      </c>
      <c r="AC1076">
        <v>0</v>
      </c>
    </row>
    <row r="1077" spans="2:29" x14ac:dyDescent="0.25">
      <c r="B1077">
        <f t="shared" si="32"/>
        <v>2022</v>
      </c>
      <c r="C1077">
        <f t="shared" si="33"/>
        <v>10</v>
      </c>
      <c r="D1077" s="19">
        <f>_xlfn.XLOOKUP(G1077,[1]Sheet1!$K:$K,[1]Sheet1!$D:$D,0)</f>
        <v>44865</v>
      </c>
      <c r="E1077" s="19">
        <f>_xlfn.XLOOKUP(G1077,[1]Sheet1!$K:$K,[1]Sheet1!$E:$E,0)</f>
        <v>44871</v>
      </c>
      <c r="F1077" t="str">
        <f>_xlfn.XLOOKUP(G1077,[1]Sheet1!$K:$K,[1]Sheet1!$N:$N,0)</f>
        <v>2022-W45</v>
      </c>
      <c r="G1077" t="s">
        <v>653</v>
      </c>
      <c r="H1077" t="s">
        <v>34</v>
      </c>
      <c r="I1077" t="s">
        <v>107</v>
      </c>
      <c r="J1077" t="s">
        <v>108</v>
      </c>
      <c r="K1077" t="s">
        <v>109</v>
      </c>
      <c r="L1077" t="s">
        <v>3120</v>
      </c>
      <c r="M1077" t="s">
        <v>1042</v>
      </c>
      <c r="N1077" t="s">
        <v>3121</v>
      </c>
      <c r="O1077" t="s">
        <v>1262</v>
      </c>
      <c r="P1077" t="s">
        <v>3122</v>
      </c>
      <c r="Q1077" t="s">
        <v>1125</v>
      </c>
      <c r="R1077" t="s">
        <v>2135</v>
      </c>
      <c r="S1077" t="s">
        <v>2724</v>
      </c>
      <c r="T1077" t="s">
        <v>3123</v>
      </c>
      <c r="U1077" t="s">
        <v>970</v>
      </c>
      <c r="V1077" t="s">
        <v>1187</v>
      </c>
      <c r="W1077" t="s">
        <v>984</v>
      </c>
      <c r="X1077" t="s">
        <v>2010</v>
      </c>
      <c r="Y1077" t="s">
        <v>986</v>
      </c>
      <c r="Z1077" t="s">
        <v>656</v>
      </c>
      <c r="AA1077" t="s">
        <v>33</v>
      </c>
      <c r="AB1077">
        <v>15</v>
      </c>
      <c r="AC1077">
        <v>0</v>
      </c>
    </row>
    <row r="1078" spans="2:29" x14ac:dyDescent="0.25">
      <c r="B1078">
        <f t="shared" si="32"/>
        <v>2022</v>
      </c>
      <c r="C1078">
        <f t="shared" si="33"/>
        <v>10</v>
      </c>
      <c r="D1078" s="19">
        <f>_xlfn.XLOOKUP(G1078,[1]Sheet1!$K:$K,[1]Sheet1!$D:$D,0)</f>
        <v>44865</v>
      </c>
      <c r="E1078" s="19">
        <f>_xlfn.XLOOKUP(G1078,[1]Sheet1!$K:$K,[1]Sheet1!$E:$E,0)</f>
        <v>44871</v>
      </c>
      <c r="F1078" t="str">
        <f>_xlfn.XLOOKUP(G1078,[1]Sheet1!$K:$K,[1]Sheet1!$N:$N,0)</f>
        <v>2022-W45</v>
      </c>
      <c r="G1078" t="s">
        <v>653</v>
      </c>
      <c r="H1078" t="s">
        <v>116</v>
      </c>
      <c r="I1078" t="s">
        <v>116</v>
      </c>
      <c r="J1078" t="s">
        <v>117</v>
      </c>
      <c r="K1078" t="s">
        <v>118</v>
      </c>
      <c r="L1078" t="s">
        <v>1914</v>
      </c>
      <c r="M1078" t="s">
        <v>996</v>
      </c>
      <c r="N1078" t="s">
        <v>2313</v>
      </c>
      <c r="O1078" t="s">
        <v>1984</v>
      </c>
      <c r="P1078" t="s">
        <v>1954</v>
      </c>
      <c r="Q1078" t="s">
        <v>996</v>
      </c>
      <c r="R1078" t="s">
        <v>2573</v>
      </c>
      <c r="S1078" t="s">
        <v>3076</v>
      </c>
      <c r="T1078" t="s">
        <v>970</v>
      </c>
      <c r="U1078" t="s">
        <v>970</v>
      </c>
      <c r="V1078" t="s">
        <v>988</v>
      </c>
      <c r="W1078" t="s">
        <v>984</v>
      </c>
      <c r="X1078" t="s">
        <v>3124</v>
      </c>
      <c r="Y1078" t="s">
        <v>986</v>
      </c>
      <c r="Z1078" t="s">
        <v>634</v>
      </c>
      <c r="AA1078" t="s">
        <v>33</v>
      </c>
      <c r="AB1078">
        <v>14</v>
      </c>
      <c r="AC1078">
        <v>0</v>
      </c>
    </row>
    <row r="1079" spans="2:29" x14ac:dyDescent="0.25">
      <c r="B1079">
        <f t="shared" si="32"/>
        <v>2022</v>
      </c>
      <c r="C1079">
        <f t="shared" si="33"/>
        <v>10</v>
      </c>
      <c r="D1079" s="19">
        <f>_xlfn.XLOOKUP(G1079,[1]Sheet1!$K:$K,[1]Sheet1!$D:$D,0)</f>
        <v>44865</v>
      </c>
      <c r="E1079" s="19">
        <f>_xlfn.XLOOKUP(G1079,[1]Sheet1!$K:$K,[1]Sheet1!$E:$E,0)</f>
        <v>44871</v>
      </c>
      <c r="F1079" t="str">
        <f>_xlfn.XLOOKUP(G1079,[1]Sheet1!$K:$K,[1]Sheet1!$N:$N,0)</f>
        <v>2022-W45</v>
      </c>
      <c r="G1079" t="s">
        <v>653</v>
      </c>
      <c r="H1079" t="s">
        <v>162</v>
      </c>
      <c r="I1079" t="s">
        <v>163</v>
      </c>
      <c r="J1079" t="s">
        <v>164</v>
      </c>
      <c r="K1079" t="s">
        <v>165</v>
      </c>
      <c r="L1079" t="s">
        <v>2066</v>
      </c>
      <c r="M1079" t="s">
        <v>972</v>
      </c>
      <c r="N1079" t="s">
        <v>2158</v>
      </c>
      <c r="O1079" t="s">
        <v>1440</v>
      </c>
      <c r="P1079" t="s">
        <v>2275</v>
      </c>
      <c r="Q1079" t="s">
        <v>972</v>
      </c>
      <c r="R1079" t="s">
        <v>965</v>
      </c>
      <c r="S1079" t="s">
        <v>2227</v>
      </c>
      <c r="T1079" t="s">
        <v>3125</v>
      </c>
      <c r="U1079" t="s">
        <v>970</v>
      </c>
      <c r="V1079" t="s">
        <v>992</v>
      </c>
      <c r="W1079" t="s">
        <v>984</v>
      </c>
      <c r="X1079" t="s">
        <v>3007</v>
      </c>
      <c r="Y1079" t="s">
        <v>986</v>
      </c>
      <c r="Z1079" t="s">
        <v>429</v>
      </c>
      <c r="AA1079" t="s">
        <v>33</v>
      </c>
      <c r="AB1079">
        <v>14</v>
      </c>
      <c r="AC1079">
        <v>0</v>
      </c>
    </row>
    <row r="1080" spans="2:29" x14ac:dyDescent="0.25">
      <c r="B1080">
        <f t="shared" si="32"/>
        <v>2022</v>
      </c>
      <c r="C1080">
        <f t="shared" si="33"/>
        <v>10</v>
      </c>
      <c r="D1080" s="19">
        <f>_xlfn.XLOOKUP(G1080,[1]Sheet1!$K:$K,[1]Sheet1!$D:$D,0)</f>
        <v>44865</v>
      </c>
      <c r="E1080" s="19">
        <f>_xlfn.XLOOKUP(G1080,[1]Sheet1!$K:$K,[1]Sheet1!$E:$E,0)</f>
        <v>44871</v>
      </c>
      <c r="F1080" t="str">
        <f>_xlfn.XLOOKUP(G1080,[1]Sheet1!$K:$K,[1]Sheet1!$N:$N,0)</f>
        <v>2022-W45</v>
      </c>
      <c r="G1080" t="s">
        <v>653</v>
      </c>
      <c r="H1080" t="s">
        <v>24</v>
      </c>
      <c r="I1080" t="s">
        <v>24</v>
      </c>
      <c r="J1080" t="s">
        <v>25</v>
      </c>
      <c r="K1080" t="s">
        <v>26</v>
      </c>
      <c r="L1080" t="s">
        <v>1637</v>
      </c>
      <c r="M1080" t="s">
        <v>996</v>
      </c>
      <c r="N1080" t="s">
        <v>2633</v>
      </c>
      <c r="O1080" t="s">
        <v>1984</v>
      </c>
      <c r="P1080" t="s">
        <v>2156</v>
      </c>
      <c r="Q1080" t="s">
        <v>996</v>
      </c>
      <c r="R1080" t="s">
        <v>2492</v>
      </c>
      <c r="S1080" t="s">
        <v>3076</v>
      </c>
      <c r="T1080" t="s">
        <v>970</v>
      </c>
      <c r="U1080" t="s">
        <v>970</v>
      </c>
      <c r="V1080" t="s">
        <v>1001</v>
      </c>
      <c r="W1080" t="s">
        <v>984</v>
      </c>
      <c r="X1080" t="s">
        <v>2097</v>
      </c>
      <c r="Y1080" t="s">
        <v>986</v>
      </c>
      <c r="Z1080" t="s">
        <v>420</v>
      </c>
      <c r="AA1080" t="s">
        <v>33</v>
      </c>
      <c r="AB1080">
        <v>13</v>
      </c>
      <c r="AC1080">
        <v>0</v>
      </c>
    </row>
    <row r="1081" spans="2:29" x14ac:dyDescent="0.25">
      <c r="B1081">
        <f t="shared" si="32"/>
        <v>2022</v>
      </c>
      <c r="C1081">
        <f t="shared" si="33"/>
        <v>10</v>
      </c>
      <c r="D1081" s="19">
        <f>_xlfn.XLOOKUP(G1081,[1]Sheet1!$K:$K,[1]Sheet1!$D:$D,0)</f>
        <v>44865</v>
      </c>
      <c r="E1081" s="19">
        <f>_xlfn.XLOOKUP(G1081,[1]Sheet1!$K:$K,[1]Sheet1!$E:$E,0)</f>
        <v>44871</v>
      </c>
      <c r="F1081" t="str">
        <f>_xlfn.XLOOKUP(G1081,[1]Sheet1!$K:$K,[1]Sheet1!$N:$N,0)</f>
        <v>2022-W45</v>
      </c>
      <c r="G1081" t="s">
        <v>653</v>
      </c>
      <c r="H1081" t="s">
        <v>301</v>
      </c>
      <c r="I1081" t="s">
        <v>301</v>
      </c>
      <c r="J1081" t="s">
        <v>302</v>
      </c>
      <c r="K1081" t="s">
        <v>303</v>
      </c>
      <c r="L1081" t="s">
        <v>1243</v>
      </c>
      <c r="M1081" t="s">
        <v>1032</v>
      </c>
      <c r="N1081" t="s">
        <v>2314</v>
      </c>
      <c r="O1081" t="s">
        <v>1950</v>
      </c>
      <c r="P1081" t="s">
        <v>2583</v>
      </c>
      <c r="Q1081" t="s">
        <v>1032</v>
      </c>
      <c r="R1081" t="s">
        <v>1864</v>
      </c>
      <c r="S1081" t="s">
        <v>2572</v>
      </c>
      <c r="T1081" t="s">
        <v>970</v>
      </c>
      <c r="U1081" t="s">
        <v>970</v>
      </c>
      <c r="V1081" t="s">
        <v>1125</v>
      </c>
      <c r="W1081" t="s">
        <v>984</v>
      </c>
      <c r="X1081" t="s">
        <v>1696</v>
      </c>
      <c r="Y1081" t="s">
        <v>986</v>
      </c>
      <c r="Z1081" t="s">
        <v>425</v>
      </c>
      <c r="AA1081" t="s">
        <v>33</v>
      </c>
      <c r="AB1081">
        <v>12</v>
      </c>
      <c r="AC1081">
        <v>0</v>
      </c>
    </row>
    <row r="1082" spans="2:29" x14ac:dyDescent="0.25">
      <c r="B1082">
        <f t="shared" si="32"/>
        <v>2022</v>
      </c>
      <c r="C1082">
        <f t="shared" si="33"/>
        <v>10</v>
      </c>
      <c r="D1082" s="19">
        <f>_xlfn.XLOOKUP(G1082,[1]Sheet1!$K:$K,[1]Sheet1!$D:$D,0)</f>
        <v>44865</v>
      </c>
      <c r="E1082" s="19">
        <f>_xlfn.XLOOKUP(G1082,[1]Sheet1!$K:$K,[1]Sheet1!$E:$E,0)</f>
        <v>44871</v>
      </c>
      <c r="F1082" t="str">
        <f>_xlfn.XLOOKUP(G1082,[1]Sheet1!$K:$K,[1]Sheet1!$N:$N,0)</f>
        <v>2022-W45</v>
      </c>
      <c r="G1082" t="s">
        <v>653</v>
      </c>
      <c r="H1082" t="s">
        <v>34</v>
      </c>
      <c r="I1082" t="s">
        <v>45</v>
      </c>
      <c r="J1082" t="s">
        <v>46</v>
      </c>
      <c r="K1082" t="s">
        <v>47</v>
      </c>
      <c r="L1082" t="s">
        <v>3126</v>
      </c>
      <c r="M1082" t="s">
        <v>1042</v>
      </c>
      <c r="N1082" t="s">
        <v>1069</v>
      </c>
      <c r="O1082" t="s">
        <v>1262</v>
      </c>
      <c r="P1082" t="s">
        <v>2788</v>
      </c>
      <c r="Q1082" t="s">
        <v>992</v>
      </c>
      <c r="R1082" t="s">
        <v>1547</v>
      </c>
      <c r="S1082" t="s">
        <v>1812</v>
      </c>
      <c r="T1082" t="s">
        <v>2296</v>
      </c>
      <c r="U1082" t="s">
        <v>970</v>
      </c>
      <c r="V1082" t="s">
        <v>1125</v>
      </c>
      <c r="W1082" t="s">
        <v>984</v>
      </c>
      <c r="X1082" t="s">
        <v>1780</v>
      </c>
      <c r="Y1082" t="s">
        <v>986</v>
      </c>
      <c r="Z1082" t="s">
        <v>425</v>
      </c>
      <c r="AA1082" t="s">
        <v>33</v>
      </c>
      <c r="AB1082">
        <v>12</v>
      </c>
      <c r="AC1082">
        <v>0</v>
      </c>
    </row>
    <row r="1083" spans="2:29" x14ac:dyDescent="0.25">
      <c r="B1083">
        <f t="shared" si="32"/>
        <v>2022</v>
      </c>
      <c r="C1083">
        <f t="shared" si="33"/>
        <v>10</v>
      </c>
      <c r="D1083" s="19">
        <f>_xlfn.XLOOKUP(G1083,[1]Sheet1!$K:$K,[1]Sheet1!$D:$D,0)</f>
        <v>44865</v>
      </c>
      <c r="E1083" s="19">
        <f>_xlfn.XLOOKUP(G1083,[1]Sheet1!$K:$K,[1]Sheet1!$E:$E,0)</f>
        <v>44871</v>
      </c>
      <c r="F1083" t="str">
        <f>_xlfn.XLOOKUP(G1083,[1]Sheet1!$K:$K,[1]Sheet1!$N:$N,0)</f>
        <v>2022-W45</v>
      </c>
      <c r="G1083" t="s">
        <v>653</v>
      </c>
      <c r="H1083" t="s">
        <v>34</v>
      </c>
      <c r="I1083" t="s">
        <v>224</v>
      </c>
      <c r="J1083" t="s">
        <v>158</v>
      </c>
      <c r="K1083" t="s">
        <v>225</v>
      </c>
      <c r="L1083" t="s">
        <v>1961</v>
      </c>
      <c r="M1083" t="s">
        <v>963</v>
      </c>
      <c r="N1083" t="s">
        <v>1783</v>
      </c>
      <c r="O1083" t="s">
        <v>1789</v>
      </c>
      <c r="P1083" t="s">
        <v>3127</v>
      </c>
      <c r="Q1083" t="s">
        <v>967</v>
      </c>
      <c r="R1083" t="s">
        <v>2489</v>
      </c>
      <c r="S1083" t="s">
        <v>1133</v>
      </c>
      <c r="T1083" t="s">
        <v>1943</v>
      </c>
      <c r="U1083" t="s">
        <v>1662</v>
      </c>
      <c r="V1083" t="s">
        <v>1042</v>
      </c>
      <c r="W1083" t="s">
        <v>996</v>
      </c>
      <c r="X1083" t="s">
        <v>1121</v>
      </c>
      <c r="Y1083" t="s">
        <v>1522</v>
      </c>
      <c r="Z1083" t="s">
        <v>277</v>
      </c>
      <c r="AA1083" t="s">
        <v>166</v>
      </c>
      <c r="AB1083">
        <v>10</v>
      </c>
      <c r="AC1083">
        <v>1</v>
      </c>
    </row>
    <row r="1084" spans="2:29" x14ac:dyDescent="0.25">
      <c r="B1084">
        <f t="shared" si="32"/>
        <v>2022</v>
      </c>
      <c r="C1084">
        <f t="shared" si="33"/>
        <v>10</v>
      </c>
      <c r="D1084" s="19">
        <f>_xlfn.XLOOKUP(G1084,[1]Sheet1!$K:$K,[1]Sheet1!$D:$D,0)</f>
        <v>44865</v>
      </c>
      <c r="E1084" s="19">
        <f>_xlfn.XLOOKUP(G1084,[1]Sheet1!$K:$K,[1]Sheet1!$E:$E,0)</f>
        <v>44871</v>
      </c>
      <c r="F1084" t="str">
        <f>_xlfn.XLOOKUP(G1084,[1]Sheet1!$K:$K,[1]Sheet1!$N:$N,0)</f>
        <v>2022-W45</v>
      </c>
      <c r="G1084" t="s">
        <v>653</v>
      </c>
      <c r="H1084" t="s">
        <v>92</v>
      </c>
      <c r="I1084" t="s">
        <v>97</v>
      </c>
      <c r="J1084" t="s">
        <v>98</v>
      </c>
      <c r="K1084" t="s">
        <v>99</v>
      </c>
      <c r="L1084" t="s">
        <v>2370</v>
      </c>
      <c r="M1084" t="s">
        <v>1032</v>
      </c>
      <c r="N1084" t="s">
        <v>1525</v>
      </c>
      <c r="O1084" t="s">
        <v>1950</v>
      </c>
      <c r="P1084" t="s">
        <v>2412</v>
      </c>
      <c r="Q1084" t="s">
        <v>1110</v>
      </c>
      <c r="R1084" t="s">
        <v>1339</v>
      </c>
      <c r="S1084" t="s">
        <v>2334</v>
      </c>
      <c r="T1084" t="s">
        <v>2262</v>
      </c>
      <c r="U1084" t="s">
        <v>970</v>
      </c>
      <c r="V1084" t="s">
        <v>1042</v>
      </c>
      <c r="W1084" t="s">
        <v>984</v>
      </c>
      <c r="X1084" t="s">
        <v>1659</v>
      </c>
      <c r="Y1084" t="s">
        <v>986</v>
      </c>
      <c r="Z1084" t="s">
        <v>657</v>
      </c>
      <c r="AA1084" t="s">
        <v>33</v>
      </c>
      <c r="AB1084">
        <v>10</v>
      </c>
      <c r="AC1084">
        <v>0</v>
      </c>
    </row>
    <row r="1085" spans="2:29" x14ac:dyDescent="0.25">
      <c r="B1085">
        <f t="shared" si="32"/>
        <v>2022</v>
      </c>
      <c r="C1085">
        <f t="shared" si="33"/>
        <v>10</v>
      </c>
      <c r="D1085" s="19">
        <f>_xlfn.XLOOKUP(G1085,[1]Sheet1!$K:$K,[1]Sheet1!$D:$D,0)</f>
        <v>44865</v>
      </c>
      <c r="E1085" s="19">
        <f>_xlfn.XLOOKUP(G1085,[1]Sheet1!$K:$K,[1]Sheet1!$E:$E,0)</f>
        <v>44871</v>
      </c>
      <c r="F1085" t="str">
        <f>_xlfn.XLOOKUP(G1085,[1]Sheet1!$K:$K,[1]Sheet1!$N:$N,0)</f>
        <v>2022-W45</v>
      </c>
      <c r="G1085" t="s">
        <v>653</v>
      </c>
      <c r="H1085" t="s">
        <v>35</v>
      </c>
      <c r="I1085" t="s">
        <v>35</v>
      </c>
      <c r="J1085" t="s">
        <v>36</v>
      </c>
      <c r="K1085" t="s">
        <v>37</v>
      </c>
      <c r="L1085" t="s">
        <v>1855</v>
      </c>
      <c r="M1085" t="s">
        <v>996</v>
      </c>
      <c r="N1085" t="s">
        <v>2789</v>
      </c>
      <c r="O1085" t="s">
        <v>1984</v>
      </c>
      <c r="P1085" t="s">
        <v>1738</v>
      </c>
      <c r="Q1085" t="s">
        <v>996</v>
      </c>
      <c r="R1085" t="s">
        <v>2211</v>
      </c>
      <c r="S1085" t="s">
        <v>3076</v>
      </c>
      <c r="T1085" t="s">
        <v>970</v>
      </c>
      <c r="U1085" t="s">
        <v>970</v>
      </c>
      <c r="V1085" t="s">
        <v>1110</v>
      </c>
      <c r="W1085" t="s">
        <v>984</v>
      </c>
      <c r="X1085" t="s">
        <v>3128</v>
      </c>
      <c r="Y1085" t="s">
        <v>986</v>
      </c>
      <c r="Z1085" t="s">
        <v>658</v>
      </c>
      <c r="AA1085" t="s">
        <v>33</v>
      </c>
      <c r="AB1085">
        <v>9</v>
      </c>
      <c r="AC1085">
        <v>0</v>
      </c>
    </row>
    <row r="1086" spans="2:29" x14ac:dyDescent="0.25">
      <c r="B1086">
        <f t="shared" si="32"/>
        <v>2022</v>
      </c>
      <c r="C1086">
        <f t="shared" si="33"/>
        <v>10</v>
      </c>
      <c r="D1086" s="19">
        <f>_xlfn.XLOOKUP(G1086,[1]Sheet1!$K:$K,[1]Sheet1!$D:$D,0)</f>
        <v>44865</v>
      </c>
      <c r="E1086" s="19">
        <f>_xlfn.XLOOKUP(G1086,[1]Sheet1!$K:$K,[1]Sheet1!$E:$E,0)</f>
        <v>44871</v>
      </c>
      <c r="F1086" t="str">
        <f>_xlfn.XLOOKUP(G1086,[1]Sheet1!$K:$K,[1]Sheet1!$N:$N,0)</f>
        <v>2022-W45</v>
      </c>
      <c r="G1086" t="s">
        <v>653</v>
      </c>
      <c r="H1086" t="s">
        <v>512</v>
      </c>
      <c r="I1086" t="s">
        <v>29</v>
      </c>
      <c r="J1086" t="s">
        <v>30</v>
      </c>
      <c r="K1086" t="s">
        <v>31</v>
      </c>
      <c r="L1086" t="s">
        <v>1982</v>
      </c>
      <c r="M1086" t="s">
        <v>972</v>
      </c>
      <c r="N1086" t="s">
        <v>2726</v>
      </c>
      <c r="O1086" t="s">
        <v>1440</v>
      </c>
      <c r="P1086" t="s">
        <v>3052</v>
      </c>
      <c r="Q1086" t="s">
        <v>977</v>
      </c>
      <c r="R1086" t="s">
        <v>2786</v>
      </c>
      <c r="S1086" t="s">
        <v>1707</v>
      </c>
      <c r="T1086" t="s">
        <v>2303</v>
      </c>
      <c r="U1086" t="s">
        <v>970</v>
      </c>
      <c r="V1086" t="s">
        <v>1022</v>
      </c>
      <c r="W1086" t="s">
        <v>984</v>
      </c>
      <c r="X1086" t="s">
        <v>1024</v>
      </c>
      <c r="Y1086" t="s">
        <v>986</v>
      </c>
      <c r="Z1086" t="s">
        <v>652</v>
      </c>
      <c r="AA1086" t="s">
        <v>33</v>
      </c>
      <c r="AB1086">
        <v>8</v>
      </c>
      <c r="AC1086">
        <v>0</v>
      </c>
    </row>
    <row r="1087" spans="2:29" x14ac:dyDescent="0.25">
      <c r="B1087">
        <f t="shared" si="32"/>
        <v>2022</v>
      </c>
      <c r="C1087">
        <f t="shared" si="33"/>
        <v>10</v>
      </c>
      <c r="D1087" s="19">
        <f>_xlfn.XLOOKUP(G1087,[1]Sheet1!$K:$K,[1]Sheet1!$D:$D,0)</f>
        <v>44865</v>
      </c>
      <c r="E1087" s="19">
        <f>_xlfn.XLOOKUP(G1087,[1]Sheet1!$K:$K,[1]Sheet1!$E:$E,0)</f>
        <v>44871</v>
      </c>
      <c r="F1087" t="str">
        <f>_xlfn.XLOOKUP(G1087,[1]Sheet1!$K:$K,[1]Sheet1!$N:$N,0)</f>
        <v>2022-W45</v>
      </c>
      <c r="G1087" t="s">
        <v>653</v>
      </c>
      <c r="H1087" t="s">
        <v>512</v>
      </c>
      <c r="I1087" t="s">
        <v>67</v>
      </c>
      <c r="J1087" t="s">
        <v>68</v>
      </c>
      <c r="K1087" t="s">
        <v>69</v>
      </c>
      <c r="L1087" t="s">
        <v>1884</v>
      </c>
      <c r="M1087" t="s">
        <v>984</v>
      </c>
      <c r="N1087" t="s">
        <v>1328</v>
      </c>
      <c r="O1087" t="s">
        <v>986</v>
      </c>
      <c r="P1087" t="s">
        <v>1862</v>
      </c>
      <c r="Q1087" t="s">
        <v>984</v>
      </c>
      <c r="R1087" t="s">
        <v>1337</v>
      </c>
      <c r="S1087" t="s">
        <v>986</v>
      </c>
      <c r="T1087" t="s">
        <v>1017</v>
      </c>
      <c r="U1087" t="s">
        <v>986</v>
      </c>
      <c r="V1087" t="s">
        <v>1022</v>
      </c>
      <c r="W1087" t="s">
        <v>984</v>
      </c>
      <c r="X1087" t="s">
        <v>1761</v>
      </c>
      <c r="Y1087" t="s">
        <v>986</v>
      </c>
      <c r="Z1087" t="s">
        <v>652</v>
      </c>
      <c r="AA1087" t="s">
        <v>33</v>
      </c>
      <c r="AB1087">
        <v>8</v>
      </c>
      <c r="AC1087">
        <v>0</v>
      </c>
    </row>
    <row r="1088" spans="2:29" x14ac:dyDescent="0.25">
      <c r="B1088">
        <f t="shared" si="32"/>
        <v>2022</v>
      </c>
      <c r="C1088">
        <f t="shared" si="33"/>
        <v>10</v>
      </c>
      <c r="D1088" s="19">
        <f>_xlfn.XLOOKUP(G1088,[1]Sheet1!$K:$K,[1]Sheet1!$D:$D,0)</f>
        <v>44865</v>
      </c>
      <c r="E1088" s="19">
        <f>_xlfn.XLOOKUP(G1088,[1]Sheet1!$K:$K,[1]Sheet1!$E:$E,0)</f>
        <v>44871</v>
      </c>
      <c r="F1088" t="str">
        <f>_xlfn.XLOOKUP(G1088,[1]Sheet1!$K:$K,[1]Sheet1!$N:$N,0)</f>
        <v>2022-W45</v>
      </c>
      <c r="G1088" t="s">
        <v>653</v>
      </c>
      <c r="H1088" t="s">
        <v>88</v>
      </c>
      <c r="I1088" t="s">
        <v>88</v>
      </c>
      <c r="J1088" t="s">
        <v>89</v>
      </c>
      <c r="K1088" t="s">
        <v>90</v>
      </c>
      <c r="L1088" t="s">
        <v>2612</v>
      </c>
      <c r="M1088" t="s">
        <v>972</v>
      </c>
      <c r="N1088" t="s">
        <v>1086</v>
      </c>
      <c r="O1088" t="s">
        <v>1440</v>
      </c>
      <c r="P1088" t="s">
        <v>2370</v>
      </c>
      <c r="Q1088" t="s">
        <v>972</v>
      </c>
      <c r="R1088" t="s">
        <v>1288</v>
      </c>
      <c r="S1088" t="s">
        <v>2227</v>
      </c>
      <c r="T1088" t="s">
        <v>3129</v>
      </c>
      <c r="U1088" t="s">
        <v>970</v>
      </c>
      <c r="V1088" t="s">
        <v>967</v>
      </c>
      <c r="W1088" t="s">
        <v>996</v>
      </c>
      <c r="X1088" t="s">
        <v>998</v>
      </c>
      <c r="Y1088" t="s">
        <v>1524</v>
      </c>
      <c r="Z1088" t="s">
        <v>176</v>
      </c>
      <c r="AA1088" t="s">
        <v>160</v>
      </c>
      <c r="AB1088">
        <v>7</v>
      </c>
      <c r="AC1088">
        <v>1</v>
      </c>
    </row>
    <row r="1089" spans="2:29" x14ac:dyDescent="0.25">
      <c r="B1089">
        <f t="shared" si="32"/>
        <v>2022</v>
      </c>
      <c r="C1089">
        <f t="shared" si="33"/>
        <v>10</v>
      </c>
      <c r="D1089" s="19">
        <f>_xlfn.XLOOKUP(G1089,[1]Sheet1!$K:$K,[1]Sheet1!$D:$D,0)</f>
        <v>44865</v>
      </c>
      <c r="E1089" s="19">
        <f>_xlfn.XLOOKUP(G1089,[1]Sheet1!$K:$K,[1]Sheet1!$E:$E,0)</f>
        <v>44871</v>
      </c>
      <c r="F1089" t="str">
        <f>_xlfn.XLOOKUP(G1089,[1]Sheet1!$K:$K,[1]Sheet1!$N:$N,0)</f>
        <v>2022-W45</v>
      </c>
      <c r="G1089" t="s">
        <v>653</v>
      </c>
      <c r="H1089" t="s">
        <v>231</v>
      </c>
      <c r="I1089" t="s">
        <v>231</v>
      </c>
      <c r="J1089" t="s">
        <v>232</v>
      </c>
      <c r="K1089" t="s">
        <v>233</v>
      </c>
      <c r="L1089" t="s">
        <v>1284</v>
      </c>
      <c r="M1089" t="s">
        <v>984</v>
      </c>
      <c r="N1089" t="s">
        <v>1595</v>
      </c>
      <c r="O1089" t="s">
        <v>986</v>
      </c>
      <c r="P1089" t="s">
        <v>1008</v>
      </c>
      <c r="Q1089" t="s">
        <v>984</v>
      </c>
      <c r="R1089" t="s">
        <v>1334</v>
      </c>
      <c r="S1089" t="s">
        <v>986</v>
      </c>
      <c r="T1089" t="s">
        <v>970</v>
      </c>
      <c r="U1089" t="s">
        <v>986</v>
      </c>
      <c r="V1089" t="s">
        <v>967</v>
      </c>
      <c r="W1089" t="s">
        <v>984</v>
      </c>
      <c r="X1089" t="s">
        <v>1152</v>
      </c>
      <c r="Y1089" t="s">
        <v>986</v>
      </c>
      <c r="Z1089" t="s">
        <v>407</v>
      </c>
      <c r="AA1089" t="s">
        <v>33</v>
      </c>
      <c r="AB1089">
        <v>7</v>
      </c>
      <c r="AC1089">
        <v>0</v>
      </c>
    </row>
    <row r="1090" spans="2:29" x14ac:dyDescent="0.25">
      <c r="B1090">
        <f t="shared" si="32"/>
        <v>2022</v>
      </c>
      <c r="C1090">
        <f t="shared" si="33"/>
        <v>10</v>
      </c>
      <c r="D1090" s="19">
        <f>_xlfn.XLOOKUP(G1090,[1]Sheet1!$K:$K,[1]Sheet1!$D:$D,0)</f>
        <v>44865</v>
      </c>
      <c r="E1090" s="19">
        <f>_xlfn.XLOOKUP(G1090,[1]Sheet1!$K:$K,[1]Sheet1!$E:$E,0)</f>
        <v>44871</v>
      </c>
      <c r="F1090" t="str">
        <f>_xlfn.XLOOKUP(G1090,[1]Sheet1!$K:$K,[1]Sheet1!$N:$N,0)</f>
        <v>2022-W45</v>
      </c>
      <c r="G1090" t="s">
        <v>653</v>
      </c>
      <c r="H1090" t="s">
        <v>512</v>
      </c>
      <c r="I1090" t="s">
        <v>84</v>
      </c>
      <c r="J1090" t="s">
        <v>85</v>
      </c>
      <c r="K1090" t="s">
        <v>86</v>
      </c>
      <c r="L1090" t="s">
        <v>2443</v>
      </c>
      <c r="M1090" t="s">
        <v>1081</v>
      </c>
      <c r="N1090" t="s">
        <v>1834</v>
      </c>
      <c r="O1090" t="s">
        <v>1958</v>
      </c>
      <c r="P1090" t="s">
        <v>2299</v>
      </c>
      <c r="Q1090" t="s">
        <v>977</v>
      </c>
      <c r="R1090" t="s">
        <v>1428</v>
      </c>
      <c r="S1090" t="s">
        <v>1707</v>
      </c>
      <c r="T1090" t="s">
        <v>3130</v>
      </c>
      <c r="U1090" t="s">
        <v>1524</v>
      </c>
      <c r="V1090" t="s">
        <v>967</v>
      </c>
      <c r="W1090" t="s">
        <v>984</v>
      </c>
      <c r="X1090" t="s">
        <v>2267</v>
      </c>
      <c r="Y1090" t="s">
        <v>986</v>
      </c>
      <c r="Z1090" t="s">
        <v>659</v>
      </c>
      <c r="AA1090" t="s">
        <v>33</v>
      </c>
      <c r="AB1090">
        <v>7</v>
      </c>
      <c r="AC1090">
        <v>0</v>
      </c>
    </row>
    <row r="1091" spans="2:29" x14ac:dyDescent="0.25">
      <c r="B1091">
        <f t="shared" si="32"/>
        <v>2022</v>
      </c>
      <c r="C1091">
        <f t="shared" si="33"/>
        <v>10</v>
      </c>
      <c r="D1091" s="19">
        <f>_xlfn.XLOOKUP(G1091,[1]Sheet1!$K:$K,[1]Sheet1!$D:$D,0)</f>
        <v>44865</v>
      </c>
      <c r="E1091" s="19">
        <f>_xlfn.XLOOKUP(G1091,[1]Sheet1!$K:$K,[1]Sheet1!$E:$E,0)</f>
        <v>44871</v>
      </c>
      <c r="F1091" t="str">
        <f>_xlfn.XLOOKUP(G1091,[1]Sheet1!$K:$K,[1]Sheet1!$N:$N,0)</f>
        <v>2022-W45</v>
      </c>
      <c r="G1091" t="s">
        <v>653</v>
      </c>
      <c r="H1091" t="s">
        <v>41</v>
      </c>
      <c r="I1091" t="s">
        <v>41</v>
      </c>
      <c r="J1091" t="s">
        <v>42</v>
      </c>
      <c r="K1091" t="s">
        <v>43</v>
      </c>
      <c r="L1091" t="s">
        <v>1954</v>
      </c>
      <c r="M1091" t="s">
        <v>1081</v>
      </c>
      <c r="N1091" t="s">
        <v>2419</v>
      </c>
      <c r="O1091" t="s">
        <v>1958</v>
      </c>
      <c r="P1091" t="s">
        <v>1379</v>
      </c>
      <c r="Q1091" t="s">
        <v>1081</v>
      </c>
      <c r="R1091" t="s">
        <v>2213</v>
      </c>
      <c r="S1091" t="s">
        <v>2464</v>
      </c>
      <c r="T1091" t="s">
        <v>970</v>
      </c>
      <c r="U1091" t="s">
        <v>970</v>
      </c>
      <c r="V1091" t="s">
        <v>1032</v>
      </c>
      <c r="W1091" t="s">
        <v>984</v>
      </c>
      <c r="X1091" t="s">
        <v>1112</v>
      </c>
      <c r="Y1091" t="s">
        <v>986</v>
      </c>
      <c r="Z1091" t="s">
        <v>144</v>
      </c>
      <c r="AA1091" t="s">
        <v>33</v>
      </c>
      <c r="AB1091">
        <v>6</v>
      </c>
      <c r="AC1091">
        <v>0</v>
      </c>
    </row>
    <row r="1092" spans="2:29" x14ac:dyDescent="0.25">
      <c r="B1092">
        <f t="shared" ref="B1092:B1155" si="34">YEAR(D1092)</f>
        <v>2022</v>
      </c>
      <c r="C1092">
        <f t="shared" ref="C1092:C1155" si="35">MONTH(D1092)</f>
        <v>10</v>
      </c>
      <c r="D1092" s="19">
        <f>_xlfn.XLOOKUP(G1092,[1]Sheet1!$K:$K,[1]Sheet1!$D:$D,0)</f>
        <v>44865</v>
      </c>
      <c r="E1092" s="19">
        <f>_xlfn.XLOOKUP(G1092,[1]Sheet1!$K:$K,[1]Sheet1!$E:$E,0)</f>
        <v>44871</v>
      </c>
      <c r="F1092" t="str">
        <f>_xlfn.XLOOKUP(G1092,[1]Sheet1!$K:$K,[1]Sheet1!$N:$N,0)</f>
        <v>2022-W45</v>
      </c>
      <c r="G1092" t="s">
        <v>653</v>
      </c>
      <c r="H1092" t="s">
        <v>512</v>
      </c>
      <c r="I1092" t="s">
        <v>54</v>
      </c>
      <c r="J1092" t="s">
        <v>30</v>
      </c>
      <c r="K1092" t="s">
        <v>55</v>
      </c>
      <c r="L1092" t="s">
        <v>2139</v>
      </c>
      <c r="M1092" t="s">
        <v>1081</v>
      </c>
      <c r="N1092" t="s">
        <v>2383</v>
      </c>
      <c r="O1092" t="s">
        <v>1958</v>
      </c>
      <c r="P1092" t="s">
        <v>1306</v>
      </c>
      <c r="Q1092" t="s">
        <v>1081</v>
      </c>
      <c r="R1092" t="s">
        <v>2678</v>
      </c>
      <c r="S1092" t="s">
        <v>2464</v>
      </c>
      <c r="T1092" t="s">
        <v>2676</v>
      </c>
      <c r="U1092" t="s">
        <v>970</v>
      </c>
      <c r="V1092" t="s">
        <v>1032</v>
      </c>
      <c r="W1092" t="s">
        <v>984</v>
      </c>
      <c r="X1092" t="s">
        <v>1421</v>
      </c>
      <c r="Y1092" t="s">
        <v>986</v>
      </c>
      <c r="Z1092" t="s">
        <v>584</v>
      </c>
      <c r="AA1092" t="s">
        <v>33</v>
      </c>
      <c r="AB1092">
        <v>6</v>
      </c>
      <c r="AC1092">
        <v>0</v>
      </c>
    </row>
    <row r="1093" spans="2:29" x14ac:dyDescent="0.25">
      <c r="B1093">
        <f t="shared" si="34"/>
        <v>2022</v>
      </c>
      <c r="C1093">
        <f t="shared" si="35"/>
        <v>10</v>
      </c>
      <c r="D1093" s="19">
        <f>_xlfn.XLOOKUP(G1093,[1]Sheet1!$K:$K,[1]Sheet1!$D:$D,0)</f>
        <v>44865</v>
      </c>
      <c r="E1093" s="19">
        <f>_xlfn.XLOOKUP(G1093,[1]Sheet1!$K:$K,[1]Sheet1!$E:$E,0)</f>
        <v>44871</v>
      </c>
      <c r="F1093" t="str">
        <f>_xlfn.XLOOKUP(G1093,[1]Sheet1!$K:$K,[1]Sheet1!$N:$N,0)</f>
        <v>2022-W45</v>
      </c>
      <c r="G1093" t="s">
        <v>653</v>
      </c>
      <c r="H1093" t="s">
        <v>92</v>
      </c>
      <c r="I1093" t="s">
        <v>111</v>
      </c>
      <c r="J1093" t="s">
        <v>112</v>
      </c>
      <c r="K1093" t="s">
        <v>113</v>
      </c>
      <c r="L1093" t="s">
        <v>1642</v>
      </c>
      <c r="M1093" t="s">
        <v>1081</v>
      </c>
      <c r="N1093" t="s">
        <v>1436</v>
      </c>
      <c r="O1093" t="s">
        <v>1958</v>
      </c>
      <c r="P1093" t="s">
        <v>1312</v>
      </c>
      <c r="Q1093" t="s">
        <v>1081</v>
      </c>
      <c r="R1093" t="s">
        <v>2283</v>
      </c>
      <c r="S1093" t="s">
        <v>2464</v>
      </c>
      <c r="T1093" t="s">
        <v>3131</v>
      </c>
      <c r="U1093" t="s">
        <v>970</v>
      </c>
      <c r="V1093" t="s">
        <v>967</v>
      </c>
      <c r="W1093" t="s">
        <v>984</v>
      </c>
      <c r="X1093" t="s">
        <v>1677</v>
      </c>
      <c r="Y1093" t="s">
        <v>986</v>
      </c>
      <c r="Z1093" t="s">
        <v>659</v>
      </c>
      <c r="AA1093" t="s">
        <v>33</v>
      </c>
      <c r="AB1093">
        <v>6</v>
      </c>
      <c r="AC1093">
        <v>0</v>
      </c>
    </row>
    <row r="1094" spans="2:29" x14ac:dyDescent="0.25">
      <c r="B1094">
        <f t="shared" si="34"/>
        <v>2022</v>
      </c>
      <c r="C1094">
        <f t="shared" si="35"/>
        <v>10</v>
      </c>
      <c r="D1094" s="19">
        <f>_xlfn.XLOOKUP(G1094,[1]Sheet1!$K:$K,[1]Sheet1!$D:$D,0)</f>
        <v>44865</v>
      </c>
      <c r="E1094" s="19">
        <f>_xlfn.XLOOKUP(G1094,[1]Sheet1!$K:$K,[1]Sheet1!$E:$E,0)</f>
        <v>44871</v>
      </c>
      <c r="F1094" t="str">
        <f>_xlfn.XLOOKUP(G1094,[1]Sheet1!$K:$K,[1]Sheet1!$N:$N,0)</f>
        <v>2022-W45</v>
      </c>
      <c r="G1094" t="s">
        <v>653</v>
      </c>
      <c r="H1094" t="s">
        <v>34</v>
      </c>
      <c r="I1094" t="s">
        <v>62</v>
      </c>
      <c r="J1094" t="s">
        <v>63</v>
      </c>
      <c r="K1094" t="s">
        <v>64</v>
      </c>
      <c r="L1094" t="s">
        <v>2073</v>
      </c>
      <c r="M1094" t="s">
        <v>972</v>
      </c>
      <c r="N1094" t="s">
        <v>2099</v>
      </c>
      <c r="O1094" t="s">
        <v>1440</v>
      </c>
      <c r="P1094" t="s">
        <v>2064</v>
      </c>
      <c r="Q1094" t="s">
        <v>972</v>
      </c>
      <c r="R1094" t="s">
        <v>1627</v>
      </c>
      <c r="S1094" t="s">
        <v>2227</v>
      </c>
      <c r="T1094" t="s">
        <v>970</v>
      </c>
      <c r="U1094" t="s">
        <v>970</v>
      </c>
      <c r="V1094" t="s">
        <v>963</v>
      </c>
      <c r="W1094" t="s">
        <v>984</v>
      </c>
      <c r="X1094" t="s">
        <v>1712</v>
      </c>
      <c r="Y1094" t="s">
        <v>986</v>
      </c>
      <c r="Z1094" t="s">
        <v>376</v>
      </c>
      <c r="AA1094" t="s">
        <v>33</v>
      </c>
      <c r="AB1094">
        <v>5</v>
      </c>
      <c r="AC1094">
        <v>0</v>
      </c>
    </row>
    <row r="1095" spans="2:29" x14ac:dyDescent="0.25">
      <c r="B1095">
        <f t="shared" si="34"/>
        <v>2022</v>
      </c>
      <c r="C1095">
        <f t="shared" si="35"/>
        <v>10</v>
      </c>
      <c r="D1095" s="19">
        <f>_xlfn.XLOOKUP(G1095,[1]Sheet1!$K:$K,[1]Sheet1!$D:$D,0)</f>
        <v>44865</v>
      </c>
      <c r="E1095" s="19">
        <f>_xlfn.XLOOKUP(G1095,[1]Sheet1!$K:$K,[1]Sheet1!$E:$E,0)</f>
        <v>44871</v>
      </c>
      <c r="F1095" t="str">
        <f>_xlfn.XLOOKUP(G1095,[1]Sheet1!$K:$K,[1]Sheet1!$N:$N,0)</f>
        <v>2022-W45</v>
      </c>
      <c r="G1095" t="s">
        <v>653</v>
      </c>
      <c r="H1095" t="s">
        <v>512</v>
      </c>
      <c r="I1095" t="s">
        <v>76</v>
      </c>
      <c r="J1095" t="s">
        <v>77</v>
      </c>
      <c r="K1095" t="s">
        <v>78</v>
      </c>
      <c r="L1095" t="s">
        <v>1955</v>
      </c>
      <c r="M1095" t="s">
        <v>963</v>
      </c>
      <c r="N1095" t="s">
        <v>2143</v>
      </c>
      <c r="O1095" t="s">
        <v>1789</v>
      </c>
      <c r="P1095" t="s">
        <v>1379</v>
      </c>
      <c r="Q1095" t="s">
        <v>963</v>
      </c>
      <c r="R1095" t="s">
        <v>2213</v>
      </c>
      <c r="S1095" t="s">
        <v>1629</v>
      </c>
      <c r="T1095" t="s">
        <v>3132</v>
      </c>
      <c r="U1095" t="s">
        <v>970</v>
      </c>
      <c r="V1095" t="s">
        <v>963</v>
      </c>
      <c r="W1095" t="s">
        <v>984</v>
      </c>
      <c r="X1095" t="s">
        <v>1703</v>
      </c>
      <c r="Y1095" t="s">
        <v>986</v>
      </c>
      <c r="Z1095" t="s">
        <v>518</v>
      </c>
      <c r="AA1095" t="s">
        <v>33</v>
      </c>
      <c r="AB1095">
        <v>5</v>
      </c>
      <c r="AC1095">
        <v>0</v>
      </c>
    </row>
    <row r="1096" spans="2:29" x14ac:dyDescent="0.25">
      <c r="B1096">
        <f t="shared" si="34"/>
        <v>2022</v>
      </c>
      <c r="C1096">
        <f t="shared" si="35"/>
        <v>10</v>
      </c>
      <c r="D1096" s="19">
        <f>_xlfn.XLOOKUP(G1096,[1]Sheet1!$K:$K,[1]Sheet1!$D:$D,0)</f>
        <v>44865</v>
      </c>
      <c r="E1096" s="19">
        <f>_xlfn.XLOOKUP(G1096,[1]Sheet1!$K:$K,[1]Sheet1!$E:$E,0)</f>
        <v>44871</v>
      </c>
      <c r="F1096" t="str">
        <f>_xlfn.XLOOKUP(G1096,[1]Sheet1!$K:$K,[1]Sheet1!$N:$N,0)</f>
        <v>2022-W45</v>
      </c>
      <c r="G1096" t="s">
        <v>653</v>
      </c>
      <c r="H1096" t="s">
        <v>34</v>
      </c>
      <c r="I1096" t="s">
        <v>397</v>
      </c>
      <c r="J1096" t="s">
        <v>398</v>
      </c>
      <c r="K1096" t="s">
        <v>399</v>
      </c>
      <c r="L1096" t="s">
        <v>1241</v>
      </c>
      <c r="M1096" t="s">
        <v>977</v>
      </c>
      <c r="N1096" t="s">
        <v>1344</v>
      </c>
      <c r="O1096" t="s">
        <v>2314</v>
      </c>
      <c r="P1096" t="s">
        <v>1982</v>
      </c>
      <c r="Q1096" t="s">
        <v>977</v>
      </c>
      <c r="R1096" t="s">
        <v>1723</v>
      </c>
      <c r="S1096" t="s">
        <v>1707</v>
      </c>
      <c r="T1096" t="s">
        <v>970</v>
      </c>
      <c r="U1096" t="s">
        <v>970</v>
      </c>
      <c r="V1096" t="s">
        <v>977</v>
      </c>
      <c r="W1096" t="s">
        <v>984</v>
      </c>
      <c r="X1096" t="s">
        <v>2287</v>
      </c>
      <c r="Y1096" t="s">
        <v>986</v>
      </c>
      <c r="Z1096" t="s">
        <v>367</v>
      </c>
      <c r="AA1096" t="s">
        <v>33</v>
      </c>
      <c r="AB1096">
        <v>4</v>
      </c>
      <c r="AC1096">
        <v>0</v>
      </c>
    </row>
    <row r="1097" spans="2:29" x14ac:dyDescent="0.25">
      <c r="B1097">
        <f t="shared" si="34"/>
        <v>2022</v>
      </c>
      <c r="C1097">
        <f t="shared" si="35"/>
        <v>10</v>
      </c>
      <c r="D1097" s="19">
        <f>_xlfn.XLOOKUP(G1097,[1]Sheet1!$K:$K,[1]Sheet1!$D:$D,0)</f>
        <v>44865</v>
      </c>
      <c r="E1097" s="19">
        <f>_xlfn.XLOOKUP(G1097,[1]Sheet1!$K:$K,[1]Sheet1!$E:$E,0)</f>
        <v>44871</v>
      </c>
      <c r="F1097" t="str">
        <f>_xlfn.XLOOKUP(G1097,[1]Sheet1!$K:$K,[1]Sheet1!$N:$N,0)</f>
        <v>2022-W45</v>
      </c>
      <c r="G1097" t="s">
        <v>653</v>
      </c>
      <c r="H1097" t="s">
        <v>34</v>
      </c>
      <c r="I1097" t="s">
        <v>157</v>
      </c>
      <c r="J1097" t="s">
        <v>158</v>
      </c>
      <c r="K1097" t="s">
        <v>159</v>
      </c>
      <c r="L1097" t="s">
        <v>2163</v>
      </c>
      <c r="M1097" t="s">
        <v>977</v>
      </c>
      <c r="N1097" t="s">
        <v>2014</v>
      </c>
      <c r="O1097" t="s">
        <v>2314</v>
      </c>
      <c r="P1097" t="s">
        <v>2403</v>
      </c>
      <c r="Q1097" t="s">
        <v>977</v>
      </c>
      <c r="R1097" t="s">
        <v>1111</v>
      </c>
      <c r="S1097" t="s">
        <v>1707</v>
      </c>
      <c r="T1097" t="s">
        <v>970</v>
      </c>
      <c r="U1097" t="s">
        <v>970</v>
      </c>
      <c r="V1097" t="s">
        <v>1081</v>
      </c>
      <c r="W1097" t="s">
        <v>984</v>
      </c>
      <c r="X1097" t="s">
        <v>1205</v>
      </c>
      <c r="Y1097" t="s">
        <v>986</v>
      </c>
      <c r="Z1097" t="s">
        <v>318</v>
      </c>
      <c r="AA1097" t="s">
        <v>33</v>
      </c>
      <c r="AB1097">
        <v>3</v>
      </c>
      <c r="AC1097">
        <v>0</v>
      </c>
    </row>
    <row r="1098" spans="2:29" x14ac:dyDescent="0.25">
      <c r="B1098">
        <f t="shared" si="34"/>
        <v>2022</v>
      </c>
      <c r="C1098">
        <f t="shared" si="35"/>
        <v>10</v>
      </c>
      <c r="D1098" s="19">
        <f>_xlfn.XLOOKUP(G1098,[1]Sheet1!$K:$K,[1]Sheet1!$D:$D,0)</f>
        <v>44865</v>
      </c>
      <c r="E1098" s="19">
        <f>_xlfn.XLOOKUP(G1098,[1]Sheet1!$K:$K,[1]Sheet1!$E:$E,0)</f>
        <v>44871</v>
      </c>
      <c r="F1098" t="str">
        <f>_xlfn.XLOOKUP(G1098,[1]Sheet1!$K:$K,[1]Sheet1!$N:$N,0)</f>
        <v>2022-W45</v>
      </c>
      <c r="G1098" t="s">
        <v>653</v>
      </c>
      <c r="H1098" t="s">
        <v>162</v>
      </c>
      <c r="I1098" t="s">
        <v>371</v>
      </c>
      <c r="J1098" t="s">
        <v>343</v>
      </c>
      <c r="K1098" t="s">
        <v>372</v>
      </c>
      <c r="L1098" t="s">
        <v>1030</v>
      </c>
      <c r="M1098" t="s">
        <v>996</v>
      </c>
      <c r="N1098" t="s">
        <v>1986</v>
      </c>
      <c r="O1098" t="s">
        <v>1984</v>
      </c>
      <c r="P1098" t="s">
        <v>1425</v>
      </c>
      <c r="Q1098" t="s">
        <v>996</v>
      </c>
      <c r="R1098" t="s">
        <v>2380</v>
      </c>
      <c r="S1098" t="s">
        <v>3076</v>
      </c>
      <c r="T1098" t="s">
        <v>970</v>
      </c>
      <c r="U1098" t="s">
        <v>970</v>
      </c>
      <c r="V1098" t="s">
        <v>1081</v>
      </c>
      <c r="W1098" t="s">
        <v>984</v>
      </c>
      <c r="X1098" t="s">
        <v>1034</v>
      </c>
      <c r="Y1098" t="s">
        <v>986</v>
      </c>
      <c r="Z1098" t="s">
        <v>318</v>
      </c>
      <c r="AA1098" t="s">
        <v>33</v>
      </c>
      <c r="AB1098">
        <v>3</v>
      </c>
      <c r="AC1098">
        <v>0</v>
      </c>
    </row>
    <row r="1099" spans="2:29" x14ac:dyDescent="0.25">
      <c r="B1099">
        <f t="shared" si="34"/>
        <v>2022</v>
      </c>
      <c r="C1099">
        <f t="shared" si="35"/>
        <v>10</v>
      </c>
      <c r="D1099" s="19">
        <f>_xlfn.XLOOKUP(G1099,[1]Sheet1!$K:$K,[1]Sheet1!$D:$D,0)</f>
        <v>44865</v>
      </c>
      <c r="E1099" s="19">
        <f>_xlfn.XLOOKUP(G1099,[1]Sheet1!$K:$K,[1]Sheet1!$E:$E,0)</f>
        <v>44871</v>
      </c>
      <c r="F1099" t="str">
        <f>_xlfn.XLOOKUP(G1099,[1]Sheet1!$K:$K,[1]Sheet1!$N:$N,0)</f>
        <v>2022-W45</v>
      </c>
      <c r="G1099" t="s">
        <v>653</v>
      </c>
      <c r="H1099" t="s">
        <v>162</v>
      </c>
      <c r="I1099" t="s">
        <v>342</v>
      </c>
      <c r="J1099" t="s">
        <v>343</v>
      </c>
      <c r="K1099" t="s">
        <v>344</v>
      </c>
      <c r="L1099" t="s">
        <v>1062</v>
      </c>
      <c r="M1099" t="s">
        <v>984</v>
      </c>
      <c r="N1099" t="s">
        <v>1786</v>
      </c>
      <c r="O1099" t="s">
        <v>986</v>
      </c>
      <c r="P1099" t="s">
        <v>1810</v>
      </c>
      <c r="Q1099" t="s">
        <v>984</v>
      </c>
      <c r="R1099" t="s">
        <v>1144</v>
      </c>
      <c r="S1099" t="s">
        <v>986</v>
      </c>
      <c r="T1099" t="s">
        <v>2550</v>
      </c>
      <c r="U1099" t="s">
        <v>986</v>
      </c>
      <c r="V1099" t="s">
        <v>972</v>
      </c>
      <c r="W1099" t="s">
        <v>984</v>
      </c>
      <c r="X1099" t="s">
        <v>1761</v>
      </c>
      <c r="Y1099" t="s">
        <v>986</v>
      </c>
      <c r="Z1099" t="s">
        <v>257</v>
      </c>
      <c r="AA1099" t="s">
        <v>33</v>
      </c>
      <c r="AB1099">
        <v>2</v>
      </c>
      <c r="AC1099">
        <v>0</v>
      </c>
    </row>
    <row r="1100" spans="2:29" x14ac:dyDescent="0.25">
      <c r="B1100">
        <f t="shared" si="34"/>
        <v>2022</v>
      </c>
      <c r="C1100">
        <f t="shared" si="35"/>
        <v>10</v>
      </c>
      <c r="D1100" s="19">
        <f>_xlfn.XLOOKUP(G1100,[1]Sheet1!$K:$K,[1]Sheet1!$D:$D,0)</f>
        <v>44865</v>
      </c>
      <c r="E1100" s="19">
        <f>_xlfn.XLOOKUP(G1100,[1]Sheet1!$K:$K,[1]Sheet1!$E:$E,0)</f>
        <v>44871</v>
      </c>
      <c r="F1100" t="str">
        <f>_xlfn.XLOOKUP(G1100,[1]Sheet1!$K:$K,[1]Sheet1!$N:$N,0)</f>
        <v>2022-W45</v>
      </c>
      <c r="G1100" t="s">
        <v>653</v>
      </c>
      <c r="H1100" t="s">
        <v>512</v>
      </c>
      <c r="I1100" t="s">
        <v>120</v>
      </c>
      <c r="J1100" t="s">
        <v>121</v>
      </c>
      <c r="K1100" t="s">
        <v>122</v>
      </c>
      <c r="L1100" t="s">
        <v>1089</v>
      </c>
      <c r="M1100" t="s">
        <v>972</v>
      </c>
      <c r="N1100" t="s">
        <v>1960</v>
      </c>
      <c r="O1100" t="s">
        <v>1440</v>
      </c>
      <c r="P1100" t="s">
        <v>1257</v>
      </c>
      <c r="Q1100" t="s">
        <v>972</v>
      </c>
      <c r="R1100" t="s">
        <v>1868</v>
      </c>
      <c r="S1100" t="s">
        <v>2227</v>
      </c>
      <c r="T1100" t="s">
        <v>2540</v>
      </c>
      <c r="U1100" t="s">
        <v>970</v>
      </c>
      <c r="V1100" t="s">
        <v>972</v>
      </c>
      <c r="W1100" t="s">
        <v>984</v>
      </c>
      <c r="X1100" t="s">
        <v>1034</v>
      </c>
      <c r="Y1100" t="s">
        <v>986</v>
      </c>
      <c r="Z1100" t="s">
        <v>638</v>
      </c>
      <c r="AA1100" t="s">
        <v>33</v>
      </c>
      <c r="AB1100">
        <v>2</v>
      </c>
      <c r="AC1100">
        <v>0</v>
      </c>
    </row>
    <row r="1101" spans="2:29" x14ac:dyDescent="0.25">
      <c r="B1101">
        <f t="shared" si="34"/>
        <v>2022</v>
      </c>
      <c r="C1101">
        <f t="shared" si="35"/>
        <v>10</v>
      </c>
      <c r="D1101" s="19">
        <f>_xlfn.XLOOKUP(G1101,[1]Sheet1!$K:$K,[1]Sheet1!$D:$D,0)</f>
        <v>44865</v>
      </c>
      <c r="E1101" s="19">
        <f>_xlfn.XLOOKUP(G1101,[1]Sheet1!$K:$K,[1]Sheet1!$E:$E,0)</f>
        <v>44871</v>
      </c>
      <c r="F1101" t="str">
        <f>_xlfn.XLOOKUP(G1101,[1]Sheet1!$K:$K,[1]Sheet1!$N:$N,0)</f>
        <v>2022-W45</v>
      </c>
      <c r="G1101" t="s">
        <v>653</v>
      </c>
      <c r="H1101" t="s">
        <v>92</v>
      </c>
      <c r="I1101" t="s">
        <v>93</v>
      </c>
      <c r="J1101" t="s">
        <v>94</v>
      </c>
      <c r="K1101" t="s">
        <v>95</v>
      </c>
      <c r="L1101" t="s">
        <v>2156</v>
      </c>
      <c r="M1101" t="s">
        <v>1022</v>
      </c>
      <c r="N1101" t="s">
        <v>1464</v>
      </c>
      <c r="O1101" t="s">
        <v>1755</v>
      </c>
      <c r="P1101" t="s">
        <v>2178</v>
      </c>
      <c r="Q1101" t="s">
        <v>1022</v>
      </c>
      <c r="R1101" t="s">
        <v>1256</v>
      </c>
      <c r="S1101" t="s">
        <v>1782</v>
      </c>
      <c r="T1101" t="s">
        <v>2803</v>
      </c>
      <c r="U1101" t="s">
        <v>970</v>
      </c>
      <c r="V1101" t="s">
        <v>972</v>
      </c>
      <c r="W1101" t="s">
        <v>984</v>
      </c>
      <c r="X1101" t="s">
        <v>1732</v>
      </c>
      <c r="Y1101" t="s">
        <v>986</v>
      </c>
      <c r="Z1101" t="s">
        <v>638</v>
      </c>
      <c r="AA1101" t="s">
        <v>33</v>
      </c>
      <c r="AB1101">
        <v>2</v>
      </c>
      <c r="AC1101">
        <v>0</v>
      </c>
    </row>
    <row r="1102" spans="2:29" x14ac:dyDescent="0.25">
      <c r="B1102">
        <f t="shared" si="34"/>
        <v>2022</v>
      </c>
      <c r="C1102">
        <f t="shared" si="35"/>
        <v>10</v>
      </c>
      <c r="D1102" s="19">
        <f>_xlfn.XLOOKUP(G1102,[1]Sheet1!$K:$K,[1]Sheet1!$D:$D,0)</f>
        <v>44858</v>
      </c>
      <c r="E1102" s="19">
        <f>_xlfn.XLOOKUP(G1102,[1]Sheet1!$K:$K,[1]Sheet1!$E:$E,0)</f>
        <v>44864</v>
      </c>
      <c r="F1102" t="str">
        <f>_xlfn.XLOOKUP(G1102,[1]Sheet1!$K:$K,[1]Sheet1!$N:$N,0)</f>
        <v>2022-W44</v>
      </c>
      <c r="G1102" t="s">
        <v>660</v>
      </c>
      <c r="H1102" t="s">
        <v>512</v>
      </c>
      <c r="I1102" t="s">
        <v>80</v>
      </c>
      <c r="J1102" t="s">
        <v>81</v>
      </c>
      <c r="K1102" t="s">
        <v>82</v>
      </c>
      <c r="L1102" t="s">
        <v>1691</v>
      </c>
      <c r="M1102" t="s">
        <v>967</v>
      </c>
      <c r="N1102" t="s">
        <v>1335</v>
      </c>
      <c r="O1102" t="s">
        <v>3133</v>
      </c>
      <c r="P1102" t="s">
        <v>3134</v>
      </c>
      <c r="Q1102" t="s">
        <v>1022</v>
      </c>
      <c r="R1102" t="s">
        <v>1535</v>
      </c>
      <c r="S1102" t="s">
        <v>2092</v>
      </c>
      <c r="T1102" t="s">
        <v>970</v>
      </c>
      <c r="U1102" t="s">
        <v>970</v>
      </c>
      <c r="V1102" t="s">
        <v>1296</v>
      </c>
      <c r="W1102" t="s">
        <v>984</v>
      </c>
      <c r="X1102" t="s">
        <v>2502</v>
      </c>
      <c r="Y1102" t="s">
        <v>986</v>
      </c>
      <c r="Z1102" t="s">
        <v>661</v>
      </c>
      <c r="AA1102" t="s">
        <v>33</v>
      </c>
      <c r="AB1102">
        <v>25</v>
      </c>
      <c r="AC1102">
        <v>0</v>
      </c>
    </row>
    <row r="1103" spans="2:29" x14ac:dyDescent="0.25">
      <c r="B1103">
        <f t="shared" si="34"/>
        <v>2022</v>
      </c>
      <c r="C1103">
        <f t="shared" si="35"/>
        <v>10</v>
      </c>
      <c r="D1103" s="19">
        <f>_xlfn.XLOOKUP(G1103,[1]Sheet1!$K:$K,[1]Sheet1!$D:$D,0)</f>
        <v>44858</v>
      </c>
      <c r="E1103" s="19">
        <f>_xlfn.XLOOKUP(G1103,[1]Sheet1!$K:$K,[1]Sheet1!$E:$E,0)</f>
        <v>44864</v>
      </c>
      <c r="F1103" t="str">
        <f>_xlfn.XLOOKUP(G1103,[1]Sheet1!$K:$K,[1]Sheet1!$N:$N,0)</f>
        <v>2022-W44</v>
      </c>
      <c r="G1103" t="s">
        <v>660</v>
      </c>
      <c r="H1103" t="s">
        <v>34</v>
      </c>
      <c r="I1103" t="s">
        <v>107</v>
      </c>
      <c r="J1103" t="s">
        <v>108</v>
      </c>
      <c r="K1103" t="s">
        <v>109</v>
      </c>
      <c r="L1103" t="s">
        <v>2326</v>
      </c>
      <c r="M1103" t="s">
        <v>1032</v>
      </c>
      <c r="N1103" t="s">
        <v>3135</v>
      </c>
      <c r="O1103" t="s">
        <v>1311</v>
      </c>
      <c r="P1103" t="s">
        <v>1120</v>
      </c>
      <c r="Q1103" t="s">
        <v>967</v>
      </c>
      <c r="R1103" t="s">
        <v>3136</v>
      </c>
      <c r="S1103" t="s">
        <v>1247</v>
      </c>
      <c r="T1103" t="s">
        <v>2559</v>
      </c>
      <c r="U1103" t="s">
        <v>970</v>
      </c>
      <c r="V1103" t="s">
        <v>1496</v>
      </c>
      <c r="W1103" t="s">
        <v>984</v>
      </c>
      <c r="X1103" t="s">
        <v>2004</v>
      </c>
      <c r="Y1103" t="s">
        <v>986</v>
      </c>
      <c r="Z1103" t="s">
        <v>662</v>
      </c>
      <c r="AA1103" t="s">
        <v>33</v>
      </c>
      <c r="AB1103">
        <v>23</v>
      </c>
      <c r="AC1103">
        <v>0</v>
      </c>
    </row>
    <row r="1104" spans="2:29" x14ac:dyDescent="0.25">
      <c r="B1104">
        <f t="shared" si="34"/>
        <v>2022</v>
      </c>
      <c r="C1104">
        <f t="shared" si="35"/>
        <v>10</v>
      </c>
      <c r="D1104" s="19">
        <f>_xlfn.XLOOKUP(G1104,[1]Sheet1!$K:$K,[1]Sheet1!$D:$D,0)</f>
        <v>44858</v>
      </c>
      <c r="E1104" s="19">
        <f>_xlfn.XLOOKUP(G1104,[1]Sheet1!$K:$K,[1]Sheet1!$E:$E,0)</f>
        <v>44864</v>
      </c>
      <c r="F1104" t="str">
        <f>_xlfn.XLOOKUP(G1104,[1]Sheet1!$K:$K,[1]Sheet1!$N:$N,0)</f>
        <v>2022-W44</v>
      </c>
      <c r="G1104" t="s">
        <v>660</v>
      </c>
      <c r="H1104" t="s">
        <v>24</v>
      </c>
      <c r="I1104" t="s">
        <v>24</v>
      </c>
      <c r="J1104" t="s">
        <v>25</v>
      </c>
      <c r="K1104" t="s">
        <v>26</v>
      </c>
      <c r="L1104" t="s">
        <v>1746</v>
      </c>
      <c r="M1104" t="s">
        <v>977</v>
      </c>
      <c r="N1104" t="s">
        <v>1444</v>
      </c>
      <c r="O1104" t="s">
        <v>2503</v>
      </c>
      <c r="P1104" t="s">
        <v>3097</v>
      </c>
      <c r="Q1104" t="s">
        <v>963</v>
      </c>
      <c r="R1104" t="s">
        <v>2636</v>
      </c>
      <c r="S1104" t="s">
        <v>2565</v>
      </c>
      <c r="T1104" t="s">
        <v>3137</v>
      </c>
      <c r="U1104" t="s">
        <v>970</v>
      </c>
      <c r="V1104" t="s">
        <v>1332</v>
      </c>
      <c r="W1104" t="s">
        <v>996</v>
      </c>
      <c r="X1104" t="s">
        <v>3138</v>
      </c>
      <c r="Y1104" t="s">
        <v>1157</v>
      </c>
      <c r="Z1104" t="s">
        <v>424</v>
      </c>
      <c r="AA1104" t="s">
        <v>166</v>
      </c>
      <c r="AB1104">
        <v>17</v>
      </c>
      <c r="AC1104">
        <v>1</v>
      </c>
    </row>
    <row r="1105" spans="2:29" x14ac:dyDescent="0.25">
      <c r="B1105">
        <f t="shared" si="34"/>
        <v>2022</v>
      </c>
      <c r="C1105">
        <f t="shared" si="35"/>
        <v>10</v>
      </c>
      <c r="D1105" s="19">
        <f>_xlfn.XLOOKUP(G1105,[1]Sheet1!$K:$K,[1]Sheet1!$D:$D,0)</f>
        <v>44858</v>
      </c>
      <c r="E1105" s="19">
        <f>_xlfn.XLOOKUP(G1105,[1]Sheet1!$K:$K,[1]Sheet1!$E:$E,0)</f>
        <v>44864</v>
      </c>
      <c r="F1105" t="str">
        <f>_xlfn.XLOOKUP(G1105,[1]Sheet1!$K:$K,[1]Sheet1!$N:$N,0)</f>
        <v>2022-W44</v>
      </c>
      <c r="G1105" t="s">
        <v>660</v>
      </c>
      <c r="H1105" t="s">
        <v>58</v>
      </c>
      <c r="I1105" t="s">
        <v>58</v>
      </c>
      <c r="J1105" t="s">
        <v>59</v>
      </c>
      <c r="K1105" t="s">
        <v>60</v>
      </c>
      <c r="L1105" t="s">
        <v>971</v>
      </c>
      <c r="M1105" t="s">
        <v>996</v>
      </c>
      <c r="N1105" t="s">
        <v>1439</v>
      </c>
      <c r="O1105" t="s">
        <v>2339</v>
      </c>
      <c r="P1105" t="s">
        <v>1800</v>
      </c>
      <c r="Q1105" t="s">
        <v>996</v>
      </c>
      <c r="R1105" t="s">
        <v>969</v>
      </c>
      <c r="S1105" t="s">
        <v>1762</v>
      </c>
      <c r="T1105" t="s">
        <v>970</v>
      </c>
      <c r="U1105" t="s">
        <v>970</v>
      </c>
      <c r="V1105" t="s">
        <v>992</v>
      </c>
      <c r="W1105" t="s">
        <v>984</v>
      </c>
      <c r="X1105" t="s">
        <v>3139</v>
      </c>
      <c r="Y1105" t="s">
        <v>986</v>
      </c>
      <c r="Z1105" t="s">
        <v>429</v>
      </c>
      <c r="AA1105" t="s">
        <v>33</v>
      </c>
      <c r="AB1105">
        <v>15</v>
      </c>
      <c r="AC1105">
        <v>0</v>
      </c>
    </row>
    <row r="1106" spans="2:29" x14ac:dyDescent="0.25">
      <c r="B1106">
        <f t="shared" si="34"/>
        <v>2022</v>
      </c>
      <c r="C1106">
        <f t="shared" si="35"/>
        <v>10</v>
      </c>
      <c r="D1106" s="19">
        <f>_xlfn.XLOOKUP(G1106,[1]Sheet1!$K:$K,[1]Sheet1!$D:$D,0)</f>
        <v>44858</v>
      </c>
      <c r="E1106" s="19">
        <f>_xlfn.XLOOKUP(G1106,[1]Sheet1!$K:$K,[1]Sheet1!$E:$E,0)</f>
        <v>44864</v>
      </c>
      <c r="F1106" t="str">
        <f>_xlfn.XLOOKUP(G1106,[1]Sheet1!$K:$K,[1]Sheet1!$N:$N,0)</f>
        <v>2022-W44</v>
      </c>
      <c r="G1106" t="s">
        <v>660</v>
      </c>
      <c r="H1106" t="s">
        <v>92</v>
      </c>
      <c r="I1106" t="s">
        <v>102</v>
      </c>
      <c r="J1106" t="s">
        <v>103</v>
      </c>
      <c r="K1106" t="s">
        <v>104</v>
      </c>
      <c r="L1106" t="s">
        <v>1967</v>
      </c>
      <c r="M1106" t="s">
        <v>1022</v>
      </c>
      <c r="N1106" t="s">
        <v>2039</v>
      </c>
      <c r="O1106" t="s">
        <v>1158</v>
      </c>
      <c r="P1106" t="s">
        <v>1969</v>
      </c>
      <c r="Q1106" t="s">
        <v>1110</v>
      </c>
      <c r="R1106" t="s">
        <v>3065</v>
      </c>
      <c r="S1106" t="s">
        <v>2300</v>
      </c>
      <c r="T1106" t="s">
        <v>2722</v>
      </c>
      <c r="U1106" t="s">
        <v>970</v>
      </c>
      <c r="V1106" t="s">
        <v>1340</v>
      </c>
      <c r="W1106" t="s">
        <v>984</v>
      </c>
      <c r="X1106" t="s">
        <v>1841</v>
      </c>
      <c r="Y1106" t="s">
        <v>986</v>
      </c>
      <c r="Z1106" t="s">
        <v>663</v>
      </c>
      <c r="AA1106" t="s">
        <v>33</v>
      </c>
      <c r="AB1106">
        <v>15</v>
      </c>
      <c r="AC1106">
        <v>0</v>
      </c>
    </row>
    <row r="1107" spans="2:29" x14ac:dyDescent="0.25">
      <c r="B1107">
        <f t="shared" si="34"/>
        <v>2022</v>
      </c>
      <c r="C1107">
        <f t="shared" si="35"/>
        <v>10</v>
      </c>
      <c r="D1107" s="19">
        <f>_xlfn.XLOOKUP(G1107,[1]Sheet1!$K:$K,[1]Sheet1!$D:$D,0)</f>
        <v>44858</v>
      </c>
      <c r="E1107" s="19">
        <f>_xlfn.XLOOKUP(G1107,[1]Sheet1!$K:$K,[1]Sheet1!$E:$E,0)</f>
        <v>44864</v>
      </c>
      <c r="F1107" t="str">
        <f>_xlfn.XLOOKUP(G1107,[1]Sheet1!$K:$K,[1]Sheet1!$N:$N,0)</f>
        <v>2022-W44</v>
      </c>
      <c r="G1107" t="s">
        <v>660</v>
      </c>
      <c r="H1107" t="s">
        <v>116</v>
      </c>
      <c r="I1107" t="s">
        <v>116</v>
      </c>
      <c r="J1107" t="s">
        <v>117</v>
      </c>
      <c r="K1107" t="s">
        <v>118</v>
      </c>
      <c r="L1107" t="s">
        <v>1824</v>
      </c>
      <c r="M1107" t="s">
        <v>972</v>
      </c>
      <c r="N1107" t="s">
        <v>1497</v>
      </c>
      <c r="O1107" t="s">
        <v>1111</v>
      </c>
      <c r="P1107" t="s">
        <v>1746</v>
      </c>
      <c r="Q1107" t="s">
        <v>972</v>
      </c>
      <c r="R1107" t="s">
        <v>2344</v>
      </c>
      <c r="S1107" t="s">
        <v>1752</v>
      </c>
      <c r="T1107" t="s">
        <v>2245</v>
      </c>
      <c r="U1107" t="s">
        <v>970</v>
      </c>
      <c r="V1107" t="s">
        <v>988</v>
      </c>
      <c r="W1107" t="s">
        <v>984</v>
      </c>
      <c r="X1107" t="s">
        <v>1229</v>
      </c>
      <c r="Y1107" t="s">
        <v>986</v>
      </c>
      <c r="Z1107" t="s">
        <v>634</v>
      </c>
      <c r="AA1107" t="s">
        <v>33</v>
      </c>
      <c r="AB1107">
        <v>14</v>
      </c>
      <c r="AC1107">
        <v>0</v>
      </c>
    </row>
    <row r="1108" spans="2:29" x14ac:dyDescent="0.25">
      <c r="B1108">
        <f t="shared" si="34"/>
        <v>2022</v>
      </c>
      <c r="C1108">
        <f t="shared" si="35"/>
        <v>10</v>
      </c>
      <c r="D1108" s="19">
        <f>_xlfn.XLOOKUP(G1108,[1]Sheet1!$K:$K,[1]Sheet1!$D:$D,0)</f>
        <v>44858</v>
      </c>
      <c r="E1108" s="19">
        <f>_xlfn.XLOOKUP(G1108,[1]Sheet1!$K:$K,[1]Sheet1!$E:$E,0)</f>
        <v>44864</v>
      </c>
      <c r="F1108" t="str">
        <f>_xlfn.XLOOKUP(G1108,[1]Sheet1!$K:$K,[1]Sheet1!$N:$N,0)</f>
        <v>2022-W44</v>
      </c>
      <c r="G1108" t="s">
        <v>660</v>
      </c>
      <c r="H1108" t="s">
        <v>34</v>
      </c>
      <c r="I1108" t="s">
        <v>50</v>
      </c>
      <c r="J1108" t="s">
        <v>51</v>
      </c>
      <c r="K1108" t="s">
        <v>52</v>
      </c>
      <c r="L1108" t="s">
        <v>2030</v>
      </c>
      <c r="M1108" t="s">
        <v>1081</v>
      </c>
      <c r="N1108" t="s">
        <v>2471</v>
      </c>
      <c r="O1108" t="s">
        <v>1277</v>
      </c>
      <c r="P1108" t="s">
        <v>2008</v>
      </c>
      <c r="Q1108" t="s">
        <v>1081</v>
      </c>
      <c r="R1108" t="s">
        <v>1520</v>
      </c>
      <c r="S1108" t="s">
        <v>2416</v>
      </c>
      <c r="T1108" t="s">
        <v>1146</v>
      </c>
      <c r="U1108" t="s">
        <v>970</v>
      </c>
      <c r="V1108" t="s">
        <v>1125</v>
      </c>
      <c r="W1108" t="s">
        <v>984</v>
      </c>
      <c r="X1108" t="s">
        <v>1007</v>
      </c>
      <c r="Y1108" t="s">
        <v>986</v>
      </c>
      <c r="Z1108" t="s">
        <v>425</v>
      </c>
      <c r="AA1108" t="s">
        <v>33</v>
      </c>
      <c r="AB1108">
        <v>11</v>
      </c>
      <c r="AC1108">
        <v>0</v>
      </c>
    </row>
    <row r="1109" spans="2:29" x14ac:dyDescent="0.25">
      <c r="B1109">
        <f t="shared" si="34"/>
        <v>2022</v>
      </c>
      <c r="C1109">
        <f t="shared" si="35"/>
        <v>10</v>
      </c>
      <c r="D1109" s="19">
        <f>_xlfn.XLOOKUP(G1109,[1]Sheet1!$K:$K,[1]Sheet1!$D:$D,0)</f>
        <v>44858</v>
      </c>
      <c r="E1109" s="19">
        <f>_xlfn.XLOOKUP(G1109,[1]Sheet1!$K:$K,[1]Sheet1!$E:$E,0)</f>
        <v>44864</v>
      </c>
      <c r="F1109" t="str">
        <f>_xlfn.XLOOKUP(G1109,[1]Sheet1!$K:$K,[1]Sheet1!$N:$N,0)</f>
        <v>2022-W44</v>
      </c>
      <c r="G1109" t="s">
        <v>660</v>
      </c>
      <c r="H1109" t="s">
        <v>34</v>
      </c>
      <c r="I1109" t="s">
        <v>45</v>
      </c>
      <c r="J1109" t="s">
        <v>46</v>
      </c>
      <c r="K1109" t="s">
        <v>47</v>
      </c>
      <c r="L1109" t="s">
        <v>2601</v>
      </c>
      <c r="M1109" t="s">
        <v>977</v>
      </c>
      <c r="N1109" t="s">
        <v>2630</v>
      </c>
      <c r="O1109" t="s">
        <v>2503</v>
      </c>
      <c r="P1109" t="s">
        <v>3140</v>
      </c>
      <c r="Q1109" t="s">
        <v>977</v>
      </c>
      <c r="R1109" t="s">
        <v>1395</v>
      </c>
      <c r="S1109" t="s">
        <v>1872</v>
      </c>
      <c r="T1109" t="s">
        <v>970</v>
      </c>
      <c r="U1109" t="s">
        <v>970</v>
      </c>
      <c r="V1109" t="s">
        <v>1042</v>
      </c>
      <c r="W1109" t="s">
        <v>984</v>
      </c>
      <c r="X1109" t="s">
        <v>1249</v>
      </c>
      <c r="Y1109" t="s">
        <v>986</v>
      </c>
      <c r="Z1109" t="s">
        <v>277</v>
      </c>
      <c r="AA1109" t="s">
        <v>33</v>
      </c>
      <c r="AB1109">
        <v>10</v>
      </c>
      <c r="AC1109">
        <v>0</v>
      </c>
    </row>
    <row r="1110" spans="2:29" x14ac:dyDescent="0.25">
      <c r="B1110">
        <f t="shared" si="34"/>
        <v>2022</v>
      </c>
      <c r="C1110">
        <f t="shared" si="35"/>
        <v>10</v>
      </c>
      <c r="D1110" s="19">
        <f>_xlfn.XLOOKUP(G1110,[1]Sheet1!$K:$K,[1]Sheet1!$D:$D,0)</f>
        <v>44858</v>
      </c>
      <c r="E1110" s="19">
        <f>_xlfn.XLOOKUP(G1110,[1]Sheet1!$K:$K,[1]Sheet1!$E:$E,0)</f>
        <v>44864</v>
      </c>
      <c r="F1110" t="str">
        <f>_xlfn.XLOOKUP(G1110,[1]Sheet1!$K:$K,[1]Sheet1!$N:$N,0)</f>
        <v>2022-W44</v>
      </c>
      <c r="G1110" t="s">
        <v>660</v>
      </c>
      <c r="H1110" t="s">
        <v>512</v>
      </c>
      <c r="I1110" t="s">
        <v>72</v>
      </c>
      <c r="J1110" t="s">
        <v>73</v>
      </c>
      <c r="K1110" t="s">
        <v>74</v>
      </c>
      <c r="L1110" t="s">
        <v>1623</v>
      </c>
      <c r="M1110" t="s">
        <v>996</v>
      </c>
      <c r="N1110" t="s">
        <v>2916</v>
      </c>
      <c r="O1110" t="s">
        <v>2339</v>
      </c>
      <c r="P1110" t="s">
        <v>2583</v>
      </c>
      <c r="Q1110" t="s">
        <v>996</v>
      </c>
      <c r="R1110" t="s">
        <v>2670</v>
      </c>
      <c r="S1110" t="s">
        <v>1762</v>
      </c>
      <c r="T1110" t="s">
        <v>970</v>
      </c>
      <c r="U1110" t="s">
        <v>970</v>
      </c>
      <c r="V1110" t="s">
        <v>1042</v>
      </c>
      <c r="W1110" t="s">
        <v>984</v>
      </c>
      <c r="X1110" t="s">
        <v>1270</v>
      </c>
      <c r="Y1110" t="s">
        <v>986</v>
      </c>
      <c r="Z1110" t="s">
        <v>664</v>
      </c>
      <c r="AA1110" t="s">
        <v>33</v>
      </c>
      <c r="AB1110">
        <v>10</v>
      </c>
      <c r="AC1110">
        <v>0</v>
      </c>
    </row>
    <row r="1111" spans="2:29" x14ac:dyDescent="0.25">
      <c r="B1111">
        <f t="shared" si="34"/>
        <v>2022</v>
      </c>
      <c r="C1111">
        <f t="shared" si="35"/>
        <v>10</v>
      </c>
      <c r="D1111" s="19">
        <f>_xlfn.XLOOKUP(G1111,[1]Sheet1!$K:$K,[1]Sheet1!$D:$D,0)</f>
        <v>44858</v>
      </c>
      <c r="E1111" s="19">
        <f>_xlfn.XLOOKUP(G1111,[1]Sheet1!$K:$K,[1]Sheet1!$E:$E,0)</f>
        <v>44864</v>
      </c>
      <c r="F1111" t="str">
        <f>_xlfn.XLOOKUP(G1111,[1]Sheet1!$K:$K,[1]Sheet1!$N:$N,0)</f>
        <v>2022-W44</v>
      </c>
      <c r="G1111" t="s">
        <v>660</v>
      </c>
      <c r="H1111" t="s">
        <v>231</v>
      </c>
      <c r="I1111" t="s">
        <v>231</v>
      </c>
      <c r="J1111" t="s">
        <v>232</v>
      </c>
      <c r="K1111" t="s">
        <v>233</v>
      </c>
      <c r="L1111" t="s">
        <v>1070</v>
      </c>
      <c r="M1111" t="s">
        <v>984</v>
      </c>
      <c r="N1111" t="s">
        <v>2312</v>
      </c>
      <c r="O1111" t="s">
        <v>986</v>
      </c>
      <c r="P1111" t="s">
        <v>1038</v>
      </c>
      <c r="Q1111" t="s">
        <v>984</v>
      </c>
      <c r="R1111" t="s">
        <v>2213</v>
      </c>
      <c r="S1111" t="s">
        <v>986</v>
      </c>
      <c r="T1111" t="s">
        <v>3102</v>
      </c>
      <c r="U1111" t="s">
        <v>986</v>
      </c>
      <c r="V1111" t="s">
        <v>1022</v>
      </c>
      <c r="W1111" t="s">
        <v>984</v>
      </c>
      <c r="X1111" t="s">
        <v>1268</v>
      </c>
      <c r="Y1111" t="s">
        <v>986</v>
      </c>
      <c r="Z1111" t="s">
        <v>550</v>
      </c>
      <c r="AA1111" t="s">
        <v>33</v>
      </c>
      <c r="AB1111">
        <v>8</v>
      </c>
      <c r="AC1111">
        <v>0</v>
      </c>
    </row>
    <row r="1112" spans="2:29" x14ac:dyDescent="0.25">
      <c r="B1112">
        <f t="shared" si="34"/>
        <v>2022</v>
      </c>
      <c r="C1112">
        <f t="shared" si="35"/>
        <v>10</v>
      </c>
      <c r="D1112" s="19">
        <f>_xlfn.XLOOKUP(G1112,[1]Sheet1!$K:$K,[1]Sheet1!$D:$D,0)</f>
        <v>44858</v>
      </c>
      <c r="E1112" s="19">
        <f>_xlfn.XLOOKUP(G1112,[1]Sheet1!$K:$K,[1]Sheet1!$E:$E,0)</f>
        <v>44864</v>
      </c>
      <c r="F1112" t="str">
        <f>_xlfn.XLOOKUP(G1112,[1]Sheet1!$K:$K,[1]Sheet1!$N:$N,0)</f>
        <v>2022-W44</v>
      </c>
      <c r="G1112" t="s">
        <v>660</v>
      </c>
      <c r="H1112" t="s">
        <v>92</v>
      </c>
      <c r="I1112" t="s">
        <v>97</v>
      </c>
      <c r="J1112" t="s">
        <v>98</v>
      </c>
      <c r="K1112" t="s">
        <v>99</v>
      </c>
      <c r="L1112" t="s">
        <v>1299</v>
      </c>
      <c r="M1112" t="s">
        <v>996</v>
      </c>
      <c r="N1112" t="s">
        <v>1137</v>
      </c>
      <c r="O1112" t="s">
        <v>2339</v>
      </c>
      <c r="P1112" t="s">
        <v>1890</v>
      </c>
      <c r="Q1112" t="s">
        <v>996</v>
      </c>
      <c r="R1112" t="s">
        <v>2384</v>
      </c>
      <c r="S1112" t="s">
        <v>1762</v>
      </c>
      <c r="T1112" t="s">
        <v>2566</v>
      </c>
      <c r="U1112" t="s">
        <v>970</v>
      </c>
      <c r="V1112" t="s">
        <v>1022</v>
      </c>
      <c r="W1112" t="s">
        <v>996</v>
      </c>
      <c r="X1112" t="s">
        <v>1435</v>
      </c>
      <c r="Y1112" t="s">
        <v>970</v>
      </c>
      <c r="Z1112" t="s">
        <v>665</v>
      </c>
      <c r="AA1112" t="s">
        <v>564</v>
      </c>
      <c r="AB1112">
        <v>7</v>
      </c>
      <c r="AC1112">
        <v>1</v>
      </c>
    </row>
    <row r="1113" spans="2:29" x14ac:dyDescent="0.25">
      <c r="B1113">
        <f t="shared" si="34"/>
        <v>2022</v>
      </c>
      <c r="C1113">
        <f t="shared" si="35"/>
        <v>10</v>
      </c>
      <c r="D1113" s="19">
        <f>_xlfn.XLOOKUP(G1113,[1]Sheet1!$K:$K,[1]Sheet1!$D:$D,0)</f>
        <v>44858</v>
      </c>
      <c r="E1113" s="19">
        <f>_xlfn.XLOOKUP(G1113,[1]Sheet1!$K:$K,[1]Sheet1!$E:$E,0)</f>
        <v>44864</v>
      </c>
      <c r="F1113" t="str">
        <f>_xlfn.XLOOKUP(G1113,[1]Sheet1!$K:$K,[1]Sheet1!$N:$N,0)</f>
        <v>2022-W44</v>
      </c>
      <c r="G1113" t="s">
        <v>660</v>
      </c>
      <c r="H1113" t="s">
        <v>41</v>
      </c>
      <c r="I1113" t="s">
        <v>41</v>
      </c>
      <c r="J1113" t="s">
        <v>42</v>
      </c>
      <c r="K1113" t="s">
        <v>43</v>
      </c>
      <c r="L1113" t="s">
        <v>2002</v>
      </c>
      <c r="M1113" t="s">
        <v>984</v>
      </c>
      <c r="N1113" t="s">
        <v>982</v>
      </c>
      <c r="O1113" t="s">
        <v>986</v>
      </c>
      <c r="P1113" t="s">
        <v>1846</v>
      </c>
      <c r="Q1113" t="s">
        <v>984</v>
      </c>
      <c r="R1113" t="s">
        <v>1627</v>
      </c>
      <c r="S1113" t="s">
        <v>986</v>
      </c>
      <c r="T1113" t="s">
        <v>970</v>
      </c>
      <c r="U1113" t="s">
        <v>986</v>
      </c>
      <c r="V1113" t="s">
        <v>967</v>
      </c>
      <c r="W1113" t="s">
        <v>984</v>
      </c>
      <c r="X1113" t="s">
        <v>1448</v>
      </c>
      <c r="Y1113" t="s">
        <v>986</v>
      </c>
      <c r="Z1113" t="s">
        <v>176</v>
      </c>
      <c r="AA1113" t="s">
        <v>33</v>
      </c>
      <c r="AB1113">
        <v>6</v>
      </c>
      <c r="AC1113">
        <v>0</v>
      </c>
    </row>
    <row r="1114" spans="2:29" x14ac:dyDescent="0.25">
      <c r="B1114">
        <f t="shared" si="34"/>
        <v>2022</v>
      </c>
      <c r="C1114">
        <f t="shared" si="35"/>
        <v>10</v>
      </c>
      <c r="D1114" s="19">
        <f>_xlfn.XLOOKUP(G1114,[1]Sheet1!$K:$K,[1]Sheet1!$D:$D,0)</f>
        <v>44858</v>
      </c>
      <c r="E1114" s="19">
        <f>_xlfn.XLOOKUP(G1114,[1]Sheet1!$K:$K,[1]Sheet1!$E:$E,0)</f>
        <v>44864</v>
      </c>
      <c r="F1114" t="str">
        <f>_xlfn.XLOOKUP(G1114,[1]Sheet1!$K:$K,[1]Sheet1!$N:$N,0)</f>
        <v>2022-W44</v>
      </c>
      <c r="G1114" t="s">
        <v>660</v>
      </c>
      <c r="H1114" t="s">
        <v>35</v>
      </c>
      <c r="I1114" t="s">
        <v>35</v>
      </c>
      <c r="J1114" t="s">
        <v>36</v>
      </c>
      <c r="K1114" t="s">
        <v>37</v>
      </c>
      <c r="L1114" t="s">
        <v>1567</v>
      </c>
      <c r="M1114" t="s">
        <v>984</v>
      </c>
      <c r="N1114" t="s">
        <v>1280</v>
      </c>
      <c r="O1114" t="s">
        <v>986</v>
      </c>
      <c r="P1114" t="s">
        <v>1588</v>
      </c>
      <c r="Q1114" t="s">
        <v>984</v>
      </c>
      <c r="R1114" t="s">
        <v>1346</v>
      </c>
      <c r="S1114" t="s">
        <v>986</v>
      </c>
      <c r="T1114" t="s">
        <v>970</v>
      </c>
      <c r="U1114" t="s">
        <v>986</v>
      </c>
      <c r="V1114" t="s">
        <v>1032</v>
      </c>
      <c r="W1114" t="s">
        <v>984</v>
      </c>
      <c r="X1114" t="s">
        <v>2254</v>
      </c>
      <c r="Y1114" t="s">
        <v>986</v>
      </c>
      <c r="Z1114" t="s">
        <v>298</v>
      </c>
      <c r="AA1114" t="s">
        <v>33</v>
      </c>
      <c r="AB1114">
        <v>6</v>
      </c>
      <c r="AC1114">
        <v>0</v>
      </c>
    </row>
    <row r="1115" spans="2:29" x14ac:dyDescent="0.25">
      <c r="B1115">
        <f t="shared" si="34"/>
        <v>2022</v>
      </c>
      <c r="C1115">
        <f t="shared" si="35"/>
        <v>10</v>
      </c>
      <c r="D1115" s="19">
        <f>_xlfn.XLOOKUP(G1115,[1]Sheet1!$K:$K,[1]Sheet1!$D:$D,0)</f>
        <v>44858</v>
      </c>
      <c r="E1115" s="19">
        <f>_xlfn.XLOOKUP(G1115,[1]Sheet1!$K:$K,[1]Sheet1!$E:$E,0)</f>
        <v>44864</v>
      </c>
      <c r="F1115" t="str">
        <f>_xlfn.XLOOKUP(G1115,[1]Sheet1!$K:$K,[1]Sheet1!$N:$N,0)</f>
        <v>2022-W44</v>
      </c>
      <c r="G1115" t="s">
        <v>660</v>
      </c>
      <c r="H1115" t="s">
        <v>301</v>
      </c>
      <c r="I1115" t="s">
        <v>301</v>
      </c>
      <c r="J1115" t="s">
        <v>302</v>
      </c>
      <c r="K1115" t="s">
        <v>303</v>
      </c>
      <c r="L1115" t="s">
        <v>1299</v>
      </c>
      <c r="M1115" t="s">
        <v>996</v>
      </c>
      <c r="N1115" t="s">
        <v>1137</v>
      </c>
      <c r="O1115" t="s">
        <v>2339</v>
      </c>
      <c r="P1115" t="s">
        <v>1507</v>
      </c>
      <c r="Q1115" t="s">
        <v>972</v>
      </c>
      <c r="R1115" t="s">
        <v>1283</v>
      </c>
      <c r="S1115" t="s">
        <v>1752</v>
      </c>
      <c r="T1115" t="s">
        <v>970</v>
      </c>
      <c r="U1115" t="s">
        <v>970</v>
      </c>
      <c r="V1115" t="s">
        <v>963</v>
      </c>
      <c r="W1115" t="s">
        <v>984</v>
      </c>
      <c r="X1115" t="s">
        <v>1391</v>
      </c>
      <c r="Y1115" t="s">
        <v>986</v>
      </c>
      <c r="Z1115" t="s">
        <v>376</v>
      </c>
      <c r="AA1115" t="s">
        <v>33</v>
      </c>
      <c r="AB1115">
        <v>5</v>
      </c>
      <c r="AC1115">
        <v>0</v>
      </c>
    </row>
    <row r="1116" spans="2:29" x14ac:dyDescent="0.25">
      <c r="B1116">
        <f t="shared" si="34"/>
        <v>2022</v>
      </c>
      <c r="C1116">
        <f t="shared" si="35"/>
        <v>10</v>
      </c>
      <c r="D1116" s="19">
        <f>_xlfn.XLOOKUP(G1116,[1]Sheet1!$K:$K,[1]Sheet1!$D:$D,0)</f>
        <v>44858</v>
      </c>
      <c r="E1116" s="19">
        <f>_xlfn.XLOOKUP(G1116,[1]Sheet1!$K:$K,[1]Sheet1!$E:$E,0)</f>
        <v>44864</v>
      </c>
      <c r="F1116" t="str">
        <f>_xlfn.XLOOKUP(G1116,[1]Sheet1!$K:$K,[1]Sheet1!$N:$N,0)</f>
        <v>2022-W44</v>
      </c>
      <c r="G1116" t="s">
        <v>660</v>
      </c>
      <c r="H1116" t="s">
        <v>162</v>
      </c>
      <c r="I1116" t="s">
        <v>371</v>
      </c>
      <c r="J1116" t="s">
        <v>343</v>
      </c>
      <c r="K1116" t="s">
        <v>372</v>
      </c>
      <c r="L1116" t="s">
        <v>1438</v>
      </c>
      <c r="M1116" t="s">
        <v>996</v>
      </c>
      <c r="N1116" t="s">
        <v>2282</v>
      </c>
      <c r="O1116" t="s">
        <v>2339</v>
      </c>
      <c r="P1116" t="s">
        <v>1912</v>
      </c>
      <c r="Q1116" t="s">
        <v>996</v>
      </c>
      <c r="R1116" t="s">
        <v>2616</v>
      </c>
      <c r="S1116" t="s">
        <v>1762</v>
      </c>
      <c r="T1116" t="s">
        <v>970</v>
      </c>
      <c r="U1116" t="s">
        <v>970</v>
      </c>
      <c r="V1116" t="s">
        <v>963</v>
      </c>
      <c r="W1116" t="s">
        <v>984</v>
      </c>
      <c r="X1116" t="s">
        <v>1659</v>
      </c>
      <c r="Y1116" t="s">
        <v>986</v>
      </c>
      <c r="Z1116" t="s">
        <v>376</v>
      </c>
      <c r="AA1116" t="s">
        <v>33</v>
      </c>
      <c r="AB1116">
        <v>5</v>
      </c>
      <c r="AC1116">
        <v>0</v>
      </c>
    </row>
    <row r="1117" spans="2:29" x14ac:dyDescent="0.25">
      <c r="B1117">
        <f t="shared" si="34"/>
        <v>2022</v>
      </c>
      <c r="C1117">
        <f t="shared" si="35"/>
        <v>10</v>
      </c>
      <c r="D1117" s="19">
        <f>_xlfn.XLOOKUP(G1117,[1]Sheet1!$K:$K,[1]Sheet1!$D:$D,0)</f>
        <v>44858</v>
      </c>
      <c r="E1117" s="19">
        <f>_xlfn.XLOOKUP(G1117,[1]Sheet1!$K:$K,[1]Sheet1!$E:$E,0)</f>
        <v>44864</v>
      </c>
      <c r="F1117" t="str">
        <f>_xlfn.XLOOKUP(G1117,[1]Sheet1!$K:$K,[1]Sheet1!$N:$N,0)</f>
        <v>2022-W44</v>
      </c>
      <c r="G1117" t="s">
        <v>660</v>
      </c>
      <c r="H1117" t="s">
        <v>162</v>
      </c>
      <c r="I1117" t="s">
        <v>163</v>
      </c>
      <c r="J1117" t="s">
        <v>164</v>
      </c>
      <c r="K1117" t="s">
        <v>165</v>
      </c>
      <c r="L1117" t="s">
        <v>1010</v>
      </c>
      <c r="M1117" t="s">
        <v>972</v>
      </c>
      <c r="N1117" t="s">
        <v>1323</v>
      </c>
      <c r="O1117" t="s">
        <v>1111</v>
      </c>
      <c r="P1117" t="s">
        <v>2612</v>
      </c>
      <c r="Q1117" t="s">
        <v>972</v>
      </c>
      <c r="R1117" t="s">
        <v>2789</v>
      </c>
      <c r="S1117" t="s">
        <v>1752</v>
      </c>
      <c r="T1117" t="s">
        <v>3141</v>
      </c>
      <c r="U1117" t="s">
        <v>1524</v>
      </c>
      <c r="V1117" t="s">
        <v>963</v>
      </c>
      <c r="W1117" t="s">
        <v>996</v>
      </c>
      <c r="X1117" t="s">
        <v>1881</v>
      </c>
      <c r="Y1117" t="s">
        <v>1524</v>
      </c>
      <c r="Z1117" t="s">
        <v>367</v>
      </c>
      <c r="AA1117" t="s">
        <v>166</v>
      </c>
      <c r="AB1117">
        <v>5</v>
      </c>
      <c r="AC1117">
        <v>1</v>
      </c>
    </row>
    <row r="1118" spans="2:29" x14ac:dyDescent="0.25">
      <c r="B1118">
        <f t="shared" si="34"/>
        <v>2022</v>
      </c>
      <c r="C1118">
        <f t="shared" si="35"/>
        <v>10</v>
      </c>
      <c r="D1118" s="19">
        <f>_xlfn.XLOOKUP(G1118,[1]Sheet1!$K:$K,[1]Sheet1!$D:$D,0)</f>
        <v>44858</v>
      </c>
      <c r="E1118" s="19">
        <f>_xlfn.XLOOKUP(G1118,[1]Sheet1!$K:$K,[1]Sheet1!$E:$E,0)</f>
        <v>44864</v>
      </c>
      <c r="F1118" t="str">
        <f>_xlfn.XLOOKUP(G1118,[1]Sheet1!$K:$K,[1]Sheet1!$N:$N,0)</f>
        <v>2022-W44</v>
      </c>
      <c r="G1118" t="s">
        <v>660</v>
      </c>
      <c r="H1118" t="s">
        <v>512</v>
      </c>
      <c r="I1118" t="s">
        <v>54</v>
      </c>
      <c r="J1118" t="s">
        <v>30</v>
      </c>
      <c r="K1118" t="s">
        <v>55</v>
      </c>
      <c r="L1118" t="s">
        <v>2225</v>
      </c>
      <c r="M1118" t="s">
        <v>1032</v>
      </c>
      <c r="N1118" t="s">
        <v>2623</v>
      </c>
      <c r="O1118" t="s">
        <v>1311</v>
      </c>
      <c r="P1118" t="s">
        <v>1457</v>
      </c>
      <c r="Q1118" t="s">
        <v>1032</v>
      </c>
      <c r="R1118" t="s">
        <v>2294</v>
      </c>
      <c r="S1118" t="s">
        <v>3142</v>
      </c>
      <c r="T1118" t="s">
        <v>970</v>
      </c>
      <c r="U1118" t="s">
        <v>1985</v>
      </c>
      <c r="V1118" t="s">
        <v>1032</v>
      </c>
      <c r="W1118" t="s">
        <v>984</v>
      </c>
      <c r="X1118" t="s">
        <v>1278</v>
      </c>
      <c r="Y1118" t="s">
        <v>986</v>
      </c>
      <c r="Z1118" t="s">
        <v>666</v>
      </c>
      <c r="AA1118" t="s">
        <v>33</v>
      </c>
      <c r="AB1118">
        <v>5</v>
      </c>
      <c r="AC1118">
        <v>0</v>
      </c>
    </row>
    <row r="1119" spans="2:29" x14ac:dyDescent="0.25">
      <c r="B1119">
        <f t="shared" si="34"/>
        <v>2022</v>
      </c>
      <c r="C1119">
        <f t="shared" si="35"/>
        <v>10</v>
      </c>
      <c r="D1119" s="19">
        <f>_xlfn.XLOOKUP(G1119,[1]Sheet1!$K:$K,[1]Sheet1!$D:$D,0)</f>
        <v>44858</v>
      </c>
      <c r="E1119" s="19">
        <f>_xlfn.XLOOKUP(G1119,[1]Sheet1!$K:$K,[1]Sheet1!$E:$E,0)</f>
        <v>44864</v>
      </c>
      <c r="F1119" t="str">
        <f>_xlfn.XLOOKUP(G1119,[1]Sheet1!$K:$K,[1]Sheet1!$N:$N,0)</f>
        <v>2022-W44</v>
      </c>
      <c r="G1119" t="s">
        <v>660</v>
      </c>
      <c r="H1119" t="s">
        <v>88</v>
      </c>
      <c r="I1119" t="s">
        <v>88</v>
      </c>
      <c r="J1119" t="s">
        <v>89</v>
      </c>
      <c r="K1119" t="s">
        <v>90</v>
      </c>
      <c r="L1119" t="s">
        <v>1101</v>
      </c>
      <c r="M1119" t="s">
        <v>996</v>
      </c>
      <c r="N1119" t="s">
        <v>1986</v>
      </c>
      <c r="O1119" t="s">
        <v>2339</v>
      </c>
      <c r="P1119" t="s">
        <v>1064</v>
      </c>
      <c r="Q1119" t="s">
        <v>996</v>
      </c>
      <c r="R1119" t="s">
        <v>1446</v>
      </c>
      <c r="S1119" t="s">
        <v>1762</v>
      </c>
      <c r="T1119" t="s">
        <v>970</v>
      </c>
      <c r="U1119" t="s">
        <v>970</v>
      </c>
      <c r="V1119" t="s">
        <v>972</v>
      </c>
      <c r="W1119" t="s">
        <v>984</v>
      </c>
      <c r="X1119" t="s">
        <v>1959</v>
      </c>
      <c r="Y1119" t="s">
        <v>986</v>
      </c>
      <c r="Z1119" t="s">
        <v>145</v>
      </c>
      <c r="AA1119" t="s">
        <v>33</v>
      </c>
      <c r="AB1119">
        <v>2</v>
      </c>
      <c r="AC1119">
        <v>0</v>
      </c>
    </row>
    <row r="1120" spans="2:29" x14ac:dyDescent="0.25">
      <c r="B1120">
        <f t="shared" si="34"/>
        <v>2022</v>
      </c>
      <c r="C1120">
        <f t="shared" si="35"/>
        <v>10</v>
      </c>
      <c r="D1120" s="19">
        <f>_xlfn.XLOOKUP(G1120,[1]Sheet1!$K:$K,[1]Sheet1!$D:$D,0)</f>
        <v>44858</v>
      </c>
      <c r="E1120" s="19">
        <f>_xlfn.XLOOKUP(G1120,[1]Sheet1!$K:$K,[1]Sheet1!$E:$E,0)</f>
        <v>44864</v>
      </c>
      <c r="F1120" t="str">
        <f>_xlfn.XLOOKUP(G1120,[1]Sheet1!$K:$K,[1]Sheet1!$N:$N,0)</f>
        <v>2022-W44</v>
      </c>
      <c r="G1120" t="s">
        <v>660</v>
      </c>
      <c r="H1120" t="s">
        <v>34</v>
      </c>
      <c r="I1120" t="s">
        <v>186</v>
      </c>
      <c r="J1120" t="s">
        <v>187</v>
      </c>
      <c r="K1120" t="s">
        <v>188</v>
      </c>
      <c r="L1120" t="s">
        <v>1257</v>
      </c>
      <c r="M1120" t="s">
        <v>1081</v>
      </c>
      <c r="N1120" t="s">
        <v>1287</v>
      </c>
      <c r="O1120" t="s">
        <v>1277</v>
      </c>
      <c r="P1120" t="s">
        <v>1056</v>
      </c>
      <c r="Q1120" t="s">
        <v>977</v>
      </c>
      <c r="R1120" t="s">
        <v>2340</v>
      </c>
      <c r="S1120" t="s">
        <v>1872</v>
      </c>
      <c r="T1120" t="s">
        <v>2535</v>
      </c>
      <c r="U1120" t="s">
        <v>970</v>
      </c>
      <c r="V1120" t="s">
        <v>972</v>
      </c>
      <c r="W1120" t="s">
        <v>996</v>
      </c>
      <c r="X1120" t="s">
        <v>2678</v>
      </c>
      <c r="Y1120" t="s">
        <v>1538</v>
      </c>
      <c r="Z1120" t="s">
        <v>257</v>
      </c>
      <c r="AA1120" t="s">
        <v>166</v>
      </c>
      <c r="AB1120">
        <v>2</v>
      </c>
      <c r="AC1120">
        <v>1</v>
      </c>
    </row>
    <row r="1121" spans="2:29" x14ac:dyDescent="0.25">
      <c r="B1121">
        <f t="shared" si="34"/>
        <v>2022</v>
      </c>
      <c r="C1121">
        <f t="shared" si="35"/>
        <v>10</v>
      </c>
      <c r="D1121" s="19">
        <f>_xlfn.XLOOKUP(G1121,[1]Sheet1!$K:$K,[1]Sheet1!$D:$D,0)</f>
        <v>44858</v>
      </c>
      <c r="E1121" s="19">
        <f>_xlfn.XLOOKUP(G1121,[1]Sheet1!$K:$K,[1]Sheet1!$E:$E,0)</f>
        <v>44864</v>
      </c>
      <c r="F1121" t="str">
        <f>_xlfn.XLOOKUP(G1121,[1]Sheet1!$K:$K,[1]Sheet1!$N:$N,0)</f>
        <v>2022-W44</v>
      </c>
      <c r="G1121" t="s">
        <v>660</v>
      </c>
      <c r="H1121" t="s">
        <v>34</v>
      </c>
      <c r="I1121" t="s">
        <v>157</v>
      </c>
      <c r="J1121" t="s">
        <v>158</v>
      </c>
      <c r="K1121" t="s">
        <v>159</v>
      </c>
      <c r="L1121" t="s">
        <v>1030</v>
      </c>
      <c r="M1121" t="s">
        <v>977</v>
      </c>
      <c r="N1121" t="s">
        <v>1205</v>
      </c>
      <c r="O1121" t="s">
        <v>2503</v>
      </c>
      <c r="P1121" t="s">
        <v>1475</v>
      </c>
      <c r="Q1121" t="s">
        <v>977</v>
      </c>
      <c r="R1121" t="s">
        <v>1397</v>
      </c>
      <c r="S1121" t="s">
        <v>1872</v>
      </c>
      <c r="T1121" t="s">
        <v>970</v>
      </c>
      <c r="U1121" t="s">
        <v>970</v>
      </c>
      <c r="V1121" t="s">
        <v>972</v>
      </c>
      <c r="W1121" t="s">
        <v>984</v>
      </c>
      <c r="X1121" t="s">
        <v>979</v>
      </c>
      <c r="Y1121" t="s">
        <v>986</v>
      </c>
      <c r="Z1121" t="s">
        <v>257</v>
      </c>
      <c r="AA1121" t="s">
        <v>33</v>
      </c>
      <c r="AB1121">
        <v>2</v>
      </c>
      <c r="AC1121">
        <v>0</v>
      </c>
    </row>
    <row r="1122" spans="2:29" x14ac:dyDescent="0.25">
      <c r="B1122">
        <f t="shared" si="34"/>
        <v>2022</v>
      </c>
      <c r="C1122">
        <f t="shared" si="35"/>
        <v>10</v>
      </c>
      <c r="D1122" s="19">
        <f>_xlfn.XLOOKUP(G1122,[1]Sheet1!$K:$K,[1]Sheet1!$D:$D,0)</f>
        <v>44858</v>
      </c>
      <c r="E1122" s="19">
        <f>_xlfn.XLOOKUP(G1122,[1]Sheet1!$K:$K,[1]Sheet1!$E:$E,0)</f>
        <v>44864</v>
      </c>
      <c r="F1122" t="str">
        <f>_xlfn.XLOOKUP(G1122,[1]Sheet1!$K:$K,[1]Sheet1!$N:$N,0)</f>
        <v>2022-W44</v>
      </c>
      <c r="G1122" t="s">
        <v>660</v>
      </c>
      <c r="H1122" t="s">
        <v>512</v>
      </c>
      <c r="I1122" t="s">
        <v>84</v>
      </c>
      <c r="J1122" t="s">
        <v>85</v>
      </c>
      <c r="K1122" t="s">
        <v>86</v>
      </c>
      <c r="L1122" t="s">
        <v>2002</v>
      </c>
      <c r="M1122" t="s">
        <v>984</v>
      </c>
      <c r="N1122" t="s">
        <v>982</v>
      </c>
      <c r="O1122" t="s">
        <v>986</v>
      </c>
      <c r="P1122" t="s">
        <v>1271</v>
      </c>
      <c r="Q1122" t="s">
        <v>984</v>
      </c>
      <c r="R1122" t="s">
        <v>2723</v>
      </c>
      <c r="S1122" t="s">
        <v>986</v>
      </c>
      <c r="T1122" t="s">
        <v>3143</v>
      </c>
      <c r="U1122" t="s">
        <v>986</v>
      </c>
      <c r="V1122" t="s">
        <v>972</v>
      </c>
      <c r="W1122" t="s">
        <v>984</v>
      </c>
      <c r="X1122" t="s">
        <v>1753</v>
      </c>
      <c r="Y1122" t="s">
        <v>986</v>
      </c>
      <c r="Z1122" t="s">
        <v>667</v>
      </c>
      <c r="AA1122" t="s">
        <v>33</v>
      </c>
      <c r="AB1122">
        <v>2</v>
      </c>
      <c r="AC1122">
        <v>0</v>
      </c>
    </row>
    <row r="1123" spans="2:29" x14ac:dyDescent="0.25">
      <c r="B1123">
        <f t="shared" si="34"/>
        <v>2022</v>
      </c>
      <c r="C1123">
        <f t="shared" si="35"/>
        <v>10</v>
      </c>
      <c r="D1123" s="19">
        <f>_xlfn.XLOOKUP(G1123,[1]Sheet1!$K:$K,[1]Sheet1!$D:$D,0)</f>
        <v>44858</v>
      </c>
      <c r="E1123" s="19">
        <f>_xlfn.XLOOKUP(G1123,[1]Sheet1!$K:$K,[1]Sheet1!$E:$E,0)</f>
        <v>44864</v>
      </c>
      <c r="F1123" t="str">
        <f>_xlfn.XLOOKUP(G1123,[1]Sheet1!$K:$K,[1]Sheet1!$N:$N,0)</f>
        <v>2022-W44</v>
      </c>
      <c r="G1123" t="s">
        <v>660</v>
      </c>
      <c r="H1123" t="s">
        <v>92</v>
      </c>
      <c r="I1123" t="s">
        <v>111</v>
      </c>
      <c r="J1123" t="s">
        <v>112</v>
      </c>
      <c r="K1123" t="s">
        <v>113</v>
      </c>
      <c r="L1123" t="s">
        <v>1912</v>
      </c>
      <c r="M1123" t="s">
        <v>972</v>
      </c>
      <c r="N1123" t="s">
        <v>1138</v>
      </c>
      <c r="O1123" t="s">
        <v>1111</v>
      </c>
      <c r="P1123" t="s">
        <v>1954</v>
      </c>
      <c r="Q1123" t="s">
        <v>972</v>
      </c>
      <c r="R1123" t="s">
        <v>1209</v>
      </c>
      <c r="S1123" t="s">
        <v>1752</v>
      </c>
      <c r="T1123" t="s">
        <v>3144</v>
      </c>
      <c r="U1123" t="s">
        <v>970</v>
      </c>
      <c r="V1123" t="s">
        <v>972</v>
      </c>
      <c r="W1123" t="s">
        <v>984</v>
      </c>
      <c r="X1123" t="s">
        <v>1343</v>
      </c>
      <c r="Y1123" t="s">
        <v>986</v>
      </c>
      <c r="Z1123" t="s">
        <v>519</v>
      </c>
      <c r="AA1123" t="s">
        <v>33</v>
      </c>
      <c r="AB1123">
        <v>2</v>
      </c>
      <c r="AC1123">
        <v>0</v>
      </c>
    </row>
    <row r="1124" spans="2:29" x14ac:dyDescent="0.25">
      <c r="B1124">
        <f t="shared" si="34"/>
        <v>2022</v>
      </c>
      <c r="C1124">
        <f t="shared" si="35"/>
        <v>10</v>
      </c>
      <c r="D1124" s="19">
        <f>_xlfn.XLOOKUP(G1124,[1]Sheet1!$K:$K,[1]Sheet1!$D:$D,0)</f>
        <v>44858</v>
      </c>
      <c r="E1124" s="19">
        <f>_xlfn.XLOOKUP(G1124,[1]Sheet1!$K:$K,[1]Sheet1!$E:$E,0)</f>
        <v>44864</v>
      </c>
      <c r="F1124" t="str">
        <f>_xlfn.XLOOKUP(G1124,[1]Sheet1!$K:$K,[1]Sheet1!$N:$N,0)</f>
        <v>2022-W44</v>
      </c>
      <c r="G1124" t="s">
        <v>660</v>
      </c>
      <c r="H1124" t="s">
        <v>512</v>
      </c>
      <c r="I1124" t="s">
        <v>76</v>
      </c>
      <c r="J1124" t="s">
        <v>77</v>
      </c>
      <c r="K1124" t="s">
        <v>78</v>
      </c>
      <c r="L1124" t="s">
        <v>1284</v>
      </c>
      <c r="M1124" t="s">
        <v>996</v>
      </c>
      <c r="N1124" t="s">
        <v>1319</v>
      </c>
      <c r="O1124" t="s">
        <v>2339</v>
      </c>
      <c r="P1124" t="s">
        <v>1810</v>
      </c>
      <c r="Q1124" t="s">
        <v>996</v>
      </c>
      <c r="R1124" t="s">
        <v>1390</v>
      </c>
      <c r="S1124" t="s">
        <v>1762</v>
      </c>
      <c r="T1124" t="s">
        <v>970</v>
      </c>
      <c r="U1124" t="s">
        <v>970</v>
      </c>
      <c r="V1124" t="s">
        <v>972</v>
      </c>
      <c r="W1124" t="s">
        <v>984</v>
      </c>
      <c r="X1124" t="s">
        <v>1295</v>
      </c>
      <c r="Y1124" t="s">
        <v>986</v>
      </c>
      <c r="Z1124" t="s">
        <v>564</v>
      </c>
      <c r="AA1124" t="s">
        <v>33</v>
      </c>
      <c r="AB1124">
        <v>2</v>
      </c>
      <c r="AC1124">
        <v>0</v>
      </c>
    </row>
    <row r="1125" spans="2:29" x14ac:dyDescent="0.25">
      <c r="B1125">
        <f t="shared" si="34"/>
        <v>2022</v>
      </c>
      <c r="C1125">
        <f t="shared" si="35"/>
        <v>10</v>
      </c>
      <c r="D1125" s="19">
        <f>_xlfn.XLOOKUP(G1125,[1]Sheet1!$K:$K,[1]Sheet1!$D:$D,0)</f>
        <v>44858</v>
      </c>
      <c r="E1125" s="19">
        <f>_xlfn.XLOOKUP(G1125,[1]Sheet1!$K:$K,[1]Sheet1!$E:$E,0)</f>
        <v>44864</v>
      </c>
      <c r="F1125" t="str">
        <f>_xlfn.XLOOKUP(G1125,[1]Sheet1!$K:$K,[1]Sheet1!$N:$N,0)</f>
        <v>2022-W44</v>
      </c>
      <c r="G1125" t="s">
        <v>660</v>
      </c>
      <c r="H1125" t="s">
        <v>512</v>
      </c>
      <c r="I1125" t="s">
        <v>67</v>
      </c>
      <c r="J1125" t="s">
        <v>68</v>
      </c>
      <c r="K1125" t="s">
        <v>69</v>
      </c>
      <c r="L1125" t="s">
        <v>1271</v>
      </c>
      <c r="M1125" t="s">
        <v>972</v>
      </c>
      <c r="N1125" t="s">
        <v>1760</v>
      </c>
      <c r="O1125" t="s">
        <v>1111</v>
      </c>
      <c r="P1125" t="s">
        <v>1507</v>
      </c>
      <c r="Q1125" t="s">
        <v>972</v>
      </c>
      <c r="R1125" t="s">
        <v>1283</v>
      </c>
      <c r="S1125" t="s">
        <v>1752</v>
      </c>
      <c r="T1125" t="s">
        <v>970</v>
      </c>
      <c r="U1125" t="s">
        <v>970</v>
      </c>
      <c r="V1125" t="s">
        <v>972</v>
      </c>
      <c r="W1125" t="s">
        <v>984</v>
      </c>
      <c r="X1125" t="s">
        <v>2011</v>
      </c>
      <c r="Y1125" t="s">
        <v>986</v>
      </c>
      <c r="Z1125" t="s">
        <v>638</v>
      </c>
      <c r="AA1125" t="s">
        <v>33</v>
      </c>
      <c r="AB1125">
        <v>2</v>
      </c>
      <c r="AC1125">
        <v>0</v>
      </c>
    </row>
    <row r="1126" spans="2:29" x14ac:dyDescent="0.25">
      <c r="B1126">
        <f t="shared" si="34"/>
        <v>2022</v>
      </c>
      <c r="C1126">
        <f t="shared" si="35"/>
        <v>10</v>
      </c>
      <c r="D1126" s="19">
        <f>_xlfn.XLOOKUP(G1126,[1]Sheet1!$K:$K,[1]Sheet1!$D:$D,0)</f>
        <v>44858</v>
      </c>
      <c r="E1126" s="19">
        <f>_xlfn.XLOOKUP(G1126,[1]Sheet1!$K:$K,[1]Sheet1!$E:$E,0)</f>
        <v>44864</v>
      </c>
      <c r="F1126" t="str">
        <f>_xlfn.XLOOKUP(G1126,[1]Sheet1!$K:$K,[1]Sheet1!$N:$N,0)</f>
        <v>2022-W44</v>
      </c>
      <c r="G1126" t="s">
        <v>660</v>
      </c>
      <c r="H1126" t="s">
        <v>34</v>
      </c>
      <c r="I1126" t="s">
        <v>62</v>
      </c>
      <c r="J1126" t="s">
        <v>63</v>
      </c>
      <c r="K1126" t="s">
        <v>64</v>
      </c>
      <c r="L1126" t="s">
        <v>1567</v>
      </c>
      <c r="M1126" t="s">
        <v>977</v>
      </c>
      <c r="N1126" t="s">
        <v>1280</v>
      </c>
      <c r="O1126" t="s">
        <v>2503</v>
      </c>
      <c r="P1126" t="s">
        <v>1890</v>
      </c>
      <c r="Q1126" t="s">
        <v>977</v>
      </c>
      <c r="R1126" t="s">
        <v>2384</v>
      </c>
      <c r="S1126" t="s">
        <v>1872</v>
      </c>
      <c r="T1126" t="s">
        <v>970</v>
      </c>
      <c r="U1126" t="s">
        <v>970</v>
      </c>
      <c r="V1126" t="s">
        <v>996</v>
      </c>
      <c r="W1126" t="s">
        <v>984</v>
      </c>
      <c r="X1126" t="s">
        <v>2183</v>
      </c>
      <c r="Y1126" t="s">
        <v>986</v>
      </c>
      <c r="Z1126" t="s">
        <v>166</v>
      </c>
      <c r="AA1126" t="s">
        <v>33</v>
      </c>
      <c r="AB1126">
        <v>1</v>
      </c>
      <c r="AC1126">
        <v>0</v>
      </c>
    </row>
    <row r="1127" spans="2:29" x14ac:dyDescent="0.25">
      <c r="B1127">
        <f t="shared" si="34"/>
        <v>2022</v>
      </c>
      <c r="C1127">
        <f t="shared" si="35"/>
        <v>10</v>
      </c>
      <c r="D1127" s="19">
        <f>_xlfn.XLOOKUP(G1127,[1]Sheet1!$K:$K,[1]Sheet1!$D:$D,0)</f>
        <v>44858</v>
      </c>
      <c r="E1127" s="19">
        <f>_xlfn.XLOOKUP(G1127,[1]Sheet1!$K:$K,[1]Sheet1!$E:$E,0)</f>
        <v>44864</v>
      </c>
      <c r="F1127" t="str">
        <f>_xlfn.XLOOKUP(G1127,[1]Sheet1!$K:$K,[1]Sheet1!$N:$N,0)</f>
        <v>2022-W44</v>
      </c>
      <c r="G1127" t="s">
        <v>660</v>
      </c>
      <c r="H1127" t="s">
        <v>34</v>
      </c>
      <c r="I1127" t="s">
        <v>224</v>
      </c>
      <c r="J1127" t="s">
        <v>158</v>
      </c>
      <c r="K1127" t="s">
        <v>225</v>
      </c>
      <c r="L1127" t="s">
        <v>1140</v>
      </c>
      <c r="M1127" t="s">
        <v>977</v>
      </c>
      <c r="N1127" t="s">
        <v>1486</v>
      </c>
      <c r="O1127" t="s">
        <v>2503</v>
      </c>
      <c r="P1127" t="s">
        <v>1738</v>
      </c>
      <c r="Q1127" t="s">
        <v>977</v>
      </c>
      <c r="R1127" t="s">
        <v>1465</v>
      </c>
      <c r="S1127" t="s">
        <v>1872</v>
      </c>
      <c r="T1127" t="s">
        <v>3145</v>
      </c>
      <c r="U1127" t="s">
        <v>970</v>
      </c>
      <c r="V1127" t="s">
        <v>996</v>
      </c>
      <c r="W1127" t="s">
        <v>984</v>
      </c>
      <c r="X1127" t="s">
        <v>2965</v>
      </c>
      <c r="Y1127" t="s">
        <v>986</v>
      </c>
      <c r="Z1127" t="s">
        <v>166</v>
      </c>
      <c r="AA1127" t="s">
        <v>33</v>
      </c>
      <c r="AB1127">
        <v>1</v>
      </c>
      <c r="AC1127">
        <v>0</v>
      </c>
    </row>
    <row r="1128" spans="2:29" x14ac:dyDescent="0.25">
      <c r="B1128">
        <f t="shared" si="34"/>
        <v>2022</v>
      </c>
      <c r="C1128">
        <f t="shared" si="35"/>
        <v>10</v>
      </c>
      <c r="D1128" s="19">
        <f>_xlfn.XLOOKUP(G1128,[1]Sheet1!$K:$K,[1]Sheet1!$D:$D,0)</f>
        <v>44858</v>
      </c>
      <c r="E1128" s="19">
        <f>_xlfn.XLOOKUP(G1128,[1]Sheet1!$K:$K,[1]Sheet1!$E:$E,0)</f>
        <v>44864</v>
      </c>
      <c r="F1128" t="str">
        <f>_xlfn.XLOOKUP(G1128,[1]Sheet1!$K:$K,[1]Sheet1!$N:$N,0)</f>
        <v>2022-W44</v>
      </c>
      <c r="G1128" t="s">
        <v>660</v>
      </c>
      <c r="H1128" t="s">
        <v>34</v>
      </c>
      <c r="I1128" t="s">
        <v>397</v>
      </c>
      <c r="J1128" t="s">
        <v>398</v>
      </c>
      <c r="K1128" t="s">
        <v>399</v>
      </c>
      <c r="L1128" t="s">
        <v>1727</v>
      </c>
      <c r="M1128" t="s">
        <v>963</v>
      </c>
      <c r="N1128" t="s">
        <v>1322</v>
      </c>
      <c r="O1128" t="s">
        <v>3146</v>
      </c>
      <c r="P1128" t="s">
        <v>2304</v>
      </c>
      <c r="Q1128" t="s">
        <v>1032</v>
      </c>
      <c r="R1128" t="s">
        <v>2571</v>
      </c>
      <c r="S1128" t="s">
        <v>3142</v>
      </c>
      <c r="T1128" t="s">
        <v>970</v>
      </c>
      <c r="U1128" t="s">
        <v>970</v>
      </c>
      <c r="V1128" t="s">
        <v>996</v>
      </c>
      <c r="W1128" t="s">
        <v>984</v>
      </c>
      <c r="X1128" t="s">
        <v>2532</v>
      </c>
      <c r="Y1128" t="s">
        <v>986</v>
      </c>
      <c r="Z1128" t="s">
        <v>166</v>
      </c>
      <c r="AA1128" t="s">
        <v>33</v>
      </c>
      <c r="AB1128">
        <v>1</v>
      </c>
      <c r="AC1128">
        <v>0</v>
      </c>
    </row>
    <row r="1129" spans="2:29" x14ac:dyDescent="0.25">
      <c r="B1129">
        <f t="shared" si="34"/>
        <v>2022</v>
      </c>
      <c r="C1129">
        <f t="shared" si="35"/>
        <v>10</v>
      </c>
      <c r="D1129" s="19">
        <f>_xlfn.XLOOKUP(G1129,[1]Sheet1!$K:$K,[1]Sheet1!$D:$D,0)</f>
        <v>44858</v>
      </c>
      <c r="E1129" s="19">
        <f>_xlfn.XLOOKUP(G1129,[1]Sheet1!$K:$K,[1]Sheet1!$E:$E,0)</f>
        <v>44864</v>
      </c>
      <c r="F1129" t="str">
        <f>_xlfn.XLOOKUP(G1129,[1]Sheet1!$K:$K,[1]Sheet1!$N:$N,0)</f>
        <v>2022-W44</v>
      </c>
      <c r="G1129" t="s">
        <v>660</v>
      </c>
      <c r="H1129" t="s">
        <v>512</v>
      </c>
      <c r="I1129" t="s">
        <v>29</v>
      </c>
      <c r="J1129" t="s">
        <v>30</v>
      </c>
      <c r="K1129" t="s">
        <v>31</v>
      </c>
      <c r="L1129" t="s">
        <v>1271</v>
      </c>
      <c r="M1129" t="s">
        <v>1081</v>
      </c>
      <c r="N1129" t="s">
        <v>1760</v>
      </c>
      <c r="O1129" t="s">
        <v>1277</v>
      </c>
      <c r="P1129" t="s">
        <v>1924</v>
      </c>
      <c r="Q1129" t="s">
        <v>963</v>
      </c>
      <c r="R1129" t="s">
        <v>1278</v>
      </c>
      <c r="S1129" t="s">
        <v>2565</v>
      </c>
      <c r="T1129" t="s">
        <v>3147</v>
      </c>
      <c r="U1129" t="s">
        <v>970</v>
      </c>
      <c r="V1129" t="s">
        <v>996</v>
      </c>
      <c r="W1129" t="s">
        <v>984</v>
      </c>
      <c r="X1129" t="s">
        <v>2809</v>
      </c>
      <c r="Y1129" t="s">
        <v>986</v>
      </c>
      <c r="Z1129" t="s">
        <v>564</v>
      </c>
      <c r="AA1129" t="s">
        <v>33</v>
      </c>
      <c r="AB1129">
        <v>1</v>
      </c>
      <c r="AC1129">
        <v>0</v>
      </c>
    </row>
    <row r="1130" spans="2:29" x14ac:dyDescent="0.25">
      <c r="B1130">
        <f t="shared" si="34"/>
        <v>2022</v>
      </c>
      <c r="C1130">
        <f t="shared" si="35"/>
        <v>10</v>
      </c>
      <c r="D1130" s="19">
        <f>_xlfn.XLOOKUP(G1130,[1]Sheet1!$K:$K,[1]Sheet1!$D:$D,0)</f>
        <v>44858</v>
      </c>
      <c r="E1130" s="19">
        <f>_xlfn.XLOOKUP(G1130,[1]Sheet1!$K:$K,[1]Sheet1!$E:$E,0)</f>
        <v>44864</v>
      </c>
      <c r="F1130" t="str">
        <f>_xlfn.XLOOKUP(G1130,[1]Sheet1!$K:$K,[1]Sheet1!$N:$N,0)</f>
        <v>2022-W44</v>
      </c>
      <c r="G1130" t="s">
        <v>660</v>
      </c>
      <c r="H1130" t="s">
        <v>92</v>
      </c>
      <c r="I1130" t="s">
        <v>93</v>
      </c>
      <c r="J1130" t="s">
        <v>94</v>
      </c>
      <c r="K1130" t="s">
        <v>95</v>
      </c>
      <c r="L1130" t="s">
        <v>1379</v>
      </c>
      <c r="M1130" t="s">
        <v>963</v>
      </c>
      <c r="N1130" t="s">
        <v>1898</v>
      </c>
      <c r="O1130" t="s">
        <v>3146</v>
      </c>
      <c r="P1130" t="s">
        <v>1855</v>
      </c>
      <c r="Q1130" t="s">
        <v>1032</v>
      </c>
      <c r="R1130" t="s">
        <v>2492</v>
      </c>
      <c r="S1130" t="s">
        <v>3142</v>
      </c>
      <c r="T1130" t="s">
        <v>970</v>
      </c>
      <c r="U1130" t="s">
        <v>970</v>
      </c>
      <c r="V1130" t="s">
        <v>996</v>
      </c>
      <c r="W1130" t="s">
        <v>984</v>
      </c>
      <c r="X1130" t="s">
        <v>1596</v>
      </c>
      <c r="Y1130" t="s">
        <v>986</v>
      </c>
      <c r="Z1130" t="s">
        <v>564</v>
      </c>
      <c r="AA1130" t="s">
        <v>33</v>
      </c>
      <c r="AB1130">
        <v>1</v>
      </c>
      <c r="AC1130">
        <v>0</v>
      </c>
    </row>
    <row r="1131" spans="2:29" x14ac:dyDescent="0.25">
      <c r="B1131">
        <f t="shared" si="34"/>
        <v>2023</v>
      </c>
      <c r="C1131">
        <f t="shared" si="35"/>
        <v>10</v>
      </c>
      <c r="D1131" s="19">
        <f>_xlfn.XLOOKUP(G1131,[1]Sheet1!$K:$K,[1]Sheet1!$D:$D,0)</f>
        <v>45229</v>
      </c>
      <c r="E1131" s="19">
        <f>_xlfn.XLOOKUP(G1131,[1]Sheet1!$K:$K,[1]Sheet1!$E:$E,0)</f>
        <v>45235</v>
      </c>
      <c r="F1131" t="str">
        <f>_xlfn.XLOOKUP(G1131,[1]Sheet1!$K:$K,[1]Sheet1!$N:$N,0)</f>
        <v>2023-W44</v>
      </c>
      <c r="G1131" t="s">
        <v>668</v>
      </c>
      <c r="H1131" t="s">
        <v>29</v>
      </c>
      <c r="I1131" t="s">
        <v>29</v>
      </c>
      <c r="J1131" t="s">
        <v>30</v>
      </c>
      <c r="K1131" t="s">
        <v>31</v>
      </c>
      <c r="L1131" t="s">
        <v>3148</v>
      </c>
      <c r="M1131" t="s">
        <v>963</v>
      </c>
      <c r="N1131" t="s">
        <v>3149</v>
      </c>
      <c r="O1131" t="s">
        <v>3150</v>
      </c>
      <c r="P1131" t="s">
        <v>3151</v>
      </c>
      <c r="Q1131" t="s">
        <v>1032</v>
      </c>
      <c r="R1131" t="s">
        <v>3058</v>
      </c>
      <c r="S1131" t="s">
        <v>2528</v>
      </c>
      <c r="T1131" t="s">
        <v>970</v>
      </c>
      <c r="U1131" t="s">
        <v>970</v>
      </c>
      <c r="V1131" t="s">
        <v>1318</v>
      </c>
      <c r="W1131" t="s">
        <v>984</v>
      </c>
      <c r="X1131" t="s">
        <v>2958</v>
      </c>
      <c r="Y1131" t="s">
        <v>986</v>
      </c>
      <c r="Z1131" t="s">
        <v>669</v>
      </c>
      <c r="AA1131" t="s">
        <v>33</v>
      </c>
      <c r="AB1131">
        <v>31</v>
      </c>
      <c r="AC1131">
        <v>0</v>
      </c>
    </row>
    <row r="1132" spans="2:29" x14ac:dyDescent="0.25">
      <c r="B1132">
        <f t="shared" si="34"/>
        <v>2023</v>
      </c>
      <c r="C1132">
        <f t="shared" si="35"/>
        <v>10</v>
      </c>
      <c r="D1132" s="19">
        <f>_xlfn.XLOOKUP(G1132,[1]Sheet1!$K:$K,[1]Sheet1!$D:$D,0)</f>
        <v>45229</v>
      </c>
      <c r="E1132" s="19">
        <f>_xlfn.XLOOKUP(G1132,[1]Sheet1!$K:$K,[1]Sheet1!$E:$E,0)</f>
        <v>45235</v>
      </c>
      <c r="F1132" t="str">
        <f>_xlfn.XLOOKUP(G1132,[1]Sheet1!$K:$K,[1]Sheet1!$N:$N,0)</f>
        <v>2023-W44</v>
      </c>
      <c r="G1132" t="s">
        <v>668</v>
      </c>
      <c r="H1132" t="s">
        <v>40</v>
      </c>
      <c r="I1132" t="s">
        <v>58</v>
      </c>
      <c r="J1132" t="s">
        <v>59</v>
      </c>
      <c r="K1132" t="s">
        <v>60</v>
      </c>
      <c r="L1132" t="s">
        <v>2259</v>
      </c>
      <c r="M1132" t="s">
        <v>1022</v>
      </c>
      <c r="N1132" t="s">
        <v>3152</v>
      </c>
      <c r="O1132" t="s">
        <v>1537</v>
      </c>
      <c r="P1132" t="s">
        <v>1652</v>
      </c>
      <c r="Q1132" t="s">
        <v>1042</v>
      </c>
      <c r="R1132" t="s">
        <v>1244</v>
      </c>
      <c r="S1132" t="s">
        <v>3153</v>
      </c>
      <c r="T1132" t="s">
        <v>1695</v>
      </c>
      <c r="U1132" t="s">
        <v>1943</v>
      </c>
      <c r="V1132" t="s">
        <v>1360</v>
      </c>
      <c r="W1132" t="s">
        <v>996</v>
      </c>
      <c r="X1132" t="s">
        <v>1755</v>
      </c>
      <c r="Y1132" t="s">
        <v>1078</v>
      </c>
      <c r="Z1132" t="s">
        <v>670</v>
      </c>
      <c r="AA1132" t="s">
        <v>139</v>
      </c>
      <c r="AB1132">
        <v>24</v>
      </c>
      <c r="AC1132">
        <v>1</v>
      </c>
    </row>
    <row r="1133" spans="2:29" x14ac:dyDescent="0.25">
      <c r="B1133">
        <f t="shared" si="34"/>
        <v>2023</v>
      </c>
      <c r="C1133">
        <f t="shared" si="35"/>
        <v>10</v>
      </c>
      <c r="D1133" s="19">
        <f>_xlfn.XLOOKUP(G1133,[1]Sheet1!$K:$K,[1]Sheet1!$D:$D,0)</f>
        <v>45229</v>
      </c>
      <c r="E1133" s="19">
        <f>_xlfn.XLOOKUP(G1133,[1]Sheet1!$K:$K,[1]Sheet1!$E:$E,0)</f>
        <v>45235</v>
      </c>
      <c r="F1133" t="str">
        <f>_xlfn.XLOOKUP(G1133,[1]Sheet1!$K:$K,[1]Sheet1!$N:$N,0)</f>
        <v>2023-W44</v>
      </c>
      <c r="G1133" t="s">
        <v>668</v>
      </c>
      <c r="H1133" t="s">
        <v>54</v>
      </c>
      <c r="I1133" t="s">
        <v>54</v>
      </c>
      <c r="J1133" t="s">
        <v>30</v>
      </c>
      <c r="K1133" t="s">
        <v>55</v>
      </c>
      <c r="L1133" t="s">
        <v>2043</v>
      </c>
      <c r="M1133" t="s">
        <v>1110</v>
      </c>
      <c r="N1133" t="s">
        <v>3055</v>
      </c>
      <c r="O1133" t="s">
        <v>2013</v>
      </c>
      <c r="P1133" t="s">
        <v>3154</v>
      </c>
      <c r="Q1133" t="s">
        <v>1042</v>
      </c>
      <c r="R1133" t="s">
        <v>2818</v>
      </c>
      <c r="S1133" t="s">
        <v>3153</v>
      </c>
      <c r="T1133" t="s">
        <v>3155</v>
      </c>
      <c r="U1133" t="s">
        <v>970</v>
      </c>
      <c r="V1133" t="s">
        <v>1005</v>
      </c>
      <c r="W1133" t="s">
        <v>984</v>
      </c>
      <c r="X1133" t="s">
        <v>3156</v>
      </c>
      <c r="Y1133" t="s">
        <v>986</v>
      </c>
      <c r="Z1133" t="s">
        <v>671</v>
      </c>
      <c r="AA1133" t="s">
        <v>33</v>
      </c>
      <c r="AB1133">
        <v>17</v>
      </c>
      <c r="AC1133">
        <v>0</v>
      </c>
    </row>
    <row r="1134" spans="2:29" x14ac:dyDescent="0.25">
      <c r="B1134">
        <f t="shared" si="34"/>
        <v>2023</v>
      </c>
      <c r="C1134">
        <f t="shared" si="35"/>
        <v>10</v>
      </c>
      <c r="D1134" s="19">
        <f>_xlfn.XLOOKUP(G1134,[1]Sheet1!$K:$K,[1]Sheet1!$D:$D,0)</f>
        <v>45229</v>
      </c>
      <c r="E1134" s="19">
        <f>_xlfn.XLOOKUP(G1134,[1]Sheet1!$K:$K,[1]Sheet1!$E:$E,0)</f>
        <v>45235</v>
      </c>
      <c r="F1134" t="str">
        <f>_xlfn.XLOOKUP(G1134,[1]Sheet1!$K:$K,[1]Sheet1!$N:$N,0)</f>
        <v>2023-W44</v>
      </c>
      <c r="G1134" t="s">
        <v>668</v>
      </c>
      <c r="H1134" t="s">
        <v>92</v>
      </c>
      <c r="I1134" t="s">
        <v>97</v>
      </c>
      <c r="J1134" t="s">
        <v>98</v>
      </c>
      <c r="K1134" t="s">
        <v>99</v>
      </c>
      <c r="L1134" t="s">
        <v>2236</v>
      </c>
      <c r="M1134" t="s">
        <v>963</v>
      </c>
      <c r="N1134" t="s">
        <v>2112</v>
      </c>
      <c r="O1134" t="s">
        <v>3150</v>
      </c>
      <c r="P1134" t="s">
        <v>3061</v>
      </c>
      <c r="Q1134" t="s">
        <v>1032</v>
      </c>
      <c r="R1134" t="s">
        <v>3157</v>
      </c>
      <c r="S1134" t="s">
        <v>2528</v>
      </c>
      <c r="T1134" t="s">
        <v>1736</v>
      </c>
      <c r="U1134" t="s">
        <v>970</v>
      </c>
      <c r="V1134" t="s">
        <v>1219</v>
      </c>
      <c r="W1134" t="s">
        <v>984</v>
      </c>
      <c r="X1134" t="s">
        <v>3158</v>
      </c>
      <c r="Y1134" t="s">
        <v>986</v>
      </c>
      <c r="Z1134" t="s">
        <v>672</v>
      </c>
      <c r="AA1134" t="s">
        <v>33</v>
      </c>
      <c r="AB1134">
        <v>17</v>
      </c>
      <c r="AC1134">
        <v>0</v>
      </c>
    </row>
    <row r="1135" spans="2:29" x14ac:dyDescent="0.25">
      <c r="B1135">
        <f t="shared" si="34"/>
        <v>2023</v>
      </c>
      <c r="C1135">
        <f t="shared" si="35"/>
        <v>10</v>
      </c>
      <c r="D1135" s="19">
        <f>_xlfn.XLOOKUP(G1135,[1]Sheet1!$K:$K,[1]Sheet1!$D:$D,0)</f>
        <v>45229</v>
      </c>
      <c r="E1135" s="19">
        <f>_xlfn.XLOOKUP(G1135,[1]Sheet1!$K:$K,[1]Sheet1!$E:$E,0)</f>
        <v>45235</v>
      </c>
      <c r="F1135" t="str">
        <f>_xlfn.XLOOKUP(G1135,[1]Sheet1!$K:$K,[1]Sheet1!$N:$N,0)</f>
        <v>2023-W44</v>
      </c>
      <c r="G1135" t="s">
        <v>668</v>
      </c>
      <c r="H1135" t="s">
        <v>71</v>
      </c>
      <c r="I1135" t="s">
        <v>72</v>
      </c>
      <c r="J1135" t="s">
        <v>73</v>
      </c>
      <c r="K1135" t="s">
        <v>74</v>
      </c>
      <c r="L1135" t="s">
        <v>3159</v>
      </c>
      <c r="M1135" t="s">
        <v>963</v>
      </c>
      <c r="N1135" t="s">
        <v>2413</v>
      </c>
      <c r="O1135" t="s">
        <v>3150</v>
      </c>
      <c r="P1135" t="s">
        <v>3160</v>
      </c>
      <c r="Q1135" t="s">
        <v>963</v>
      </c>
      <c r="R1135" t="s">
        <v>3161</v>
      </c>
      <c r="S1135" t="s">
        <v>3162</v>
      </c>
      <c r="T1135" t="s">
        <v>2700</v>
      </c>
      <c r="U1135" t="s">
        <v>970</v>
      </c>
      <c r="V1135" t="s">
        <v>992</v>
      </c>
      <c r="W1135" t="s">
        <v>984</v>
      </c>
      <c r="X1135" t="s">
        <v>2509</v>
      </c>
      <c r="Y1135" t="s">
        <v>986</v>
      </c>
      <c r="Z1135" t="s">
        <v>673</v>
      </c>
      <c r="AA1135" t="s">
        <v>33</v>
      </c>
      <c r="AB1135">
        <v>15</v>
      </c>
      <c r="AC1135">
        <v>0</v>
      </c>
    </row>
    <row r="1136" spans="2:29" x14ac:dyDescent="0.25">
      <c r="B1136">
        <f t="shared" si="34"/>
        <v>2023</v>
      </c>
      <c r="C1136">
        <f t="shared" si="35"/>
        <v>10</v>
      </c>
      <c r="D1136" s="19">
        <f>_xlfn.XLOOKUP(G1136,[1]Sheet1!$K:$K,[1]Sheet1!$D:$D,0)</f>
        <v>45229</v>
      </c>
      <c r="E1136" s="19">
        <f>_xlfn.XLOOKUP(G1136,[1]Sheet1!$K:$K,[1]Sheet1!$E:$E,0)</f>
        <v>45235</v>
      </c>
      <c r="F1136" t="str">
        <f>_xlfn.XLOOKUP(G1136,[1]Sheet1!$K:$K,[1]Sheet1!$N:$N,0)</f>
        <v>2023-W44</v>
      </c>
      <c r="G1136" t="s">
        <v>668</v>
      </c>
      <c r="H1136" t="s">
        <v>71</v>
      </c>
      <c r="I1136" t="s">
        <v>80</v>
      </c>
      <c r="J1136" t="s">
        <v>81</v>
      </c>
      <c r="K1136" t="s">
        <v>82</v>
      </c>
      <c r="L1136" t="s">
        <v>1884</v>
      </c>
      <c r="M1136" t="s">
        <v>984</v>
      </c>
      <c r="N1136" t="s">
        <v>1240</v>
      </c>
      <c r="O1136" t="s">
        <v>986</v>
      </c>
      <c r="P1136" t="s">
        <v>3004</v>
      </c>
      <c r="Q1136" t="s">
        <v>984</v>
      </c>
      <c r="R1136" t="s">
        <v>2607</v>
      </c>
      <c r="S1136" t="s">
        <v>986</v>
      </c>
      <c r="T1136" t="s">
        <v>1094</v>
      </c>
      <c r="U1136" t="s">
        <v>986</v>
      </c>
      <c r="V1136" t="s">
        <v>988</v>
      </c>
      <c r="W1136" t="s">
        <v>984</v>
      </c>
      <c r="X1136" t="s">
        <v>1069</v>
      </c>
      <c r="Y1136" t="s">
        <v>986</v>
      </c>
      <c r="Z1136" t="s">
        <v>674</v>
      </c>
      <c r="AA1136" t="s">
        <v>33</v>
      </c>
      <c r="AB1136">
        <v>13</v>
      </c>
      <c r="AC1136">
        <v>0</v>
      </c>
    </row>
    <row r="1137" spans="2:29" x14ac:dyDescent="0.25">
      <c r="B1137">
        <f t="shared" si="34"/>
        <v>2023</v>
      </c>
      <c r="C1137">
        <f t="shared" si="35"/>
        <v>10</v>
      </c>
      <c r="D1137" s="19">
        <f>_xlfn.XLOOKUP(G1137,[1]Sheet1!$K:$K,[1]Sheet1!$D:$D,0)</f>
        <v>45229</v>
      </c>
      <c r="E1137" s="19">
        <f>_xlfn.XLOOKUP(G1137,[1]Sheet1!$K:$K,[1]Sheet1!$E:$E,0)</f>
        <v>45235</v>
      </c>
      <c r="F1137" t="str">
        <f>_xlfn.XLOOKUP(G1137,[1]Sheet1!$K:$K,[1]Sheet1!$N:$N,0)</f>
        <v>2023-W44</v>
      </c>
      <c r="G1137" t="s">
        <v>668</v>
      </c>
      <c r="H1137" t="s">
        <v>40</v>
      </c>
      <c r="I1137" t="s">
        <v>41</v>
      </c>
      <c r="J1137" t="s">
        <v>42</v>
      </c>
      <c r="K1137" t="s">
        <v>43</v>
      </c>
      <c r="L1137" t="s">
        <v>1724</v>
      </c>
      <c r="M1137" t="s">
        <v>1110</v>
      </c>
      <c r="N1137" t="s">
        <v>1700</v>
      </c>
      <c r="O1137" t="s">
        <v>2013</v>
      </c>
      <c r="P1137" t="s">
        <v>1862</v>
      </c>
      <c r="Q1137" t="s">
        <v>1012</v>
      </c>
      <c r="R1137" t="s">
        <v>3163</v>
      </c>
      <c r="S1137" t="s">
        <v>3164</v>
      </c>
      <c r="T1137" t="s">
        <v>970</v>
      </c>
      <c r="U1137" t="s">
        <v>970</v>
      </c>
      <c r="V1137" t="s">
        <v>1012</v>
      </c>
      <c r="W1137" t="s">
        <v>984</v>
      </c>
      <c r="X1137" t="s">
        <v>1023</v>
      </c>
      <c r="Y1137" t="s">
        <v>986</v>
      </c>
      <c r="Z1137" t="s">
        <v>675</v>
      </c>
      <c r="AA1137" t="s">
        <v>33</v>
      </c>
      <c r="AB1137">
        <v>11</v>
      </c>
      <c r="AC1137">
        <v>0</v>
      </c>
    </row>
    <row r="1138" spans="2:29" x14ac:dyDescent="0.25">
      <c r="B1138">
        <f t="shared" si="34"/>
        <v>2023</v>
      </c>
      <c r="C1138">
        <f t="shared" si="35"/>
        <v>10</v>
      </c>
      <c r="D1138" s="19">
        <f>_xlfn.XLOOKUP(G1138,[1]Sheet1!$K:$K,[1]Sheet1!$D:$D,0)</f>
        <v>45229</v>
      </c>
      <c r="E1138" s="19">
        <f>_xlfn.XLOOKUP(G1138,[1]Sheet1!$K:$K,[1]Sheet1!$E:$E,0)</f>
        <v>45235</v>
      </c>
      <c r="F1138" t="str">
        <f>_xlfn.XLOOKUP(G1138,[1]Sheet1!$K:$K,[1]Sheet1!$N:$N,0)</f>
        <v>2023-W44</v>
      </c>
      <c r="G1138" t="s">
        <v>668</v>
      </c>
      <c r="H1138" t="s">
        <v>76</v>
      </c>
      <c r="I1138" t="s">
        <v>76</v>
      </c>
      <c r="J1138" t="s">
        <v>77</v>
      </c>
      <c r="K1138" t="s">
        <v>78</v>
      </c>
      <c r="L1138" t="s">
        <v>2648</v>
      </c>
      <c r="M1138" t="s">
        <v>984</v>
      </c>
      <c r="N1138" t="s">
        <v>1619</v>
      </c>
      <c r="O1138" t="s">
        <v>986</v>
      </c>
      <c r="P1138" t="s">
        <v>1159</v>
      </c>
      <c r="Q1138" t="s">
        <v>984</v>
      </c>
      <c r="R1138" t="s">
        <v>1683</v>
      </c>
      <c r="S1138" t="s">
        <v>986</v>
      </c>
      <c r="T1138" t="s">
        <v>970</v>
      </c>
      <c r="U1138" t="s">
        <v>986</v>
      </c>
      <c r="V1138" t="s">
        <v>1042</v>
      </c>
      <c r="W1138" t="s">
        <v>984</v>
      </c>
      <c r="X1138" t="s">
        <v>2569</v>
      </c>
      <c r="Y1138" t="s">
        <v>986</v>
      </c>
      <c r="Z1138" t="s">
        <v>676</v>
      </c>
      <c r="AA1138" t="s">
        <v>33</v>
      </c>
      <c r="AB1138">
        <v>10</v>
      </c>
      <c r="AC1138">
        <v>0</v>
      </c>
    </row>
    <row r="1139" spans="2:29" x14ac:dyDescent="0.25">
      <c r="B1139">
        <f t="shared" si="34"/>
        <v>2023</v>
      </c>
      <c r="C1139">
        <f t="shared" si="35"/>
        <v>10</v>
      </c>
      <c r="D1139" s="19">
        <f>_xlfn.XLOOKUP(G1139,[1]Sheet1!$K:$K,[1]Sheet1!$D:$D,0)</f>
        <v>45229</v>
      </c>
      <c r="E1139" s="19">
        <f>_xlfn.XLOOKUP(G1139,[1]Sheet1!$K:$K,[1]Sheet1!$E:$E,0)</f>
        <v>45235</v>
      </c>
      <c r="F1139" t="str">
        <f>_xlfn.XLOOKUP(G1139,[1]Sheet1!$K:$K,[1]Sheet1!$N:$N,0)</f>
        <v>2023-W44</v>
      </c>
      <c r="G1139" t="s">
        <v>668</v>
      </c>
      <c r="H1139" t="s">
        <v>40</v>
      </c>
      <c r="I1139" t="s">
        <v>88</v>
      </c>
      <c r="J1139" t="s">
        <v>89</v>
      </c>
      <c r="K1139" t="s">
        <v>90</v>
      </c>
      <c r="L1139" t="s">
        <v>2996</v>
      </c>
      <c r="M1139" t="s">
        <v>977</v>
      </c>
      <c r="N1139" t="s">
        <v>3033</v>
      </c>
      <c r="O1139" t="s">
        <v>2701</v>
      </c>
      <c r="P1139" t="s">
        <v>1402</v>
      </c>
      <c r="Q1139" t="s">
        <v>977</v>
      </c>
      <c r="R1139" t="s">
        <v>1973</v>
      </c>
      <c r="S1139" t="s">
        <v>1783</v>
      </c>
      <c r="T1139" t="s">
        <v>970</v>
      </c>
      <c r="U1139" t="s">
        <v>970</v>
      </c>
      <c r="V1139" t="s">
        <v>1042</v>
      </c>
      <c r="W1139" t="s">
        <v>984</v>
      </c>
      <c r="X1139" t="s">
        <v>1391</v>
      </c>
      <c r="Y1139" t="s">
        <v>986</v>
      </c>
      <c r="Z1139" t="s">
        <v>384</v>
      </c>
      <c r="AA1139" t="s">
        <v>33</v>
      </c>
      <c r="AB1139">
        <v>9</v>
      </c>
      <c r="AC1139">
        <v>0</v>
      </c>
    </row>
    <row r="1140" spans="2:29" x14ac:dyDescent="0.25">
      <c r="B1140">
        <f t="shared" si="34"/>
        <v>2023</v>
      </c>
      <c r="C1140">
        <f t="shared" si="35"/>
        <v>10</v>
      </c>
      <c r="D1140" s="19">
        <f>_xlfn.XLOOKUP(G1140,[1]Sheet1!$K:$K,[1]Sheet1!$D:$D,0)</f>
        <v>45229</v>
      </c>
      <c r="E1140" s="19">
        <f>_xlfn.XLOOKUP(G1140,[1]Sheet1!$K:$K,[1]Sheet1!$E:$E,0)</f>
        <v>45235</v>
      </c>
      <c r="F1140" t="str">
        <f>_xlfn.XLOOKUP(G1140,[1]Sheet1!$K:$K,[1]Sheet1!$N:$N,0)</f>
        <v>2023-W44</v>
      </c>
      <c r="G1140" t="s">
        <v>668</v>
      </c>
      <c r="H1140" t="s">
        <v>34</v>
      </c>
      <c r="I1140" t="s">
        <v>50</v>
      </c>
      <c r="J1140" t="s">
        <v>51</v>
      </c>
      <c r="K1140" t="s">
        <v>52</v>
      </c>
      <c r="L1140" t="s">
        <v>1028</v>
      </c>
      <c r="M1140" t="s">
        <v>972</v>
      </c>
      <c r="N1140" t="s">
        <v>2726</v>
      </c>
      <c r="O1140" t="s">
        <v>1526</v>
      </c>
      <c r="P1140" t="s">
        <v>1140</v>
      </c>
      <c r="Q1140" t="s">
        <v>972</v>
      </c>
      <c r="R1140" t="s">
        <v>1707</v>
      </c>
      <c r="S1140" t="s">
        <v>2386</v>
      </c>
      <c r="T1140" t="s">
        <v>970</v>
      </c>
      <c r="U1140" t="s">
        <v>970</v>
      </c>
      <c r="V1140" t="s">
        <v>1110</v>
      </c>
      <c r="W1140" t="s">
        <v>984</v>
      </c>
      <c r="X1140" t="s">
        <v>1551</v>
      </c>
      <c r="Y1140" t="s">
        <v>986</v>
      </c>
      <c r="Z1140" t="s">
        <v>441</v>
      </c>
      <c r="AA1140" t="s">
        <v>33</v>
      </c>
      <c r="AB1140">
        <v>9</v>
      </c>
      <c r="AC1140">
        <v>0</v>
      </c>
    </row>
    <row r="1141" spans="2:29" x14ac:dyDescent="0.25">
      <c r="B1141">
        <f t="shared" si="34"/>
        <v>2023</v>
      </c>
      <c r="C1141">
        <f t="shared" si="35"/>
        <v>10</v>
      </c>
      <c r="D1141" s="19">
        <f>_xlfn.XLOOKUP(G1141,[1]Sheet1!$K:$K,[1]Sheet1!$D:$D,0)</f>
        <v>45229</v>
      </c>
      <c r="E1141" s="19">
        <f>_xlfn.XLOOKUP(G1141,[1]Sheet1!$K:$K,[1]Sheet1!$E:$E,0)</f>
        <v>45235</v>
      </c>
      <c r="F1141" t="str">
        <f>_xlfn.XLOOKUP(G1141,[1]Sheet1!$K:$K,[1]Sheet1!$N:$N,0)</f>
        <v>2023-W44</v>
      </c>
      <c r="G1141" t="s">
        <v>668</v>
      </c>
      <c r="H1141" t="s">
        <v>92</v>
      </c>
      <c r="I1141" t="s">
        <v>102</v>
      </c>
      <c r="J1141" t="s">
        <v>103</v>
      </c>
      <c r="K1141" t="s">
        <v>104</v>
      </c>
      <c r="L1141" t="s">
        <v>1903</v>
      </c>
      <c r="M1141" t="s">
        <v>1032</v>
      </c>
      <c r="N1141" t="s">
        <v>2454</v>
      </c>
      <c r="O1141" t="s">
        <v>1383</v>
      </c>
      <c r="P1141" t="s">
        <v>2259</v>
      </c>
      <c r="Q1141" t="s">
        <v>967</v>
      </c>
      <c r="R1141" t="s">
        <v>1247</v>
      </c>
      <c r="S1141" t="s">
        <v>1233</v>
      </c>
      <c r="T1141" t="s">
        <v>970</v>
      </c>
      <c r="U1141" t="s">
        <v>970</v>
      </c>
      <c r="V1141" t="s">
        <v>1022</v>
      </c>
      <c r="W1141" t="s">
        <v>984</v>
      </c>
      <c r="X1141" t="s">
        <v>1526</v>
      </c>
      <c r="Y1141" t="s">
        <v>986</v>
      </c>
      <c r="Z1141" t="s">
        <v>677</v>
      </c>
      <c r="AA1141" t="s">
        <v>33</v>
      </c>
      <c r="AB1141">
        <v>8</v>
      </c>
      <c r="AC1141">
        <v>0</v>
      </c>
    </row>
    <row r="1142" spans="2:29" x14ac:dyDescent="0.25">
      <c r="B1142">
        <f t="shared" si="34"/>
        <v>2023</v>
      </c>
      <c r="C1142">
        <f t="shared" si="35"/>
        <v>10</v>
      </c>
      <c r="D1142" s="19">
        <f>_xlfn.XLOOKUP(G1142,[1]Sheet1!$K:$K,[1]Sheet1!$D:$D,0)</f>
        <v>45229</v>
      </c>
      <c r="E1142" s="19">
        <f>_xlfn.XLOOKUP(G1142,[1]Sheet1!$K:$K,[1]Sheet1!$E:$E,0)</f>
        <v>45235</v>
      </c>
      <c r="F1142" t="str">
        <f>_xlfn.XLOOKUP(G1142,[1]Sheet1!$K:$K,[1]Sheet1!$N:$N,0)</f>
        <v>2023-W44</v>
      </c>
      <c r="G1142" t="s">
        <v>668</v>
      </c>
      <c r="H1142" t="s">
        <v>66</v>
      </c>
      <c r="I1142" t="s">
        <v>84</v>
      </c>
      <c r="J1142" t="s">
        <v>85</v>
      </c>
      <c r="K1142" t="s">
        <v>86</v>
      </c>
      <c r="L1142" t="s">
        <v>2612</v>
      </c>
      <c r="M1142" t="s">
        <v>984</v>
      </c>
      <c r="N1142" t="s">
        <v>1436</v>
      </c>
      <c r="O1142" t="s">
        <v>986</v>
      </c>
      <c r="P1142" t="s">
        <v>1214</v>
      </c>
      <c r="Q1142" t="s">
        <v>984</v>
      </c>
      <c r="R1142" t="s">
        <v>2530</v>
      </c>
      <c r="S1142" t="s">
        <v>986</v>
      </c>
      <c r="T1142" t="s">
        <v>2352</v>
      </c>
      <c r="U1142" t="s">
        <v>986</v>
      </c>
      <c r="V1142" t="s">
        <v>967</v>
      </c>
      <c r="W1142" t="s">
        <v>984</v>
      </c>
      <c r="X1142" t="s">
        <v>998</v>
      </c>
      <c r="Y1142" t="s">
        <v>986</v>
      </c>
      <c r="Z1142" t="s">
        <v>243</v>
      </c>
      <c r="AA1142" t="s">
        <v>33</v>
      </c>
      <c r="AB1142">
        <v>7</v>
      </c>
      <c r="AC1142">
        <v>0</v>
      </c>
    </row>
    <row r="1143" spans="2:29" x14ac:dyDescent="0.25">
      <c r="B1143">
        <f t="shared" si="34"/>
        <v>2023</v>
      </c>
      <c r="C1143">
        <f t="shared" si="35"/>
        <v>10</v>
      </c>
      <c r="D1143" s="19">
        <f>_xlfn.XLOOKUP(G1143,[1]Sheet1!$K:$K,[1]Sheet1!$D:$D,0)</f>
        <v>45229</v>
      </c>
      <c r="E1143" s="19">
        <f>_xlfn.XLOOKUP(G1143,[1]Sheet1!$K:$K,[1]Sheet1!$E:$E,0)</f>
        <v>45235</v>
      </c>
      <c r="F1143" t="str">
        <f>_xlfn.XLOOKUP(G1143,[1]Sheet1!$K:$K,[1]Sheet1!$N:$N,0)</f>
        <v>2023-W44</v>
      </c>
      <c r="G1143" t="s">
        <v>668</v>
      </c>
      <c r="H1143" t="s">
        <v>92</v>
      </c>
      <c r="I1143" t="s">
        <v>93</v>
      </c>
      <c r="J1143" t="s">
        <v>94</v>
      </c>
      <c r="K1143" t="s">
        <v>95</v>
      </c>
      <c r="L1143" t="s">
        <v>1855</v>
      </c>
      <c r="M1143" t="s">
        <v>1081</v>
      </c>
      <c r="N1143" t="s">
        <v>1626</v>
      </c>
      <c r="O1143" t="s">
        <v>1959</v>
      </c>
      <c r="P1143" t="s">
        <v>1858</v>
      </c>
      <c r="Q1143" t="s">
        <v>1081</v>
      </c>
      <c r="R1143" t="s">
        <v>1256</v>
      </c>
      <c r="S1143" t="s">
        <v>1123</v>
      </c>
      <c r="T1143" t="s">
        <v>2101</v>
      </c>
      <c r="U1143" t="s">
        <v>970</v>
      </c>
      <c r="V1143" t="s">
        <v>963</v>
      </c>
      <c r="W1143" t="s">
        <v>984</v>
      </c>
      <c r="X1143" t="s">
        <v>2054</v>
      </c>
      <c r="Y1143" t="s">
        <v>986</v>
      </c>
      <c r="Z1143" t="s">
        <v>387</v>
      </c>
      <c r="AA1143" t="s">
        <v>33</v>
      </c>
      <c r="AB1143">
        <v>5</v>
      </c>
      <c r="AC1143">
        <v>0</v>
      </c>
    </row>
    <row r="1144" spans="2:29" x14ac:dyDescent="0.25">
      <c r="B1144">
        <f t="shared" si="34"/>
        <v>2023</v>
      </c>
      <c r="C1144">
        <f t="shared" si="35"/>
        <v>10</v>
      </c>
      <c r="D1144" s="19">
        <f>_xlfn.XLOOKUP(G1144,[1]Sheet1!$K:$K,[1]Sheet1!$D:$D,0)</f>
        <v>45229</v>
      </c>
      <c r="E1144" s="19">
        <f>_xlfn.XLOOKUP(G1144,[1]Sheet1!$K:$K,[1]Sheet1!$E:$E,0)</f>
        <v>45235</v>
      </c>
      <c r="F1144" t="str">
        <f>_xlfn.XLOOKUP(G1144,[1]Sheet1!$K:$K,[1]Sheet1!$N:$N,0)</f>
        <v>2023-W44</v>
      </c>
      <c r="G1144" t="s">
        <v>668</v>
      </c>
      <c r="H1144" t="s">
        <v>66</v>
      </c>
      <c r="I1144" t="s">
        <v>67</v>
      </c>
      <c r="J1144" t="s">
        <v>68</v>
      </c>
      <c r="K1144" t="s">
        <v>69</v>
      </c>
      <c r="L1144" t="s">
        <v>3052</v>
      </c>
      <c r="M1144" t="s">
        <v>984</v>
      </c>
      <c r="N1144" t="s">
        <v>1348</v>
      </c>
      <c r="O1144" t="s">
        <v>986</v>
      </c>
      <c r="P1144" t="s">
        <v>2583</v>
      </c>
      <c r="Q1144" t="s">
        <v>984</v>
      </c>
      <c r="R1144" t="s">
        <v>1350</v>
      </c>
      <c r="S1144" t="s">
        <v>986</v>
      </c>
      <c r="T1144" t="s">
        <v>970</v>
      </c>
      <c r="U1144" t="s">
        <v>986</v>
      </c>
      <c r="V1144" t="s">
        <v>1022</v>
      </c>
      <c r="W1144" t="s">
        <v>984</v>
      </c>
      <c r="X1144" t="s">
        <v>1785</v>
      </c>
      <c r="Y1144" t="s">
        <v>986</v>
      </c>
      <c r="Z1144" t="s">
        <v>216</v>
      </c>
      <c r="AA1144" t="s">
        <v>33</v>
      </c>
      <c r="AB1144">
        <v>5</v>
      </c>
      <c r="AC1144">
        <v>0</v>
      </c>
    </row>
    <row r="1145" spans="2:29" x14ac:dyDescent="0.25">
      <c r="B1145">
        <f t="shared" si="34"/>
        <v>2023</v>
      </c>
      <c r="C1145">
        <f t="shared" si="35"/>
        <v>10</v>
      </c>
      <c r="D1145" s="19">
        <f>_xlfn.XLOOKUP(G1145,[1]Sheet1!$K:$K,[1]Sheet1!$D:$D,0)</f>
        <v>45229</v>
      </c>
      <c r="E1145" s="19">
        <f>_xlfn.XLOOKUP(G1145,[1]Sheet1!$K:$K,[1]Sheet1!$E:$E,0)</f>
        <v>45235</v>
      </c>
      <c r="F1145" t="str">
        <f>_xlfn.XLOOKUP(G1145,[1]Sheet1!$K:$K,[1]Sheet1!$N:$N,0)</f>
        <v>2023-W44</v>
      </c>
      <c r="G1145" t="s">
        <v>668</v>
      </c>
      <c r="H1145" t="s">
        <v>34</v>
      </c>
      <c r="I1145" t="s">
        <v>45</v>
      </c>
      <c r="J1145" t="s">
        <v>46</v>
      </c>
      <c r="K1145" t="s">
        <v>47</v>
      </c>
      <c r="L1145" t="s">
        <v>1336</v>
      </c>
      <c r="M1145" t="s">
        <v>996</v>
      </c>
      <c r="N1145" t="s">
        <v>1393</v>
      </c>
      <c r="O1145" t="s">
        <v>2598</v>
      </c>
      <c r="P1145" t="s">
        <v>1550</v>
      </c>
      <c r="Q1145" t="s">
        <v>996</v>
      </c>
      <c r="R1145" t="s">
        <v>2279</v>
      </c>
      <c r="S1145" t="s">
        <v>2532</v>
      </c>
      <c r="T1145" t="s">
        <v>970</v>
      </c>
      <c r="U1145" t="s">
        <v>970</v>
      </c>
      <c r="V1145" t="s">
        <v>977</v>
      </c>
      <c r="W1145" t="s">
        <v>984</v>
      </c>
      <c r="X1145" t="s">
        <v>1931</v>
      </c>
      <c r="Y1145" t="s">
        <v>986</v>
      </c>
      <c r="Z1145" t="s">
        <v>678</v>
      </c>
      <c r="AA1145" t="s">
        <v>33</v>
      </c>
      <c r="AB1145">
        <v>4</v>
      </c>
      <c r="AC1145">
        <v>0</v>
      </c>
    </row>
    <row r="1146" spans="2:29" x14ac:dyDescent="0.25">
      <c r="B1146">
        <f t="shared" si="34"/>
        <v>2023</v>
      </c>
      <c r="C1146">
        <f t="shared" si="35"/>
        <v>10</v>
      </c>
      <c r="D1146" s="19">
        <f>_xlfn.XLOOKUP(G1146,[1]Sheet1!$K:$K,[1]Sheet1!$D:$D,0)</f>
        <v>45229</v>
      </c>
      <c r="E1146" s="19">
        <f>_xlfn.XLOOKUP(G1146,[1]Sheet1!$K:$K,[1]Sheet1!$E:$E,0)</f>
        <v>45235</v>
      </c>
      <c r="F1146" t="str">
        <f>_xlfn.XLOOKUP(G1146,[1]Sheet1!$K:$K,[1]Sheet1!$N:$N,0)</f>
        <v>2023-W44</v>
      </c>
      <c r="G1146" t="s">
        <v>668</v>
      </c>
      <c r="H1146" t="s">
        <v>34</v>
      </c>
      <c r="I1146" t="s">
        <v>35</v>
      </c>
      <c r="J1146" t="s">
        <v>36</v>
      </c>
      <c r="K1146" t="s">
        <v>37</v>
      </c>
      <c r="L1146" t="s">
        <v>1855</v>
      </c>
      <c r="M1146" t="s">
        <v>972</v>
      </c>
      <c r="N1146" t="s">
        <v>1626</v>
      </c>
      <c r="O1146" t="s">
        <v>1526</v>
      </c>
      <c r="P1146" t="s">
        <v>2587</v>
      </c>
      <c r="Q1146" t="s">
        <v>977</v>
      </c>
      <c r="R1146" t="s">
        <v>1864</v>
      </c>
      <c r="S1146" t="s">
        <v>1783</v>
      </c>
      <c r="T1146" t="s">
        <v>3104</v>
      </c>
      <c r="U1146" t="s">
        <v>970</v>
      </c>
      <c r="V1146" t="s">
        <v>977</v>
      </c>
      <c r="W1146" t="s">
        <v>996</v>
      </c>
      <c r="X1146" t="s">
        <v>1053</v>
      </c>
      <c r="Y1146" t="s">
        <v>1524</v>
      </c>
      <c r="Z1146" t="s">
        <v>678</v>
      </c>
      <c r="AA1146" t="s">
        <v>442</v>
      </c>
      <c r="AB1146">
        <v>4</v>
      </c>
      <c r="AC1146">
        <v>1</v>
      </c>
    </row>
    <row r="1147" spans="2:29" x14ac:dyDescent="0.25">
      <c r="B1147">
        <f t="shared" si="34"/>
        <v>2023</v>
      </c>
      <c r="C1147">
        <f t="shared" si="35"/>
        <v>10</v>
      </c>
      <c r="D1147" s="19">
        <f>_xlfn.XLOOKUP(G1147,[1]Sheet1!$K:$K,[1]Sheet1!$D:$D,0)</f>
        <v>45229</v>
      </c>
      <c r="E1147" s="19">
        <f>_xlfn.XLOOKUP(G1147,[1]Sheet1!$K:$K,[1]Sheet1!$E:$E,0)</f>
        <v>45235</v>
      </c>
      <c r="F1147" t="str">
        <f>_xlfn.XLOOKUP(G1147,[1]Sheet1!$K:$K,[1]Sheet1!$N:$N,0)</f>
        <v>2023-W44</v>
      </c>
      <c r="G1147" t="s">
        <v>668</v>
      </c>
      <c r="H1147" t="s">
        <v>92</v>
      </c>
      <c r="I1147" t="s">
        <v>111</v>
      </c>
      <c r="J1147" t="s">
        <v>112</v>
      </c>
      <c r="K1147" t="s">
        <v>113</v>
      </c>
      <c r="L1147" t="s">
        <v>1890</v>
      </c>
      <c r="M1147" t="s">
        <v>996</v>
      </c>
      <c r="N1147" t="s">
        <v>2944</v>
      </c>
      <c r="O1147" t="s">
        <v>2598</v>
      </c>
      <c r="P1147" t="s">
        <v>1170</v>
      </c>
      <c r="Q1147" t="s">
        <v>972</v>
      </c>
      <c r="R1147" t="s">
        <v>2009</v>
      </c>
      <c r="S1147" t="s">
        <v>2386</v>
      </c>
      <c r="T1147" t="s">
        <v>3132</v>
      </c>
      <c r="U1147" t="s">
        <v>970</v>
      </c>
      <c r="V1147" t="s">
        <v>977</v>
      </c>
      <c r="W1147" t="s">
        <v>996</v>
      </c>
      <c r="X1147" t="s">
        <v>1761</v>
      </c>
      <c r="Y1147" t="s">
        <v>970</v>
      </c>
      <c r="Z1147" t="s">
        <v>213</v>
      </c>
      <c r="AA1147" t="s">
        <v>388</v>
      </c>
      <c r="AB1147">
        <v>4</v>
      </c>
      <c r="AC1147">
        <v>1</v>
      </c>
    </row>
    <row r="1148" spans="2:29" x14ac:dyDescent="0.25">
      <c r="B1148">
        <f t="shared" si="34"/>
        <v>2023</v>
      </c>
      <c r="C1148">
        <f t="shared" si="35"/>
        <v>10</v>
      </c>
      <c r="D1148" s="19">
        <f>_xlfn.XLOOKUP(G1148,[1]Sheet1!$K:$K,[1]Sheet1!$D:$D,0)</f>
        <v>45229</v>
      </c>
      <c r="E1148" s="19">
        <f>_xlfn.XLOOKUP(G1148,[1]Sheet1!$K:$K,[1]Sheet1!$E:$E,0)</f>
        <v>45235</v>
      </c>
      <c r="F1148" t="str">
        <f>_xlfn.XLOOKUP(G1148,[1]Sheet1!$K:$K,[1]Sheet1!$N:$N,0)</f>
        <v>2023-W44</v>
      </c>
      <c r="G1148" t="s">
        <v>668</v>
      </c>
      <c r="H1148" t="s">
        <v>24</v>
      </c>
      <c r="I1148" t="s">
        <v>24</v>
      </c>
      <c r="J1148" t="s">
        <v>25</v>
      </c>
      <c r="K1148" t="s">
        <v>26</v>
      </c>
      <c r="L1148" t="s">
        <v>1778</v>
      </c>
      <c r="M1148" t="s">
        <v>972</v>
      </c>
      <c r="N1148" t="s">
        <v>2663</v>
      </c>
      <c r="O1148" t="s">
        <v>1526</v>
      </c>
      <c r="P1148" t="s">
        <v>1504</v>
      </c>
      <c r="Q1148" t="s">
        <v>977</v>
      </c>
      <c r="R1148" t="s">
        <v>1423</v>
      </c>
      <c r="S1148" t="s">
        <v>1783</v>
      </c>
      <c r="T1148" t="s">
        <v>970</v>
      </c>
      <c r="U1148" t="s">
        <v>970</v>
      </c>
      <c r="V1148" t="s">
        <v>1081</v>
      </c>
      <c r="W1148" t="s">
        <v>984</v>
      </c>
      <c r="X1148" t="s">
        <v>2382</v>
      </c>
      <c r="Y1148" t="s">
        <v>986</v>
      </c>
      <c r="Z1148" t="s">
        <v>171</v>
      </c>
      <c r="AA1148" t="s">
        <v>33</v>
      </c>
      <c r="AB1148">
        <v>3</v>
      </c>
      <c r="AC1148">
        <v>0</v>
      </c>
    </row>
    <row r="1149" spans="2:29" x14ac:dyDescent="0.25">
      <c r="B1149">
        <f t="shared" si="34"/>
        <v>2023</v>
      </c>
      <c r="C1149">
        <f t="shared" si="35"/>
        <v>10</v>
      </c>
      <c r="D1149" s="19">
        <f>_xlfn.XLOOKUP(G1149,[1]Sheet1!$K:$K,[1]Sheet1!$D:$D,0)</f>
        <v>45229</v>
      </c>
      <c r="E1149" s="19">
        <f>_xlfn.XLOOKUP(G1149,[1]Sheet1!$K:$K,[1]Sheet1!$E:$E,0)</f>
        <v>45235</v>
      </c>
      <c r="F1149" t="str">
        <f>_xlfn.XLOOKUP(G1149,[1]Sheet1!$K:$K,[1]Sheet1!$N:$N,0)</f>
        <v>2023-W44</v>
      </c>
      <c r="G1149" t="s">
        <v>668</v>
      </c>
      <c r="H1149" t="s">
        <v>120</v>
      </c>
      <c r="I1149" t="s">
        <v>120</v>
      </c>
      <c r="J1149" t="s">
        <v>121</v>
      </c>
      <c r="K1149" t="s">
        <v>122</v>
      </c>
      <c r="L1149" t="s">
        <v>1496</v>
      </c>
      <c r="M1149" t="s">
        <v>984</v>
      </c>
      <c r="N1149" t="s">
        <v>1706</v>
      </c>
      <c r="O1149" t="s">
        <v>986</v>
      </c>
      <c r="P1149" t="s">
        <v>1116</v>
      </c>
      <c r="Q1149" t="s">
        <v>984</v>
      </c>
      <c r="R1149" t="s">
        <v>2241</v>
      </c>
      <c r="S1149" t="s">
        <v>986</v>
      </c>
      <c r="T1149" t="s">
        <v>970</v>
      </c>
      <c r="U1149" t="s">
        <v>986</v>
      </c>
      <c r="V1149" t="s">
        <v>1081</v>
      </c>
      <c r="W1149" t="s">
        <v>984</v>
      </c>
      <c r="X1149" t="s">
        <v>1152</v>
      </c>
      <c r="Y1149" t="s">
        <v>986</v>
      </c>
      <c r="Z1149" t="s">
        <v>679</v>
      </c>
      <c r="AA1149" t="s">
        <v>33</v>
      </c>
      <c r="AB1149">
        <v>3</v>
      </c>
      <c r="AC1149">
        <v>0</v>
      </c>
    </row>
    <row r="1150" spans="2:29" x14ac:dyDescent="0.25">
      <c r="B1150">
        <f t="shared" si="34"/>
        <v>2023</v>
      </c>
      <c r="C1150">
        <f t="shared" si="35"/>
        <v>10</v>
      </c>
      <c r="D1150" s="19">
        <f>_xlfn.XLOOKUP(G1150,[1]Sheet1!$K:$K,[1]Sheet1!$D:$D,0)</f>
        <v>45229</v>
      </c>
      <c r="E1150" s="19">
        <f>_xlfn.XLOOKUP(G1150,[1]Sheet1!$K:$K,[1]Sheet1!$E:$E,0)</f>
        <v>45235</v>
      </c>
      <c r="F1150" t="str">
        <f>_xlfn.XLOOKUP(G1150,[1]Sheet1!$K:$K,[1]Sheet1!$N:$N,0)</f>
        <v>2023-W44</v>
      </c>
      <c r="G1150" t="s">
        <v>668</v>
      </c>
      <c r="H1150" t="s">
        <v>115</v>
      </c>
      <c r="I1150" t="s">
        <v>116</v>
      </c>
      <c r="J1150" t="s">
        <v>117</v>
      </c>
      <c r="K1150" t="s">
        <v>118</v>
      </c>
      <c r="L1150" t="s">
        <v>1132</v>
      </c>
      <c r="M1150" t="s">
        <v>977</v>
      </c>
      <c r="N1150" t="s">
        <v>1717</v>
      </c>
      <c r="O1150" t="s">
        <v>2701</v>
      </c>
      <c r="P1150" t="s">
        <v>1266</v>
      </c>
      <c r="Q1150" t="s">
        <v>963</v>
      </c>
      <c r="R1150" t="s">
        <v>2475</v>
      </c>
      <c r="S1150" t="s">
        <v>3162</v>
      </c>
      <c r="T1150" t="s">
        <v>970</v>
      </c>
      <c r="U1150" t="s">
        <v>970</v>
      </c>
      <c r="V1150" t="s">
        <v>972</v>
      </c>
      <c r="W1150" t="s">
        <v>996</v>
      </c>
      <c r="X1150" t="s">
        <v>1247</v>
      </c>
      <c r="Y1150" t="s">
        <v>1157</v>
      </c>
      <c r="Z1150" t="s">
        <v>145</v>
      </c>
      <c r="AA1150" t="s">
        <v>160</v>
      </c>
      <c r="AB1150">
        <v>2</v>
      </c>
      <c r="AC1150">
        <v>1</v>
      </c>
    </row>
    <row r="1151" spans="2:29" x14ac:dyDescent="0.25">
      <c r="B1151">
        <f t="shared" si="34"/>
        <v>2023</v>
      </c>
      <c r="C1151">
        <f t="shared" si="35"/>
        <v>10</v>
      </c>
      <c r="D1151" s="19">
        <f>_xlfn.XLOOKUP(G1151,[1]Sheet1!$K:$K,[1]Sheet1!$D:$D,0)</f>
        <v>45229</v>
      </c>
      <c r="E1151" s="19">
        <f>_xlfn.XLOOKUP(G1151,[1]Sheet1!$K:$K,[1]Sheet1!$E:$E,0)</f>
        <v>45235</v>
      </c>
      <c r="F1151" t="str">
        <f>_xlfn.XLOOKUP(G1151,[1]Sheet1!$K:$K,[1]Sheet1!$N:$N,0)</f>
        <v>2023-W44</v>
      </c>
      <c r="G1151" t="s">
        <v>668</v>
      </c>
      <c r="H1151" t="s">
        <v>34</v>
      </c>
      <c r="I1151" t="s">
        <v>157</v>
      </c>
      <c r="J1151" t="s">
        <v>158</v>
      </c>
      <c r="K1151" t="s">
        <v>159</v>
      </c>
      <c r="L1151" t="s">
        <v>1108</v>
      </c>
      <c r="M1151" t="s">
        <v>996</v>
      </c>
      <c r="N1151" t="s">
        <v>2219</v>
      </c>
      <c r="O1151" t="s">
        <v>2598</v>
      </c>
      <c r="P1151" t="s">
        <v>1106</v>
      </c>
      <c r="Q1151" t="s">
        <v>996</v>
      </c>
      <c r="R1151" t="s">
        <v>2240</v>
      </c>
      <c r="S1151" t="s">
        <v>2532</v>
      </c>
      <c r="T1151" t="s">
        <v>970</v>
      </c>
      <c r="U1151" t="s">
        <v>970</v>
      </c>
      <c r="V1151" t="s">
        <v>996</v>
      </c>
      <c r="W1151" t="s">
        <v>984</v>
      </c>
      <c r="X1151" t="s">
        <v>1218</v>
      </c>
      <c r="Y1151" t="s">
        <v>986</v>
      </c>
      <c r="Z1151" t="s">
        <v>139</v>
      </c>
      <c r="AA1151" t="s">
        <v>33</v>
      </c>
      <c r="AB1151">
        <v>1</v>
      </c>
      <c r="AC1151">
        <v>0</v>
      </c>
    </row>
    <row r="1152" spans="2:29" x14ac:dyDescent="0.25">
      <c r="B1152">
        <f t="shared" si="34"/>
        <v>2023</v>
      </c>
      <c r="C1152">
        <f t="shared" si="35"/>
        <v>10</v>
      </c>
      <c r="D1152" s="19">
        <f>_xlfn.XLOOKUP(G1152,[1]Sheet1!$K:$K,[1]Sheet1!$D:$D,0)</f>
        <v>45229</v>
      </c>
      <c r="E1152" s="19">
        <f>_xlfn.XLOOKUP(G1152,[1]Sheet1!$K:$K,[1]Sheet1!$E:$E,0)</f>
        <v>45235</v>
      </c>
      <c r="F1152" t="str">
        <f>_xlfn.XLOOKUP(G1152,[1]Sheet1!$K:$K,[1]Sheet1!$N:$N,0)</f>
        <v>2023-W44</v>
      </c>
      <c r="G1152" t="s">
        <v>668</v>
      </c>
      <c r="H1152" t="s">
        <v>34</v>
      </c>
      <c r="I1152" t="s">
        <v>107</v>
      </c>
      <c r="J1152" t="s">
        <v>108</v>
      </c>
      <c r="K1152" t="s">
        <v>109</v>
      </c>
      <c r="L1152" t="s">
        <v>1166</v>
      </c>
      <c r="M1152" t="s">
        <v>972</v>
      </c>
      <c r="N1152" t="s">
        <v>2227</v>
      </c>
      <c r="O1152" t="s">
        <v>1526</v>
      </c>
      <c r="P1152" t="s">
        <v>1349</v>
      </c>
      <c r="Q1152" t="s">
        <v>972</v>
      </c>
      <c r="R1152" t="s">
        <v>2573</v>
      </c>
      <c r="S1152" t="s">
        <v>2386</v>
      </c>
      <c r="T1152" t="s">
        <v>970</v>
      </c>
      <c r="U1152" t="s">
        <v>970</v>
      </c>
      <c r="V1152" t="s">
        <v>996</v>
      </c>
      <c r="W1152" t="s">
        <v>984</v>
      </c>
      <c r="X1152" t="s">
        <v>1392</v>
      </c>
      <c r="Y1152" t="s">
        <v>986</v>
      </c>
      <c r="Z1152" t="s">
        <v>161</v>
      </c>
      <c r="AA1152" t="s">
        <v>33</v>
      </c>
      <c r="AB1152">
        <v>1</v>
      </c>
      <c r="AC1152">
        <v>0</v>
      </c>
    </row>
    <row r="1153" spans="2:29" x14ac:dyDescent="0.25">
      <c r="B1153">
        <f t="shared" si="34"/>
        <v>2022</v>
      </c>
      <c r="C1153">
        <f t="shared" si="35"/>
        <v>10</v>
      </c>
      <c r="D1153" s="19">
        <f>_xlfn.XLOOKUP(G1153,[1]Sheet1!$K:$K,[1]Sheet1!$D:$D,0)</f>
        <v>44851</v>
      </c>
      <c r="E1153" s="19">
        <f>_xlfn.XLOOKUP(G1153,[1]Sheet1!$K:$K,[1]Sheet1!$E:$E,0)</f>
        <v>44857</v>
      </c>
      <c r="F1153" t="str">
        <f>_xlfn.XLOOKUP(G1153,[1]Sheet1!$K:$K,[1]Sheet1!$N:$N,0)</f>
        <v>2022-W43</v>
      </c>
      <c r="G1153" t="s">
        <v>680</v>
      </c>
      <c r="H1153" t="s">
        <v>116</v>
      </c>
      <c r="I1153" t="s">
        <v>116</v>
      </c>
      <c r="J1153" t="s">
        <v>117</v>
      </c>
      <c r="K1153" t="s">
        <v>118</v>
      </c>
      <c r="L1153" t="s">
        <v>1214</v>
      </c>
      <c r="M1153" t="s">
        <v>996</v>
      </c>
      <c r="N1153" t="s">
        <v>1572</v>
      </c>
      <c r="O1153" t="s">
        <v>1498</v>
      </c>
      <c r="P1153" t="s">
        <v>2033</v>
      </c>
      <c r="Q1153" t="s">
        <v>996</v>
      </c>
      <c r="R1153" t="s">
        <v>1547</v>
      </c>
      <c r="S1153" t="s">
        <v>1902</v>
      </c>
      <c r="T1153" t="s">
        <v>970</v>
      </c>
      <c r="U1153" t="s">
        <v>970</v>
      </c>
      <c r="V1153" t="s">
        <v>992</v>
      </c>
      <c r="W1153" t="s">
        <v>984</v>
      </c>
      <c r="X1153" t="s">
        <v>2305</v>
      </c>
      <c r="Y1153" t="s">
        <v>986</v>
      </c>
      <c r="Z1153" t="s">
        <v>681</v>
      </c>
      <c r="AA1153" t="s">
        <v>33</v>
      </c>
      <c r="AB1153">
        <v>15</v>
      </c>
      <c r="AC1153">
        <v>0</v>
      </c>
    </row>
    <row r="1154" spans="2:29" x14ac:dyDescent="0.25">
      <c r="B1154">
        <f t="shared" si="34"/>
        <v>2022</v>
      </c>
      <c r="C1154">
        <f t="shared" si="35"/>
        <v>10</v>
      </c>
      <c r="D1154" s="19">
        <f>_xlfn.XLOOKUP(G1154,[1]Sheet1!$K:$K,[1]Sheet1!$D:$D,0)</f>
        <v>44851</v>
      </c>
      <c r="E1154" s="19">
        <f>_xlfn.XLOOKUP(G1154,[1]Sheet1!$K:$K,[1]Sheet1!$E:$E,0)</f>
        <v>44857</v>
      </c>
      <c r="F1154" t="str">
        <f>_xlfn.XLOOKUP(G1154,[1]Sheet1!$K:$K,[1]Sheet1!$N:$N,0)</f>
        <v>2022-W43</v>
      </c>
      <c r="G1154" t="s">
        <v>680</v>
      </c>
      <c r="H1154" t="s">
        <v>58</v>
      </c>
      <c r="I1154" t="s">
        <v>58</v>
      </c>
      <c r="J1154" t="s">
        <v>59</v>
      </c>
      <c r="K1154" t="s">
        <v>60</v>
      </c>
      <c r="L1154" t="s">
        <v>2412</v>
      </c>
      <c r="M1154" t="s">
        <v>972</v>
      </c>
      <c r="N1154" t="s">
        <v>3165</v>
      </c>
      <c r="O1154" t="s">
        <v>1448</v>
      </c>
      <c r="P1154" t="s">
        <v>3097</v>
      </c>
      <c r="Q1154" t="s">
        <v>972</v>
      </c>
      <c r="R1154" t="s">
        <v>3166</v>
      </c>
      <c r="S1154" t="s">
        <v>1249</v>
      </c>
      <c r="T1154" t="s">
        <v>3103</v>
      </c>
      <c r="U1154" t="s">
        <v>970</v>
      </c>
      <c r="V1154" t="s">
        <v>1012</v>
      </c>
      <c r="W1154" t="s">
        <v>984</v>
      </c>
      <c r="X1154" t="s">
        <v>1173</v>
      </c>
      <c r="Y1154" t="s">
        <v>986</v>
      </c>
      <c r="Z1154" t="s">
        <v>682</v>
      </c>
      <c r="AA1154" t="s">
        <v>33</v>
      </c>
      <c r="AB1154">
        <v>11</v>
      </c>
      <c r="AC1154">
        <v>0</v>
      </c>
    </row>
    <row r="1155" spans="2:29" x14ac:dyDescent="0.25">
      <c r="B1155">
        <f t="shared" si="34"/>
        <v>2022</v>
      </c>
      <c r="C1155">
        <f t="shared" si="35"/>
        <v>10</v>
      </c>
      <c r="D1155" s="19">
        <f>_xlfn.XLOOKUP(G1155,[1]Sheet1!$K:$K,[1]Sheet1!$D:$D,0)</f>
        <v>44851</v>
      </c>
      <c r="E1155" s="19">
        <f>_xlfn.XLOOKUP(G1155,[1]Sheet1!$K:$K,[1]Sheet1!$E:$E,0)</f>
        <v>44857</v>
      </c>
      <c r="F1155" t="str">
        <f>_xlfn.XLOOKUP(G1155,[1]Sheet1!$K:$K,[1]Sheet1!$N:$N,0)</f>
        <v>2022-W43</v>
      </c>
      <c r="G1155" t="s">
        <v>680</v>
      </c>
      <c r="H1155" t="s">
        <v>231</v>
      </c>
      <c r="I1155" t="s">
        <v>231</v>
      </c>
      <c r="J1155" t="s">
        <v>232</v>
      </c>
      <c r="K1155" t="s">
        <v>233</v>
      </c>
      <c r="L1155" t="s">
        <v>1529</v>
      </c>
      <c r="M1155" t="s">
        <v>996</v>
      </c>
      <c r="N1155" t="s">
        <v>2926</v>
      </c>
      <c r="O1155" t="s">
        <v>1498</v>
      </c>
      <c r="P1155" t="s">
        <v>1010</v>
      </c>
      <c r="Q1155" t="s">
        <v>996</v>
      </c>
      <c r="R1155" t="s">
        <v>1629</v>
      </c>
      <c r="S1155" t="s">
        <v>1902</v>
      </c>
      <c r="T1155" t="s">
        <v>970</v>
      </c>
      <c r="U1155" t="s">
        <v>970</v>
      </c>
      <c r="V1155" t="s">
        <v>1042</v>
      </c>
      <c r="W1155" t="s">
        <v>996</v>
      </c>
      <c r="X1155" t="s">
        <v>3167</v>
      </c>
      <c r="Y1155" t="s">
        <v>970</v>
      </c>
      <c r="Z1155" t="s">
        <v>683</v>
      </c>
      <c r="AA1155" t="s">
        <v>57</v>
      </c>
      <c r="AB1155">
        <v>10</v>
      </c>
      <c r="AC1155">
        <v>1</v>
      </c>
    </row>
    <row r="1156" spans="2:29" x14ac:dyDescent="0.25">
      <c r="B1156">
        <f t="shared" ref="B1156:B1219" si="36">YEAR(D1156)</f>
        <v>2022</v>
      </c>
      <c r="C1156">
        <f t="shared" ref="C1156:C1219" si="37">MONTH(D1156)</f>
        <v>10</v>
      </c>
      <c r="D1156" s="19">
        <f>_xlfn.XLOOKUP(G1156,[1]Sheet1!$K:$K,[1]Sheet1!$D:$D,0)</f>
        <v>44851</v>
      </c>
      <c r="E1156" s="19">
        <f>_xlfn.XLOOKUP(G1156,[1]Sheet1!$K:$K,[1]Sheet1!$E:$E,0)</f>
        <v>44857</v>
      </c>
      <c r="F1156" t="str">
        <f>_xlfn.XLOOKUP(G1156,[1]Sheet1!$K:$K,[1]Sheet1!$N:$N,0)</f>
        <v>2022-W43</v>
      </c>
      <c r="G1156" t="s">
        <v>680</v>
      </c>
      <c r="H1156" t="s">
        <v>301</v>
      </c>
      <c r="I1156" t="s">
        <v>301</v>
      </c>
      <c r="J1156" t="s">
        <v>302</v>
      </c>
      <c r="K1156" t="s">
        <v>303</v>
      </c>
      <c r="L1156" t="s">
        <v>2358</v>
      </c>
      <c r="M1156" t="s">
        <v>977</v>
      </c>
      <c r="N1156" t="s">
        <v>2947</v>
      </c>
      <c r="O1156" t="s">
        <v>1805</v>
      </c>
      <c r="P1156" t="s">
        <v>2166</v>
      </c>
      <c r="Q1156" t="s">
        <v>977</v>
      </c>
      <c r="R1156" t="s">
        <v>2521</v>
      </c>
      <c r="S1156" t="s">
        <v>1232</v>
      </c>
      <c r="T1156" t="s">
        <v>970</v>
      </c>
      <c r="U1156" t="s">
        <v>970</v>
      </c>
      <c r="V1156" t="s">
        <v>1110</v>
      </c>
      <c r="W1156" t="s">
        <v>984</v>
      </c>
      <c r="X1156" t="s">
        <v>3168</v>
      </c>
      <c r="Y1156" t="s">
        <v>986</v>
      </c>
      <c r="Z1156" t="s">
        <v>658</v>
      </c>
      <c r="AA1156" t="s">
        <v>33</v>
      </c>
      <c r="AB1156">
        <v>9</v>
      </c>
      <c r="AC1156">
        <v>0</v>
      </c>
    </row>
    <row r="1157" spans="2:29" x14ac:dyDescent="0.25">
      <c r="B1157">
        <f t="shared" si="36"/>
        <v>2022</v>
      </c>
      <c r="C1157">
        <f t="shared" si="37"/>
        <v>10</v>
      </c>
      <c r="D1157" s="19">
        <f>_xlfn.XLOOKUP(G1157,[1]Sheet1!$K:$K,[1]Sheet1!$D:$D,0)</f>
        <v>44851</v>
      </c>
      <c r="E1157" s="19">
        <f>_xlfn.XLOOKUP(G1157,[1]Sheet1!$K:$K,[1]Sheet1!$E:$E,0)</f>
        <v>44857</v>
      </c>
      <c r="F1157" t="str">
        <f>_xlfn.XLOOKUP(G1157,[1]Sheet1!$K:$K,[1]Sheet1!$N:$N,0)</f>
        <v>2022-W43</v>
      </c>
      <c r="G1157" t="s">
        <v>680</v>
      </c>
      <c r="H1157" t="s">
        <v>24</v>
      </c>
      <c r="I1157" t="s">
        <v>24</v>
      </c>
      <c r="J1157" t="s">
        <v>25</v>
      </c>
      <c r="K1157" t="s">
        <v>26</v>
      </c>
      <c r="L1157" t="s">
        <v>2002</v>
      </c>
      <c r="M1157" t="s">
        <v>972</v>
      </c>
      <c r="N1157" t="s">
        <v>1351</v>
      </c>
      <c r="O1157" t="s">
        <v>1448</v>
      </c>
      <c r="P1157" t="s">
        <v>2103</v>
      </c>
      <c r="Q1157" t="s">
        <v>1081</v>
      </c>
      <c r="R1157" t="s">
        <v>2354</v>
      </c>
      <c r="S1157" t="s">
        <v>2176</v>
      </c>
      <c r="T1157" t="s">
        <v>970</v>
      </c>
      <c r="U1157" t="s">
        <v>970</v>
      </c>
      <c r="V1157" t="s">
        <v>1110</v>
      </c>
      <c r="W1157" t="s">
        <v>984</v>
      </c>
      <c r="X1157" t="s">
        <v>1314</v>
      </c>
      <c r="Y1157" t="s">
        <v>986</v>
      </c>
      <c r="Z1157" t="s">
        <v>658</v>
      </c>
      <c r="AA1157" t="s">
        <v>33</v>
      </c>
      <c r="AB1157">
        <v>9</v>
      </c>
      <c r="AC1157">
        <v>0</v>
      </c>
    </row>
    <row r="1158" spans="2:29" x14ac:dyDescent="0.25">
      <c r="B1158">
        <f t="shared" si="36"/>
        <v>2022</v>
      </c>
      <c r="C1158">
        <f t="shared" si="37"/>
        <v>10</v>
      </c>
      <c r="D1158" s="19">
        <f>_xlfn.XLOOKUP(G1158,[1]Sheet1!$K:$K,[1]Sheet1!$D:$D,0)</f>
        <v>44851</v>
      </c>
      <c r="E1158" s="19">
        <f>_xlfn.XLOOKUP(G1158,[1]Sheet1!$K:$K,[1]Sheet1!$E:$E,0)</f>
        <v>44857</v>
      </c>
      <c r="F1158" t="str">
        <f>_xlfn.XLOOKUP(G1158,[1]Sheet1!$K:$K,[1]Sheet1!$N:$N,0)</f>
        <v>2022-W43</v>
      </c>
      <c r="G1158" t="s">
        <v>680</v>
      </c>
      <c r="H1158" t="s">
        <v>34</v>
      </c>
      <c r="I1158" t="s">
        <v>45</v>
      </c>
      <c r="J1158" t="s">
        <v>46</v>
      </c>
      <c r="K1158" t="s">
        <v>47</v>
      </c>
      <c r="L1158" t="s">
        <v>3052</v>
      </c>
      <c r="M1158" t="s">
        <v>977</v>
      </c>
      <c r="N1158" t="s">
        <v>3169</v>
      </c>
      <c r="O1158" t="s">
        <v>1805</v>
      </c>
      <c r="P1158" t="s">
        <v>2518</v>
      </c>
      <c r="Q1158" t="s">
        <v>977</v>
      </c>
      <c r="R1158" t="s">
        <v>1173</v>
      </c>
      <c r="S1158" t="s">
        <v>1232</v>
      </c>
      <c r="T1158" t="s">
        <v>970</v>
      </c>
      <c r="U1158" t="s">
        <v>970</v>
      </c>
      <c r="V1158" t="s">
        <v>967</v>
      </c>
      <c r="W1158" t="s">
        <v>984</v>
      </c>
      <c r="X1158" t="s">
        <v>2006</v>
      </c>
      <c r="Y1158" t="s">
        <v>986</v>
      </c>
      <c r="Z1158" t="s">
        <v>407</v>
      </c>
      <c r="AA1158" t="s">
        <v>33</v>
      </c>
      <c r="AB1158">
        <v>7</v>
      </c>
      <c r="AC1158">
        <v>0</v>
      </c>
    </row>
    <row r="1159" spans="2:29" x14ac:dyDescent="0.25">
      <c r="B1159">
        <f t="shared" si="36"/>
        <v>2022</v>
      </c>
      <c r="C1159">
        <f t="shared" si="37"/>
        <v>10</v>
      </c>
      <c r="D1159" s="19">
        <f>_xlfn.XLOOKUP(G1159,[1]Sheet1!$K:$K,[1]Sheet1!$D:$D,0)</f>
        <v>44851</v>
      </c>
      <c r="E1159" s="19">
        <f>_xlfn.XLOOKUP(G1159,[1]Sheet1!$K:$K,[1]Sheet1!$E:$E,0)</f>
        <v>44857</v>
      </c>
      <c r="F1159" t="str">
        <f>_xlfn.XLOOKUP(G1159,[1]Sheet1!$K:$K,[1]Sheet1!$N:$N,0)</f>
        <v>2022-W43</v>
      </c>
      <c r="G1159" t="s">
        <v>680</v>
      </c>
      <c r="H1159" t="s">
        <v>35</v>
      </c>
      <c r="I1159" t="s">
        <v>35</v>
      </c>
      <c r="J1159" t="s">
        <v>36</v>
      </c>
      <c r="K1159" t="s">
        <v>37</v>
      </c>
      <c r="L1159" t="s">
        <v>1028</v>
      </c>
      <c r="M1159" t="s">
        <v>984</v>
      </c>
      <c r="N1159" t="s">
        <v>978</v>
      </c>
      <c r="O1159" t="s">
        <v>986</v>
      </c>
      <c r="P1159" t="s">
        <v>1468</v>
      </c>
      <c r="Q1159" t="s">
        <v>984</v>
      </c>
      <c r="R1159" t="s">
        <v>2451</v>
      </c>
      <c r="S1159" t="s">
        <v>986</v>
      </c>
      <c r="T1159" t="s">
        <v>970</v>
      </c>
      <c r="U1159" t="s">
        <v>986</v>
      </c>
      <c r="V1159" t="s">
        <v>1032</v>
      </c>
      <c r="W1159" t="s">
        <v>984</v>
      </c>
      <c r="X1159" t="s">
        <v>2136</v>
      </c>
      <c r="Y1159" t="s">
        <v>986</v>
      </c>
      <c r="Z1159" t="s">
        <v>298</v>
      </c>
      <c r="AA1159" t="s">
        <v>33</v>
      </c>
      <c r="AB1159">
        <v>6</v>
      </c>
      <c r="AC1159">
        <v>0</v>
      </c>
    </row>
    <row r="1160" spans="2:29" x14ac:dyDescent="0.25">
      <c r="B1160">
        <f t="shared" si="36"/>
        <v>2022</v>
      </c>
      <c r="C1160">
        <f t="shared" si="37"/>
        <v>10</v>
      </c>
      <c r="D1160" s="19">
        <f>_xlfn.XLOOKUP(G1160,[1]Sheet1!$K:$K,[1]Sheet1!$D:$D,0)</f>
        <v>44851</v>
      </c>
      <c r="E1160" s="19">
        <f>_xlfn.XLOOKUP(G1160,[1]Sheet1!$K:$K,[1]Sheet1!$E:$E,0)</f>
        <v>44857</v>
      </c>
      <c r="F1160" t="str">
        <f>_xlfn.XLOOKUP(G1160,[1]Sheet1!$K:$K,[1]Sheet1!$N:$N,0)</f>
        <v>2022-W43</v>
      </c>
      <c r="G1160" t="s">
        <v>680</v>
      </c>
      <c r="H1160" t="s">
        <v>88</v>
      </c>
      <c r="I1160" t="s">
        <v>88</v>
      </c>
      <c r="J1160" t="s">
        <v>89</v>
      </c>
      <c r="K1160" t="s">
        <v>90</v>
      </c>
      <c r="L1160" t="s">
        <v>1087</v>
      </c>
      <c r="M1160" t="s">
        <v>984</v>
      </c>
      <c r="N1160" t="s">
        <v>1346</v>
      </c>
      <c r="O1160" t="s">
        <v>986</v>
      </c>
      <c r="P1160" t="s">
        <v>1529</v>
      </c>
      <c r="Q1160" t="s">
        <v>984</v>
      </c>
      <c r="R1160" t="s">
        <v>2384</v>
      </c>
      <c r="S1160" t="s">
        <v>986</v>
      </c>
      <c r="T1160" t="s">
        <v>3078</v>
      </c>
      <c r="U1160" t="s">
        <v>986</v>
      </c>
      <c r="V1160" t="s">
        <v>963</v>
      </c>
      <c r="W1160" t="s">
        <v>984</v>
      </c>
      <c r="X1160" t="s">
        <v>1152</v>
      </c>
      <c r="Y1160" t="s">
        <v>986</v>
      </c>
      <c r="Z1160" t="s">
        <v>152</v>
      </c>
      <c r="AA1160" t="s">
        <v>33</v>
      </c>
      <c r="AB1160">
        <v>5</v>
      </c>
      <c r="AC1160">
        <v>0</v>
      </c>
    </row>
    <row r="1161" spans="2:29" x14ac:dyDescent="0.25">
      <c r="B1161">
        <f t="shared" si="36"/>
        <v>2022</v>
      </c>
      <c r="C1161">
        <f t="shared" si="37"/>
        <v>10</v>
      </c>
      <c r="D1161" s="19">
        <f>_xlfn.XLOOKUP(G1161,[1]Sheet1!$K:$K,[1]Sheet1!$D:$D,0)</f>
        <v>44851</v>
      </c>
      <c r="E1161" s="19">
        <f>_xlfn.XLOOKUP(G1161,[1]Sheet1!$K:$K,[1]Sheet1!$E:$E,0)</f>
        <v>44857</v>
      </c>
      <c r="F1161" t="str">
        <f>_xlfn.XLOOKUP(G1161,[1]Sheet1!$K:$K,[1]Sheet1!$N:$N,0)</f>
        <v>2022-W43</v>
      </c>
      <c r="G1161" t="s">
        <v>680</v>
      </c>
      <c r="H1161" t="s">
        <v>34</v>
      </c>
      <c r="I1161" t="s">
        <v>62</v>
      </c>
      <c r="J1161" t="s">
        <v>63</v>
      </c>
      <c r="K1161" t="s">
        <v>64</v>
      </c>
      <c r="L1161" t="s">
        <v>1030</v>
      </c>
      <c r="M1161" t="s">
        <v>984</v>
      </c>
      <c r="N1161" t="s">
        <v>2383</v>
      </c>
      <c r="O1161" t="s">
        <v>986</v>
      </c>
      <c r="P1161" t="s">
        <v>1914</v>
      </c>
      <c r="Q1161" t="s">
        <v>984</v>
      </c>
      <c r="R1161" t="s">
        <v>2072</v>
      </c>
      <c r="S1161" t="s">
        <v>986</v>
      </c>
      <c r="T1161" t="s">
        <v>970</v>
      </c>
      <c r="U1161" t="s">
        <v>986</v>
      </c>
      <c r="V1161" t="s">
        <v>963</v>
      </c>
      <c r="W1161" t="s">
        <v>984</v>
      </c>
      <c r="X1161" t="s">
        <v>1044</v>
      </c>
      <c r="Y1161" t="s">
        <v>986</v>
      </c>
      <c r="Z1161" t="s">
        <v>376</v>
      </c>
      <c r="AA1161" t="s">
        <v>33</v>
      </c>
      <c r="AB1161">
        <v>5</v>
      </c>
      <c r="AC1161">
        <v>0</v>
      </c>
    </row>
    <row r="1162" spans="2:29" x14ac:dyDescent="0.25">
      <c r="B1162">
        <f t="shared" si="36"/>
        <v>2022</v>
      </c>
      <c r="C1162">
        <f t="shared" si="37"/>
        <v>10</v>
      </c>
      <c r="D1162" s="19">
        <f>_xlfn.XLOOKUP(G1162,[1]Sheet1!$K:$K,[1]Sheet1!$D:$D,0)</f>
        <v>44851</v>
      </c>
      <c r="E1162" s="19">
        <f>_xlfn.XLOOKUP(G1162,[1]Sheet1!$K:$K,[1]Sheet1!$E:$E,0)</f>
        <v>44857</v>
      </c>
      <c r="F1162" t="str">
        <f>_xlfn.XLOOKUP(G1162,[1]Sheet1!$K:$K,[1]Sheet1!$N:$N,0)</f>
        <v>2022-W43</v>
      </c>
      <c r="G1162" t="s">
        <v>680</v>
      </c>
      <c r="H1162" t="s">
        <v>41</v>
      </c>
      <c r="I1162" t="s">
        <v>41</v>
      </c>
      <c r="J1162" t="s">
        <v>42</v>
      </c>
      <c r="K1162" t="s">
        <v>43</v>
      </c>
      <c r="L1162" t="s">
        <v>1257</v>
      </c>
      <c r="M1162" t="s">
        <v>996</v>
      </c>
      <c r="N1162" t="s">
        <v>1526</v>
      </c>
      <c r="O1162" t="s">
        <v>1498</v>
      </c>
      <c r="P1162" t="s">
        <v>1810</v>
      </c>
      <c r="Q1162" t="s">
        <v>996</v>
      </c>
      <c r="R1162" t="s">
        <v>2157</v>
      </c>
      <c r="S1162" t="s">
        <v>1902</v>
      </c>
      <c r="T1162" t="s">
        <v>970</v>
      </c>
      <c r="U1162" t="s">
        <v>970</v>
      </c>
      <c r="V1162" t="s">
        <v>1032</v>
      </c>
      <c r="W1162" t="s">
        <v>984</v>
      </c>
      <c r="X1162" t="s">
        <v>3170</v>
      </c>
      <c r="Y1162" t="s">
        <v>986</v>
      </c>
      <c r="Z1162" t="s">
        <v>144</v>
      </c>
      <c r="AA1162" t="s">
        <v>33</v>
      </c>
      <c r="AB1162">
        <v>5</v>
      </c>
      <c r="AC1162">
        <v>0</v>
      </c>
    </row>
    <row r="1163" spans="2:29" x14ac:dyDescent="0.25">
      <c r="B1163">
        <f t="shared" si="36"/>
        <v>2022</v>
      </c>
      <c r="C1163">
        <f t="shared" si="37"/>
        <v>10</v>
      </c>
      <c r="D1163" s="19">
        <f>_xlfn.XLOOKUP(G1163,[1]Sheet1!$K:$K,[1]Sheet1!$D:$D,0)</f>
        <v>44851</v>
      </c>
      <c r="E1163" s="19">
        <f>_xlfn.XLOOKUP(G1163,[1]Sheet1!$K:$K,[1]Sheet1!$E:$E,0)</f>
        <v>44857</v>
      </c>
      <c r="F1163" t="str">
        <f>_xlfn.XLOOKUP(G1163,[1]Sheet1!$K:$K,[1]Sheet1!$N:$N,0)</f>
        <v>2022-W43</v>
      </c>
      <c r="G1163" t="s">
        <v>680</v>
      </c>
      <c r="H1163" t="s">
        <v>34</v>
      </c>
      <c r="I1163" t="s">
        <v>224</v>
      </c>
      <c r="J1163" t="s">
        <v>158</v>
      </c>
      <c r="K1163" t="s">
        <v>225</v>
      </c>
      <c r="L1163" t="s">
        <v>1550</v>
      </c>
      <c r="M1163" t="s">
        <v>984</v>
      </c>
      <c r="N1163" t="s">
        <v>1780</v>
      </c>
      <c r="O1163" t="s">
        <v>986</v>
      </c>
      <c r="P1163" t="s">
        <v>1914</v>
      </c>
      <c r="Q1163" t="s">
        <v>984</v>
      </c>
      <c r="R1163" t="s">
        <v>2072</v>
      </c>
      <c r="S1163" t="s">
        <v>986</v>
      </c>
      <c r="T1163" t="s">
        <v>3171</v>
      </c>
      <c r="U1163" t="s">
        <v>986</v>
      </c>
      <c r="V1163" t="s">
        <v>977</v>
      </c>
      <c r="W1163" t="s">
        <v>984</v>
      </c>
      <c r="X1163" t="s">
        <v>2149</v>
      </c>
      <c r="Y1163" t="s">
        <v>986</v>
      </c>
      <c r="Z1163" t="s">
        <v>367</v>
      </c>
      <c r="AA1163" t="s">
        <v>33</v>
      </c>
      <c r="AB1163">
        <v>4</v>
      </c>
      <c r="AC1163">
        <v>0</v>
      </c>
    </row>
    <row r="1164" spans="2:29" x14ac:dyDescent="0.25">
      <c r="B1164">
        <f t="shared" si="36"/>
        <v>2022</v>
      </c>
      <c r="C1164">
        <f t="shared" si="37"/>
        <v>10</v>
      </c>
      <c r="D1164" s="19">
        <f>_xlfn.XLOOKUP(G1164,[1]Sheet1!$K:$K,[1]Sheet1!$D:$D,0)</f>
        <v>44851</v>
      </c>
      <c r="E1164" s="19">
        <f>_xlfn.XLOOKUP(G1164,[1]Sheet1!$K:$K,[1]Sheet1!$E:$E,0)</f>
        <v>44857</v>
      </c>
      <c r="F1164" t="str">
        <f>_xlfn.XLOOKUP(G1164,[1]Sheet1!$K:$K,[1]Sheet1!$N:$N,0)</f>
        <v>2022-W43</v>
      </c>
      <c r="G1164" t="s">
        <v>680</v>
      </c>
      <c r="H1164" t="s">
        <v>224</v>
      </c>
      <c r="I1164" t="s">
        <v>224</v>
      </c>
      <c r="J1164" t="s">
        <v>158</v>
      </c>
      <c r="K1164" t="s">
        <v>225</v>
      </c>
      <c r="L1164" t="s">
        <v>1187</v>
      </c>
      <c r="M1164" t="s">
        <v>984</v>
      </c>
      <c r="N1164" t="s">
        <v>2213</v>
      </c>
      <c r="O1164" t="s">
        <v>986</v>
      </c>
      <c r="P1164" t="s">
        <v>1106</v>
      </c>
      <c r="Q1164" t="s">
        <v>984</v>
      </c>
      <c r="R1164" t="s">
        <v>1873</v>
      </c>
      <c r="S1164" t="s">
        <v>986</v>
      </c>
      <c r="T1164" t="s">
        <v>970</v>
      </c>
      <c r="U1164" t="s">
        <v>986</v>
      </c>
      <c r="V1164" t="s">
        <v>1081</v>
      </c>
      <c r="W1164" t="s">
        <v>984</v>
      </c>
      <c r="X1164" t="s">
        <v>1335</v>
      </c>
      <c r="Y1164" t="s">
        <v>986</v>
      </c>
      <c r="Z1164" t="s">
        <v>318</v>
      </c>
      <c r="AA1164" t="s">
        <v>33</v>
      </c>
      <c r="AB1164">
        <v>3</v>
      </c>
      <c r="AC1164">
        <v>0</v>
      </c>
    </row>
    <row r="1165" spans="2:29" x14ac:dyDescent="0.25">
      <c r="B1165">
        <f t="shared" si="36"/>
        <v>2022</v>
      </c>
      <c r="C1165">
        <f t="shared" si="37"/>
        <v>10</v>
      </c>
      <c r="D1165" s="19">
        <f>_xlfn.XLOOKUP(G1165,[1]Sheet1!$K:$K,[1]Sheet1!$D:$D,0)</f>
        <v>44851</v>
      </c>
      <c r="E1165" s="19">
        <f>_xlfn.XLOOKUP(G1165,[1]Sheet1!$K:$K,[1]Sheet1!$E:$E,0)</f>
        <v>44857</v>
      </c>
      <c r="F1165" t="str">
        <f>_xlfn.XLOOKUP(G1165,[1]Sheet1!$K:$K,[1]Sheet1!$N:$N,0)</f>
        <v>2022-W43</v>
      </c>
      <c r="G1165" t="s">
        <v>680</v>
      </c>
      <c r="H1165" t="s">
        <v>34</v>
      </c>
      <c r="I1165" t="s">
        <v>397</v>
      </c>
      <c r="J1165" t="s">
        <v>398</v>
      </c>
      <c r="K1165" t="s">
        <v>399</v>
      </c>
      <c r="L1165" t="s">
        <v>2304</v>
      </c>
      <c r="M1165" t="s">
        <v>972</v>
      </c>
      <c r="N1165" t="s">
        <v>1370</v>
      </c>
      <c r="O1165" t="s">
        <v>1448</v>
      </c>
      <c r="P1165" t="s">
        <v>2370</v>
      </c>
      <c r="Q1165" t="s">
        <v>972</v>
      </c>
      <c r="R1165" t="s">
        <v>1785</v>
      </c>
      <c r="S1165" t="s">
        <v>1249</v>
      </c>
      <c r="T1165" t="s">
        <v>970</v>
      </c>
      <c r="U1165" t="s">
        <v>970</v>
      </c>
      <c r="V1165" t="s">
        <v>1081</v>
      </c>
      <c r="W1165" t="s">
        <v>996</v>
      </c>
      <c r="X1165" t="s">
        <v>2493</v>
      </c>
      <c r="Y1165" t="s">
        <v>1524</v>
      </c>
      <c r="Z1165" t="s">
        <v>318</v>
      </c>
      <c r="AA1165" t="s">
        <v>166</v>
      </c>
      <c r="AB1165">
        <v>3</v>
      </c>
      <c r="AC1165">
        <v>1</v>
      </c>
    </row>
    <row r="1166" spans="2:29" x14ac:dyDescent="0.25">
      <c r="B1166">
        <f t="shared" si="36"/>
        <v>2022</v>
      </c>
      <c r="C1166">
        <f t="shared" si="37"/>
        <v>10</v>
      </c>
      <c r="D1166" s="19">
        <f>_xlfn.XLOOKUP(G1166,[1]Sheet1!$K:$K,[1]Sheet1!$D:$D,0)</f>
        <v>44851</v>
      </c>
      <c r="E1166" s="19">
        <f>_xlfn.XLOOKUP(G1166,[1]Sheet1!$K:$K,[1]Sheet1!$E:$E,0)</f>
        <v>44857</v>
      </c>
      <c r="F1166" t="str">
        <f>_xlfn.XLOOKUP(G1166,[1]Sheet1!$K:$K,[1]Sheet1!$N:$N,0)</f>
        <v>2022-W43</v>
      </c>
      <c r="G1166" t="s">
        <v>680</v>
      </c>
      <c r="H1166" t="s">
        <v>512</v>
      </c>
      <c r="I1166" t="s">
        <v>54</v>
      </c>
      <c r="J1166" t="s">
        <v>30</v>
      </c>
      <c r="K1166" t="s">
        <v>55</v>
      </c>
      <c r="L1166" t="s">
        <v>1047</v>
      </c>
      <c r="M1166" t="s">
        <v>972</v>
      </c>
      <c r="N1166" t="s">
        <v>2106</v>
      </c>
      <c r="O1166" t="s">
        <v>1448</v>
      </c>
      <c r="P1166" t="s">
        <v>1008</v>
      </c>
      <c r="Q1166" t="s">
        <v>972</v>
      </c>
      <c r="R1166" t="s">
        <v>1683</v>
      </c>
      <c r="S1166" t="s">
        <v>1249</v>
      </c>
      <c r="T1166" t="s">
        <v>970</v>
      </c>
      <c r="U1166" t="s">
        <v>970</v>
      </c>
      <c r="V1166" t="s">
        <v>1081</v>
      </c>
      <c r="W1166" t="s">
        <v>984</v>
      </c>
      <c r="X1166" t="s">
        <v>1729</v>
      </c>
      <c r="Y1166" t="s">
        <v>986</v>
      </c>
      <c r="Z1166" t="s">
        <v>684</v>
      </c>
      <c r="AA1166" t="s">
        <v>33</v>
      </c>
      <c r="AB1166">
        <v>3</v>
      </c>
      <c r="AC1166">
        <v>0</v>
      </c>
    </row>
    <row r="1167" spans="2:29" x14ac:dyDescent="0.25">
      <c r="B1167">
        <f t="shared" si="36"/>
        <v>2022</v>
      </c>
      <c r="C1167">
        <f t="shared" si="37"/>
        <v>10</v>
      </c>
      <c r="D1167" s="19">
        <f>_xlfn.XLOOKUP(G1167,[1]Sheet1!$K:$K,[1]Sheet1!$D:$D,0)</f>
        <v>44851</v>
      </c>
      <c r="E1167" s="19">
        <f>_xlfn.XLOOKUP(G1167,[1]Sheet1!$K:$K,[1]Sheet1!$E:$E,0)</f>
        <v>44857</v>
      </c>
      <c r="F1167" t="str">
        <f>_xlfn.XLOOKUP(G1167,[1]Sheet1!$K:$K,[1]Sheet1!$N:$N,0)</f>
        <v>2022-W43</v>
      </c>
      <c r="G1167" t="s">
        <v>680</v>
      </c>
      <c r="H1167" t="s">
        <v>34</v>
      </c>
      <c r="I1167" t="s">
        <v>50</v>
      </c>
      <c r="J1167" t="s">
        <v>51</v>
      </c>
      <c r="K1167" t="s">
        <v>52</v>
      </c>
      <c r="L1167" t="s">
        <v>1289</v>
      </c>
      <c r="M1167" t="s">
        <v>984</v>
      </c>
      <c r="N1167" t="s">
        <v>2532</v>
      </c>
      <c r="O1167" t="s">
        <v>986</v>
      </c>
      <c r="P1167" t="s">
        <v>1289</v>
      </c>
      <c r="Q1167" t="s">
        <v>984</v>
      </c>
      <c r="R1167" t="s">
        <v>1596</v>
      </c>
      <c r="S1167" t="s">
        <v>986</v>
      </c>
      <c r="T1167" t="s">
        <v>2385</v>
      </c>
      <c r="U1167" t="s">
        <v>986</v>
      </c>
      <c r="V1167" t="s">
        <v>972</v>
      </c>
      <c r="W1167" t="s">
        <v>984</v>
      </c>
      <c r="X1167" t="s">
        <v>1373</v>
      </c>
      <c r="Y1167" t="s">
        <v>986</v>
      </c>
      <c r="Z1167" t="s">
        <v>257</v>
      </c>
      <c r="AA1167" t="s">
        <v>33</v>
      </c>
      <c r="AB1167">
        <v>2</v>
      </c>
      <c r="AC1167">
        <v>0</v>
      </c>
    </row>
    <row r="1168" spans="2:29" x14ac:dyDescent="0.25">
      <c r="B1168">
        <f t="shared" si="36"/>
        <v>2022</v>
      </c>
      <c r="C1168">
        <f t="shared" si="37"/>
        <v>10</v>
      </c>
      <c r="D1168" s="19">
        <f>_xlfn.XLOOKUP(G1168,[1]Sheet1!$K:$K,[1]Sheet1!$D:$D,0)</f>
        <v>44851</v>
      </c>
      <c r="E1168" s="19">
        <f>_xlfn.XLOOKUP(G1168,[1]Sheet1!$K:$K,[1]Sheet1!$E:$E,0)</f>
        <v>44857</v>
      </c>
      <c r="F1168" t="str">
        <f>_xlfn.XLOOKUP(G1168,[1]Sheet1!$K:$K,[1]Sheet1!$N:$N,0)</f>
        <v>2022-W43</v>
      </c>
      <c r="G1168" t="s">
        <v>680</v>
      </c>
      <c r="H1168" t="s">
        <v>34</v>
      </c>
      <c r="I1168" t="s">
        <v>107</v>
      </c>
      <c r="J1168" t="s">
        <v>108</v>
      </c>
      <c r="K1168" t="s">
        <v>109</v>
      </c>
      <c r="L1168" t="s">
        <v>1425</v>
      </c>
      <c r="M1168" t="s">
        <v>996</v>
      </c>
      <c r="N1168" t="s">
        <v>1472</v>
      </c>
      <c r="O1168" t="s">
        <v>1498</v>
      </c>
      <c r="P1168" t="s">
        <v>1475</v>
      </c>
      <c r="Q1168" t="s">
        <v>996</v>
      </c>
      <c r="R1168" t="s">
        <v>1389</v>
      </c>
      <c r="S1168" t="s">
        <v>1902</v>
      </c>
      <c r="T1168" t="s">
        <v>3172</v>
      </c>
      <c r="U1168" t="s">
        <v>970</v>
      </c>
      <c r="V1168" t="s">
        <v>972</v>
      </c>
      <c r="W1168" t="s">
        <v>984</v>
      </c>
      <c r="X1168" t="s">
        <v>1445</v>
      </c>
      <c r="Y1168" t="s">
        <v>986</v>
      </c>
      <c r="Z1168" t="s">
        <v>33</v>
      </c>
      <c r="AA1168" t="s">
        <v>33</v>
      </c>
      <c r="AB1168">
        <v>2</v>
      </c>
      <c r="AC1168">
        <v>0</v>
      </c>
    </row>
    <row r="1169" spans="2:29" x14ac:dyDescent="0.25">
      <c r="B1169">
        <f t="shared" si="36"/>
        <v>2022</v>
      </c>
      <c r="C1169">
        <f t="shared" si="37"/>
        <v>10</v>
      </c>
      <c r="D1169" s="19">
        <f>_xlfn.XLOOKUP(G1169,[1]Sheet1!$K:$K,[1]Sheet1!$D:$D,0)</f>
        <v>44851</v>
      </c>
      <c r="E1169" s="19">
        <f>_xlfn.XLOOKUP(G1169,[1]Sheet1!$K:$K,[1]Sheet1!$E:$E,0)</f>
        <v>44857</v>
      </c>
      <c r="F1169" t="str">
        <f>_xlfn.XLOOKUP(G1169,[1]Sheet1!$K:$K,[1]Sheet1!$N:$N,0)</f>
        <v>2022-W43</v>
      </c>
      <c r="G1169" t="s">
        <v>680</v>
      </c>
      <c r="H1169" t="s">
        <v>371</v>
      </c>
      <c r="I1169" t="s">
        <v>371</v>
      </c>
      <c r="J1169" t="s">
        <v>343</v>
      </c>
      <c r="K1169" t="s">
        <v>372</v>
      </c>
      <c r="L1169" t="s">
        <v>1289</v>
      </c>
      <c r="M1169" t="s">
        <v>996</v>
      </c>
      <c r="N1169" t="s">
        <v>2532</v>
      </c>
      <c r="O1169" t="s">
        <v>1498</v>
      </c>
      <c r="P1169" t="s">
        <v>1187</v>
      </c>
      <c r="Q1169" t="s">
        <v>996</v>
      </c>
      <c r="R1169" t="s">
        <v>2169</v>
      </c>
      <c r="S1169" t="s">
        <v>1902</v>
      </c>
      <c r="T1169" t="s">
        <v>2376</v>
      </c>
      <c r="U1169" t="s">
        <v>970</v>
      </c>
      <c r="V1169" t="s">
        <v>972</v>
      </c>
      <c r="W1169" t="s">
        <v>984</v>
      </c>
      <c r="X1169" t="s">
        <v>1373</v>
      </c>
      <c r="Y1169" t="s">
        <v>986</v>
      </c>
      <c r="Z1169" t="s">
        <v>257</v>
      </c>
      <c r="AA1169" t="s">
        <v>33</v>
      </c>
      <c r="AB1169">
        <v>2</v>
      </c>
      <c r="AC1169">
        <v>0</v>
      </c>
    </row>
    <row r="1170" spans="2:29" x14ac:dyDescent="0.25">
      <c r="B1170">
        <f t="shared" si="36"/>
        <v>2022</v>
      </c>
      <c r="C1170">
        <f t="shared" si="37"/>
        <v>10</v>
      </c>
      <c r="D1170" s="19">
        <f>_xlfn.XLOOKUP(G1170,[1]Sheet1!$K:$K,[1]Sheet1!$D:$D,0)</f>
        <v>44851</v>
      </c>
      <c r="E1170" s="19">
        <f>_xlfn.XLOOKUP(G1170,[1]Sheet1!$K:$K,[1]Sheet1!$E:$E,0)</f>
        <v>44857</v>
      </c>
      <c r="F1170" t="str">
        <f>_xlfn.XLOOKUP(G1170,[1]Sheet1!$K:$K,[1]Sheet1!$N:$N,0)</f>
        <v>2022-W43</v>
      </c>
      <c r="G1170" t="s">
        <v>680</v>
      </c>
      <c r="H1170" t="s">
        <v>512</v>
      </c>
      <c r="I1170" t="s">
        <v>80</v>
      </c>
      <c r="J1170" t="s">
        <v>81</v>
      </c>
      <c r="K1170" t="s">
        <v>82</v>
      </c>
      <c r="L1170" t="s">
        <v>1336</v>
      </c>
      <c r="M1170" t="s">
        <v>984</v>
      </c>
      <c r="N1170" t="s">
        <v>1951</v>
      </c>
      <c r="O1170" t="s">
        <v>986</v>
      </c>
      <c r="P1170" t="s">
        <v>1529</v>
      </c>
      <c r="Q1170" t="s">
        <v>984</v>
      </c>
      <c r="R1170" t="s">
        <v>2384</v>
      </c>
      <c r="S1170" t="s">
        <v>986</v>
      </c>
      <c r="T1170" t="s">
        <v>970</v>
      </c>
      <c r="U1170" t="s">
        <v>986</v>
      </c>
      <c r="V1170" t="s">
        <v>972</v>
      </c>
      <c r="W1170" t="s">
        <v>984</v>
      </c>
      <c r="X1170" t="s">
        <v>1276</v>
      </c>
      <c r="Y1170" t="s">
        <v>986</v>
      </c>
      <c r="Z1170" t="s">
        <v>536</v>
      </c>
      <c r="AA1170" t="s">
        <v>33</v>
      </c>
      <c r="AB1170">
        <v>2</v>
      </c>
      <c r="AC1170">
        <v>0</v>
      </c>
    </row>
    <row r="1171" spans="2:29" x14ac:dyDescent="0.25">
      <c r="B1171">
        <f t="shared" si="36"/>
        <v>2022</v>
      </c>
      <c r="C1171">
        <f t="shared" si="37"/>
        <v>10</v>
      </c>
      <c r="D1171" s="19">
        <f>_xlfn.XLOOKUP(G1171,[1]Sheet1!$K:$K,[1]Sheet1!$D:$D,0)</f>
        <v>44851</v>
      </c>
      <c r="E1171" s="19">
        <f>_xlfn.XLOOKUP(G1171,[1]Sheet1!$K:$K,[1]Sheet1!$E:$E,0)</f>
        <v>44857</v>
      </c>
      <c r="F1171" t="str">
        <f>_xlfn.XLOOKUP(G1171,[1]Sheet1!$K:$K,[1]Sheet1!$N:$N,0)</f>
        <v>2022-W43</v>
      </c>
      <c r="G1171" t="s">
        <v>680</v>
      </c>
      <c r="H1171" t="s">
        <v>512</v>
      </c>
      <c r="I1171" t="s">
        <v>72</v>
      </c>
      <c r="J1171" t="s">
        <v>73</v>
      </c>
      <c r="K1171" t="s">
        <v>74</v>
      </c>
      <c r="L1171" t="s">
        <v>1219</v>
      </c>
      <c r="M1171" t="s">
        <v>984</v>
      </c>
      <c r="N1171" t="s">
        <v>1871</v>
      </c>
      <c r="O1171" t="s">
        <v>986</v>
      </c>
      <c r="P1171" t="s">
        <v>1289</v>
      </c>
      <c r="Q1171" t="s">
        <v>984</v>
      </c>
      <c r="R1171" t="s">
        <v>1596</v>
      </c>
      <c r="S1171" t="s">
        <v>986</v>
      </c>
      <c r="T1171" t="s">
        <v>970</v>
      </c>
      <c r="U1171" t="s">
        <v>986</v>
      </c>
      <c r="V1171" t="s">
        <v>972</v>
      </c>
      <c r="W1171" t="s">
        <v>984</v>
      </c>
      <c r="X1171" t="s">
        <v>1467</v>
      </c>
      <c r="Y1171" t="s">
        <v>986</v>
      </c>
      <c r="Z1171" t="s">
        <v>536</v>
      </c>
      <c r="AA1171" t="s">
        <v>33</v>
      </c>
      <c r="AB1171">
        <v>2</v>
      </c>
      <c r="AC1171">
        <v>0</v>
      </c>
    </row>
    <row r="1172" spans="2:29" x14ac:dyDescent="0.25">
      <c r="B1172">
        <f t="shared" si="36"/>
        <v>2022</v>
      </c>
      <c r="C1172">
        <f t="shared" si="37"/>
        <v>10</v>
      </c>
      <c r="D1172" s="19">
        <f>_xlfn.XLOOKUP(G1172,[1]Sheet1!$K:$K,[1]Sheet1!$D:$D,0)</f>
        <v>44851</v>
      </c>
      <c r="E1172" s="19">
        <f>_xlfn.XLOOKUP(G1172,[1]Sheet1!$K:$K,[1]Sheet1!$E:$E,0)</f>
        <v>44857</v>
      </c>
      <c r="F1172" t="str">
        <f>_xlfn.XLOOKUP(G1172,[1]Sheet1!$K:$K,[1]Sheet1!$N:$N,0)</f>
        <v>2022-W43</v>
      </c>
      <c r="G1172" t="s">
        <v>680</v>
      </c>
      <c r="H1172" t="s">
        <v>685</v>
      </c>
      <c r="I1172" t="s">
        <v>186</v>
      </c>
      <c r="J1172" t="s">
        <v>187</v>
      </c>
      <c r="K1172" t="s">
        <v>188</v>
      </c>
      <c r="L1172" t="s">
        <v>1340</v>
      </c>
      <c r="M1172" t="s">
        <v>984</v>
      </c>
      <c r="N1172" t="s">
        <v>1787</v>
      </c>
      <c r="O1172" t="s">
        <v>986</v>
      </c>
      <c r="P1172" t="s">
        <v>1341</v>
      </c>
      <c r="Q1172" t="s">
        <v>984</v>
      </c>
      <c r="R1172" t="s">
        <v>2182</v>
      </c>
      <c r="S1172" t="s">
        <v>986</v>
      </c>
      <c r="T1172" t="s">
        <v>970</v>
      </c>
      <c r="U1172" t="s">
        <v>986</v>
      </c>
      <c r="V1172" t="s">
        <v>996</v>
      </c>
      <c r="W1172" t="s">
        <v>984</v>
      </c>
      <c r="X1172" t="s">
        <v>1112</v>
      </c>
      <c r="Y1172" t="s">
        <v>986</v>
      </c>
      <c r="Z1172" t="s">
        <v>166</v>
      </c>
      <c r="AA1172" t="s">
        <v>33</v>
      </c>
      <c r="AB1172">
        <v>1</v>
      </c>
      <c r="AC1172">
        <v>0</v>
      </c>
    </row>
    <row r="1173" spans="2:29" x14ac:dyDescent="0.25">
      <c r="B1173">
        <f t="shared" si="36"/>
        <v>2022</v>
      </c>
      <c r="C1173">
        <f t="shared" si="37"/>
        <v>10</v>
      </c>
      <c r="D1173" s="19">
        <f>_xlfn.XLOOKUP(G1173,[1]Sheet1!$K:$K,[1]Sheet1!$D:$D,0)</f>
        <v>44851</v>
      </c>
      <c r="E1173" s="19">
        <f>_xlfn.XLOOKUP(G1173,[1]Sheet1!$K:$K,[1]Sheet1!$E:$E,0)</f>
        <v>44857</v>
      </c>
      <c r="F1173" t="str">
        <f>_xlfn.XLOOKUP(G1173,[1]Sheet1!$K:$K,[1]Sheet1!$N:$N,0)</f>
        <v>2022-W43</v>
      </c>
      <c r="G1173" t="s">
        <v>680</v>
      </c>
      <c r="H1173" t="s">
        <v>34</v>
      </c>
      <c r="I1173" t="s">
        <v>186</v>
      </c>
      <c r="J1173" t="s">
        <v>187</v>
      </c>
      <c r="K1173" t="s">
        <v>188</v>
      </c>
      <c r="L1173" t="s">
        <v>1116</v>
      </c>
      <c r="M1173" t="s">
        <v>996</v>
      </c>
      <c r="N1173" t="s">
        <v>1423</v>
      </c>
      <c r="O1173" t="s">
        <v>1498</v>
      </c>
      <c r="P1173" t="s">
        <v>1124</v>
      </c>
      <c r="Q1173" t="s">
        <v>996</v>
      </c>
      <c r="R1173" t="s">
        <v>2213</v>
      </c>
      <c r="S1173" t="s">
        <v>1902</v>
      </c>
      <c r="T1173" t="s">
        <v>970</v>
      </c>
      <c r="U1173" t="s">
        <v>970</v>
      </c>
      <c r="V1173" t="s">
        <v>996</v>
      </c>
      <c r="W1173" t="s">
        <v>984</v>
      </c>
      <c r="X1173" t="s">
        <v>1902</v>
      </c>
      <c r="Y1173" t="s">
        <v>986</v>
      </c>
      <c r="Z1173" t="s">
        <v>33</v>
      </c>
      <c r="AA1173" t="s">
        <v>33</v>
      </c>
      <c r="AB1173">
        <v>1</v>
      </c>
      <c r="AC1173">
        <v>0</v>
      </c>
    </row>
    <row r="1174" spans="2:29" x14ac:dyDescent="0.25">
      <c r="B1174">
        <f t="shared" si="36"/>
        <v>2022</v>
      </c>
      <c r="C1174">
        <f t="shared" si="37"/>
        <v>10</v>
      </c>
      <c r="D1174" s="19">
        <f>_xlfn.XLOOKUP(G1174,[1]Sheet1!$K:$K,[1]Sheet1!$D:$D,0)</f>
        <v>44851</v>
      </c>
      <c r="E1174" s="19">
        <f>_xlfn.XLOOKUP(G1174,[1]Sheet1!$K:$K,[1]Sheet1!$E:$E,0)</f>
        <v>44857</v>
      </c>
      <c r="F1174" t="str">
        <f>_xlfn.XLOOKUP(G1174,[1]Sheet1!$K:$K,[1]Sheet1!$N:$N,0)</f>
        <v>2022-W43</v>
      </c>
      <c r="G1174" t="s">
        <v>680</v>
      </c>
      <c r="H1174" t="s">
        <v>50</v>
      </c>
      <c r="I1174" t="s">
        <v>50</v>
      </c>
      <c r="J1174" t="s">
        <v>51</v>
      </c>
      <c r="K1174" t="s">
        <v>52</v>
      </c>
      <c r="L1174" t="s">
        <v>1110</v>
      </c>
      <c r="M1174" t="s">
        <v>984</v>
      </c>
      <c r="N1174" t="s">
        <v>1148</v>
      </c>
      <c r="O1174" t="s">
        <v>986</v>
      </c>
      <c r="P1174" t="s">
        <v>1738</v>
      </c>
      <c r="Q1174" t="s">
        <v>984</v>
      </c>
      <c r="R1174" t="s">
        <v>3163</v>
      </c>
      <c r="S1174" t="s">
        <v>986</v>
      </c>
      <c r="T1174" t="s">
        <v>1280</v>
      </c>
      <c r="U1174" t="s">
        <v>986</v>
      </c>
      <c r="V1174" t="s">
        <v>996</v>
      </c>
      <c r="W1174" t="s">
        <v>984</v>
      </c>
      <c r="X1174" t="s">
        <v>1335</v>
      </c>
      <c r="Y1174" t="s">
        <v>986</v>
      </c>
      <c r="Z1174" t="s">
        <v>166</v>
      </c>
      <c r="AA1174" t="s">
        <v>33</v>
      </c>
      <c r="AB1174">
        <v>1</v>
      </c>
      <c r="AC1174">
        <v>0</v>
      </c>
    </row>
    <row r="1175" spans="2:29" x14ac:dyDescent="0.25">
      <c r="B1175">
        <f t="shared" si="36"/>
        <v>2022</v>
      </c>
      <c r="C1175">
        <f t="shared" si="37"/>
        <v>10</v>
      </c>
      <c r="D1175" s="19">
        <f>_xlfn.XLOOKUP(G1175,[1]Sheet1!$K:$K,[1]Sheet1!$D:$D,0)</f>
        <v>44851</v>
      </c>
      <c r="E1175" s="19">
        <f>_xlfn.XLOOKUP(G1175,[1]Sheet1!$K:$K,[1]Sheet1!$E:$E,0)</f>
        <v>44857</v>
      </c>
      <c r="F1175" t="str">
        <f>_xlfn.XLOOKUP(G1175,[1]Sheet1!$K:$K,[1]Sheet1!$N:$N,0)</f>
        <v>2022-W43</v>
      </c>
      <c r="G1175" t="s">
        <v>680</v>
      </c>
      <c r="H1175" t="s">
        <v>34</v>
      </c>
      <c r="I1175" t="s">
        <v>157</v>
      </c>
      <c r="J1175" t="s">
        <v>158</v>
      </c>
      <c r="K1175" t="s">
        <v>159</v>
      </c>
      <c r="L1175" t="s">
        <v>1433</v>
      </c>
      <c r="M1175" t="s">
        <v>984</v>
      </c>
      <c r="N1175" t="s">
        <v>1484</v>
      </c>
      <c r="O1175" t="s">
        <v>986</v>
      </c>
      <c r="P1175" t="s">
        <v>1089</v>
      </c>
      <c r="Q1175" t="s">
        <v>984</v>
      </c>
      <c r="R1175" t="s">
        <v>2399</v>
      </c>
      <c r="S1175" t="s">
        <v>986</v>
      </c>
      <c r="T1175" t="s">
        <v>970</v>
      </c>
      <c r="U1175" t="s">
        <v>986</v>
      </c>
      <c r="V1175" t="s">
        <v>996</v>
      </c>
      <c r="W1175" t="s">
        <v>984</v>
      </c>
      <c r="X1175" t="s">
        <v>1436</v>
      </c>
      <c r="Y1175" t="s">
        <v>986</v>
      </c>
      <c r="Z1175" t="s">
        <v>166</v>
      </c>
      <c r="AA1175" t="s">
        <v>33</v>
      </c>
      <c r="AB1175">
        <v>1</v>
      </c>
      <c r="AC1175">
        <v>0</v>
      </c>
    </row>
    <row r="1176" spans="2:29" x14ac:dyDescent="0.25">
      <c r="B1176">
        <f t="shared" si="36"/>
        <v>2022</v>
      </c>
      <c r="C1176">
        <f t="shared" si="37"/>
        <v>10</v>
      </c>
      <c r="D1176" s="19">
        <f>_xlfn.XLOOKUP(G1176,[1]Sheet1!$K:$K,[1]Sheet1!$D:$D,0)</f>
        <v>44851</v>
      </c>
      <c r="E1176" s="19">
        <f>_xlfn.XLOOKUP(G1176,[1]Sheet1!$K:$K,[1]Sheet1!$E:$E,0)</f>
        <v>44857</v>
      </c>
      <c r="F1176" t="str">
        <f>_xlfn.XLOOKUP(G1176,[1]Sheet1!$K:$K,[1]Sheet1!$N:$N,0)</f>
        <v>2022-W43</v>
      </c>
      <c r="G1176" t="s">
        <v>680</v>
      </c>
      <c r="H1176" t="s">
        <v>342</v>
      </c>
      <c r="I1176" t="s">
        <v>342</v>
      </c>
      <c r="J1176" t="s">
        <v>343</v>
      </c>
      <c r="K1176" t="s">
        <v>344</v>
      </c>
      <c r="L1176" t="s">
        <v>1321</v>
      </c>
      <c r="M1176" t="s">
        <v>996</v>
      </c>
      <c r="N1176" t="s">
        <v>1440</v>
      </c>
      <c r="O1176" t="s">
        <v>1498</v>
      </c>
      <c r="P1176" t="s">
        <v>1266</v>
      </c>
      <c r="Q1176" t="s">
        <v>996</v>
      </c>
      <c r="R1176" t="s">
        <v>2280</v>
      </c>
      <c r="S1176" t="s">
        <v>1902</v>
      </c>
      <c r="T1176" t="s">
        <v>970</v>
      </c>
      <c r="U1176" t="s">
        <v>970</v>
      </c>
      <c r="V1176" t="s">
        <v>996</v>
      </c>
      <c r="W1176" t="s">
        <v>984</v>
      </c>
      <c r="X1176" t="s">
        <v>1121</v>
      </c>
      <c r="Y1176" t="s">
        <v>986</v>
      </c>
      <c r="Z1176" t="s">
        <v>166</v>
      </c>
      <c r="AA1176" t="s">
        <v>33</v>
      </c>
      <c r="AB1176">
        <v>1</v>
      </c>
      <c r="AC1176">
        <v>0</v>
      </c>
    </row>
    <row r="1177" spans="2:29" x14ac:dyDescent="0.25">
      <c r="B1177">
        <f t="shared" si="36"/>
        <v>2022</v>
      </c>
      <c r="C1177">
        <f t="shared" si="37"/>
        <v>10</v>
      </c>
      <c r="D1177" s="19">
        <f>_xlfn.XLOOKUP(G1177,[1]Sheet1!$K:$K,[1]Sheet1!$D:$D,0)</f>
        <v>44851</v>
      </c>
      <c r="E1177" s="19">
        <f>_xlfn.XLOOKUP(G1177,[1]Sheet1!$K:$K,[1]Sheet1!$E:$E,0)</f>
        <v>44857</v>
      </c>
      <c r="F1177" t="str">
        <f>_xlfn.XLOOKUP(G1177,[1]Sheet1!$K:$K,[1]Sheet1!$N:$N,0)</f>
        <v>2022-W43</v>
      </c>
      <c r="G1177" t="s">
        <v>680</v>
      </c>
      <c r="H1177" t="s">
        <v>163</v>
      </c>
      <c r="I1177" t="s">
        <v>163</v>
      </c>
      <c r="J1177" t="s">
        <v>164</v>
      </c>
      <c r="K1177" t="s">
        <v>165</v>
      </c>
      <c r="L1177" t="s">
        <v>1360</v>
      </c>
      <c r="M1177" t="s">
        <v>984</v>
      </c>
      <c r="N1177" t="s">
        <v>2279</v>
      </c>
      <c r="O1177" t="s">
        <v>986</v>
      </c>
      <c r="P1177" t="s">
        <v>1266</v>
      </c>
      <c r="Q1177" t="s">
        <v>984</v>
      </c>
      <c r="R1177" t="s">
        <v>2280</v>
      </c>
      <c r="S1177" t="s">
        <v>986</v>
      </c>
      <c r="T1177" t="s">
        <v>970</v>
      </c>
      <c r="U1177" t="s">
        <v>986</v>
      </c>
      <c r="V1177" t="s">
        <v>996</v>
      </c>
      <c r="W1177" t="s">
        <v>984</v>
      </c>
      <c r="X1177" t="s">
        <v>1034</v>
      </c>
      <c r="Y1177" t="s">
        <v>986</v>
      </c>
      <c r="Z1177" t="s">
        <v>166</v>
      </c>
      <c r="AA1177" t="s">
        <v>33</v>
      </c>
      <c r="AB1177">
        <v>1</v>
      </c>
      <c r="AC1177">
        <v>0</v>
      </c>
    </row>
    <row r="1178" spans="2:29" x14ac:dyDescent="0.25">
      <c r="B1178">
        <f t="shared" si="36"/>
        <v>2022</v>
      </c>
      <c r="C1178">
        <f t="shared" si="37"/>
        <v>10</v>
      </c>
      <c r="D1178" s="19">
        <f>_xlfn.XLOOKUP(G1178,[1]Sheet1!$K:$K,[1]Sheet1!$D:$D,0)</f>
        <v>44851</v>
      </c>
      <c r="E1178" s="19">
        <f>_xlfn.XLOOKUP(G1178,[1]Sheet1!$K:$K,[1]Sheet1!$E:$E,0)</f>
        <v>44857</v>
      </c>
      <c r="F1178" t="str">
        <f>_xlfn.XLOOKUP(G1178,[1]Sheet1!$K:$K,[1]Sheet1!$N:$N,0)</f>
        <v>2022-W43</v>
      </c>
      <c r="G1178" t="s">
        <v>680</v>
      </c>
      <c r="H1178" t="s">
        <v>162</v>
      </c>
      <c r="I1178" t="s">
        <v>163</v>
      </c>
      <c r="J1178" t="s">
        <v>164</v>
      </c>
      <c r="K1178" t="s">
        <v>165</v>
      </c>
      <c r="L1178" t="s">
        <v>1332</v>
      </c>
      <c r="M1178" t="s">
        <v>996</v>
      </c>
      <c r="N1178" t="s">
        <v>2238</v>
      </c>
      <c r="O1178" t="s">
        <v>1498</v>
      </c>
      <c r="P1178" t="s">
        <v>1289</v>
      </c>
      <c r="Q1178" t="s">
        <v>996</v>
      </c>
      <c r="R1178" t="s">
        <v>1596</v>
      </c>
      <c r="S1178" t="s">
        <v>1902</v>
      </c>
      <c r="T1178" t="s">
        <v>3173</v>
      </c>
      <c r="U1178" t="s">
        <v>970</v>
      </c>
      <c r="V1178" t="s">
        <v>996</v>
      </c>
      <c r="W1178" t="s">
        <v>984</v>
      </c>
      <c r="X1178" t="s">
        <v>1024</v>
      </c>
      <c r="Y1178" t="s">
        <v>986</v>
      </c>
      <c r="Z1178" t="s">
        <v>166</v>
      </c>
      <c r="AA1178" t="s">
        <v>33</v>
      </c>
      <c r="AB1178">
        <v>1</v>
      </c>
      <c r="AC1178">
        <v>0</v>
      </c>
    </row>
    <row r="1179" spans="2:29" x14ac:dyDescent="0.25">
      <c r="B1179">
        <f t="shared" si="36"/>
        <v>2022</v>
      </c>
      <c r="C1179">
        <f t="shared" si="37"/>
        <v>10</v>
      </c>
      <c r="D1179" s="19">
        <f>_xlfn.XLOOKUP(G1179,[1]Sheet1!$K:$K,[1]Sheet1!$D:$D,0)</f>
        <v>44851</v>
      </c>
      <c r="E1179" s="19">
        <f>_xlfn.XLOOKUP(G1179,[1]Sheet1!$K:$K,[1]Sheet1!$E:$E,0)</f>
        <v>44857</v>
      </c>
      <c r="F1179" t="str">
        <f>_xlfn.XLOOKUP(G1179,[1]Sheet1!$K:$K,[1]Sheet1!$N:$N,0)</f>
        <v>2022-W43</v>
      </c>
      <c r="G1179" t="s">
        <v>680</v>
      </c>
      <c r="H1179" t="s">
        <v>512</v>
      </c>
      <c r="I1179" t="s">
        <v>29</v>
      </c>
      <c r="J1179" t="s">
        <v>30</v>
      </c>
      <c r="K1179" t="s">
        <v>31</v>
      </c>
      <c r="L1179" t="s">
        <v>1289</v>
      </c>
      <c r="M1179" t="s">
        <v>984</v>
      </c>
      <c r="N1179" t="s">
        <v>2532</v>
      </c>
      <c r="O1179" t="s">
        <v>986</v>
      </c>
      <c r="P1179" t="s">
        <v>1119</v>
      </c>
      <c r="Q1179" t="s">
        <v>984</v>
      </c>
      <c r="R1179" t="s">
        <v>2459</v>
      </c>
      <c r="S1179" t="s">
        <v>986</v>
      </c>
      <c r="T1179" t="s">
        <v>970</v>
      </c>
      <c r="U1179" t="s">
        <v>986</v>
      </c>
      <c r="V1179" t="s">
        <v>996</v>
      </c>
      <c r="W1179" t="s">
        <v>984</v>
      </c>
      <c r="X1179" t="s">
        <v>1133</v>
      </c>
      <c r="Y1179" t="s">
        <v>986</v>
      </c>
      <c r="Z1179" t="s">
        <v>484</v>
      </c>
      <c r="AA1179" t="s">
        <v>33</v>
      </c>
      <c r="AB1179">
        <v>1</v>
      </c>
      <c r="AC1179">
        <v>0</v>
      </c>
    </row>
    <row r="1180" spans="2:29" x14ac:dyDescent="0.25">
      <c r="B1180">
        <f t="shared" si="36"/>
        <v>2022</v>
      </c>
      <c r="C1180">
        <f t="shared" si="37"/>
        <v>10</v>
      </c>
      <c r="D1180" s="19">
        <f>_xlfn.XLOOKUP(G1180,[1]Sheet1!$K:$K,[1]Sheet1!$D:$D,0)</f>
        <v>44851</v>
      </c>
      <c r="E1180" s="19">
        <f>_xlfn.XLOOKUP(G1180,[1]Sheet1!$K:$K,[1]Sheet1!$E:$E,0)</f>
        <v>44857</v>
      </c>
      <c r="F1180" t="str">
        <f>_xlfn.XLOOKUP(G1180,[1]Sheet1!$K:$K,[1]Sheet1!$N:$N,0)</f>
        <v>2022-W43</v>
      </c>
      <c r="G1180" t="s">
        <v>680</v>
      </c>
      <c r="H1180" t="s">
        <v>686</v>
      </c>
      <c r="I1180" t="s">
        <v>84</v>
      </c>
      <c r="J1180" t="s">
        <v>85</v>
      </c>
      <c r="K1180" t="s">
        <v>86</v>
      </c>
      <c r="L1180" t="s">
        <v>1187</v>
      </c>
      <c r="M1180" t="s">
        <v>984</v>
      </c>
      <c r="N1180" t="s">
        <v>2213</v>
      </c>
      <c r="O1180" t="s">
        <v>986</v>
      </c>
      <c r="P1180" t="s">
        <v>1204</v>
      </c>
      <c r="Q1180" t="s">
        <v>984</v>
      </c>
      <c r="R1180" t="s">
        <v>1149</v>
      </c>
      <c r="S1180" t="s">
        <v>986</v>
      </c>
      <c r="T1180" t="s">
        <v>970</v>
      </c>
      <c r="U1180" t="s">
        <v>986</v>
      </c>
      <c r="V1180" t="s">
        <v>996</v>
      </c>
      <c r="W1180" t="s">
        <v>984</v>
      </c>
      <c r="X1180" t="s">
        <v>1277</v>
      </c>
      <c r="Y1180" t="s">
        <v>986</v>
      </c>
      <c r="Z1180" t="s">
        <v>484</v>
      </c>
      <c r="AA1180" t="s">
        <v>33</v>
      </c>
      <c r="AB1180">
        <v>1</v>
      </c>
      <c r="AC1180">
        <v>0</v>
      </c>
    </row>
    <row r="1181" spans="2:29" x14ac:dyDescent="0.25">
      <c r="B1181">
        <f t="shared" si="36"/>
        <v>2022</v>
      </c>
      <c r="C1181">
        <f t="shared" si="37"/>
        <v>10</v>
      </c>
      <c r="D1181" s="19">
        <f>_xlfn.XLOOKUP(G1181,[1]Sheet1!$K:$K,[1]Sheet1!$D:$D,0)</f>
        <v>44851</v>
      </c>
      <c r="E1181" s="19">
        <f>_xlfn.XLOOKUP(G1181,[1]Sheet1!$K:$K,[1]Sheet1!$E:$E,0)</f>
        <v>44857</v>
      </c>
      <c r="F1181" t="str">
        <f>_xlfn.XLOOKUP(G1181,[1]Sheet1!$K:$K,[1]Sheet1!$N:$N,0)</f>
        <v>2022-W43</v>
      </c>
      <c r="G1181" t="s">
        <v>680</v>
      </c>
      <c r="H1181" t="s">
        <v>687</v>
      </c>
      <c r="I1181" t="s">
        <v>84</v>
      </c>
      <c r="J1181" t="s">
        <v>85</v>
      </c>
      <c r="K1181" t="s">
        <v>86</v>
      </c>
      <c r="L1181" t="s">
        <v>1289</v>
      </c>
      <c r="M1181" t="s">
        <v>972</v>
      </c>
      <c r="N1181" t="s">
        <v>2532</v>
      </c>
      <c r="O1181" t="s">
        <v>1448</v>
      </c>
      <c r="P1181" t="s">
        <v>1289</v>
      </c>
      <c r="Q1181" t="s">
        <v>972</v>
      </c>
      <c r="R1181" t="s">
        <v>1596</v>
      </c>
      <c r="S1181" t="s">
        <v>1249</v>
      </c>
      <c r="T1181" t="s">
        <v>970</v>
      </c>
      <c r="U1181" t="s">
        <v>970</v>
      </c>
      <c r="V1181" t="s">
        <v>996</v>
      </c>
      <c r="W1181" t="s">
        <v>984</v>
      </c>
      <c r="X1181" t="s">
        <v>1133</v>
      </c>
      <c r="Y1181" t="s">
        <v>986</v>
      </c>
      <c r="Z1181" t="s">
        <v>484</v>
      </c>
      <c r="AA1181" t="s">
        <v>33</v>
      </c>
      <c r="AB1181">
        <v>1</v>
      </c>
      <c r="AC1181">
        <v>0</v>
      </c>
    </row>
    <row r="1182" spans="2:29" x14ac:dyDescent="0.25">
      <c r="B1182">
        <f t="shared" si="36"/>
        <v>2022</v>
      </c>
      <c r="C1182">
        <f t="shared" si="37"/>
        <v>10</v>
      </c>
      <c r="D1182" s="19">
        <f>_xlfn.XLOOKUP(G1182,[1]Sheet1!$K:$K,[1]Sheet1!$D:$D,0)</f>
        <v>44851</v>
      </c>
      <c r="E1182" s="19">
        <f>_xlfn.XLOOKUP(G1182,[1]Sheet1!$K:$K,[1]Sheet1!$E:$E,0)</f>
        <v>44857</v>
      </c>
      <c r="F1182" t="str">
        <f>_xlfn.XLOOKUP(G1182,[1]Sheet1!$K:$K,[1]Sheet1!$N:$N,0)</f>
        <v>2022-W43</v>
      </c>
      <c r="G1182" t="s">
        <v>680</v>
      </c>
      <c r="H1182" t="s">
        <v>687</v>
      </c>
      <c r="I1182" t="s">
        <v>54</v>
      </c>
      <c r="J1182" t="s">
        <v>30</v>
      </c>
      <c r="K1182" t="s">
        <v>55</v>
      </c>
      <c r="L1182" t="s">
        <v>1005</v>
      </c>
      <c r="M1182" t="s">
        <v>996</v>
      </c>
      <c r="N1182" t="s">
        <v>1596</v>
      </c>
      <c r="O1182" t="s">
        <v>1498</v>
      </c>
      <c r="P1182" t="s">
        <v>1132</v>
      </c>
      <c r="Q1182" t="s">
        <v>977</v>
      </c>
      <c r="R1182" t="s">
        <v>1762</v>
      </c>
      <c r="S1182" t="s">
        <v>1232</v>
      </c>
      <c r="T1182" t="s">
        <v>970</v>
      </c>
      <c r="U1182" t="s">
        <v>970</v>
      </c>
      <c r="V1182" t="s">
        <v>996</v>
      </c>
      <c r="W1182" t="s">
        <v>984</v>
      </c>
      <c r="X1182" t="s">
        <v>1249</v>
      </c>
      <c r="Y1182" t="s">
        <v>986</v>
      </c>
      <c r="Z1182" t="s">
        <v>484</v>
      </c>
      <c r="AA1182" t="s">
        <v>33</v>
      </c>
      <c r="AB1182">
        <v>1</v>
      </c>
      <c r="AC1182">
        <v>0</v>
      </c>
    </row>
    <row r="1183" spans="2:29" x14ac:dyDescent="0.25">
      <c r="B1183">
        <f t="shared" si="36"/>
        <v>2022</v>
      </c>
      <c r="C1183">
        <f t="shared" si="37"/>
        <v>10</v>
      </c>
      <c r="D1183" s="19">
        <f>_xlfn.XLOOKUP(G1183,[1]Sheet1!$K:$K,[1]Sheet1!$D:$D,0)</f>
        <v>44851</v>
      </c>
      <c r="E1183" s="19">
        <f>_xlfn.XLOOKUP(G1183,[1]Sheet1!$K:$K,[1]Sheet1!$E:$E,0)</f>
        <v>44857</v>
      </c>
      <c r="F1183" t="str">
        <f>_xlfn.XLOOKUP(G1183,[1]Sheet1!$K:$K,[1]Sheet1!$N:$N,0)</f>
        <v>2022-W43</v>
      </c>
      <c r="G1183" t="s">
        <v>680</v>
      </c>
      <c r="H1183" t="s">
        <v>92</v>
      </c>
      <c r="I1183" t="s">
        <v>111</v>
      </c>
      <c r="J1183" t="s">
        <v>112</v>
      </c>
      <c r="K1183" t="s">
        <v>113</v>
      </c>
      <c r="L1183" t="s">
        <v>1116</v>
      </c>
      <c r="M1183" t="s">
        <v>996</v>
      </c>
      <c r="N1183" t="s">
        <v>1423</v>
      </c>
      <c r="O1183" t="s">
        <v>1498</v>
      </c>
      <c r="P1183" t="s">
        <v>1386</v>
      </c>
      <c r="Q1183" t="s">
        <v>996</v>
      </c>
      <c r="R1183" t="s">
        <v>2143</v>
      </c>
      <c r="S1183" t="s">
        <v>1902</v>
      </c>
      <c r="T1183" t="s">
        <v>3174</v>
      </c>
      <c r="U1183" t="s">
        <v>970</v>
      </c>
      <c r="V1183" t="s">
        <v>996</v>
      </c>
      <c r="W1183" t="s">
        <v>984</v>
      </c>
      <c r="X1183" t="s">
        <v>1902</v>
      </c>
      <c r="Y1183" t="s">
        <v>986</v>
      </c>
      <c r="Z1183" t="s">
        <v>484</v>
      </c>
      <c r="AA1183" t="s">
        <v>33</v>
      </c>
      <c r="AB1183">
        <v>1</v>
      </c>
      <c r="AC1183">
        <v>0</v>
      </c>
    </row>
    <row r="1184" spans="2:29" x14ac:dyDescent="0.25">
      <c r="B1184">
        <f t="shared" si="36"/>
        <v>2022</v>
      </c>
      <c r="C1184">
        <f t="shared" si="37"/>
        <v>10</v>
      </c>
      <c r="D1184" s="19">
        <f>_xlfn.XLOOKUP(G1184,[1]Sheet1!$K:$K,[1]Sheet1!$D:$D,0)</f>
        <v>44851</v>
      </c>
      <c r="E1184" s="19">
        <f>_xlfn.XLOOKUP(G1184,[1]Sheet1!$K:$K,[1]Sheet1!$E:$E,0)</f>
        <v>44857</v>
      </c>
      <c r="F1184" t="str">
        <f>_xlfn.XLOOKUP(G1184,[1]Sheet1!$K:$K,[1]Sheet1!$N:$N,0)</f>
        <v>2022-W43</v>
      </c>
      <c r="G1184" t="s">
        <v>680</v>
      </c>
      <c r="H1184" t="s">
        <v>687</v>
      </c>
      <c r="I1184" t="s">
        <v>80</v>
      </c>
      <c r="J1184" t="s">
        <v>81</v>
      </c>
      <c r="K1184" t="s">
        <v>82</v>
      </c>
      <c r="L1184" t="s">
        <v>967</v>
      </c>
      <c r="M1184" t="s">
        <v>984</v>
      </c>
      <c r="N1184" t="s">
        <v>2531</v>
      </c>
      <c r="O1184" t="s">
        <v>986</v>
      </c>
      <c r="P1184" t="s">
        <v>967</v>
      </c>
      <c r="Q1184" t="s">
        <v>984</v>
      </c>
      <c r="R1184" t="s">
        <v>2811</v>
      </c>
      <c r="S1184" t="s">
        <v>986</v>
      </c>
      <c r="T1184" t="s">
        <v>970</v>
      </c>
      <c r="U1184" t="s">
        <v>986</v>
      </c>
      <c r="V1184" t="s">
        <v>996</v>
      </c>
      <c r="W1184" t="s">
        <v>984</v>
      </c>
      <c r="X1184" t="s">
        <v>1303</v>
      </c>
      <c r="Y1184" t="s">
        <v>986</v>
      </c>
      <c r="Z1184" t="s">
        <v>484</v>
      </c>
      <c r="AA1184" t="s">
        <v>33</v>
      </c>
      <c r="AB1184">
        <v>1</v>
      </c>
      <c r="AC1184">
        <v>0</v>
      </c>
    </row>
    <row r="1185" spans="2:29" x14ac:dyDescent="0.25">
      <c r="B1185">
        <f t="shared" si="36"/>
        <v>2022</v>
      </c>
      <c r="C1185">
        <f t="shared" si="37"/>
        <v>10</v>
      </c>
      <c r="D1185" s="19">
        <f>_xlfn.XLOOKUP(G1185,[1]Sheet1!$K:$K,[1]Sheet1!$D:$D,0)</f>
        <v>44851</v>
      </c>
      <c r="E1185" s="19">
        <f>_xlfn.XLOOKUP(G1185,[1]Sheet1!$K:$K,[1]Sheet1!$E:$E,0)</f>
        <v>44857</v>
      </c>
      <c r="F1185" t="str">
        <f>_xlfn.XLOOKUP(G1185,[1]Sheet1!$K:$K,[1]Sheet1!$N:$N,0)</f>
        <v>2022-W43</v>
      </c>
      <c r="G1185" t="s">
        <v>680</v>
      </c>
      <c r="H1185" t="s">
        <v>80</v>
      </c>
      <c r="I1185" t="s">
        <v>80</v>
      </c>
      <c r="J1185" t="s">
        <v>81</v>
      </c>
      <c r="K1185" t="s">
        <v>82</v>
      </c>
      <c r="L1185" t="s">
        <v>967</v>
      </c>
      <c r="M1185" t="s">
        <v>984</v>
      </c>
      <c r="N1185" t="s">
        <v>2531</v>
      </c>
      <c r="O1185" t="s">
        <v>986</v>
      </c>
      <c r="P1185" t="s">
        <v>1110</v>
      </c>
      <c r="Q1185" t="s">
        <v>984</v>
      </c>
      <c r="R1185" t="s">
        <v>2531</v>
      </c>
      <c r="S1185" t="s">
        <v>986</v>
      </c>
      <c r="T1185" t="s">
        <v>970</v>
      </c>
      <c r="U1185" t="s">
        <v>986</v>
      </c>
      <c r="V1185" t="s">
        <v>996</v>
      </c>
      <c r="W1185" t="s">
        <v>984</v>
      </c>
      <c r="X1185" t="s">
        <v>1303</v>
      </c>
      <c r="Y1185" t="s">
        <v>986</v>
      </c>
      <c r="Z1185" t="s">
        <v>484</v>
      </c>
      <c r="AA1185" t="s">
        <v>33</v>
      </c>
      <c r="AB1185">
        <v>1</v>
      </c>
      <c r="AC1185">
        <v>0</v>
      </c>
    </row>
    <row r="1186" spans="2:29" x14ac:dyDescent="0.25">
      <c r="B1186">
        <f t="shared" si="36"/>
        <v>2022</v>
      </c>
      <c r="C1186">
        <f t="shared" si="37"/>
        <v>10</v>
      </c>
      <c r="D1186" s="19">
        <f>_xlfn.XLOOKUP(G1186,[1]Sheet1!$K:$K,[1]Sheet1!$D:$D,0)</f>
        <v>44851</v>
      </c>
      <c r="E1186" s="19">
        <f>_xlfn.XLOOKUP(G1186,[1]Sheet1!$K:$K,[1]Sheet1!$E:$E,0)</f>
        <v>44857</v>
      </c>
      <c r="F1186" t="str">
        <f>_xlfn.XLOOKUP(G1186,[1]Sheet1!$K:$K,[1]Sheet1!$N:$N,0)</f>
        <v>2022-W43</v>
      </c>
      <c r="G1186" t="s">
        <v>680</v>
      </c>
      <c r="H1186" t="s">
        <v>76</v>
      </c>
      <c r="I1186" t="s">
        <v>76</v>
      </c>
      <c r="J1186" t="s">
        <v>77</v>
      </c>
      <c r="K1186" t="s">
        <v>78</v>
      </c>
      <c r="L1186" t="s">
        <v>1012</v>
      </c>
      <c r="M1186" t="s">
        <v>984</v>
      </c>
      <c r="N1186" t="s">
        <v>1718</v>
      </c>
      <c r="O1186" t="s">
        <v>986</v>
      </c>
      <c r="P1186" t="s">
        <v>992</v>
      </c>
      <c r="Q1186" t="s">
        <v>984</v>
      </c>
      <c r="R1186" t="s">
        <v>2240</v>
      </c>
      <c r="S1186" t="s">
        <v>986</v>
      </c>
      <c r="T1186" t="s">
        <v>970</v>
      </c>
      <c r="U1186" t="s">
        <v>986</v>
      </c>
      <c r="V1186" t="s">
        <v>996</v>
      </c>
      <c r="W1186" t="s">
        <v>984</v>
      </c>
      <c r="X1186" t="s">
        <v>1373</v>
      </c>
      <c r="Y1186" t="s">
        <v>986</v>
      </c>
      <c r="Z1186" t="s">
        <v>484</v>
      </c>
      <c r="AA1186" t="s">
        <v>33</v>
      </c>
      <c r="AB1186">
        <v>1</v>
      </c>
      <c r="AC1186">
        <v>0</v>
      </c>
    </row>
    <row r="1187" spans="2:29" x14ac:dyDescent="0.25">
      <c r="B1187">
        <f t="shared" si="36"/>
        <v>2022</v>
      </c>
      <c r="C1187">
        <f t="shared" si="37"/>
        <v>10</v>
      </c>
      <c r="D1187" s="19">
        <f>_xlfn.XLOOKUP(G1187,[1]Sheet1!$K:$K,[1]Sheet1!$D:$D,0)</f>
        <v>44851</v>
      </c>
      <c r="E1187" s="19">
        <f>_xlfn.XLOOKUP(G1187,[1]Sheet1!$K:$K,[1]Sheet1!$E:$E,0)</f>
        <v>44857</v>
      </c>
      <c r="F1187" t="str">
        <f>_xlfn.XLOOKUP(G1187,[1]Sheet1!$K:$K,[1]Sheet1!$N:$N,0)</f>
        <v>2022-W43</v>
      </c>
      <c r="G1187" t="s">
        <v>680</v>
      </c>
      <c r="H1187" t="s">
        <v>72</v>
      </c>
      <c r="I1187" t="s">
        <v>72</v>
      </c>
      <c r="J1187" t="s">
        <v>73</v>
      </c>
      <c r="K1187" t="s">
        <v>74</v>
      </c>
      <c r="L1187" t="s">
        <v>1110</v>
      </c>
      <c r="M1187" t="s">
        <v>996</v>
      </c>
      <c r="N1187" t="s">
        <v>1148</v>
      </c>
      <c r="O1187" t="s">
        <v>1498</v>
      </c>
      <c r="P1187" t="s">
        <v>1042</v>
      </c>
      <c r="Q1187" t="s">
        <v>996</v>
      </c>
      <c r="R1187" t="s">
        <v>3175</v>
      </c>
      <c r="S1187" t="s">
        <v>1902</v>
      </c>
      <c r="T1187" t="s">
        <v>970</v>
      </c>
      <c r="U1187" t="s">
        <v>970</v>
      </c>
      <c r="V1187" t="s">
        <v>996</v>
      </c>
      <c r="W1187" t="s">
        <v>984</v>
      </c>
      <c r="X1187" t="s">
        <v>1335</v>
      </c>
      <c r="Y1187" t="s">
        <v>986</v>
      </c>
      <c r="Z1187" t="s">
        <v>484</v>
      </c>
      <c r="AA1187" t="s">
        <v>33</v>
      </c>
      <c r="AB1187">
        <v>1</v>
      </c>
      <c r="AC1187">
        <v>0</v>
      </c>
    </row>
    <row r="1188" spans="2:29" x14ac:dyDescent="0.25">
      <c r="B1188">
        <f t="shared" si="36"/>
        <v>2022</v>
      </c>
      <c r="C1188">
        <f t="shared" si="37"/>
        <v>10</v>
      </c>
      <c r="D1188" s="19">
        <f>_xlfn.XLOOKUP(G1188,[1]Sheet1!$K:$K,[1]Sheet1!$D:$D,0)</f>
        <v>44851</v>
      </c>
      <c r="E1188" s="19">
        <f>_xlfn.XLOOKUP(G1188,[1]Sheet1!$K:$K,[1]Sheet1!$E:$E,0)</f>
        <v>44857</v>
      </c>
      <c r="F1188" t="str">
        <f>_xlfn.XLOOKUP(G1188,[1]Sheet1!$K:$K,[1]Sheet1!$N:$N,0)</f>
        <v>2022-W43</v>
      </c>
      <c r="G1188" t="s">
        <v>680</v>
      </c>
      <c r="H1188" t="s">
        <v>102</v>
      </c>
      <c r="I1188" t="s">
        <v>102</v>
      </c>
      <c r="J1188" t="s">
        <v>103</v>
      </c>
      <c r="K1188" t="s">
        <v>104</v>
      </c>
      <c r="L1188" t="s">
        <v>988</v>
      </c>
      <c r="M1188" t="s">
        <v>996</v>
      </c>
      <c r="N1188" t="s">
        <v>1706</v>
      </c>
      <c r="O1188" t="s">
        <v>1498</v>
      </c>
      <c r="P1188" t="s">
        <v>988</v>
      </c>
      <c r="Q1188" t="s">
        <v>996</v>
      </c>
      <c r="R1188" t="s">
        <v>2466</v>
      </c>
      <c r="S1188" t="s">
        <v>1902</v>
      </c>
      <c r="T1188" t="s">
        <v>970</v>
      </c>
      <c r="U1188" t="s">
        <v>970</v>
      </c>
      <c r="V1188" t="s">
        <v>996</v>
      </c>
      <c r="W1188" t="s">
        <v>996</v>
      </c>
      <c r="X1188" t="s">
        <v>998</v>
      </c>
      <c r="Y1188" t="s">
        <v>970</v>
      </c>
      <c r="Z1188" t="s">
        <v>484</v>
      </c>
      <c r="AA1188" t="s">
        <v>484</v>
      </c>
      <c r="AB1188">
        <v>1</v>
      </c>
      <c r="AC1188">
        <v>1</v>
      </c>
    </row>
    <row r="1189" spans="2:29" x14ac:dyDescent="0.25">
      <c r="B1189">
        <f t="shared" si="36"/>
        <v>2022</v>
      </c>
      <c r="C1189">
        <f t="shared" si="37"/>
        <v>10</v>
      </c>
      <c r="D1189" s="19">
        <f>_xlfn.XLOOKUP(G1189,[1]Sheet1!$K:$K,[1]Sheet1!$D:$D,0)</f>
        <v>44851</v>
      </c>
      <c r="E1189" s="19">
        <f>_xlfn.XLOOKUP(G1189,[1]Sheet1!$K:$K,[1]Sheet1!$E:$E,0)</f>
        <v>44857</v>
      </c>
      <c r="F1189" t="str">
        <f>_xlfn.XLOOKUP(G1189,[1]Sheet1!$K:$K,[1]Sheet1!$N:$N,0)</f>
        <v>2022-W43</v>
      </c>
      <c r="G1189" t="s">
        <v>680</v>
      </c>
      <c r="H1189" t="s">
        <v>687</v>
      </c>
      <c r="I1189" t="s">
        <v>102</v>
      </c>
      <c r="J1189" t="s">
        <v>103</v>
      </c>
      <c r="K1189" t="s">
        <v>104</v>
      </c>
      <c r="L1189" t="s">
        <v>1221</v>
      </c>
      <c r="M1189" t="s">
        <v>984</v>
      </c>
      <c r="N1189" t="s">
        <v>2231</v>
      </c>
      <c r="O1189" t="s">
        <v>986</v>
      </c>
      <c r="P1189" t="s">
        <v>1187</v>
      </c>
      <c r="Q1189" t="s">
        <v>984</v>
      </c>
      <c r="R1189" t="s">
        <v>2169</v>
      </c>
      <c r="S1189" t="s">
        <v>986</v>
      </c>
      <c r="T1189" t="s">
        <v>970</v>
      </c>
      <c r="U1189" t="s">
        <v>986</v>
      </c>
      <c r="V1189" t="s">
        <v>996</v>
      </c>
      <c r="W1189" t="s">
        <v>984</v>
      </c>
      <c r="X1189" t="s">
        <v>1279</v>
      </c>
      <c r="Y1189" t="s">
        <v>986</v>
      </c>
      <c r="Z1189" t="s">
        <v>484</v>
      </c>
      <c r="AA1189" t="s">
        <v>33</v>
      </c>
      <c r="AB1189">
        <v>1</v>
      </c>
      <c r="AC1189">
        <v>0</v>
      </c>
    </row>
    <row r="1190" spans="2:29" x14ac:dyDescent="0.25">
      <c r="B1190">
        <f t="shared" si="36"/>
        <v>2022</v>
      </c>
      <c r="C1190">
        <f t="shared" si="37"/>
        <v>10</v>
      </c>
      <c r="D1190" s="19">
        <f>_xlfn.XLOOKUP(G1190,[1]Sheet1!$K:$K,[1]Sheet1!$D:$D,0)</f>
        <v>44851</v>
      </c>
      <c r="E1190" s="19">
        <f>_xlfn.XLOOKUP(G1190,[1]Sheet1!$K:$K,[1]Sheet1!$E:$E,0)</f>
        <v>44857</v>
      </c>
      <c r="F1190" t="str">
        <f>_xlfn.XLOOKUP(G1190,[1]Sheet1!$K:$K,[1]Sheet1!$N:$N,0)</f>
        <v>2022-W43</v>
      </c>
      <c r="G1190" t="s">
        <v>680</v>
      </c>
      <c r="H1190" t="s">
        <v>687</v>
      </c>
      <c r="I1190" t="s">
        <v>93</v>
      </c>
      <c r="J1190" t="s">
        <v>94</v>
      </c>
      <c r="K1190" t="s">
        <v>95</v>
      </c>
      <c r="L1190" t="s">
        <v>992</v>
      </c>
      <c r="M1190" t="s">
        <v>984</v>
      </c>
      <c r="N1190" t="s">
        <v>2184</v>
      </c>
      <c r="O1190" t="s">
        <v>986</v>
      </c>
      <c r="P1190" t="s">
        <v>1132</v>
      </c>
      <c r="Q1190" t="s">
        <v>984</v>
      </c>
      <c r="R1190" t="s">
        <v>1762</v>
      </c>
      <c r="S1190" t="s">
        <v>986</v>
      </c>
      <c r="T1190" t="s">
        <v>970</v>
      </c>
      <c r="U1190" t="s">
        <v>986</v>
      </c>
      <c r="V1190" t="s">
        <v>1081</v>
      </c>
      <c r="W1190" t="s">
        <v>1081</v>
      </c>
      <c r="X1190" t="s">
        <v>1522</v>
      </c>
      <c r="Y1190" t="s">
        <v>986</v>
      </c>
      <c r="Z1190" t="s">
        <v>684</v>
      </c>
      <c r="AA1190" t="s">
        <v>684</v>
      </c>
      <c r="AB1190">
        <v>1</v>
      </c>
      <c r="AC1190">
        <v>1</v>
      </c>
    </row>
    <row r="1191" spans="2:29" x14ac:dyDescent="0.25">
      <c r="B1191">
        <f t="shared" si="36"/>
        <v>2022</v>
      </c>
      <c r="C1191">
        <f t="shared" si="37"/>
        <v>10</v>
      </c>
      <c r="D1191" s="19">
        <f>_xlfn.XLOOKUP(G1191,[1]Sheet1!$K:$K,[1]Sheet1!$D:$D,0)</f>
        <v>44851</v>
      </c>
      <c r="E1191" s="19">
        <f>_xlfn.XLOOKUP(G1191,[1]Sheet1!$K:$K,[1]Sheet1!$E:$E,0)</f>
        <v>44857</v>
      </c>
      <c r="F1191" t="str">
        <f>_xlfn.XLOOKUP(G1191,[1]Sheet1!$K:$K,[1]Sheet1!$N:$N,0)</f>
        <v>2022-W43</v>
      </c>
      <c r="G1191" t="s">
        <v>680</v>
      </c>
      <c r="H1191" t="s">
        <v>686</v>
      </c>
      <c r="I1191" t="s">
        <v>67</v>
      </c>
      <c r="J1191" t="s">
        <v>68</v>
      </c>
      <c r="K1191" t="s">
        <v>69</v>
      </c>
      <c r="L1191" t="s">
        <v>1110</v>
      </c>
      <c r="M1191" t="s">
        <v>984</v>
      </c>
      <c r="N1191" t="s">
        <v>1148</v>
      </c>
      <c r="O1191" t="s">
        <v>986</v>
      </c>
      <c r="P1191" t="s">
        <v>1042</v>
      </c>
      <c r="Q1191" t="s">
        <v>984</v>
      </c>
      <c r="R1191" t="s">
        <v>3175</v>
      </c>
      <c r="S1191" t="s">
        <v>986</v>
      </c>
      <c r="T1191" t="s">
        <v>970</v>
      </c>
      <c r="U1191" t="s">
        <v>986</v>
      </c>
      <c r="V1191" t="s">
        <v>996</v>
      </c>
      <c r="W1191" t="s">
        <v>984</v>
      </c>
      <c r="X1191" t="s">
        <v>1335</v>
      </c>
      <c r="Y1191" t="s">
        <v>986</v>
      </c>
      <c r="Z1191" t="s">
        <v>484</v>
      </c>
      <c r="AA1191" t="s">
        <v>33</v>
      </c>
      <c r="AB1191">
        <v>1</v>
      </c>
      <c r="AC1191">
        <v>0</v>
      </c>
    </row>
    <row r="1192" spans="2:29" x14ac:dyDescent="0.25">
      <c r="B1192">
        <f t="shared" si="36"/>
        <v>2022</v>
      </c>
      <c r="C1192">
        <f t="shared" si="37"/>
        <v>10</v>
      </c>
      <c r="D1192" s="19">
        <f>_xlfn.XLOOKUP(G1192,[1]Sheet1!$K:$K,[1]Sheet1!$D:$D,0)</f>
        <v>44844</v>
      </c>
      <c r="E1192" s="19">
        <f>_xlfn.XLOOKUP(G1192,[1]Sheet1!$K:$K,[1]Sheet1!$E:$E,0)</f>
        <v>44850</v>
      </c>
      <c r="F1192" t="str">
        <f>_xlfn.XLOOKUP(G1192,[1]Sheet1!$K:$K,[1]Sheet1!$N:$N,0)</f>
        <v>2022-W42</v>
      </c>
      <c r="G1192" t="s">
        <v>688</v>
      </c>
      <c r="H1192" t="s">
        <v>301</v>
      </c>
      <c r="I1192" t="s">
        <v>301</v>
      </c>
      <c r="J1192" t="s">
        <v>302</v>
      </c>
      <c r="K1192" t="s">
        <v>303</v>
      </c>
      <c r="L1192" t="s">
        <v>1800</v>
      </c>
      <c r="M1192" t="s">
        <v>1081</v>
      </c>
      <c r="N1192" t="s">
        <v>3003</v>
      </c>
      <c r="O1192" t="s">
        <v>1518</v>
      </c>
      <c r="P1192" t="s">
        <v>2721</v>
      </c>
      <c r="Q1192" t="s">
        <v>1081</v>
      </c>
      <c r="R1192" t="s">
        <v>3176</v>
      </c>
      <c r="S1192" t="s">
        <v>1247</v>
      </c>
      <c r="T1192" t="s">
        <v>970</v>
      </c>
      <c r="U1192" t="s">
        <v>970</v>
      </c>
      <c r="V1192" t="s">
        <v>1289</v>
      </c>
      <c r="W1192" t="s">
        <v>984</v>
      </c>
      <c r="X1192" t="s">
        <v>3177</v>
      </c>
      <c r="Y1192" t="s">
        <v>986</v>
      </c>
      <c r="Z1192" t="s">
        <v>689</v>
      </c>
      <c r="AA1192" t="s">
        <v>33</v>
      </c>
      <c r="AB1192">
        <v>22</v>
      </c>
      <c r="AC1192">
        <v>0</v>
      </c>
    </row>
    <row r="1193" spans="2:29" x14ac:dyDescent="0.25">
      <c r="B1193">
        <f t="shared" si="36"/>
        <v>2022</v>
      </c>
      <c r="C1193">
        <f t="shared" si="37"/>
        <v>10</v>
      </c>
      <c r="D1193" s="19">
        <f>_xlfn.XLOOKUP(G1193,[1]Sheet1!$K:$K,[1]Sheet1!$D:$D,0)</f>
        <v>44844</v>
      </c>
      <c r="E1193" s="19">
        <f>_xlfn.XLOOKUP(G1193,[1]Sheet1!$K:$K,[1]Sheet1!$E:$E,0)</f>
        <v>44850</v>
      </c>
      <c r="F1193" t="str">
        <f>_xlfn.XLOOKUP(G1193,[1]Sheet1!$K:$K,[1]Sheet1!$N:$N,0)</f>
        <v>2022-W42</v>
      </c>
      <c r="G1193" t="s">
        <v>688</v>
      </c>
      <c r="H1193" t="s">
        <v>116</v>
      </c>
      <c r="I1193" t="s">
        <v>116</v>
      </c>
      <c r="J1193" t="s">
        <v>117</v>
      </c>
      <c r="K1193" t="s">
        <v>118</v>
      </c>
      <c r="L1193" t="s">
        <v>1248</v>
      </c>
      <c r="M1193" t="s">
        <v>996</v>
      </c>
      <c r="N1193" t="s">
        <v>3178</v>
      </c>
      <c r="O1193" t="s">
        <v>1121</v>
      </c>
      <c r="P1193" t="s">
        <v>1312</v>
      </c>
      <c r="Q1193" t="s">
        <v>996</v>
      </c>
      <c r="R1193" t="s">
        <v>3058</v>
      </c>
      <c r="S1193" t="s">
        <v>1445</v>
      </c>
      <c r="T1193" t="s">
        <v>3103</v>
      </c>
      <c r="U1193" t="s">
        <v>970</v>
      </c>
      <c r="V1193" t="s">
        <v>1340</v>
      </c>
      <c r="W1193" t="s">
        <v>984</v>
      </c>
      <c r="X1193" t="s">
        <v>3179</v>
      </c>
      <c r="Y1193" t="s">
        <v>986</v>
      </c>
      <c r="Z1193" t="s">
        <v>690</v>
      </c>
      <c r="AA1193" t="s">
        <v>33</v>
      </c>
      <c r="AB1193">
        <v>16</v>
      </c>
      <c r="AC1193">
        <v>0</v>
      </c>
    </row>
    <row r="1194" spans="2:29" x14ac:dyDescent="0.25">
      <c r="B1194">
        <f t="shared" si="36"/>
        <v>2022</v>
      </c>
      <c r="C1194">
        <f t="shared" si="37"/>
        <v>10</v>
      </c>
      <c r="D1194" s="19">
        <f>_xlfn.XLOOKUP(G1194,[1]Sheet1!$K:$K,[1]Sheet1!$D:$D,0)</f>
        <v>44844</v>
      </c>
      <c r="E1194" s="19">
        <f>_xlfn.XLOOKUP(G1194,[1]Sheet1!$K:$K,[1]Sheet1!$E:$E,0)</f>
        <v>44850</v>
      </c>
      <c r="F1194" t="str">
        <f>_xlfn.XLOOKUP(G1194,[1]Sheet1!$K:$K,[1]Sheet1!$N:$N,0)</f>
        <v>2022-W42</v>
      </c>
      <c r="G1194" t="s">
        <v>688</v>
      </c>
      <c r="H1194" t="s">
        <v>24</v>
      </c>
      <c r="I1194" t="s">
        <v>24</v>
      </c>
      <c r="J1194" t="s">
        <v>25</v>
      </c>
      <c r="K1194" t="s">
        <v>26</v>
      </c>
      <c r="L1194" t="s">
        <v>2587</v>
      </c>
      <c r="M1194" t="s">
        <v>1081</v>
      </c>
      <c r="N1194" t="s">
        <v>2585</v>
      </c>
      <c r="O1194" t="s">
        <v>1518</v>
      </c>
      <c r="P1194" t="s">
        <v>2593</v>
      </c>
      <c r="Q1194" t="s">
        <v>977</v>
      </c>
      <c r="R1194" t="s">
        <v>3180</v>
      </c>
      <c r="S1194" t="s">
        <v>1770</v>
      </c>
      <c r="T1194" t="s">
        <v>3181</v>
      </c>
      <c r="U1194" t="s">
        <v>970</v>
      </c>
      <c r="V1194" t="s">
        <v>1340</v>
      </c>
      <c r="W1194" t="s">
        <v>984</v>
      </c>
      <c r="X1194" t="s">
        <v>2558</v>
      </c>
      <c r="Y1194" t="s">
        <v>986</v>
      </c>
      <c r="Z1194" t="s">
        <v>691</v>
      </c>
      <c r="AA1194" t="s">
        <v>33</v>
      </c>
      <c r="AB1194">
        <v>16</v>
      </c>
      <c r="AC1194">
        <v>0</v>
      </c>
    </row>
    <row r="1195" spans="2:29" x14ac:dyDescent="0.25">
      <c r="B1195">
        <f t="shared" si="36"/>
        <v>2022</v>
      </c>
      <c r="C1195">
        <f t="shared" si="37"/>
        <v>10</v>
      </c>
      <c r="D1195" s="19">
        <f>_xlfn.XLOOKUP(G1195,[1]Sheet1!$K:$K,[1]Sheet1!$D:$D,0)</f>
        <v>44844</v>
      </c>
      <c r="E1195" s="19">
        <f>_xlfn.XLOOKUP(G1195,[1]Sheet1!$K:$K,[1]Sheet1!$E:$E,0)</f>
        <v>44850</v>
      </c>
      <c r="F1195" t="str">
        <f>_xlfn.XLOOKUP(G1195,[1]Sheet1!$K:$K,[1]Sheet1!$N:$N,0)</f>
        <v>2022-W42</v>
      </c>
      <c r="G1195" t="s">
        <v>688</v>
      </c>
      <c r="H1195" t="s">
        <v>58</v>
      </c>
      <c r="I1195" t="s">
        <v>58</v>
      </c>
      <c r="J1195" t="s">
        <v>59</v>
      </c>
      <c r="K1195" t="s">
        <v>60</v>
      </c>
      <c r="L1195" t="s">
        <v>1362</v>
      </c>
      <c r="M1195" t="s">
        <v>977</v>
      </c>
      <c r="N1195" t="s">
        <v>1737</v>
      </c>
      <c r="O1195" t="s">
        <v>1303</v>
      </c>
      <c r="P1195" t="s">
        <v>1559</v>
      </c>
      <c r="Q1195" t="s">
        <v>1032</v>
      </c>
      <c r="R1195" t="s">
        <v>3182</v>
      </c>
      <c r="S1195" t="s">
        <v>1229</v>
      </c>
      <c r="T1195" t="s">
        <v>970</v>
      </c>
      <c r="U1195" t="s">
        <v>970</v>
      </c>
      <c r="V1195" t="s">
        <v>992</v>
      </c>
      <c r="W1195" t="s">
        <v>984</v>
      </c>
      <c r="X1195" t="s">
        <v>1750</v>
      </c>
      <c r="Y1195" t="s">
        <v>986</v>
      </c>
      <c r="Z1195" t="s">
        <v>692</v>
      </c>
      <c r="AA1195" t="s">
        <v>33</v>
      </c>
      <c r="AB1195">
        <v>15</v>
      </c>
      <c r="AC1195">
        <v>0</v>
      </c>
    </row>
    <row r="1196" spans="2:29" x14ac:dyDescent="0.25">
      <c r="B1196">
        <f t="shared" si="36"/>
        <v>2022</v>
      </c>
      <c r="C1196">
        <f t="shared" si="37"/>
        <v>10</v>
      </c>
      <c r="D1196" s="19">
        <f>_xlfn.XLOOKUP(G1196,[1]Sheet1!$K:$K,[1]Sheet1!$D:$D,0)</f>
        <v>44844</v>
      </c>
      <c r="E1196" s="19">
        <f>_xlfn.XLOOKUP(G1196,[1]Sheet1!$K:$K,[1]Sheet1!$E:$E,0)</f>
        <v>44850</v>
      </c>
      <c r="F1196" t="str">
        <f>_xlfn.XLOOKUP(G1196,[1]Sheet1!$K:$K,[1]Sheet1!$N:$N,0)</f>
        <v>2022-W42</v>
      </c>
      <c r="G1196" t="s">
        <v>688</v>
      </c>
      <c r="H1196" t="s">
        <v>231</v>
      </c>
      <c r="I1196" t="s">
        <v>231</v>
      </c>
      <c r="J1196" t="s">
        <v>232</v>
      </c>
      <c r="K1196" t="s">
        <v>233</v>
      </c>
      <c r="L1196" t="s">
        <v>1914</v>
      </c>
      <c r="M1196" t="s">
        <v>984</v>
      </c>
      <c r="N1196" t="s">
        <v>1474</v>
      </c>
      <c r="O1196" t="s">
        <v>986</v>
      </c>
      <c r="P1196" t="s">
        <v>1888</v>
      </c>
      <c r="Q1196" t="s">
        <v>984</v>
      </c>
      <c r="R1196" t="s">
        <v>3033</v>
      </c>
      <c r="S1196" t="s">
        <v>986</v>
      </c>
      <c r="T1196" t="s">
        <v>3183</v>
      </c>
      <c r="U1196" t="s">
        <v>986</v>
      </c>
      <c r="V1196" t="s">
        <v>1001</v>
      </c>
      <c r="W1196" t="s">
        <v>984</v>
      </c>
      <c r="X1196" t="s">
        <v>3184</v>
      </c>
      <c r="Y1196" t="s">
        <v>986</v>
      </c>
      <c r="Z1196" t="s">
        <v>693</v>
      </c>
      <c r="AA1196" t="s">
        <v>33</v>
      </c>
      <c r="AB1196">
        <v>13</v>
      </c>
      <c r="AC1196">
        <v>0</v>
      </c>
    </row>
    <row r="1197" spans="2:29" x14ac:dyDescent="0.25">
      <c r="B1197">
        <f t="shared" si="36"/>
        <v>2022</v>
      </c>
      <c r="C1197">
        <f t="shared" si="37"/>
        <v>10</v>
      </c>
      <c r="D1197" s="19">
        <f>_xlfn.XLOOKUP(G1197,[1]Sheet1!$K:$K,[1]Sheet1!$D:$D,0)</f>
        <v>44844</v>
      </c>
      <c r="E1197" s="19">
        <f>_xlfn.XLOOKUP(G1197,[1]Sheet1!$K:$K,[1]Sheet1!$E:$E,0)</f>
        <v>44850</v>
      </c>
      <c r="F1197" t="str">
        <f>_xlfn.XLOOKUP(G1197,[1]Sheet1!$K:$K,[1]Sheet1!$N:$N,0)</f>
        <v>2022-W42</v>
      </c>
      <c r="G1197" t="s">
        <v>688</v>
      </c>
      <c r="H1197" t="s">
        <v>224</v>
      </c>
      <c r="I1197" t="s">
        <v>224</v>
      </c>
      <c r="J1197" t="s">
        <v>158</v>
      </c>
      <c r="K1197" t="s">
        <v>225</v>
      </c>
      <c r="L1197" t="s">
        <v>1810</v>
      </c>
      <c r="M1197" t="s">
        <v>996</v>
      </c>
      <c r="N1197" t="s">
        <v>1426</v>
      </c>
      <c r="O1197" t="s">
        <v>1121</v>
      </c>
      <c r="P1197" t="s">
        <v>1649</v>
      </c>
      <c r="Q1197" t="s">
        <v>996</v>
      </c>
      <c r="R1197" t="s">
        <v>2966</v>
      </c>
      <c r="S1197" t="s">
        <v>1445</v>
      </c>
      <c r="T1197" t="s">
        <v>970</v>
      </c>
      <c r="U1197" t="s">
        <v>970</v>
      </c>
      <c r="V1197" t="s">
        <v>1110</v>
      </c>
      <c r="W1197" t="s">
        <v>984</v>
      </c>
      <c r="X1197" t="s">
        <v>1845</v>
      </c>
      <c r="Y1197" t="s">
        <v>986</v>
      </c>
      <c r="Z1197" t="s">
        <v>694</v>
      </c>
      <c r="AA1197" t="s">
        <v>33</v>
      </c>
      <c r="AB1197">
        <v>9</v>
      </c>
      <c r="AC1197">
        <v>0</v>
      </c>
    </row>
    <row r="1198" spans="2:29" x14ac:dyDescent="0.25">
      <c r="B1198">
        <f t="shared" si="36"/>
        <v>2022</v>
      </c>
      <c r="C1198">
        <f t="shared" si="37"/>
        <v>10</v>
      </c>
      <c r="D1198" s="19">
        <f>_xlfn.XLOOKUP(G1198,[1]Sheet1!$K:$K,[1]Sheet1!$D:$D,0)</f>
        <v>44844</v>
      </c>
      <c r="E1198" s="19">
        <f>_xlfn.XLOOKUP(G1198,[1]Sheet1!$K:$K,[1]Sheet1!$E:$E,0)</f>
        <v>44850</v>
      </c>
      <c r="F1198" t="str">
        <f>_xlfn.XLOOKUP(G1198,[1]Sheet1!$K:$K,[1]Sheet1!$N:$N,0)</f>
        <v>2022-W42</v>
      </c>
      <c r="G1198" t="s">
        <v>688</v>
      </c>
      <c r="H1198" t="s">
        <v>35</v>
      </c>
      <c r="I1198" t="s">
        <v>35</v>
      </c>
      <c r="J1198" t="s">
        <v>36</v>
      </c>
      <c r="K1198" t="s">
        <v>37</v>
      </c>
      <c r="L1198" t="s">
        <v>1855</v>
      </c>
      <c r="M1198" t="s">
        <v>984</v>
      </c>
      <c r="N1198" t="s">
        <v>1716</v>
      </c>
      <c r="O1198" t="s">
        <v>986</v>
      </c>
      <c r="P1198" t="s">
        <v>2163</v>
      </c>
      <c r="Q1198" t="s">
        <v>984</v>
      </c>
      <c r="R1198" t="s">
        <v>1435</v>
      </c>
      <c r="S1198" t="s">
        <v>986</v>
      </c>
      <c r="T1198" t="s">
        <v>2918</v>
      </c>
      <c r="U1198" t="s">
        <v>986</v>
      </c>
      <c r="V1198" t="s">
        <v>1110</v>
      </c>
      <c r="W1198" t="s">
        <v>984</v>
      </c>
      <c r="X1198" t="s">
        <v>3128</v>
      </c>
      <c r="Y1198" t="s">
        <v>986</v>
      </c>
      <c r="Z1198" t="s">
        <v>695</v>
      </c>
      <c r="AA1198" t="s">
        <v>33</v>
      </c>
      <c r="AB1198">
        <v>9</v>
      </c>
      <c r="AC1198">
        <v>0</v>
      </c>
    </row>
    <row r="1199" spans="2:29" x14ac:dyDescent="0.25">
      <c r="B1199">
        <f t="shared" si="36"/>
        <v>2022</v>
      </c>
      <c r="C1199">
        <f t="shared" si="37"/>
        <v>10</v>
      </c>
      <c r="D1199" s="19">
        <f>_xlfn.XLOOKUP(G1199,[1]Sheet1!$K:$K,[1]Sheet1!$D:$D,0)</f>
        <v>44844</v>
      </c>
      <c r="E1199" s="19">
        <f>_xlfn.XLOOKUP(G1199,[1]Sheet1!$K:$K,[1]Sheet1!$E:$E,0)</f>
        <v>44850</v>
      </c>
      <c r="F1199" t="str">
        <f>_xlfn.XLOOKUP(G1199,[1]Sheet1!$K:$K,[1]Sheet1!$N:$N,0)</f>
        <v>2022-W42</v>
      </c>
      <c r="G1199" t="s">
        <v>688</v>
      </c>
      <c r="H1199" t="s">
        <v>88</v>
      </c>
      <c r="I1199" t="s">
        <v>88</v>
      </c>
      <c r="J1199" t="s">
        <v>89</v>
      </c>
      <c r="K1199" t="s">
        <v>90</v>
      </c>
      <c r="L1199" t="s">
        <v>1038</v>
      </c>
      <c r="M1199" t="s">
        <v>977</v>
      </c>
      <c r="N1199" t="s">
        <v>2671</v>
      </c>
      <c r="O1199" t="s">
        <v>1303</v>
      </c>
      <c r="P1199" t="s">
        <v>1824</v>
      </c>
      <c r="Q1199" t="s">
        <v>977</v>
      </c>
      <c r="R1199" t="s">
        <v>1330</v>
      </c>
      <c r="S1199" t="s">
        <v>1770</v>
      </c>
      <c r="T1199" t="s">
        <v>3108</v>
      </c>
      <c r="U1199" t="s">
        <v>970</v>
      </c>
      <c r="V1199" t="s">
        <v>1042</v>
      </c>
      <c r="W1199" t="s">
        <v>984</v>
      </c>
      <c r="X1199" t="s">
        <v>3185</v>
      </c>
      <c r="Y1199" t="s">
        <v>986</v>
      </c>
      <c r="Z1199" t="s">
        <v>696</v>
      </c>
      <c r="AA1199" t="s">
        <v>33</v>
      </c>
      <c r="AB1199">
        <v>7</v>
      </c>
      <c r="AC1199">
        <v>0</v>
      </c>
    </row>
    <row r="1200" spans="2:29" x14ac:dyDescent="0.25">
      <c r="B1200">
        <f t="shared" si="36"/>
        <v>2022</v>
      </c>
      <c r="C1200">
        <f t="shared" si="37"/>
        <v>10</v>
      </c>
      <c r="D1200" s="19">
        <f>_xlfn.XLOOKUP(G1200,[1]Sheet1!$K:$K,[1]Sheet1!$D:$D,0)</f>
        <v>44844</v>
      </c>
      <c r="E1200" s="19">
        <f>_xlfn.XLOOKUP(G1200,[1]Sheet1!$K:$K,[1]Sheet1!$E:$E,0)</f>
        <v>44850</v>
      </c>
      <c r="F1200" t="str">
        <f>_xlfn.XLOOKUP(G1200,[1]Sheet1!$K:$K,[1]Sheet1!$N:$N,0)</f>
        <v>2022-W42</v>
      </c>
      <c r="G1200" t="s">
        <v>688</v>
      </c>
      <c r="H1200" t="s">
        <v>163</v>
      </c>
      <c r="I1200" t="s">
        <v>163</v>
      </c>
      <c r="J1200" t="s">
        <v>164</v>
      </c>
      <c r="K1200" t="s">
        <v>165</v>
      </c>
      <c r="L1200" t="s">
        <v>1255</v>
      </c>
      <c r="M1200" t="s">
        <v>1081</v>
      </c>
      <c r="N1200" t="s">
        <v>2509</v>
      </c>
      <c r="O1200" t="s">
        <v>1518</v>
      </c>
      <c r="P1200" t="s">
        <v>1087</v>
      </c>
      <c r="Q1200" t="s">
        <v>977</v>
      </c>
      <c r="R1200" t="s">
        <v>2422</v>
      </c>
      <c r="S1200" t="s">
        <v>1770</v>
      </c>
      <c r="T1200" t="s">
        <v>970</v>
      </c>
      <c r="U1200" t="s">
        <v>970</v>
      </c>
      <c r="V1200" t="s">
        <v>963</v>
      </c>
      <c r="W1200" t="s">
        <v>984</v>
      </c>
      <c r="X1200" t="s">
        <v>1259</v>
      </c>
      <c r="Y1200" t="s">
        <v>986</v>
      </c>
      <c r="Z1200" t="s">
        <v>697</v>
      </c>
      <c r="AA1200" t="s">
        <v>33</v>
      </c>
      <c r="AB1200">
        <v>5</v>
      </c>
      <c r="AC1200">
        <v>0</v>
      </c>
    </row>
    <row r="1201" spans="2:29" x14ac:dyDescent="0.25">
      <c r="B1201">
        <f t="shared" si="36"/>
        <v>2022</v>
      </c>
      <c r="C1201">
        <f t="shared" si="37"/>
        <v>10</v>
      </c>
      <c r="D1201" s="19">
        <f>_xlfn.XLOOKUP(G1201,[1]Sheet1!$K:$K,[1]Sheet1!$D:$D,0)</f>
        <v>44844</v>
      </c>
      <c r="E1201" s="19">
        <f>_xlfn.XLOOKUP(G1201,[1]Sheet1!$K:$K,[1]Sheet1!$E:$E,0)</f>
        <v>44850</v>
      </c>
      <c r="F1201" t="str">
        <f>_xlfn.XLOOKUP(G1201,[1]Sheet1!$K:$K,[1]Sheet1!$N:$N,0)</f>
        <v>2022-W42</v>
      </c>
      <c r="G1201" t="s">
        <v>688</v>
      </c>
      <c r="H1201" t="s">
        <v>157</v>
      </c>
      <c r="I1201" t="s">
        <v>157</v>
      </c>
      <c r="J1201" t="s">
        <v>158</v>
      </c>
      <c r="K1201" t="s">
        <v>159</v>
      </c>
      <c r="L1201" t="s">
        <v>1345</v>
      </c>
      <c r="M1201" t="s">
        <v>984</v>
      </c>
      <c r="N1201" t="s">
        <v>1760</v>
      </c>
      <c r="O1201" t="s">
        <v>986</v>
      </c>
      <c r="P1201" t="s">
        <v>1253</v>
      </c>
      <c r="Q1201" t="s">
        <v>984</v>
      </c>
      <c r="R1201" t="s">
        <v>1278</v>
      </c>
      <c r="S1201" t="s">
        <v>986</v>
      </c>
      <c r="T1201" t="s">
        <v>970</v>
      </c>
      <c r="U1201" t="s">
        <v>986</v>
      </c>
      <c r="V1201" t="s">
        <v>977</v>
      </c>
      <c r="W1201" t="s">
        <v>984</v>
      </c>
      <c r="X1201" t="s">
        <v>1361</v>
      </c>
      <c r="Y1201" t="s">
        <v>986</v>
      </c>
      <c r="Z1201" t="s">
        <v>698</v>
      </c>
      <c r="AA1201" t="s">
        <v>33</v>
      </c>
      <c r="AB1201">
        <v>4</v>
      </c>
      <c r="AC1201">
        <v>0</v>
      </c>
    </row>
    <row r="1202" spans="2:29" x14ac:dyDescent="0.25">
      <c r="B1202">
        <f t="shared" si="36"/>
        <v>2022</v>
      </c>
      <c r="C1202">
        <f t="shared" si="37"/>
        <v>10</v>
      </c>
      <c r="D1202" s="19">
        <f>_xlfn.XLOOKUP(G1202,[1]Sheet1!$K:$K,[1]Sheet1!$D:$D,0)</f>
        <v>44844</v>
      </c>
      <c r="E1202" s="19">
        <f>_xlfn.XLOOKUP(G1202,[1]Sheet1!$K:$K,[1]Sheet1!$E:$E,0)</f>
        <v>44850</v>
      </c>
      <c r="F1202" t="str">
        <f>_xlfn.XLOOKUP(G1202,[1]Sheet1!$K:$K,[1]Sheet1!$N:$N,0)</f>
        <v>2022-W42</v>
      </c>
      <c r="G1202" t="s">
        <v>688</v>
      </c>
      <c r="H1202" t="s">
        <v>34</v>
      </c>
      <c r="I1202" t="s">
        <v>45</v>
      </c>
      <c r="J1202" t="s">
        <v>46</v>
      </c>
      <c r="K1202" t="s">
        <v>47</v>
      </c>
      <c r="L1202" t="s">
        <v>1106</v>
      </c>
      <c r="M1202" t="s">
        <v>984</v>
      </c>
      <c r="N1202" t="s">
        <v>1987</v>
      </c>
      <c r="O1202" t="s">
        <v>986</v>
      </c>
      <c r="P1202" t="s">
        <v>1266</v>
      </c>
      <c r="Q1202" t="s">
        <v>984</v>
      </c>
      <c r="R1202" t="s">
        <v>1423</v>
      </c>
      <c r="S1202" t="s">
        <v>986</v>
      </c>
      <c r="T1202" t="s">
        <v>970</v>
      </c>
      <c r="U1202" t="s">
        <v>986</v>
      </c>
      <c r="V1202" t="s">
        <v>977</v>
      </c>
      <c r="W1202" t="s">
        <v>984</v>
      </c>
      <c r="X1202" t="s">
        <v>1078</v>
      </c>
      <c r="Y1202" t="s">
        <v>986</v>
      </c>
      <c r="Z1202" t="s">
        <v>699</v>
      </c>
      <c r="AA1202" t="s">
        <v>33</v>
      </c>
      <c r="AB1202">
        <v>4</v>
      </c>
      <c r="AC1202">
        <v>0</v>
      </c>
    </row>
    <row r="1203" spans="2:29" x14ac:dyDescent="0.25">
      <c r="B1203">
        <f t="shared" si="36"/>
        <v>2022</v>
      </c>
      <c r="C1203">
        <f t="shared" si="37"/>
        <v>10</v>
      </c>
      <c r="D1203" s="19">
        <f>_xlfn.XLOOKUP(G1203,[1]Sheet1!$K:$K,[1]Sheet1!$D:$D,0)</f>
        <v>44844</v>
      </c>
      <c r="E1203" s="19">
        <f>_xlfn.XLOOKUP(G1203,[1]Sheet1!$K:$K,[1]Sheet1!$E:$E,0)</f>
        <v>44850</v>
      </c>
      <c r="F1203" t="str">
        <f>_xlfn.XLOOKUP(G1203,[1]Sheet1!$K:$K,[1]Sheet1!$N:$N,0)</f>
        <v>2022-W42</v>
      </c>
      <c r="G1203" t="s">
        <v>688</v>
      </c>
      <c r="H1203" t="s">
        <v>685</v>
      </c>
      <c r="I1203" t="s">
        <v>186</v>
      </c>
      <c r="J1203" t="s">
        <v>187</v>
      </c>
      <c r="K1203" t="s">
        <v>188</v>
      </c>
      <c r="L1203" t="s">
        <v>1539</v>
      </c>
      <c r="M1203" t="s">
        <v>984</v>
      </c>
      <c r="N1203" t="s">
        <v>2562</v>
      </c>
      <c r="O1203" t="s">
        <v>986</v>
      </c>
      <c r="P1203" t="s">
        <v>2002</v>
      </c>
      <c r="Q1203" t="s">
        <v>984</v>
      </c>
      <c r="R1203" t="s">
        <v>3186</v>
      </c>
      <c r="S1203" t="s">
        <v>986</v>
      </c>
      <c r="T1203" t="s">
        <v>970</v>
      </c>
      <c r="U1203" t="s">
        <v>986</v>
      </c>
      <c r="V1203" t="s">
        <v>1081</v>
      </c>
      <c r="W1203" t="s">
        <v>984</v>
      </c>
      <c r="X1203" t="s">
        <v>1277</v>
      </c>
      <c r="Y1203" t="s">
        <v>986</v>
      </c>
      <c r="Z1203" t="s">
        <v>318</v>
      </c>
      <c r="AA1203" t="s">
        <v>33</v>
      </c>
      <c r="AB1203">
        <v>3</v>
      </c>
      <c r="AC1203">
        <v>0</v>
      </c>
    </row>
    <row r="1204" spans="2:29" x14ac:dyDescent="0.25">
      <c r="B1204">
        <f t="shared" si="36"/>
        <v>2022</v>
      </c>
      <c r="C1204">
        <f t="shared" si="37"/>
        <v>10</v>
      </c>
      <c r="D1204" s="19">
        <f>_xlfn.XLOOKUP(G1204,[1]Sheet1!$K:$K,[1]Sheet1!$D:$D,0)</f>
        <v>44844</v>
      </c>
      <c r="E1204" s="19">
        <f>_xlfn.XLOOKUP(G1204,[1]Sheet1!$K:$K,[1]Sheet1!$E:$E,0)</f>
        <v>44850</v>
      </c>
      <c r="F1204" t="str">
        <f>_xlfn.XLOOKUP(G1204,[1]Sheet1!$K:$K,[1]Sheet1!$N:$N,0)</f>
        <v>2022-W42</v>
      </c>
      <c r="G1204" t="s">
        <v>688</v>
      </c>
      <c r="H1204" t="s">
        <v>41</v>
      </c>
      <c r="I1204" t="s">
        <v>41</v>
      </c>
      <c r="J1204" t="s">
        <v>42</v>
      </c>
      <c r="K1204" t="s">
        <v>43</v>
      </c>
      <c r="L1204" t="s">
        <v>1285</v>
      </c>
      <c r="M1204" t="s">
        <v>1081</v>
      </c>
      <c r="N1204" t="s">
        <v>1351</v>
      </c>
      <c r="O1204" t="s">
        <v>1518</v>
      </c>
      <c r="P1204" t="s">
        <v>1192</v>
      </c>
      <c r="Q1204" t="s">
        <v>1081</v>
      </c>
      <c r="R1204" t="s">
        <v>2834</v>
      </c>
      <c r="S1204" t="s">
        <v>1247</v>
      </c>
      <c r="T1204" t="s">
        <v>2338</v>
      </c>
      <c r="U1204" t="s">
        <v>970</v>
      </c>
      <c r="V1204" t="s">
        <v>1081</v>
      </c>
      <c r="W1204" t="s">
        <v>984</v>
      </c>
      <c r="X1204" t="s">
        <v>1051</v>
      </c>
      <c r="Y1204" t="s">
        <v>986</v>
      </c>
      <c r="Z1204" t="s">
        <v>700</v>
      </c>
      <c r="AA1204" t="s">
        <v>33</v>
      </c>
      <c r="AB1204">
        <v>3</v>
      </c>
      <c r="AC1204">
        <v>0</v>
      </c>
    </row>
    <row r="1205" spans="2:29" x14ac:dyDescent="0.25">
      <c r="B1205">
        <f t="shared" si="36"/>
        <v>2022</v>
      </c>
      <c r="C1205">
        <f t="shared" si="37"/>
        <v>10</v>
      </c>
      <c r="D1205" s="19">
        <f>_xlfn.XLOOKUP(G1205,[1]Sheet1!$K:$K,[1]Sheet1!$D:$D,0)</f>
        <v>44844</v>
      </c>
      <c r="E1205" s="19">
        <f>_xlfn.XLOOKUP(G1205,[1]Sheet1!$K:$K,[1]Sheet1!$E:$E,0)</f>
        <v>44850</v>
      </c>
      <c r="F1205" t="str">
        <f>_xlfn.XLOOKUP(G1205,[1]Sheet1!$K:$K,[1]Sheet1!$N:$N,0)</f>
        <v>2022-W42</v>
      </c>
      <c r="G1205" t="s">
        <v>688</v>
      </c>
      <c r="H1205" t="s">
        <v>342</v>
      </c>
      <c r="I1205" t="s">
        <v>342</v>
      </c>
      <c r="J1205" t="s">
        <v>343</v>
      </c>
      <c r="K1205" t="s">
        <v>344</v>
      </c>
      <c r="L1205" t="s">
        <v>999</v>
      </c>
      <c r="M1205" t="s">
        <v>1081</v>
      </c>
      <c r="N1205" t="s">
        <v>1751</v>
      </c>
      <c r="O1205" t="s">
        <v>1518</v>
      </c>
      <c r="P1205" t="s">
        <v>1588</v>
      </c>
      <c r="Q1205" t="s">
        <v>1081</v>
      </c>
      <c r="R1205" t="s">
        <v>1246</v>
      </c>
      <c r="S1205" t="s">
        <v>1247</v>
      </c>
      <c r="T1205" t="s">
        <v>970</v>
      </c>
      <c r="U1205" t="s">
        <v>970</v>
      </c>
      <c r="V1205" t="s">
        <v>1081</v>
      </c>
      <c r="W1205" t="s">
        <v>984</v>
      </c>
      <c r="X1205" t="s">
        <v>1898</v>
      </c>
      <c r="Y1205" t="s">
        <v>986</v>
      </c>
      <c r="Z1205" t="s">
        <v>286</v>
      </c>
      <c r="AA1205" t="s">
        <v>33</v>
      </c>
      <c r="AB1205">
        <v>3</v>
      </c>
      <c r="AC1205">
        <v>0</v>
      </c>
    </row>
    <row r="1206" spans="2:29" x14ac:dyDescent="0.25">
      <c r="B1206">
        <f t="shared" si="36"/>
        <v>2022</v>
      </c>
      <c r="C1206">
        <f t="shared" si="37"/>
        <v>10</v>
      </c>
      <c r="D1206" s="19">
        <f>_xlfn.XLOOKUP(G1206,[1]Sheet1!$K:$K,[1]Sheet1!$D:$D,0)</f>
        <v>44844</v>
      </c>
      <c r="E1206" s="19">
        <f>_xlfn.XLOOKUP(G1206,[1]Sheet1!$K:$K,[1]Sheet1!$E:$E,0)</f>
        <v>44850</v>
      </c>
      <c r="F1206" t="str">
        <f>_xlfn.XLOOKUP(G1206,[1]Sheet1!$K:$K,[1]Sheet1!$N:$N,0)</f>
        <v>2022-W42</v>
      </c>
      <c r="G1206" t="s">
        <v>688</v>
      </c>
      <c r="H1206" t="s">
        <v>34</v>
      </c>
      <c r="I1206" t="s">
        <v>62</v>
      </c>
      <c r="J1206" t="s">
        <v>63</v>
      </c>
      <c r="K1206" t="s">
        <v>64</v>
      </c>
      <c r="L1206" t="s">
        <v>1289</v>
      </c>
      <c r="M1206" t="s">
        <v>984</v>
      </c>
      <c r="N1206" t="s">
        <v>2514</v>
      </c>
      <c r="O1206" t="s">
        <v>986</v>
      </c>
      <c r="P1206" t="s">
        <v>1321</v>
      </c>
      <c r="Q1206" t="s">
        <v>984</v>
      </c>
      <c r="R1206" t="s">
        <v>1333</v>
      </c>
      <c r="S1206" t="s">
        <v>986</v>
      </c>
      <c r="T1206" t="s">
        <v>970</v>
      </c>
      <c r="U1206" t="s">
        <v>986</v>
      </c>
      <c r="V1206" t="s">
        <v>972</v>
      </c>
      <c r="W1206" t="s">
        <v>984</v>
      </c>
      <c r="X1206" t="s">
        <v>1373</v>
      </c>
      <c r="Y1206" t="s">
        <v>986</v>
      </c>
      <c r="Z1206" t="s">
        <v>257</v>
      </c>
      <c r="AA1206" t="s">
        <v>33</v>
      </c>
      <c r="AB1206">
        <v>2</v>
      </c>
      <c r="AC1206">
        <v>0</v>
      </c>
    </row>
    <row r="1207" spans="2:29" x14ac:dyDescent="0.25">
      <c r="B1207">
        <f t="shared" si="36"/>
        <v>2022</v>
      </c>
      <c r="C1207">
        <f t="shared" si="37"/>
        <v>10</v>
      </c>
      <c r="D1207" s="19">
        <f>_xlfn.XLOOKUP(G1207,[1]Sheet1!$K:$K,[1]Sheet1!$D:$D,0)</f>
        <v>44844</v>
      </c>
      <c r="E1207" s="19">
        <f>_xlfn.XLOOKUP(G1207,[1]Sheet1!$K:$K,[1]Sheet1!$E:$E,0)</f>
        <v>44850</v>
      </c>
      <c r="F1207" t="str">
        <f>_xlfn.XLOOKUP(G1207,[1]Sheet1!$K:$K,[1]Sheet1!$N:$N,0)</f>
        <v>2022-W42</v>
      </c>
      <c r="G1207" t="s">
        <v>688</v>
      </c>
      <c r="H1207" t="s">
        <v>222</v>
      </c>
      <c r="I1207" t="s">
        <v>222</v>
      </c>
      <c r="J1207" t="s">
        <v>158</v>
      </c>
      <c r="K1207" t="s">
        <v>223</v>
      </c>
      <c r="L1207" t="s">
        <v>1001</v>
      </c>
      <c r="M1207" t="s">
        <v>984</v>
      </c>
      <c r="N1207" t="s">
        <v>2809</v>
      </c>
      <c r="O1207" t="s">
        <v>986</v>
      </c>
      <c r="P1207" t="s">
        <v>1340</v>
      </c>
      <c r="Q1207" t="s">
        <v>984</v>
      </c>
      <c r="R1207" t="s">
        <v>1960</v>
      </c>
      <c r="S1207" t="s">
        <v>986</v>
      </c>
      <c r="T1207" t="s">
        <v>970</v>
      </c>
      <c r="U1207" t="s">
        <v>986</v>
      </c>
      <c r="V1207" t="s">
        <v>996</v>
      </c>
      <c r="W1207" t="s">
        <v>984</v>
      </c>
      <c r="X1207" t="s">
        <v>1247</v>
      </c>
      <c r="Y1207" t="s">
        <v>986</v>
      </c>
      <c r="Z1207" t="s">
        <v>166</v>
      </c>
      <c r="AA1207" t="s">
        <v>33</v>
      </c>
      <c r="AB1207">
        <v>1</v>
      </c>
      <c r="AC1207">
        <v>0</v>
      </c>
    </row>
    <row r="1208" spans="2:29" x14ac:dyDescent="0.25">
      <c r="B1208">
        <f t="shared" si="36"/>
        <v>2022</v>
      </c>
      <c r="C1208">
        <f t="shared" si="37"/>
        <v>10</v>
      </c>
      <c r="D1208" s="19">
        <f>_xlfn.XLOOKUP(G1208,[1]Sheet1!$K:$K,[1]Sheet1!$D:$D,0)</f>
        <v>44844</v>
      </c>
      <c r="E1208" s="19">
        <f>_xlfn.XLOOKUP(G1208,[1]Sheet1!$K:$K,[1]Sheet1!$E:$E,0)</f>
        <v>44850</v>
      </c>
      <c r="F1208" t="str">
        <f>_xlfn.XLOOKUP(G1208,[1]Sheet1!$K:$K,[1]Sheet1!$N:$N,0)</f>
        <v>2022-W42</v>
      </c>
      <c r="G1208" t="s">
        <v>688</v>
      </c>
      <c r="H1208" t="s">
        <v>34</v>
      </c>
      <c r="I1208" t="s">
        <v>397</v>
      </c>
      <c r="J1208" t="s">
        <v>398</v>
      </c>
      <c r="K1208" t="s">
        <v>399</v>
      </c>
      <c r="L1208" t="s">
        <v>1219</v>
      </c>
      <c r="M1208" t="s">
        <v>984</v>
      </c>
      <c r="N1208" t="s">
        <v>1334</v>
      </c>
      <c r="O1208" t="s">
        <v>986</v>
      </c>
      <c r="P1208" t="s">
        <v>1219</v>
      </c>
      <c r="Q1208" t="s">
        <v>984</v>
      </c>
      <c r="R1208" t="s">
        <v>2238</v>
      </c>
      <c r="S1208" t="s">
        <v>986</v>
      </c>
      <c r="T1208" t="s">
        <v>970</v>
      </c>
      <c r="U1208" t="s">
        <v>986</v>
      </c>
      <c r="V1208" t="s">
        <v>996</v>
      </c>
      <c r="W1208" t="s">
        <v>984</v>
      </c>
      <c r="X1208" t="s">
        <v>1223</v>
      </c>
      <c r="Y1208" t="s">
        <v>986</v>
      </c>
      <c r="Z1208" t="s">
        <v>166</v>
      </c>
      <c r="AA1208" t="s">
        <v>33</v>
      </c>
      <c r="AB1208">
        <v>1</v>
      </c>
      <c r="AC1208">
        <v>0</v>
      </c>
    </row>
    <row r="1209" spans="2:29" x14ac:dyDescent="0.25">
      <c r="B1209">
        <f t="shared" si="36"/>
        <v>2022</v>
      </c>
      <c r="C1209">
        <f t="shared" si="37"/>
        <v>10</v>
      </c>
      <c r="D1209" s="19">
        <f>_xlfn.XLOOKUP(G1209,[1]Sheet1!$K:$K,[1]Sheet1!$D:$D,0)</f>
        <v>44844</v>
      </c>
      <c r="E1209" s="19">
        <f>_xlfn.XLOOKUP(G1209,[1]Sheet1!$K:$K,[1]Sheet1!$E:$E,0)</f>
        <v>44850</v>
      </c>
      <c r="F1209" t="str">
        <f>_xlfn.XLOOKUP(G1209,[1]Sheet1!$K:$K,[1]Sheet1!$N:$N,0)</f>
        <v>2022-W42</v>
      </c>
      <c r="G1209" t="s">
        <v>688</v>
      </c>
      <c r="H1209" t="s">
        <v>371</v>
      </c>
      <c r="I1209" t="s">
        <v>371</v>
      </c>
      <c r="J1209" t="s">
        <v>343</v>
      </c>
      <c r="K1209" t="s">
        <v>372</v>
      </c>
      <c r="L1209" t="s">
        <v>1285</v>
      </c>
      <c r="M1209" t="s">
        <v>1081</v>
      </c>
      <c r="N1209" t="s">
        <v>1351</v>
      </c>
      <c r="O1209" t="s">
        <v>1518</v>
      </c>
      <c r="P1209" t="s">
        <v>971</v>
      </c>
      <c r="Q1209" t="s">
        <v>1042</v>
      </c>
      <c r="R1209" t="s">
        <v>2131</v>
      </c>
      <c r="S1209" t="s">
        <v>3187</v>
      </c>
      <c r="T1209" t="s">
        <v>970</v>
      </c>
      <c r="U1209" t="s">
        <v>970</v>
      </c>
      <c r="V1209" t="s">
        <v>996</v>
      </c>
      <c r="W1209" t="s">
        <v>984</v>
      </c>
      <c r="X1209" t="s">
        <v>3049</v>
      </c>
      <c r="Y1209" t="s">
        <v>986</v>
      </c>
      <c r="Z1209" t="s">
        <v>166</v>
      </c>
      <c r="AA1209" t="s">
        <v>33</v>
      </c>
      <c r="AB1209">
        <v>1</v>
      </c>
      <c r="AC1209">
        <v>0</v>
      </c>
    </row>
    <row r="1210" spans="2:29" x14ac:dyDescent="0.25">
      <c r="B1210">
        <f t="shared" si="36"/>
        <v>2022</v>
      </c>
      <c r="C1210">
        <f t="shared" si="37"/>
        <v>10</v>
      </c>
      <c r="D1210" s="19">
        <f>_xlfn.XLOOKUP(G1210,[1]Sheet1!$K:$K,[1]Sheet1!$D:$D,0)</f>
        <v>44837</v>
      </c>
      <c r="E1210" s="19">
        <f>_xlfn.XLOOKUP(G1210,[1]Sheet1!$K:$K,[1]Sheet1!$E:$E,0)</f>
        <v>44843</v>
      </c>
      <c r="F1210" t="str">
        <f>_xlfn.XLOOKUP(G1210,[1]Sheet1!$K:$K,[1]Sheet1!$N:$N,0)</f>
        <v>2022-W41</v>
      </c>
      <c r="G1210" t="s">
        <v>701</v>
      </c>
      <c r="H1210" t="s">
        <v>24</v>
      </c>
      <c r="I1210" t="s">
        <v>24</v>
      </c>
      <c r="J1210" t="s">
        <v>25</v>
      </c>
      <c r="K1210" t="s">
        <v>26</v>
      </c>
      <c r="L1210" t="s">
        <v>1897</v>
      </c>
      <c r="M1210" t="s">
        <v>972</v>
      </c>
      <c r="N1210" t="s">
        <v>1825</v>
      </c>
      <c r="O1210" t="s">
        <v>1303</v>
      </c>
      <c r="P1210" t="s">
        <v>3188</v>
      </c>
      <c r="Q1210" t="s">
        <v>972</v>
      </c>
      <c r="R1210" t="s">
        <v>3164</v>
      </c>
      <c r="S1210" t="s">
        <v>1473</v>
      </c>
      <c r="T1210" t="s">
        <v>970</v>
      </c>
      <c r="U1210" t="s">
        <v>970</v>
      </c>
      <c r="V1210" t="s">
        <v>1360</v>
      </c>
      <c r="W1210" t="s">
        <v>984</v>
      </c>
      <c r="X1210" t="s">
        <v>3189</v>
      </c>
      <c r="Y1210" t="s">
        <v>986</v>
      </c>
      <c r="Z1210" t="s">
        <v>631</v>
      </c>
      <c r="AA1210" t="s">
        <v>33</v>
      </c>
      <c r="AB1210">
        <v>24</v>
      </c>
      <c r="AC1210">
        <v>0</v>
      </c>
    </row>
    <row r="1211" spans="2:29" x14ac:dyDescent="0.25">
      <c r="B1211">
        <f t="shared" si="36"/>
        <v>2022</v>
      </c>
      <c r="C1211">
        <f t="shared" si="37"/>
        <v>10</v>
      </c>
      <c r="D1211" s="19">
        <f>_xlfn.XLOOKUP(G1211,[1]Sheet1!$K:$K,[1]Sheet1!$D:$D,0)</f>
        <v>44837</v>
      </c>
      <c r="E1211" s="19">
        <f>_xlfn.XLOOKUP(G1211,[1]Sheet1!$K:$K,[1]Sheet1!$E:$E,0)</f>
        <v>44843</v>
      </c>
      <c r="F1211" t="str">
        <f>_xlfn.XLOOKUP(G1211,[1]Sheet1!$K:$K,[1]Sheet1!$N:$N,0)</f>
        <v>2022-W41</v>
      </c>
      <c r="G1211" t="s">
        <v>701</v>
      </c>
      <c r="H1211" t="s">
        <v>301</v>
      </c>
      <c r="I1211" t="s">
        <v>301</v>
      </c>
      <c r="J1211" t="s">
        <v>302</v>
      </c>
      <c r="K1211" t="s">
        <v>303</v>
      </c>
      <c r="L1211" t="s">
        <v>2030</v>
      </c>
      <c r="M1211" t="s">
        <v>1081</v>
      </c>
      <c r="N1211" t="s">
        <v>1609</v>
      </c>
      <c r="O1211" t="s">
        <v>1523</v>
      </c>
      <c r="P1211" t="s">
        <v>2648</v>
      </c>
      <c r="Q1211" t="s">
        <v>963</v>
      </c>
      <c r="R1211" t="s">
        <v>3190</v>
      </c>
      <c r="S1211" t="s">
        <v>2406</v>
      </c>
      <c r="T1211" t="s">
        <v>2550</v>
      </c>
      <c r="U1211" t="s">
        <v>970</v>
      </c>
      <c r="V1211" t="s">
        <v>1012</v>
      </c>
      <c r="W1211" t="s">
        <v>984</v>
      </c>
      <c r="X1211" t="s">
        <v>3191</v>
      </c>
      <c r="Y1211" t="s">
        <v>986</v>
      </c>
      <c r="Z1211" t="s">
        <v>702</v>
      </c>
      <c r="AA1211" t="s">
        <v>33</v>
      </c>
      <c r="AB1211">
        <v>11</v>
      </c>
      <c r="AC1211">
        <v>0</v>
      </c>
    </row>
    <row r="1212" spans="2:29" x14ac:dyDescent="0.25">
      <c r="B1212">
        <f t="shared" si="36"/>
        <v>2022</v>
      </c>
      <c r="C1212">
        <f t="shared" si="37"/>
        <v>10</v>
      </c>
      <c r="D1212" s="19">
        <f>_xlfn.XLOOKUP(G1212,[1]Sheet1!$K:$K,[1]Sheet1!$D:$D,0)</f>
        <v>44837</v>
      </c>
      <c r="E1212" s="19">
        <f>_xlfn.XLOOKUP(G1212,[1]Sheet1!$K:$K,[1]Sheet1!$E:$E,0)</f>
        <v>44843</v>
      </c>
      <c r="F1212" t="str">
        <f>_xlfn.XLOOKUP(G1212,[1]Sheet1!$K:$K,[1]Sheet1!$N:$N,0)</f>
        <v>2022-W41</v>
      </c>
      <c r="G1212" t="s">
        <v>701</v>
      </c>
      <c r="H1212" t="s">
        <v>35</v>
      </c>
      <c r="I1212" t="s">
        <v>35</v>
      </c>
      <c r="J1212" t="s">
        <v>36</v>
      </c>
      <c r="K1212" t="s">
        <v>37</v>
      </c>
      <c r="L1212" t="s">
        <v>1746</v>
      </c>
      <c r="M1212" t="s">
        <v>984</v>
      </c>
      <c r="N1212" t="s">
        <v>1616</v>
      </c>
      <c r="O1212" t="s">
        <v>986</v>
      </c>
      <c r="P1212" t="s">
        <v>1362</v>
      </c>
      <c r="Q1212" t="s">
        <v>984</v>
      </c>
      <c r="R1212" t="s">
        <v>1847</v>
      </c>
      <c r="S1212" t="s">
        <v>986</v>
      </c>
      <c r="T1212" t="s">
        <v>2918</v>
      </c>
      <c r="U1212" t="s">
        <v>986</v>
      </c>
      <c r="V1212" t="s">
        <v>967</v>
      </c>
      <c r="W1212" t="s">
        <v>984</v>
      </c>
      <c r="X1212" t="s">
        <v>1743</v>
      </c>
      <c r="Y1212" t="s">
        <v>986</v>
      </c>
      <c r="Z1212" t="s">
        <v>407</v>
      </c>
      <c r="AA1212" t="s">
        <v>33</v>
      </c>
      <c r="AB1212">
        <v>7</v>
      </c>
      <c r="AC1212">
        <v>0</v>
      </c>
    </row>
    <row r="1213" spans="2:29" x14ac:dyDescent="0.25">
      <c r="B1213">
        <f t="shared" si="36"/>
        <v>2022</v>
      </c>
      <c r="C1213">
        <f t="shared" si="37"/>
        <v>10</v>
      </c>
      <c r="D1213" s="19">
        <f>_xlfn.XLOOKUP(G1213,[1]Sheet1!$K:$K,[1]Sheet1!$D:$D,0)</f>
        <v>44837</v>
      </c>
      <c r="E1213" s="19">
        <f>_xlfn.XLOOKUP(G1213,[1]Sheet1!$K:$K,[1]Sheet1!$E:$E,0)</f>
        <v>44843</v>
      </c>
      <c r="F1213" t="str">
        <f>_xlfn.XLOOKUP(G1213,[1]Sheet1!$K:$K,[1]Sheet1!$N:$N,0)</f>
        <v>2022-W41</v>
      </c>
      <c r="G1213" t="s">
        <v>701</v>
      </c>
      <c r="H1213" t="s">
        <v>342</v>
      </c>
      <c r="I1213" t="s">
        <v>342</v>
      </c>
      <c r="J1213" t="s">
        <v>343</v>
      </c>
      <c r="K1213" t="s">
        <v>344</v>
      </c>
      <c r="L1213" t="s">
        <v>1475</v>
      </c>
      <c r="M1213" t="s">
        <v>984</v>
      </c>
      <c r="N1213" t="s">
        <v>1208</v>
      </c>
      <c r="O1213" t="s">
        <v>986</v>
      </c>
      <c r="P1213" t="s">
        <v>1567</v>
      </c>
      <c r="Q1213" t="s">
        <v>984</v>
      </c>
      <c r="R1213" t="s">
        <v>1899</v>
      </c>
      <c r="S1213" t="s">
        <v>986</v>
      </c>
      <c r="T1213" t="s">
        <v>970</v>
      </c>
      <c r="U1213" t="s">
        <v>986</v>
      </c>
      <c r="V1213" t="s">
        <v>967</v>
      </c>
      <c r="W1213" t="s">
        <v>984</v>
      </c>
      <c r="X1213" t="s">
        <v>1891</v>
      </c>
      <c r="Y1213" t="s">
        <v>986</v>
      </c>
      <c r="Z1213" t="s">
        <v>407</v>
      </c>
      <c r="AA1213" t="s">
        <v>33</v>
      </c>
      <c r="AB1213">
        <v>6</v>
      </c>
      <c r="AC1213">
        <v>0</v>
      </c>
    </row>
    <row r="1214" spans="2:29" x14ac:dyDescent="0.25">
      <c r="B1214">
        <f t="shared" si="36"/>
        <v>2022</v>
      </c>
      <c r="C1214">
        <f t="shared" si="37"/>
        <v>10</v>
      </c>
      <c r="D1214" s="19">
        <f>_xlfn.XLOOKUP(G1214,[1]Sheet1!$K:$K,[1]Sheet1!$D:$D,0)</f>
        <v>44837</v>
      </c>
      <c r="E1214" s="19">
        <f>_xlfn.XLOOKUP(G1214,[1]Sheet1!$K:$K,[1]Sheet1!$E:$E,0)</f>
        <v>44843</v>
      </c>
      <c r="F1214" t="str">
        <f>_xlfn.XLOOKUP(G1214,[1]Sheet1!$K:$K,[1]Sheet1!$N:$N,0)</f>
        <v>2022-W41</v>
      </c>
      <c r="G1214" t="s">
        <v>701</v>
      </c>
      <c r="H1214" t="s">
        <v>157</v>
      </c>
      <c r="I1214" t="s">
        <v>157</v>
      </c>
      <c r="J1214" t="s">
        <v>158</v>
      </c>
      <c r="K1214" t="s">
        <v>159</v>
      </c>
      <c r="L1214" t="s">
        <v>1189</v>
      </c>
      <c r="M1214" t="s">
        <v>984</v>
      </c>
      <c r="N1214" t="s">
        <v>1135</v>
      </c>
      <c r="O1214" t="s">
        <v>986</v>
      </c>
      <c r="P1214" t="s">
        <v>1097</v>
      </c>
      <c r="Q1214" t="s">
        <v>984</v>
      </c>
      <c r="R1214" t="s">
        <v>1135</v>
      </c>
      <c r="S1214" t="s">
        <v>986</v>
      </c>
      <c r="T1214" t="s">
        <v>3192</v>
      </c>
      <c r="U1214" t="s">
        <v>986</v>
      </c>
      <c r="V1214" t="s">
        <v>963</v>
      </c>
      <c r="W1214" t="s">
        <v>984</v>
      </c>
      <c r="X1214" t="s">
        <v>2413</v>
      </c>
      <c r="Y1214" t="s">
        <v>986</v>
      </c>
      <c r="Z1214" t="s">
        <v>376</v>
      </c>
      <c r="AA1214" t="s">
        <v>33</v>
      </c>
      <c r="AB1214">
        <v>5</v>
      </c>
      <c r="AC1214">
        <v>0</v>
      </c>
    </row>
    <row r="1215" spans="2:29" x14ac:dyDescent="0.25">
      <c r="B1215">
        <f t="shared" si="36"/>
        <v>2022</v>
      </c>
      <c r="C1215">
        <f t="shared" si="37"/>
        <v>10</v>
      </c>
      <c r="D1215" s="19">
        <f>_xlfn.XLOOKUP(G1215,[1]Sheet1!$K:$K,[1]Sheet1!$D:$D,0)</f>
        <v>44837</v>
      </c>
      <c r="E1215" s="19">
        <f>_xlfn.XLOOKUP(G1215,[1]Sheet1!$K:$K,[1]Sheet1!$E:$E,0)</f>
        <v>44843</v>
      </c>
      <c r="F1215" t="str">
        <f>_xlfn.XLOOKUP(G1215,[1]Sheet1!$K:$K,[1]Sheet1!$N:$N,0)</f>
        <v>2022-W41</v>
      </c>
      <c r="G1215" t="s">
        <v>701</v>
      </c>
      <c r="H1215" t="s">
        <v>88</v>
      </c>
      <c r="I1215" t="s">
        <v>88</v>
      </c>
      <c r="J1215" t="s">
        <v>89</v>
      </c>
      <c r="K1215" t="s">
        <v>90</v>
      </c>
      <c r="L1215" t="s">
        <v>1087</v>
      </c>
      <c r="M1215" t="s">
        <v>996</v>
      </c>
      <c r="N1215" t="s">
        <v>1759</v>
      </c>
      <c r="O1215" t="s">
        <v>998</v>
      </c>
      <c r="P1215" t="s">
        <v>1064</v>
      </c>
      <c r="Q1215" t="s">
        <v>996</v>
      </c>
      <c r="R1215" t="s">
        <v>2173</v>
      </c>
      <c r="S1215" t="s">
        <v>1279</v>
      </c>
      <c r="T1215" t="s">
        <v>970</v>
      </c>
      <c r="U1215" t="s">
        <v>970</v>
      </c>
      <c r="V1215" t="s">
        <v>977</v>
      </c>
      <c r="W1215" t="s">
        <v>984</v>
      </c>
      <c r="X1215" t="s">
        <v>1435</v>
      </c>
      <c r="Y1215" t="s">
        <v>986</v>
      </c>
      <c r="Z1215" t="s">
        <v>131</v>
      </c>
      <c r="AA1215" t="s">
        <v>33</v>
      </c>
      <c r="AB1215">
        <v>4</v>
      </c>
      <c r="AC1215">
        <v>0</v>
      </c>
    </row>
    <row r="1216" spans="2:29" x14ac:dyDescent="0.25">
      <c r="B1216">
        <f t="shared" si="36"/>
        <v>2022</v>
      </c>
      <c r="C1216">
        <f t="shared" si="37"/>
        <v>10</v>
      </c>
      <c r="D1216" s="19">
        <f>_xlfn.XLOOKUP(G1216,[1]Sheet1!$K:$K,[1]Sheet1!$D:$D,0)</f>
        <v>44837</v>
      </c>
      <c r="E1216" s="19">
        <f>_xlfn.XLOOKUP(G1216,[1]Sheet1!$K:$K,[1]Sheet1!$E:$E,0)</f>
        <v>44843</v>
      </c>
      <c r="F1216" t="str">
        <f>_xlfn.XLOOKUP(G1216,[1]Sheet1!$K:$K,[1]Sheet1!$N:$N,0)</f>
        <v>2022-W41</v>
      </c>
      <c r="G1216" t="s">
        <v>701</v>
      </c>
      <c r="H1216" t="s">
        <v>58</v>
      </c>
      <c r="I1216" t="s">
        <v>58</v>
      </c>
      <c r="J1216" t="s">
        <v>59</v>
      </c>
      <c r="K1216" t="s">
        <v>60</v>
      </c>
      <c r="L1216" t="s">
        <v>1890</v>
      </c>
      <c r="M1216" t="s">
        <v>984</v>
      </c>
      <c r="N1216" t="s">
        <v>2007</v>
      </c>
      <c r="O1216" t="s">
        <v>986</v>
      </c>
      <c r="P1216" t="s">
        <v>2587</v>
      </c>
      <c r="Q1216" t="s">
        <v>984</v>
      </c>
      <c r="R1216" t="s">
        <v>1361</v>
      </c>
      <c r="S1216" t="s">
        <v>986</v>
      </c>
      <c r="T1216" t="s">
        <v>970</v>
      </c>
      <c r="U1216" t="s">
        <v>986</v>
      </c>
      <c r="V1216" t="s">
        <v>977</v>
      </c>
      <c r="W1216" t="s">
        <v>984</v>
      </c>
      <c r="X1216" t="s">
        <v>1761</v>
      </c>
      <c r="Y1216" t="s">
        <v>986</v>
      </c>
      <c r="Z1216" t="s">
        <v>156</v>
      </c>
      <c r="AA1216" t="s">
        <v>33</v>
      </c>
      <c r="AB1216">
        <v>4</v>
      </c>
      <c r="AC1216">
        <v>0</v>
      </c>
    </row>
    <row r="1217" spans="2:29" x14ac:dyDescent="0.25">
      <c r="B1217">
        <f t="shared" si="36"/>
        <v>2022</v>
      </c>
      <c r="C1217">
        <f t="shared" si="37"/>
        <v>10</v>
      </c>
      <c r="D1217" s="19">
        <f>_xlfn.XLOOKUP(G1217,[1]Sheet1!$K:$K,[1]Sheet1!$D:$D,0)</f>
        <v>44837</v>
      </c>
      <c r="E1217" s="19">
        <f>_xlfn.XLOOKUP(G1217,[1]Sheet1!$K:$K,[1]Sheet1!$E:$E,0)</f>
        <v>44843</v>
      </c>
      <c r="F1217" t="str">
        <f>_xlfn.XLOOKUP(G1217,[1]Sheet1!$K:$K,[1]Sheet1!$N:$N,0)</f>
        <v>2022-W41</v>
      </c>
      <c r="G1217" t="s">
        <v>701</v>
      </c>
      <c r="H1217" t="s">
        <v>116</v>
      </c>
      <c r="I1217" t="s">
        <v>116</v>
      </c>
      <c r="J1217" t="s">
        <v>117</v>
      </c>
      <c r="K1217" t="s">
        <v>118</v>
      </c>
      <c r="L1217" t="s">
        <v>1475</v>
      </c>
      <c r="M1217" t="s">
        <v>996</v>
      </c>
      <c r="N1217" t="s">
        <v>1208</v>
      </c>
      <c r="O1217" t="s">
        <v>998</v>
      </c>
      <c r="P1217" t="s">
        <v>1299</v>
      </c>
      <c r="Q1217" t="s">
        <v>972</v>
      </c>
      <c r="R1217" t="s">
        <v>2149</v>
      </c>
      <c r="S1217" t="s">
        <v>1473</v>
      </c>
      <c r="T1217" t="s">
        <v>3193</v>
      </c>
      <c r="U1217" t="s">
        <v>970</v>
      </c>
      <c r="V1217" t="s">
        <v>977</v>
      </c>
      <c r="W1217" t="s">
        <v>984</v>
      </c>
      <c r="X1217" t="s">
        <v>1391</v>
      </c>
      <c r="Y1217" t="s">
        <v>986</v>
      </c>
      <c r="Z1217" t="s">
        <v>156</v>
      </c>
      <c r="AA1217" t="s">
        <v>33</v>
      </c>
      <c r="AB1217">
        <v>4</v>
      </c>
      <c r="AC1217">
        <v>0</v>
      </c>
    </row>
    <row r="1218" spans="2:29" x14ac:dyDescent="0.25">
      <c r="B1218">
        <f t="shared" si="36"/>
        <v>2022</v>
      </c>
      <c r="C1218">
        <f t="shared" si="37"/>
        <v>10</v>
      </c>
      <c r="D1218" s="19">
        <f>_xlfn.XLOOKUP(G1218,[1]Sheet1!$K:$K,[1]Sheet1!$D:$D,0)</f>
        <v>44837</v>
      </c>
      <c r="E1218" s="19">
        <f>_xlfn.XLOOKUP(G1218,[1]Sheet1!$K:$K,[1]Sheet1!$E:$E,0)</f>
        <v>44843</v>
      </c>
      <c r="F1218" t="str">
        <f>_xlfn.XLOOKUP(G1218,[1]Sheet1!$K:$K,[1]Sheet1!$N:$N,0)</f>
        <v>2022-W41</v>
      </c>
      <c r="G1218" t="s">
        <v>701</v>
      </c>
      <c r="H1218" t="s">
        <v>34</v>
      </c>
      <c r="I1218" t="s">
        <v>62</v>
      </c>
      <c r="J1218" t="s">
        <v>63</v>
      </c>
      <c r="K1218" t="s">
        <v>64</v>
      </c>
      <c r="L1218" t="s">
        <v>1360</v>
      </c>
      <c r="M1218" t="s">
        <v>984</v>
      </c>
      <c r="N1218" t="s">
        <v>1339</v>
      </c>
      <c r="O1218" t="s">
        <v>986</v>
      </c>
      <c r="P1218" t="s">
        <v>1321</v>
      </c>
      <c r="Q1218" t="s">
        <v>984</v>
      </c>
      <c r="R1218" t="s">
        <v>1190</v>
      </c>
      <c r="S1218" t="s">
        <v>986</v>
      </c>
      <c r="T1218" t="s">
        <v>3194</v>
      </c>
      <c r="U1218" t="s">
        <v>986</v>
      </c>
      <c r="V1218" t="s">
        <v>1081</v>
      </c>
      <c r="W1218" t="s">
        <v>984</v>
      </c>
      <c r="X1218" t="s">
        <v>1078</v>
      </c>
      <c r="Y1218" t="s">
        <v>986</v>
      </c>
      <c r="Z1218" t="s">
        <v>318</v>
      </c>
      <c r="AA1218" t="s">
        <v>33</v>
      </c>
      <c r="AB1218">
        <v>3</v>
      </c>
      <c r="AC1218">
        <v>0</v>
      </c>
    </row>
    <row r="1219" spans="2:29" x14ac:dyDescent="0.25">
      <c r="B1219">
        <f t="shared" si="36"/>
        <v>2022</v>
      </c>
      <c r="C1219">
        <f t="shared" si="37"/>
        <v>10</v>
      </c>
      <c r="D1219" s="19">
        <f>_xlfn.XLOOKUP(G1219,[1]Sheet1!$K:$K,[1]Sheet1!$D:$D,0)</f>
        <v>44837</v>
      </c>
      <c r="E1219" s="19">
        <f>_xlfn.XLOOKUP(G1219,[1]Sheet1!$K:$K,[1]Sheet1!$E:$E,0)</f>
        <v>44843</v>
      </c>
      <c r="F1219" t="str">
        <f>_xlfn.XLOOKUP(G1219,[1]Sheet1!$K:$K,[1]Sheet1!$N:$N,0)</f>
        <v>2022-W41</v>
      </c>
      <c r="G1219" t="s">
        <v>701</v>
      </c>
      <c r="H1219" t="s">
        <v>224</v>
      </c>
      <c r="I1219" t="s">
        <v>224</v>
      </c>
      <c r="J1219" t="s">
        <v>158</v>
      </c>
      <c r="K1219" t="s">
        <v>225</v>
      </c>
      <c r="L1219" t="s">
        <v>1062</v>
      </c>
      <c r="M1219" t="s">
        <v>996</v>
      </c>
      <c r="N1219" t="s">
        <v>1330</v>
      </c>
      <c r="O1219" t="s">
        <v>998</v>
      </c>
      <c r="P1219" t="s">
        <v>1010</v>
      </c>
      <c r="Q1219" t="s">
        <v>996</v>
      </c>
      <c r="R1219" t="s">
        <v>1401</v>
      </c>
      <c r="S1219" t="s">
        <v>1279</v>
      </c>
      <c r="T1219" t="s">
        <v>970</v>
      </c>
      <c r="U1219" t="s">
        <v>970</v>
      </c>
      <c r="V1219" t="s">
        <v>1081</v>
      </c>
      <c r="W1219" t="s">
        <v>984</v>
      </c>
      <c r="X1219" t="s">
        <v>1286</v>
      </c>
      <c r="Y1219" t="s">
        <v>986</v>
      </c>
      <c r="Z1219" t="s">
        <v>318</v>
      </c>
      <c r="AA1219" t="s">
        <v>33</v>
      </c>
      <c r="AB1219">
        <v>3</v>
      </c>
      <c r="AC1219">
        <v>0</v>
      </c>
    </row>
    <row r="1220" spans="2:29" x14ac:dyDescent="0.25">
      <c r="B1220">
        <f t="shared" ref="B1220:B1283" si="38">YEAR(D1220)</f>
        <v>2022</v>
      </c>
      <c r="C1220">
        <f t="shared" ref="C1220:C1283" si="39">MONTH(D1220)</f>
        <v>10</v>
      </c>
      <c r="D1220" s="19">
        <f>_xlfn.XLOOKUP(G1220,[1]Sheet1!$K:$K,[1]Sheet1!$D:$D,0)</f>
        <v>44837</v>
      </c>
      <c r="E1220" s="19">
        <f>_xlfn.XLOOKUP(G1220,[1]Sheet1!$K:$K,[1]Sheet1!$E:$E,0)</f>
        <v>44843</v>
      </c>
      <c r="F1220" t="str">
        <f>_xlfn.XLOOKUP(G1220,[1]Sheet1!$K:$K,[1]Sheet1!$N:$N,0)</f>
        <v>2022-W41</v>
      </c>
      <c r="G1220" t="s">
        <v>701</v>
      </c>
      <c r="H1220" t="s">
        <v>34</v>
      </c>
      <c r="I1220" t="s">
        <v>45</v>
      </c>
      <c r="J1220" t="s">
        <v>46</v>
      </c>
      <c r="K1220" t="s">
        <v>47</v>
      </c>
      <c r="L1220" t="s">
        <v>1257</v>
      </c>
      <c r="M1220" t="s">
        <v>996</v>
      </c>
      <c r="N1220" t="s">
        <v>1838</v>
      </c>
      <c r="O1220" t="s">
        <v>998</v>
      </c>
      <c r="P1220" t="s">
        <v>1054</v>
      </c>
      <c r="Q1220" t="s">
        <v>996</v>
      </c>
      <c r="R1220" t="s">
        <v>1276</v>
      </c>
      <c r="S1220" t="s">
        <v>1279</v>
      </c>
      <c r="T1220" t="s">
        <v>1854</v>
      </c>
      <c r="U1220" t="s">
        <v>970</v>
      </c>
      <c r="V1220" t="s">
        <v>1081</v>
      </c>
      <c r="W1220" t="s">
        <v>984</v>
      </c>
      <c r="X1220" t="s">
        <v>1073</v>
      </c>
      <c r="Y1220" t="s">
        <v>986</v>
      </c>
      <c r="Z1220" t="s">
        <v>318</v>
      </c>
      <c r="AA1220" t="s">
        <v>33</v>
      </c>
      <c r="AB1220">
        <v>3</v>
      </c>
      <c r="AC1220">
        <v>0</v>
      </c>
    </row>
    <row r="1221" spans="2:29" x14ac:dyDescent="0.25">
      <c r="B1221">
        <f t="shared" si="38"/>
        <v>2022</v>
      </c>
      <c r="C1221">
        <f t="shared" si="39"/>
        <v>10</v>
      </c>
      <c r="D1221" s="19">
        <f>_xlfn.XLOOKUP(G1221,[1]Sheet1!$K:$K,[1]Sheet1!$D:$D,0)</f>
        <v>44837</v>
      </c>
      <c r="E1221" s="19">
        <f>_xlfn.XLOOKUP(G1221,[1]Sheet1!$K:$K,[1]Sheet1!$E:$E,0)</f>
        <v>44843</v>
      </c>
      <c r="F1221" t="str">
        <f>_xlfn.XLOOKUP(G1221,[1]Sheet1!$K:$K,[1]Sheet1!$N:$N,0)</f>
        <v>2022-W41</v>
      </c>
      <c r="G1221" t="s">
        <v>701</v>
      </c>
      <c r="H1221" t="s">
        <v>231</v>
      </c>
      <c r="I1221" t="s">
        <v>231</v>
      </c>
      <c r="J1221" t="s">
        <v>232</v>
      </c>
      <c r="K1221" t="s">
        <v>233</v>
      </c>
      <c r="L1221" t="s">
        <v>1049</v>
      </c>
      <c r="M1221" t="s">
        <v>996</v>
      </c>
      <c r="N1221" t="s">
        <v>1391</v>
      </c>
      <c r="O1221" t="s">
        <v>998</v>
      </c>
      <c r="P1221" t="s">
        <v>1954</v>
      </c>
      <c r="Q1221" t="s">
        <v>972</v>
      </c>
      <c r="R1221" t="s">
        <v>2256</v>
      </c>
      <c r="S1221" t="s">
        <v>1473</v>
      </c>
      <c r="T1221" t="s">
        <v>970</v>
      </c>
      <c r="U1221" t="s">
        <v>970</v>
      </c>
      <c r="V1221" t="s">
        <v>972</v>
      </c>
      <c r="W1221" t="s">
        <v>984</v>
      </c>
      <c r="X1221" t="s">
        <v>1434</v>
      </c>
      <c r="Y1221" t="s">
        <v>986</v>
      </c>
      <c r="Z1221" t="s">
        <v>181</v>
      </c>
      <c r="AA1221" t="s">
        <v>33</v>
      </c>
      <c r="AB1221">
        <v>2</v>
      </c>
      <c r="AC1221">
        <v>0</v>
      </c>
    </row>
    <row r="1222" spans="2:29" x14ac:dyDescent="0.25">
      <c r="B1222">
        <f t="shared" si="38"/>
        <v>2022</v>
      </c>
      <c r="C1222">
        <f t="shared" si="39"/>
        <v>10</v>
      </c>
      <c r="D1222" s="19">
        <f>_xlfn.XLOOKUP(G1222,[1]Sheet1!$K:$K,[1]Sheet1!$D:$D,0)</f>
        <v>44837</v>
      </c>
      <c r="E1222" s="19">
        <f>_xlfn.XLOOKUP(G1222,[1]Sheet1!$K:$K,[1]Sheet1!$E:$E,0)</f>
        <v>44843</v>
      </c>
      <c r="F1222" t="str">
        <f>_xlfn.XLOOKUP(G1222,[1]Sheet1!$K:$K,[1]Sheet1!$N:$N,0)</f>
        <v>2022-W41</v>
      </c>
      <c r="G1222" t="s">
        <v>701</v>
      </c>
      <c r="H1222" t="s">
        <v>41</v>
      </c>
      <c r="I1222" t="s">
        <v>41</v>
      </c>
      <c r="J1222" t="s">
        <v>42</v>
      </c>
      <c r="K1222" t="s">
        <v>43</v>
      </c>
      <c r="L1222" t="s">
        <v>1778</v>
      </c>
      <c r="M1222" t="s">
        <v>996</v>
      </c>
      <c r="N1222" t="s">
        <v>1703</v>
      </c>
      <c r="O1222" t="s">
        <v>998</v>
      </c>
      <c r="P1222" t="s">
        <v>1352</v>
      </c>
      <c r="Q1222" t="s">
        <v>1081</v>
      </c>
      <c r="R1222" t="s">
        <v>1426</v>
      </c>
      <c r="S1222" t="s">
        <v>1303</v>
      </c>
      <c r="T1222" t="s">
        <v>1621</v>
      </c>
      <c r="U1222" t="s">
        <v>970</v>
      </c>
      <c r="V1222" t="s">
        <v>972</v>
      </c>
      <c r="W1222" t="s">
        <v>984</v>
      </c>
      <c r="X1222" t="s">
        <v>982</v>
      </c>
      <c r="Y1222" t="s">
        <v>986</v>
      </c>
      <c r="Z1222" t="s">
        <v>145</v>
      </c>
      <c r="AA1222" t="s">
        <v>33</v>
      </c>
      <c r="AB1222">
        <v>2</v>
      </c>
      <c r="AC1222">
        <v>0</v>
      </c>
    </row>
    <row r="1223" spans="2:29" x14ac:dyDescent="0.25">
      <c r="B1223">
        <f t="shared" si="38"/>
        <v>2022</v>
      </c>
      <c r="C1223">
        <f t="shared" si="39"/>
        <v>10</v>
      </c>
      <c r="D1223" s="19">
        <f>_xlfn.XLOOKUP(G1223,[1]Sheet1!$K:$K,[1]Sheet1!$D:$D,0)</f>
        <v>44837</v>
      </c>
      <c r="E1223" s="19">
        <f>_xlfn.XLOOKUP(G1223,[1]Sheet1!$K:$K,[1]Sheet1!$E:$E,0)</f>
        <v>44843</v>
      </c>
      <c r="F1223" t="str">
        <f>_xlfn.XLOOKUP(G1223,[1]Sheet1!$K:$K,[1]Sheet1!$N:$N,0)</f>
        <v>2022-W41</v>
      </c>
      <c r="G1223" t="s">
        <v>701</v>
      </c>
      <c r="H1223" t="s">
        <v>685</v>
      </c>
      <c r="I1223" t="s">
        <v>107</v>
      </c>
      <c r="J1223" t="s">
        <v>108</v>
      </c>
      <c r="K1223" t="s">
        <v>109</v>
      </c>
      <c r="L1223" t="s">
        <v>1079</v>
      </c>
      <c r="M1223" t="s">
        <v>984</v>
      </c>
      <c r="N1223" t="s">
        <v>2051</v>
      </c>
      <c r="O1223" t="s">
        <v>986</v>
      </c>
      <c r="P1223" t="s">
        <v>1431</v>
      </c>
      <c r="Q1223" t="s">
        <v>984</v>
      </c>
      <c r="R1223" t="s">
        <v>1131</v>
      </c>
      <c r="S1223" t="s">
        <v>986</v>
      </c>
      <c r="T1223" t="s">
        <v>1617</v>
      </c>
      <c r="U1223" t="s">
        <v>986</v>
      </c>
      <c r="V1223" t="s">
        <v>1081</v>
      </c>
      <c r="W1223" t="s">
        <v>984</v>
      </c>
      <c r="X1223" t="s">
        <v>1223</v>
      </c>
      <c r="Y1223" t="s">
        <v>986</v>
      </c>
      <c r="Z1223" t="s">
        <v>318</v>
      </c>
      <c r="AA1223" t="s">
        <v>33</v>
      </c>
      <c r="AB1223">
        <v>2</v>
      </c>
      <c r="AC1223">
        <v>0</v>
      </c>
    </row>
    <row r="1224" spans="2:29" x14ac:dyDescent="0.25">
      <c r="B1224">
        <f t="shared" si="38"/>
        <v>2022</v>
      </c>
      <c r="C1224">
        <f t="shared" si="39"/>
        <v>10</v>
      </c>
      <c r="D1224" s="19">
        <f>_xlfn.XLOOKUP(G1224,[1]Sheet1!$K:$K,[1]Sheet1!$D:$D,0)</f>
        <v>44837</v>
      </c>
      <c r="E1224" s="19">
        <f>_xlfn.XLOOKUP(G1224,[1]Sheet1!$K:$K,[1]Sheet1!$E:$E,0)</f>
        <v>44843</v>
      </c>
      <c r="F1224" t="str">
        <f>_xlfn.XLOOKUP(G1224,[1]Sheet1!$K:$K,[1]Sheet1!$N:$N,0)</f>
        <v>2022-W41</v>
      </c>
      <c r="G1224" t="s">
        <v>701</v>
      </c>
      <c r="H1224" t="s">
        <v>371</v>
      </c>
      <c r="I1224" t="s">
        <v>371</v>
      </c>
      <c r="J1224" t="s">
        <v>343</v>
      </c>
      <c r="K1224" t="s">
        <v>372</v>
      </c>
      <c r="L1224" t="s">
        <v>1062</v>
      </c>
      <c r="M1224" t="s">
        <v>984</v>
      </c>
      <c r="N1224" t="s">
        <v>1330</v>
      </c>
      <c r="O1224" t="s">
        <v>986</v>
      </c>
      <c r="P1224" t="s">
        <v>1475</v>
      </c>
      <c r="Q1224" t="s">
        <v>984</v>
      </c>
      <c r="R1224" t="s">
        <v>2112</v>
      </c>
      <c r="S1224" t="s">
        <v>986</v>
      </c>
      <c r="T1224" t="s">
        <v>970</v>
      </c>
      <c r="U1224" t="s">
        <v>986</v>
      </c>
      <c r="V1224" t="s">
        <v>972</v>
      </c>
      <c r="W1224" t="s">
        <v>984</v>
      </c>
      <c r="X1224" t="s">
        <v>1761</v>
      </c>
      <c r="Y1224" t="s">
        <v>986</v>
      </c>
      <c r="Z1224" t="s">
        <v>257</v>
      </c>
      <c r="AA1224" t="s">
        <v>33</v>
      </c>
      <c r="AB1224">
        <v>2</v>
      </c>
      <c r="AC1224">
        <v>0</v>
      </c>
    </row>
    <row r="1225" spans="2:29" x14ac:dyDescent="0.25">
      <c r="B1225">
        <f t="shared" si="38"/>
        <v>2022</v>
      </c>
      <c r="C1225">
        <f t="shared" si="39"/>
        <v>10</v>
      </c>
      <c r="D1225" s="19">
        <f>_xlfn.XLOOKUP(G1225,[1]Sheet1!$K:$K,[1]Sheet1!$D:$D,0)</f>
        <v>44837</v>
      </c>
      <c r="E1225" s="19">
        <f>_xlfn.XLOOKUP(G1225,[1]Sheet1!$K:$K,[1]Sheet1!$E:$E,0)</f>
        <v>44843</v>
      </c>
      <c r="F1225" t="str">
        <f>_xlfn.XLOOKUP(G1225,[1]Sheet1!$K:$K,[1]Sheet1!$N:$N,0)</f>
        <v>2022-W41</v>
      </c>
      <c r="G1225" t="s">
        <v>701</v>
      </c>
      <c r="H1225" t="s">
        <v>163</v>
      </c>
      <c r="I1225" t="s">
        <v>163</v>
      </c>
      <c r="J1225" t="s">
        <v>164</v>
      </c>
      <c r="K1225" t="s">
        <v>165</v>
      </c>
      <c r="L1225" t="s">
        <v>983</v>
      </c>
      <c r="M1225" t="s">
        <v>1081</v>
      </c>
      <c r="N1225" t="s">
        <v>1791</v>
      </c>
      <c r="O1225" t="s">
        <v>1523</v>
      </c>
      <c r="P1225" t="s">
        <v>1461</v>
      </c>
      <c r="Q1225" t="s">
        <v>977</v>
      </c>
      <c r="R1225" t="s">
        <v>1579</v>
      </c>
      <c r="S1225" t="s">
        <v>1154</v>
      </c>
      <c r="T1225" t="s">
        <v>3104</v>
      </c>
      <c r="U1225" t="s">
        <v>2635</v>
      </c>
      <c r="V1225" t="s">
        <v>972</v>
      </c>
      <c r="W1225" t="s">
        <v>984</v>
      </c>
      <c r="X1225" t="s">
        <v>2616</v>
      </c>
      <c r="Y1225" t="s">
        <v>986</v>
      </c>
      <c r="Z1225" t="s">
        <v>257</v>
      </c>
      <c r="AA1225" t="s">
        <v>33</v>
      </c>
      <c r="AB1225">
        <v>2</v>
      </c>
      <c r="AC1225">
        <v>0</v>
      </c>
    </row>
    <row r="1226" spans="2:29" x14ac:dyDescent="0.25">
      <c r="B1226">
        <f t="shared" si="38"/>
        <v>2022</v>
      </c>
      <c r="C1226">
        <f t="shared" si="39"/>
        <v>10</v>
      </c>
      <c r="D1226" s="19">
        <f>_xlfn.XLOOKUP(G1226,[1]Sheet1!$K:$K,[1]Sheet1!$D:$D,0)</f>
        <v>44837</v>
      </c>
      <c r="E1226" s="19">
        <f>_xlfn.XLOOKUP(G1226,[1]Sheet1!$K:$K,[1]Sheet1!$E:$E,0)</f>
        <v>44843</v>
      </c>
      <c r="F1226" t="str">
        <f>_xlfn.XLOOKUP(G1226,[1]Sheet1!$K:$K,[1]Sheet1!$N:$N,0)</f>
        <v>2022-W41</v>
      </c>
      <c r="G1226" t="s">
        <v>701</v>
      </c>
      <c r="H1226" t="s">
        <v>50</v>
      </c>
      <c r="I1226" t="s">
        <v>50</v>
      </c>
      <c r="J1226" t="s">
        <v>51</v>
      </c>
      <c r="K1226" t="s">
        <v>52</v>
      </c>
      <c r="L1226" t="s">
        <v>1001</v>
      </c>
      <c r="M1226" t="s">
        <v>984</v>
      </c>
      <c r="N1226" t="s">
        <v>2238</v>
      </c>
      <c r="O1226" t="s">
        <v>986</v>
      </c>
      <c r="P1226" t="s">
        <v>992</v>
      </c>
      <c r="Q1226" t="s">
        <v>984</v>
      </c>
      <c r="R1226" t="s">
        <v>2801</v>
      </c>
      <c r="S1226" t="s">
        <v>986</v>
      </c>
      <c r="T1226" t="s">
        <v>1784</v>
      </c>
      <c r="U1226" t="s">
        <v>986</v>
      </c>
      <c r="V1226" t="s">
        <v>996</v>
      </c>
      <c r="W1226" t="s">
        <v>984</v>
      </c>
      <c r="X1226" t="s">
        <v>1247</v>
      </c>
      <c r="Y1226" t="s">
        <v>986</v>
      </c>
      <c r="Z1226" t="s">
        <v>166</v>
      </c>
      <c r="AA1226" t="s">
        <v>33</v>
      </c>
      <c r="AB1226">
        <v>1</v>
      </c>
      <c r="AC1226">
        <v>0</v>
      </c>
    </row>
    <row r="1227" spans="2:29" x14ac:dyDescent="0.25">
      <c r="B1227">
        <f t="shared" si="38"/>
        <v>2022</v>
      </c>
      <c r="C1227">
        <f t="shared" si="39"/>
        <v>10</v>
      </c>
      <c r="D1227" s="19">
        <f>_xlfn.XLOOKUP(G1227,[1]Sheet1!$K:$K,[1]Sheet1!$D:$D,0)</f>
        <v>44837</v>
      </c>
      <c r="E1227" s="19">
        <f>_xlfn.XLOOKUP(G1227,[1]Sheet1!$K:$K,[1]Sheet1!$E:$E,0)</f>
        <v>44843</v>
      </c>
      <c r="F1227" t="str">
        <f>_xlfn.XLOOKUP(G1227,[1]Sheet1!$K:$K,[1]Sheet1!$N:$N,0)</f>
        <v>2022-W41</v>
      </c>
      <c r="G1227" t="s">
        <v>701</v>
      </c>
      <c r="H1227" t="s">
        <v>34</v>
      </c>
      <c r="I1227" t="s">
        <v>397</v>
      </c>
      <c r="J1227" t="s">
        <v>398</v>
      </c>
      <c r="K1227" t="s">
        <v>399</v>
      </c>
      <c r="L1227" t="s">
        <v>1221</v>
      </c>
      <c r="M1227" t="s">
        <v>984</v>
      </c>
      <c r="N1227" t="s">
        <v>1188</v>
      </c>
      <c r="O1227" t="s">
        <v>986</v>
      </c>
      <c r="P1227" t="s">
        <v>1106</v>
      </c>
      <c r="Q1227" t="s">
        <v>984</v>
      </c>
      <c r="R1227" t="s">
        <v>2576</v>
      </c>
      <c r="S1227" t="s">
        <v>986</v>
      </c>
      <c r="T1227" t="s">
        <v>970</v>
      </c>
      <c r="U1227" t="s">
        <v>986</v>
      </c>
      <c r="V1227" t="s">
        <v>996</v>
      </c>
      <c r="W1227" t="s">
        <v>984</v>
      </c>
      <c r="X1227" t="s">
        <v>1279</v>
      </c>
      <c r="Y1227" t="s">
        <v>986</v>
      </c>
      <c r="Z1227" t="s">
        <v>166</v>
      </c>
      <c r="AA1227" t="s">
        <v>33</v>
      </c>
      <c r="AB1227">
        <v>1</v>
      </c>
      <c r="AC1227">
        <v>0</v>
      </c>
    </row>
    <row r="1228" spans="2:29" x14ac:dyDescent="0.25">
      <c r="B1228">
        <f t="shared" si="38"/>
        <v>2022</v>
      </c>
      <c r="C1228">
        <f t="shared" si="39"/>
        <v>9</v>
      </c>
      <c r="D1228" s="19">
        <f>_xlfn.XLOOKUP(G1228,[1]Sheet1!$K:$K,[1]Sheet1!$D:$D,0)</f>
        <v>44830</v>
      </c>
      <c r="E1228" s="19">
        <f>_xlfn.XLOOKUP(G1228,[1]Sheet1!$K:$K,[1]Sheet1!$E:$E,0)</f>
        <v>44836</v>
      </c>
      <c r="F1228" t="str">
        <f>_xlfn.XLOOKUP(G1228,[1]Sheet1!$K:$K,[1]Sheet1!$N:$N,0)</f>
        <v>2022-W40</v>
      </c>
      <c r="G1228" t="s">
        <v>703</v>
      </c>
      <c r="H1228" t="s">
        <v>24</v>
      </c>
      <c r="I1228" t="s">
        <v>24</v>
      </c>
      <c r="J1228" t="s">
        <v>25</v>
      </c>
      <c r="K1228" t="s">
        <v>26</v>
      </c>
      <c r="L1228" t="s">
        <v>1324</v>
      </c>
      <c r="M1228" t="s">
        <v>996</v>
      </c>
      <c r="N1228" t="s">
        <v>2888</v>
      </c>
      <c r="O1228" t="s">
        <v>998</v>
      </c>
      <c r="P1228" t="s">
        <v>2306</v>
      </c>
      <c r="Q1228" t="s">
        <v>972</v>
      </c>
      <c r="R1228" t="s">
        <v>1850</v>
      </c>
      <c r="S1228" t="s">
        <v>1383</v>
      </c>
      <c r="T1228" t="s">
        <v>970</v>
      </c>
      <c r="U1228" t="s">
        <v>970</v>
      </c>
      <c r="V1228" t="s">
        <v>1001</v>
      </c>
      <c r="W1228" t="s">
        <v>984</v>
      </c>
      <c r="X1228" t="s">
        <v>1335</v>
      </c>
      <c r="Y1228" t="s">
        <v>986</v>
      </c>
      <c r="Z1228" t="s">
        <v>420</v>
      </c>
      <c r="AA1228" t="s">
        <v>33</v>
      </c>
      <c r="AB1228">
        <v>13</v>
      </c>
      <c r="AC1228">
        <v>0</v>
      </c>
    </row>
    <row r="1229" spans="2:29" x14ac:dyDescent="0.25">
      <c r="B1229">
        <f t="shared" si="38"/>
        <v>2022</v>
      </c>
      <c r="C1229">
        <f t="shared" si="39"/>
        <v>9</v>
      </c>
      <c r="D1229" s="19">
        <f>_xlfn.XLOOKUP(G1229,[1]Sheet1!$K:$K,[1]Sheet1!$D:$D,0)</f>
        <v>44830</v>
      </c>
      <c r="E1229" s="19">
        <f>_xlfn.XLOOKUP(G1229,[1]Sheet1!$K:$K,[1]Sheet1!$E:$E,0)</f>
        <v>44836</v>
      </c>
      <c r="F1229" t="str">
        <f>_xlfn.XLOOKUP(G1229,[1]Sheet1!$K:$K,[1]Sheet1!$N:$N,0)</f>
        <v>2022-W40</v>
      </c>
      <c r="G1229" t="s">
        <v>703</v>
      </c>
      <c r="H1229" t="s">
        <v>301</v>
      </c>
      <c r="I1229" t="s">
        <v>301</v>
      </c>
      <c r="J1229" t="s">
        <v>302</v>
      </c>
      <c r="K1229" t="s">
        <v>303</v>
      </c>
      <c r="L1229" t="s">
        <v>1890</v>
      </c>
      <c r="M1229" t="s">
        <v>984</v>
      </c>
      <c r="N1229" t="s">
        <v>3195</v>
      </c>
      <c r="O1229" t="s">
        <v>986</v>
      </c>
      <c r="P1229" t="s">
        <v>2306</v>
      </c>
      <c r="Q1229" t="s">
        <v>984</v>
      </c>
      <c r="R1229" t="s">
        <v>1850</v>
      </c>
      <c r="S1229" t="s">
        <v>986</v>
      </c>
      <c r="T1229" t="s">
        <v>970</v>
      </c>
      <c r="U1229" t="s">
        <v>986</v>
      </c>
      <c r="V1229" t="s">
        <v>1110</v>
      </c>
      <c r="W1229" t="s">
        <v>984</v>
      </c>
      <c r="X1229" t="s">
        <v>3196</v>
      </c>
      <c r="Y1229" t="s">
        <v>986</v>
      </c>
      <c r="Z1229" t="s">
        <v>658</v>
      </c>
      <c r="AA1229" t="s">
        <v>33</v>
      </c>
      <c r="AB1229">
        <v>9</v>
      </c>
      <c r="AC1229">
        <v>0</v>
      </c>
    </row>
    <row r="1230" spans="2:29" x14ac:dyDescent="0.25">
      <c r="B1230">
        <f t="shared" si="38"/>
        <v>2022</v>
      </c>
      <c r="C1230">
        <f t="shared" si="39"/>
        <v>9</v>
      </c>
      <c r="D1230" s="19">
        <f>_xlfn.XLOOKUP(G1230,[1]Sheet1!$K:$K,[1]Sheet1!$D:$D,0)</f>
        <v>44830</v>
      </c>
      <c r="E1230" s="19">
        <f>_xlfn.XLOOKUP(G1230,[1]Sheet1!$K:$K,[1]Sheet1!$E:$E,0)</f>
        <v>44836</v>
      </c>
      <c r="F1230" t="str">
        <f>_xlfn.XLOOKUP(G1230,[1]Sheet1!$K:$K,[1]Sheet1!$N:$N,0)</f>
        <v>2022-W40</v>
      </c>
      <c r="G1230" t="s">
        <v>703</v>
      </c>
      <c r="H1230" t="s">
        <v>231</v>
      </c>
      <c r="I1230" t="s">
        <v>231</v>
      </c>
      <c r="J1230" t="s">
        <v>232</v>
      </c>
      <c r="K1230" t="s">
        <v>233</v>
      </c>
      <c r="L1230" t="s">
        <v>1336</v>
      </c>
      <c r="M1230" t="s">
        <v>996</v>
      </c>
      <c r="N1230" t="s">
        <v>2489</v>
      </c>
      <c r="O1230" t="s">
        <v>998</v>
      </c>
      <c r="P1230" t="s">
        <v>1778</v>
      </c>
      <c r="Q1230" t="s">
        <v>996</v>
      </c>
      <c r="R1230" t="s">
        <v>1584</v>
      </c>
      <c r="S1230" t="s">
        <v>1959</v>
      </c>
      <c r="T1230" t="s">
        <v>970</v>
      </c>
      <c r="U1230" t="s">
        <v>970</v>
      </c>
      <c r="V1230" t="s">
        <v>967</v>
      </c>
      <c r="W1230" t="s">
        <v>984</v>
      </c>
      <c r="X1230" t="s">
        <v>2519</v>
      </c>
      <c r="Y1230" t="s">
        <v>986</v>
      </c>
      <c r="Z1230" t="s">
        <v>243</v>
      </c>
      <c r="AA1230" t="s">
        <v>33</v>
      </c>
      <c r="AB1230">
        <v>7</v>
      </c>
      <c r="AC1230">
        <v>0</v>
      </c>
    </row>
    <row r="1231" spans="2:29" x14ac:dyDescent="0.25">
      <c r="B1231">
        <f t="shared" si="38"/>
        <v>2022</v>
      </c>
      <c r="C1231">
        <f t="shared" si="39"/>
        <v>9</v>
      </c>
      <c r="D1231" s="19">
        <f>_xlfn.XLOOKUP(G1231,[1]Sheet1!$K:$K,[1]Sheet1!$D:$D,0)</f>
        <v>44830</v>
      </c>
      <c r="E1231" s="19">
        <f>_xlfn.XLOOKUP(G1231,[1]Sheet1!$K:$K,[1]Sheet1!$E:$E,0)</f>
        <v>44836</v>
      </c>
      <c r="F1231" t="str">
        <f>_xlfn.XLOOKUP(G1231,[1]Sheet1!$K:$K,[1]Sheet1!$N:$N,0)</f>
        <v>2022-W40</v>
      </c>
      <c r="G1231" t="s">
        <v>703</v>
      </c>
      <c r="H1231" t="s">
        <v>116</v>
      </c>
      <c r="I1231" t="s">
        <v>116</v>
      </c>
      <c r="J1231" t="s">
        <v>117</v>
      </c>
      <c r="K1231" t="s">
        <v>118</v>
      </c>
      <c r="L1231" t="s">
        <v>1008</v>
      </c>
      <c r="M1231" t="s">
        <v>984</v>
      </c>
      <c r="N1231" t="s">
        <v>3197</v>
      </c>
      <c r="O1231" t="s">
        <v>986</v>
      </c>
      <c r="P1231" t="s">
        <v>1468</v>
      </c>
      <c r="Q1231" t="s">
        <v>984</v>
      </c>
      <c r="R1231" t="s">
        <v>2272</v>
      </c>
      <c r="S1231" t="s">
        <v>986</v>
      </c>
      <c r="T1231" t="s">
        <v>970</v>
      </c>
      <c r="U1231" t="s">
        <v>986</v>
      </c>
      <c r="V1231" t="s">
        <v>967</v>
      </c>
      <c r="W1231" t="s">
        <v>984</v>
      </c>
      <c r="X1231" t="s">
        <v>1048</v>
      </c>
      <c r="Y1231" t="s">
        <v>986</v>
      </c>
      <c r="Z1231" t="s">
        <v>243</v>
      </c>
      <c r="AA1231" t="s">
        <v>33</v>
      </c>
      <c r="AB1231">
        <v>7</v>
      </c>
      <c r="AC1231">
        <v>0</v>
      </c>
    </row>
    <row r="1232" spans="2:29" x14ac:dyDescent="0.25">
      <c r="B1232">
        <f t="shared" si="38"/>
        <v>2022</v>
      </c>
      <c r="C1232">
        <f t="shared" si="39"/>
        <v>9</v>
      </c>
      <c r="D1232" s="19">
        <f>_xlfn.XLOOKUP(G1232,[1]Sheet1!$K:$K,[1]Sheet1!$D:$D,0)</f>
        <v>44830</v>
      </c>
      <c r="E1232" s="19">
        <f>_xlfn.XLOOKUP(G1232,[1]Sheet1!$K:$K,[1]Sheet1!$E:$E,0)</f>
        <v>44836</v>
      </c>
      <c r="F1232" t="str">
        <f>_xlfn.XLOOKUP(G1232,[1]Sheet1!$K:$K,[1]Sheet1!$N:$N,0)</f>
        <v>2022-W40</v>
      </c>
      <c r="G1232" t="s">
        <v>703</v>
      </c>
      <c r="H1232" t="s">
        <v>35</v>
      </c>
      <c r="I1232" t="s">
        <v>35</v>
      </c>
      <c r="J1232" t="s">
        <v>36</v>
      </c>
      <c r="K1232" t="s">
        <v>37</v>
      </c>
      <c r="L1232" t="s">
        <v>1352</v>
      </c>
      <c r="M1232" t="s">
        <v>996</v>
      </c>
      <c r="N1232" t="s">
        <v>1245</v>
      </c>
      <c r="O1232" t="s">
        <v>998</v>
      </c>
      <c r="P1232" t="s">
        <v>1379</v>
      </c>
      <c r="Q1232" t="s">
        <v>996</v>
      </c>
      <c r="R1232" t="s">
        <v>2207</v>
      </c>
      <c r="S1232" t="s">
        <v>1959</v>
      </c>
      <c r="T1232" t="s">
        <v>970</v>
      </c>
      <c r="U1232" t="s">
        <v>970</v>
      </c>
      <c r="V1232" t="s">
        <v>967</v>
      </c>
      <c r="W1232" t="s">
        <v>984</v>
      </c>
      <c r="X1232" t="s">
        <v>2746</v>
      </c>
      <c r="Y1232" t="s">
        <v>986</v>
      </c>
      <c r="Z1232" t="s">
        <v>298</v>
      </c>
      <c r="AA1232" t="s">
        <v>33</v>
      </c>
      <c r="AB1232">
        <v>7</v>
      </c>
      <c r="AC1232">
        <v>0</v>
      </c>
    </row>
    <row r="1233" spans="2:29" x14ac:dyDescent="0.25">
      <c r="B1233">
        <f t="shared" si="38"/>
        <v>2022</v>
      </c>
      <c r="C1233">
        <f t="shared" si="39"/>
        <v>9</v>
      </c>
      <c r="D1233" s="19">
        <f>_xlfn.XLOOKUP(G1233,[1]Sheet1!$K:$K,[1]Sheet1!$D:$D,0)</f>
        <v>44830</v>
      </c>
      <c r="E1233" s="19">
        <f>_xlfn.XLOOKUP(G1233,[1]Sheet1!$K:$K,[1]Sheet1!$E:$E,0)</f>
        <v>44836</v>
      </c>
      <c r="F1233" t="str">
        <f>_xlfn.XLOOKUP(G1233,[1]Sheet1!$K:$K,[1]Sheet1!$N:$N,0)</f>
        <v>2022-W40</v>
      </c>
      <c r="G1233" t="s">
        <v>703</v>
      </c>
      <c r="H1233" t="s">
        <v>58</v>
      </c>
      <c r="I1233" t="s">
        <v>58</v>
      </c>
      <c r="J1233" t="s">
        <v>59</v>
      </c>
      <c r="K1233" t="s">
        <v>60</v>
      </c>
      <c r="L1233" t="s">
        <v>1567</v>
      </c>
      <c r="M1233" t="s">
        <v>996</v>
      </c>
      <c r="N1233" t="s">
        <v>1046</v>
      </c>
      <c r="O1233" t="s">
        <v>998</v>
      </c>
      <c r="P1233" t="s">
        <v>1588</v>
      </c>
      <c r="Q1233" t="s">
        <v>996</v>
      </c>
      <c r="R1233" t="s">
        <v>3198</v>
      </c>
      <c r="S1233" t="s">
        <v>1959</v>
      </c>
      <c r="T1233" t="s">
        <v>970</v>
      </c>
      <c r="U1233" t="s">
        <v>970</v>
      </c>
      <c r="V1233" t="s">
        <v>1032</v>
      </c>
      <c r="W1233" t="s">
        <v>984</v>
      </c>
      <c r="X1233" t="s">
        <v>2254</v>
      </c>
      <c r="Y1233" t="s">
        <v>986</v>
      </c>
      <c r="Z1233" t="s">
        <v>123</v>
      </c>
      <c r="AA1233" t="s">
        <v>33</v>
      </c>
      <c r="AB1233">
        <v>6</v>
      </c>
      <c r="AC1233">
        <v>0</v>
      </c>
    </row>
    <row r="1234" spans="2:29" x14ac:dyDescent="0.25">
      <c r="B1234">
        <f t="shared" si="38"/>
        <v>2022</v>
      </c>
      <c r="C1234">
        <f t="shared" si="39"/>
        <v>9</v>
      </c>
      <c r="D1234" s="19">
        <f>_xlfn.XLOOKUP(G1234,[1]Sheet1!$K:$K,[1]Sheet1!$D:$D,0)</f>
        <v>44830</v>
      </c>
      <c r="E1234" s="19">
        <f>_xlfn.XLOOKUP(G1234,[1]Sheet1!$K:$K,[1]Sheet1!$E:$E,0)</f>
        <v>44836</v>
      </c>
      <c r="F1234" t="str">
        <f>_xlfn.XLOOKUP(G1234,[1]Sheet1!$K:$K,[1]Sheet1!$N:$N,0)</f>
        <v>2022-W40</v>
      </c>
      <c r="G1234" t="s">
        <v>703</v>
      </c>
      <c r="H1234" t="s">
        <v>163</v>
      </c>
      <c r="I1234" t="s">
        <v>163</v>
      </c>
      <c r="J1234" t="s">
        <v>164</v>
      </c>
      <c r="K1234" t="s">
        <v>165</v>
      </c>
      <c r="L1234" t="s">
        <v>2601</v>
      </c>
      <c r="M1234" t="s">
        <v>967</v>
      </c>
      <c r="N1234" t="s">
        <v>3199</v>
      </c>
      <c r="O1234" t="s">
        <v>1524</v>
      </c>
      <c r="P1234" t="s">
        <v>1367</v>
      </c>
      <c r="Q1234" t="s">
        <v>992</v>
      </c>
      <c r="R1234" t="s">
        <v>3200</v>
      </c>
      <c r="S1234" t="s">
        <v>3201</v>
      </c>
      <c r="T1234" t="s">
        <v>970</v>
      </c>
      <c r="U1234" t="s">
        <v>970</v>
      </c>
      <c r="V1234" t="s">
        <v>963</v>
      </c>
      <c r="W1234" t="s">
        <v>984</v>
      </c>
      <c r="X1234" t="s">
        <v>1902</v>
      </c>
      <c r="Y1234" t="s">
        <v>986</v>
      </c>
      <c r="Z1234" t="s">
        <v>376</v>
      </c>
      <c r="AA1234" t="s">
        <v>33</v>
      </c>
      <c r="AB1234">
        <v>5</v>
      </c>
      <c r="AC1234">
        <v>0</v>
      </c>
    </row>
    <row r="1235" spans="2:29" x14ac:dyDescent="0.25">
      <c r="B1235">
        <f t="shared" si="38"/>
        <v>2022</v>
      </c>
      <c r="C1235">
        <f t="shared" si="39"/>
        <v>9</v>
      </c>
      <c r="D1235" s="19">
        <f>_xlfn.XLOOKUP(G1235,[1]Sheet1!$K:$K,[1]Sheet1!$D:$D,0)</f>
        <v>44830</v>
      </c>
      <c r="E1235" s="19">
        <f>_xlfn.XLOOKUP(G1235,[1]Sheet1!$K:$K,[1]Sheet1!$E:$E,0)</f>
        <v>44836</v>
      </c>
      <c r="F1235" t="str">
        <f>_xlfn.XLOOKUP(G1235,[1]Sheet1!$K:$K,[1]Sheet1!$N:$N,0)</f>
        <v>2022-W40</v>
      </c>
      <c r="G1235" t="s">
        <v>703</v>
      </c>
      <c r="H1235" t="s">
        <v>224</v>
      </c>
      <c r="I1235" t="s">
        <v>224</v>
      </c>
      <c r="J1235" t="s">
        <v>158</v>
      </c>
      <c r="K1235" t="s">
        <v>225</v>
      </c>
      <c r="L1235" t="s">
        <v>1097</v>
      </c>
      <c r="M1235" t="s">
        <v>984</v>
      </c>
      <c r="N1235" t="s">
        <v>1865</v>
      </c>
      <c r="O1235" t="s">
        <v>986</v>
      </c>
      <c r="P1235" t="s">
        <v>1166</v>
      </c>
      <c r="Q1235" t="s">
        <v>984</v>
      </c>
      <c r="R1235" t="s">
        <v>2944</v>
      </c>
      <c r="S1235" t="s">
        <v>986</v>
      </c>
      <c r="T1235" t="s">
        <v>970</v>
      </c>
      <c r="U1235" t="s">
        <v>986</v>
      </c>
      <c r="V1235" t="s">
        <v>977</v>
      </c>
      <c r="W1235" t="s">
        <v>984</v>
      </c>
      <c r="X1235" t="s">
        <v>2632</v>
      </c>
      <c r="Y1235" t="s">
        <v>986</v>
      </c>
      <c r="Z1235" t="s">
        <v>367</v>
      </c>
      <c r="AA1235" t="s">
        <v>33</v>
      </c>
      <c r="AB1235">
        <v>4</v>
      </c>
      <c r="AC1235">
        <v>0</v>
      </c>
    </row>
    <row r="1236" spans="2:29" x14ac:dyDescent="0.25">
      <c r="B1236">
        <f t="shared" si="38"/>
        <v>2022</v>
      </c>
      <c r="C1236">
        <f t="shared" si="39"/>
        <v>9</v>
      </c>
      <c r="D1236" s="19">
        <f>_xlfn.XLOOKUP(G1236,[1]Sheet1!$K:$K,[1]Sheet1!$D:$D,0)</f>
        <v>44830</v>
      </c>
      <c r="E1236" s="19">
        <f>_xlfn.XLOOKUP(G1236,[1]Sheet1!$K:$K,[1]Sheet1!$E:$E,0)</f>
        <v>44836</v>
      </c>
      <c r="F1236" t="str">
        <f>_xlfn.XLOOKUP(G1236,[1]Sheet1!$K:$K,[1]Sheet1!$N:$N,0)</f>
        <v>2022-W40</v>
      </c>
      <c r="G1236" t="s">
        <v>703</v>
      </c>
      <c r="H1236" t="s">
        <v>685</v>
      </c>
      <c r="I1236" t="s">
        <v>107</v>
      </c>
      <c r="J1236" t="s">
        <v>108</v>
      </c>
      <c r="K1236" t="s">
        <v>109</v>
      </c>
      <c r="L1236" t="s">
        <v>1038</v>
      </c>
      <c r="M1236" t="s">
        <v>984</v>
      </c>
      <c r="N1236" t="s">
        <v>3051</v>
      </c>
      <c r="O1236" t="s">
        <v>986</v>
      </c>
      <c r="P1236" t="s">
        <v>1504</v>
      </c>
      <c r="Q1236" t="s">
        <v>984</v>
      </c>
      <c r="R1236" t="s">
        <v>2069</v>
      </c>
      <c r="S1236" t="s">
        <v>986</v>
      </c>
      <c r="T1236" t="s">
        <v>2830</v>
      </c>
      <c r="U1236" t="s">
        <v>986</v>
      </c>
      <c r="V1236" t="s">
        <v>977</v>
      </c>
      <c r="W1236" t="s">
        <v>984</v>
      </c>
      <c r="X1236" t="s">
        <v>2701</v>
      </c>
      <c r="Y1236" t="s">
        <v>986</v>
      </c>
      <c r="Z1236" t="s">
        <v>367</v>
      </c>
      <c r="AA1236" t="s">
        <v>33</v>
      </c>
      <c r="AB1236">
        <v>4</v>
      </c>
      <c r="AC1236">
        <v>0</v>
      </c>
    </row>
    <row r="1237" spans="2:29" x14ac:dyDescent="0.25">
      <c r="B1237">
        <f t="shared" si="38"/>
        <v>2022</v>
      </c>
      <c r="C1237">
        <f t="shared" si="39"/>
        <v>9</v>
      </c>
      <c r="D1237" s="19">
        <f>_xlfn.XLOOKUP(G1237,[1]Sheet1!$K:$K,[1]Sheet1!$D:$D,0)</f>
        <v>44830</v>
      </c>
      <c r="E1237" s="19">
        <f>_xlfn.XLOOKUP(G1237,[1]Sheet1!$K:$K,[1]Sheet1!$E:$E,0)</f>
        <v>44836</v>
      </c>
      <c r="F1237" t="str">
        <f>_xlfn.XLOOKUP(G1237,[1]Sheet1!$K:$K,[1]Sheet1!$N:$N,0)</f>
        <v>2022-W40</v>
      </c>
      <c r="G1237" t="s">
        <v>703</v>
      </c>
      <c r="H1237" t="s">
        <v>88</v>
      </c>
      <c r="I1237" t="s">
        <v>88</v>
      </c>
      <c r="J1237" t="s">
        <v>89</v>
      </c>
      <c r="K1237" t="s">
        <v>90</v>
      </c>
      <c r="L1237" t="s">
        <v>1184</v>
      </c>
      <c r="M1237" t="s">
        <v>996</v>
      </c>
      <c r="N1237" t="s">
        <v>2926</v>
      </c>
      <c r="O1237" t="s">
        <v>998</v>
      </c>
      <c r="P1237" t="s">
        <v>1778</v>
      </c>
      <c r="Q1237" t="s">
        <v>996</v>
      </c>
      <c r="R1237" t="s">
        <v>1584</v>
      </c>
      <c r="S1237" t="s">
        <v>1959</v>
      </c>
      <c r="T1237" t="s">
        <v>2570</v>
      </c>
      <c r="U1237" t="s">
        <v>970</v>
      </c>
      <c r="V1237" t="s">
        <v>1081</v>
      </c>
      <c r="W1237" t="s">
        <v>984</v>
      </c>
      <c r="X1237" t="s">
        <v>1430</v>
      </c>
      <c r="Y1237" t="s">
        <v>986</v>
      </c>
      <c r="Z1237" t="s">
        <v>171</v>
      </c>
      <c r="AA1237" t="s">
        <v>33</v>
      </c>
      <c r="AB1237">
        <v>3</v>
      </c>
      <c r="AC1237">
        <v>0</v>
      </c>
    </row>
    <row r="1238" spans="2:29" x14ac:dyDescent="0.25">
      <c r="B1238">
        <f t="shared" si="38"/>
        <v>2022</v>
      </c>
      <c r="C1238">
        <f t="shared" si="39"/>
        <v>9</v>
      </c>
      <c r="D1238" s="19">
        <f>_xlfn.XLOOKUP(G1238,[1]Sheet1!$K:$K,[1]Sheet1!$D:$D,0)</f>
        <v>44830</v>
      </c>
      <c r="E1238" s="19">
        <f>_xlfn.XLOOKUP(G1238,[1]Sheet1!$K:$K,[1]Sheet1!$E:$E,0)</f>
        <v>44836</v>
      </c>
      <c r="F1238" t="str">
        <f>_xlfn.XLOOKUP(G1238,[1]Sheet1!$K:$K,[1]Sheet1!$N:$N,0)</f>
        <v>2022-W40</v>
      </c>
      <c r="G1238" t="s">
        <v>703</v>
      </c>
      <c r="H1238" t="s">
        <v>41</v>
      </c>
      <c r="I1238" t="s">
        <v>41</v>
      </c>
      <c r="J1238" t="s">
        <v>42</v>
      </c>
      <c r="K1238" t="s">
        <v>43</v>
      </c>
      <c r="L1238" t="s">
        <v>1475</v>
      </c>
      <c r="M1238" t="s">
        <v>972</v>
      </c>
      <c r="N1238" t="s">
        <v>1112</v>
      </c>
      <c r="O1238" t="s">
        <v>1303</v>
      </c>
      <c r="P1238" t="s">
        <v>2612</v>
      </c>
      <c r="Q1238" t="s">
        <v>972</v>
      </c>
      <c r="R1238" t="s">
        <v>2025</v>
      </c>
      <c r="S1238" t="s">
        <v>1383</v>
      </c>
      <c r="T1238" t="s">
        <v>970</v>
      </c>
      <c r="U1238" t="s">
        <v>970</v>
      </c>
      <c r="V1238" t="s">
        <v>1081</v>
      </c>
      <c r="W1238" t="s">
        <v>984</v>
      </c>
      <c r="X1238" t="s">
        <v>1893</v>
      </c>
      <c r="Y1238" t="s">
        <v>986</v>
      </c>
      <c r="Z1238" t="s">
        <v>171</v>
      </c>
      <c r="AA1238" t="s">
        <v>33</v>
      </c>
      <c r="AB1238">
        <v>3</v>
      </c>
      <c r="AC1238">
        <v>0</v>
      </c>
    </row>
    <row r="1239" spans="2:29" x14ac:dyDescent="0.25">
      <c r="B1239">
        <f t="shared" si="38"/>
        <v>2022</v>
      </c>
      <c r="C1239">
        <f t="shared" si="39"/>
        <v>9</v>
      </c>
      <c r="D1239" s="19">
        <f>_xlfn.XLOOKUP(G1239,[1]Sheet1!$K:$K,[1]Sheet1!$D:$D,0)</f>
        <v>44830</v>
      </c>
      <c r="E1239" s="19">
        <f>_xlfn.XLOOKUP(G1239,[1]Sheet1!$K:$K,[1]Sheet1!$E:$E,0)</f>
        <v>44836</v>
      </c>
      <c r="F1239" t="str">
        <f>_xlfn.XLOOKUP(G1239,[1]Sheet1!$K:$K,[1]Sheet1!$N:$N,0)</f>
        <v>2022-W40</v>
      </c>
      <c r="G1239" t="s">
        <v>703</v>
      </c>
      <c r="H1239" t="s">
        <v>371</v>
      </c>
      <c r="I1239" t="s">
        <v>371</v>
      </c>
      <c r="J1239" t="s">
        <v>343</v>
      </c>
      <c r="K1239" t="s">
        <v>372</v>
      </c>
      <c r="L1239" t="s">
        <v>1206</v>
      </c>
      <c r="M1239" t="s">
        <v>984</v>
      </c>
      <c r="N1239" t="s">
        <v>2105</v>
      </c>
      <c r="O1239" t="s">
        <v>986</v>
      </c>
      <c r="P1239" t="s">
        <v>1336</v>
      </c>
      <c r="Q1239" t="s">
        <v>984</v>
      </c>
      <c r="R1239" t="s">
        <v>1471</v>
      </c>
      <c r="S1239" t="s">
        <v>986</v>
      </c>
      <c r="T1239" t="s">
        <v>970</v>
      </c>
      <c r="U1239" t="s">
        <v>986</v>
      </c>
      <c r="V1239" t="s">
        <v>1081</v>
      </c>
      <c r="W1239" t="s">
        <v>984</v>
      </c>
      <c r="X1239" t="s">
        <v>1895</v>
      </c>
      <c r="Y1239" t="s">
        <v>986</v>
      </c>
      <c r="Z1239" t="s">
        <v>318</v>
      </c>
      <c r="AA1239" t="s">
        <v>33</v>
      </c>
      <c r="AB1239">
        <v>3</v>
      </c>
      <c r="AC1239">
        <v>0</v>
      </c>
    </row>
    <row r="1240" spans="2:29" x14ac:dyDescent="0.25">
      <c r="B1240">
        <f t="shared" si="38"/>
        <v>2022</v>
      </c>
      <c r="C1240">
        <f t="shared" si="39"/>
        <v>9</v>
      </c>
      <c r="D1240" s="19">
        <f>_xlfn.XLOOKUP(G1240,[1]Sheet1!$K:$K,[1]Sheet1!$D:$D,0)</f>
        <v>44830</v>
      </c>
      <c r="E1240" s="19">
        <f>_xlfn.XLOOKUP(G1240,[1]Sheet1!$K:$K,[1]Sheet1!$E:$E,0)</f>
        <v>44836</v>
      </c>
      <c r="F1240" t="str">
        <f>_xlfn.XLOOKUP(G1240,[1]Sheet1!$K:$K,[1]Sheet1!$N:$N,0)</f>
        <v>2022-W40</v>
      </c>
      <c r="G1240" t="s">
        <v>703</v>
      </c>
      <c r="H1240" t="s">
        <v>342</v>
      </c>
      <c r="I1240" t="s">
        <v>342</v>
      </c>
      <c r="J1240" t="s">
        <v>343</v>
      </c>
      <c r="K1240" t="s">
        <v>344</v>
      </c>
      <c r="L1240" t="s">
        <v>1049</v>
      </c>
      <c r="M1240" t="s">
        <v>984</v>
      </c>
      <c r="N1240" t="s">
        <v>1476</v>
      </c>
      <c r="O1240" t="s">
        <v>986</v>
      </c>
      <c r="P1240" t="s">
        <v>1914</v>
      </c>
      <c r="Q1240" t="s">
        <v>984</v>
      </c>
      <c r="R1240" t="s">
        <v>2205</v>
      </c>
      <c r="S1240" t="s">
        <v>986</v>
      </c>
      <c r="T1240" t="s">
        <v>3202</v>
      </c>
      <c r="U1240" t="s">
        <v>986</v>
      </c>
      <c r="V1240" t="s">
        <v>972</v>
      </c>
      <c r="W1240" t="s">
        <v>984</v>
      </c>
      <c r="X1240" t="s">
        <v>1434</v>
      </c>
      <c r="Y1240" t="s">
        <v>986</v>
      </c>
      <c r="Z1240" t="s">
        <v>257</v>
      </c>
      <c r="AA1240" t="s">
        <v>33</v>
      </c>
      <c r="AB1240">
        <v>2</v>
      </c>
      <c r="AC1240">
        <v>0</v>
      </c>
    </row>
    <row r="1241" spans="2:29" x14ac:dyDescent="0.25">
      <c r="B1241">
        <f t="shared" si="38"/>
        <v>2022</v>
      </c>
      <c r="C1241">
        <f t="shared" si="39"/>
        <v>9</v>
      </c>
      <c r="D1241" s="19">
        <f>_xlfn.XLOOKUP(G1241,[1]Sheet1!$K:$K,[1]Sheet1!$D:$D,0)</f>
        <v>44830</v>
      </c>
      <c r="E1241" s="19">
        <f>_xlfn.XLOOKUP(G1241,[1]Sheet1!$K:$K,[1]Sheet1!$E:$E,0)</f>
        <v>44836</v>
      </c>
      <c r="F1241" t="str">
        <f>_xlfn.XLOOKUP(G1241,[1]Sheet1!$K:$K,[1]Sheet1!$N:$N,0)</f>
        <v>2022-W40</v>
      </c>
      <c r="G1241" t="s">
        <v>703</v>
      </c>
      <c r="H1241" t="s">
        <v>685</v>
      </c>
      <c r="I1241" t="s">
        <v>186</v>
      </c>
      <c r="J1241" t="s">
        <v>187</v>
      </c>
      <c r="K1241" t="s">
        <v>188</v>
      </c>
      <c r="L1241" t="s">
        <v>1204</v>
      </c>
      <c r="M1241" t="s">
        <v>984</v>
      </c>
      <c r="N1241" t="s">
        <v>2422</v>
      </c>
      <c r="O1241" t="s">
        <v>986</v>
      </c>
      <c r="P1241" t="s">
        <v>1433</v>
      </c>
      <c r="Q1241" t="s">
        <v>984</v>
      </c>
      <c r="R1241" t="s">
        <v>2401</v>
      </c>
      <c r="S1241" t="s">
        <v>986</v>
      </c>
      <c r="T1241" t="s">
        <v>2187</v>
      </c>
      <c r="U1241" t="s">
        <v>986</v>
      </c>
      <c r="V1241" t="s">
        <v>996</v>
      </c>
      <c r="W1241" t="s">
        <v>984</v>
      </c>
      <c r="X1241" t="s">
        <v>1434</v>
      </c>
      <c r="Y1241" t="s">
        <v>986</v>
      </c>
      <c r="Z1241" t="s">
        <v>166</v>
      </c>
      <c r="AA1241" t="s">
        <v>33</v>
      </c>
      <c r="AB1241">
        <v>1</v>
      </c>
      <c r="AC1241">
        <v>0</v>
      </c>
    </row>
    <row r="1242" spans="2:29" x14ac:dyDescent="0.25">
      <c r="B1242">
        <f t="shared" si="38"/>
        <v>2022</v>
      </c>
      <c r="C1242">
        <f t="shared" si="39"/>
        <v>9</v>
      </c>
      <c r="D1242" s="19">
        <f>_xlfn.XLOOKUP(G1242,[1]Sheet1!$K:$K,[1]Sheet1!$D:$D,0)</f>
        <v>44830</v>
      </c>
      <c r="E1242" s="19">
        <f>_xlfn.XLOOKUP(G1242,[1]Sheet1!$K:$K,[1]Sheet1!$E:$E,0)</f>
        <v>44836</v>
      </c>
      <c r="F1242" t="str">
        <f>_xlfn.XLOOKUP(G1242,[1]Sheet1!$K:$K,[1]Sheet1!$N:$N,0)</f>
        <v>2022-W40</v>
      </c>
      <c r="G1242" t="s">
        <v>703</v>
      </c>
      <c r="H1242" t="s">
        <v>50</v>
      </c>
      <c r="I1242" t="s">
        <v>50</v>
      </c>
      <c r="J1242" t="s">
        <v>51</v>
      </c>
      <c r="K1242" t="s">
        <v>52</v>
      </c>
      <c r="L1242" t="s">
        <v>1221</v>
      </c>
      <c r="M1242" t="s">
        <v>984</v>
      </c>
      <c r="N1242" t="s">
        <v>1396</v>
      </c>
      <c r="O1242" t="s">
        <v>986</v>
      </c>
      <c r="P1242" t="s">
        <v>1321</v>
      </c>
      <c r="Q1242" t="s">
        <v>984</v>
      </c>
      <c r="R1242" t="s">
        <v>1463</v>
      </c>
      <c r="S1242" t="s">
        <v>986</v>
      </c>
      <c r="T1242" t="s">
        <v>970</v>
      </c>
      <c r="U1242" t="s">
        <v>986</v>
      </c>
      <c r="V1242" t="s">
        <v>1005</v>
      </c>
      <c r="W1242" t="s">
        <v>984</v>
      </c>
      <c r="X1242" t="s">
        <v>3203</v>
      </c>
      <c r="Y1242" t="s">
        <v>986</v>
      </c>
      <c r="Z1242" t="s">
        <v>647</v>
      </c>
      <c r="AA1242" t="s">
        <v>33</v>
      </c>
      <c r="AB1242">
        <v>1</v>
      </c>
      <c r="AC1242">
        <v>0</v>
      </c>
    </row>
    <row r="1243" spans="2:29" x14ac:dyDescent="0.25">
      <c r="B1243">
        <f t="shared" si="38"/>
        <v>2022</v>
      </c>
      <c r="C1243">
        <f t="shared" si="39"/>
        <v>9</v>
      </c>
      <c r="D1243" s="19">
        <f>_xlfn.XLOOKUP(G1243,[1]Sheet1!$K:$K,[1]Sheet1!$D:$D,0)</f>
        <v>44830</v>
      </c>
      <c r="E1243" s="19">
        <f>_xlfn.XLOOKUP(G1243,[1]Sheet1!$K:$K,[1]Sheet1!$E:$E,0)</f>
        <v>44836</v>
      </c>
      <c r="F1243" t="str">
        <f>_xlfn.XLOOKUP(G1243,[1]Sheet1!$K:$K,[1]Sheet1!$N:$N,0)</f>
        <v>2022-W40</v>
      </c>
      <c r="G1243" t="s">
        <v>703</v>
      </c>
      <c r="H1243" t="s">
        <v>157</v>
      </c>
      <c r="I1243" t="s">
        <v>157</v>
      </c>
      <c r="J1243" t="s">
        <v>158</v>
      </c>
      <c r="K1243" t="s">
        <v>159</v>
      </c>
      <c r="L1243" t="s">
        <v>1200</v>
      </c>
      <c r="M1243" t="s">
        <v>984</v>
      </c>
      <c r="N1243" t="s">
        <v>2471</v>
      </c>
      <c r="O1243" t="s">
        <v>986</v>
      </c>
      <c r="P1243" t="s">
        <v>1336</v>
      </c>
      <c r="Q1243" t="s">
        <v>984</v>
      </c>
      <c r="R1243" t="s">
        <v>1471</v>
      </c>
      <c r="S1243" t="s">
        <v>986</v>
      </c>
      <c r="T1243" t="s">
        <v>970</v>
      </c>
      <c r="U1243" t="s">
        <v>986</v>
      </c>
      <c r="V1243" t="s">
        <v>996</v>
      </c>
      <c r="W1243" t="s">
        <v>984</v>
      </c>
      <c r="X1243" t="s">
        <v>1226</v>
      </c>
      <c r="Y1243" t="s">
        <v>986</v>
      </c>
      <c r="Z1243" t="s">
        <v>166</v>
      </c>
      <c r="AA1243" t="s">
        <v>33</v>
      </c>
      <c r="AB1243">
        <v>1</v>
      </c>
      <c r="AC1243">
        <v>0</v>
      </c>
    </row>
    <row r="1244" spans="2:29" x14ac:dyDescent="0.25">
      <c r="B1244">
        <f t="shared" si="38"/>
        <v>2022</v>
      </c>
      <c r="C1244">
        <f t="shared" si="39"/>
        <v>9</v>
      </c>
      <c r="D1244" s="19">
        <f>_xlfn.XLOOKUP(G1244,[1]Sheet1!$K:$K,[1]Sheet1!$D:$D,0)</f>
        <v>44830</v>
      </c>
      <c r="E1244" s="19">
        <f>_xlfn.XLOOKUP(G1244,[1]Sheet1!$K:$K,[1]Sheet1!$E:$E,0)</f>
        <v>44836</v>
      </c>
      <c r="F1244" t="str">
        <f>_xlfn.XLOOKUP(G1244,[1]Sheet1!$K:$K,[1]Sheet1!$N:$N,0)</f>
        <v>2022-W40</v>
      </c>
      <c r="G1244" t="s">
        <v>703</v>
      </c>
      <c r="H1244" t="s">
        <v>34</v>
      </c>
      <c r="I1244" t="s">
        <v>62</v>
      </c>
      <c r="J1244" t="s">
        <v>63</v>
      </c>
      <c r="K1244" t="s">
        <v>64</v>
      </c>
      <c r="L1244" t="s">
        <v>1206</v>
      </c>
      <c r="M1244" t="s">
        <v>984</v>
      </c>
      <c r="N1244" t="s">
        <v>2105</v>
      </c>
      <c r="O1244" t="s">
        <v>986</v>
      </c>
      <c r="P1244" t="s">
        <v>1095</v>
      </c>
      <c r="Q1244" t="s">
        <v>984</v>
      </c>
      <c r="R1244" t="s">
        <v>2314</v>
      </c>
      <c r="S1244" t="s">
        <v>986</v>
      </c>
      <c r="T1244" t="s">
        <v>3204</v>
      </c>
      <c r="U1244" t="s">
        <v>986</v>
      </c>
      <c r="V1244" t="s">
        <v>996</v>
      </c>
      <c r="W1244" t="s">
        <v>984</v>
      </c>
      <c r="X1244" t="s">
        <v>1495</v>
      </c>
      <c r="Y1244" t="s">
        <v>986</v>
      </c>
      <c r="Z1244" t="s">
        <v>166</v>
      </c>
      <c r="AA1244" t="s">
        <v>33</v>
      </c>
      <c r="AB1244">
        <v>1</v>
      </c>
      <c r="AC1244">
        <v>0</v>
      </c>
    </row>
    <row r="1245" spans="2:29" x14ac:dyDescent="0.25">
      <c r="B1245">
        <f t="shared" si="38"/>
        <v>2022</v>
      </c>
      <c r="C1245">
        <f t="shared" si="39"/>
        <v>9</v>
      </c>
      <c r="D1245" s="19">
        <f>_xlfn.XLOOKUP(G1245,[1]Sheet1!$K:$K,[1]Sheet1!$D:$D,0)</f>
        <v>44830</v>
      </c>
      <c r="E1245" s="19">
        <f>_xlfn.XLOOKUP(G1245,[1]Sheet1!$K:$K,[1]Sheet1!$E:$E,0)</f>
        <v>44836</v>
      </c>
      <c r="F1245" t="str">
        <f>_xlfn.XLOOKUP(G1245,[1]Sheet1!$K:$K,[1]Sheet1!$N:$N,0)</f>
        <v>2022-W40</v>
      </c>
      <c r="G1245" t="s">
        <v>703</v>
      </c>
      <c r="H1245" t="s">
        <v>34</v>
      </c>
      <c r="I1245" t="s">
        <v>45</v>
      </c>
      <c r="J1245" t="s">
        <v>46</v>
      </c>
      <c r="K1245" t="s">
        <v>47</v>
      </c>
      <c r="L1245" t="s">
        <v>1087</v>
      </c>
      <c r="M1245" t="s">
        <v>984</v>
      </c>
      <c r="N1245" t="s">
        <v>1481</v>
      </c>
      <c r="O1245" t="s">
        <v>986</v>
      </c>
      <c r="P1245" t="s">
        <v>1056</v>
      </c>
      <c r="Q1245" t="s">
        <v>984</v>
      </c>
      <c r="R1245" t="s">
        <v>1428</v>
      </c>
      <c r="S1245" t="s">
        <v>986</v>
      </c>
      <c r="T1245" t="s">
        <v>2535</v>
      </c>
      <c r="U1245" t="s">
        <v>986</v>
      </c>
      <c r="V1245" t="s">
        <v>996</v>
      </c>
      <c r="W1245" t="s">
        <v>984</v>
      </c>
      <c r="X1245" t="s">
        <v>1723</v>
      </c>
      <c r="Y1245" t="s">
        <v>986</v>
      </c>
      <c r="Z1245" t="s">
        <v>166</v>
      </c>
      <c r="AA1245" t="s">
        <v>33</v>
      </c>
      <c r="AB1245">
        <v>1</v>
      </c>
      <c r="AC1245">
        <v>0</v>
      </c>
    </row>
    <row r="1246" spans="2:29" x14ac:dyDescent="0.25">
      <c r="B1246">
        <f t="shared" si="38"/>
        <v>2022</v>
      </c>
      <c r="C1246">
        <f t="shared" si="39"/>
        <v>9</v>
      </c>
      <c r="D1246" s="19">
        <f>_xlfn.XLOOKUP(G1246,[1]Sheet1!$K:$K,[1]Sheet1!$D:$D,0)</f>
        <v>44823</v>
      </c>
      <c r="E1246" s="19">
        <f>_xlfn.XLOOKUP(G1246,[1]Sheet1!$K:$K,[1]Sheet1!$E:$E,0)</f>
        <v>44829</v>
      </c>
      <c r="F1246" t="str">
        <f>_xlfn.XLOOKUP(G1246,[1]Sheet1!$K:$K,[1]Sheet1!$N:$N,0)</f>
        <v>2022-W39</v>
      </c>
      <c r="G1246" t="s">
        <v>704</v>
      </c>
      <c r="H1246" t="s">
        <v>116</v>
      </c>
      <c r="I1246" t="s">
        <v>116</v>
      </c>
      <c r="J1246" t="s">
        <v>117</v>
      </c>
      <c r="K1246" t="s">
        <v>118</v>
      </c>
      <c r="L1246" t="s">
        <v>1567</v>
      </c>
      <c r="M1246" t="s">
        <v>996</v>
      </c>
      <c r="N1246" t="s">
        <v>2913</v>
      </c>
      <c r="O1246" t="s">
        <v>1223</v>
      </c>
      <c r="P1246" t="s">
        <v>1241</v>
      </c>
      <c r="Q1246" t="s">
        <v>996</v>
      </c>
      <c r="R1246" t="s">
        <v>1009</v>
      </c>
      <c r="S1246" t="s">
        <v>1619</v>
      </c>
      <c r="T1246" t="s">
        <v>970</v>
      </c>
      <c r="U1246" t="s">
        <v>970</v>
      </c>
      <c r="V1246" t="s">
        <v>1332</v>
      </c>
      <c r="W1246" t="s">
        <v>984</v>
      </c>
      <c r="X1246" t="s">
        <v>3205</v>
      </c>
      <c r="Y1246" t="s">
        <v>986</v>
      </c>
      <c r="Z1246" t="s">
        <v>436</v>
      </c>
      <c r="AA1246" t="s">
        <v>33</v>
      </c>
      <c r="AB1246">
        <v>18</v>
      </c>
      <c r="AC1246">
        <v>0</v>
      </c>
    </row>
    <row r="1247" spans="2:29" x14ac:dyDescent="0.25">
      <c r="B1247">
        <f t="shared" si="38"/>
        <v>2022</v>
      </c>
      <c r="C1247">
        <f t="shared" si="39"/>
        <v>9</v>
      </c>
      <c r="D1247" s="19">
        <f>_xlfn.XLOOKUP(G1247,[1]Sheet1!$K:$K,[1]Sheet1!$D:$D,0)</f>
        <v>44823</v>
      </c>
      <c r="E1247" s="19">
        <f>_xlfn.XLOOKUP(G1247,[1]Sheet1!$K:$K,[1]Sheet1!$E:$E,0)</f>
        <v>44829</v>
      </c>
      <c r="F1247" t="str">
        <f>_xlfn.XLOOKUP(G1247,[1]Sheet1!$K:$K,[1]Sheet1!$N:$N,0)</f>
        <v>2022-W39</v>
      </c>
      <c r="G1247" t="s">
        <v>704</v>
      </c>
      <c r="H1247" t="s">
        <v>24</v>
      </c>
      <c r="I1247" t="s">
        <v>24</v>
      </c>
      <c r="J1247" t="s">
        <v>25</v>
      </c>
      <c r="K1247" t="s">
        <v>26</v>
      </c>
      <c r="L1247" t="s">
        <v>1511</v>
      </c>
      <c r="M1247" t="s">
        <v>972</v>
      </c>
      <c r="N1247" t="s">
        <v>3206</v>
      </c>
      <c r="O1247" t="s">
        <v>1467</v>
      </c>
      <c r="P1247" t="s">
        <v>1738</v>
      </c>
      <c r="Q1247" t="s">
        <v>977</v>
      </c>
      <c r="R1247" t="s">
        <v>3207</v>
      </c>
      <c r="S1247" t="s">
        <v>1229</v>
      </c>
      <c r="T1247" t="s">
        <v>3104</v>
      </c>
      <c r="U1247" t="s">
        <v>970</v>
      </c>
      <c r="V1247" t="s">
        <v>988</v>
      </c>
      <c r="W1247" t="s">
        <v>996</v>
      </c>
      <c r="X1247" t="s">
        <v>3208</v>
      </c>
      <c r="Y1247" t="s">
        <v>1524</v>
      </c>
      <c r="Z1247" t="s">
        <v>634</v>
      </c>
      <c r="AA1247" t="s">
        <v>166</v>
      </c>
      <c r="AB1247">
        <v>14</v>
      </c>
      <c r="AC1247">
        <v>1</v>
      </c>
    </row>
    <row r="1248" spans="2:29" x14ac:dyDescent="0.25">
      <c r="B1248">
        <f t="shared" si="38"/>
        <v>2022</v>
      </c>
      <c r="C1248">
        <f t="shared" si="39"/>
        <v>9</v>
      </c>
      <c r="D1248" s="19">
        <f>_xlfn.XLOOKUP(G1248,[1]Sheet1!$K:$K,[1]Sheet1!$D:$D,0)</f>
        <v>44823</v>
      </c>
      <c r="E1248" s="19">
        <f>_xlfn.XLOOKUP(G1248,[1]Sheet1!$K:$K,[1]Sheet1!$E:$E,0)</f>
        <v>44829</v>
      </c>
      <c r="F1248" t="str">
        <f>_xlfn.XLOOKUP(G1248,[1]Sheet1!$K:$K,[1]Sheet1!$N:$N,0)</f>
        <v>2022-W39</v>
      </c>
      <c r="G1248" t="s">
        <v>704</v>
      </c>
      <c r="H1248" t="s">
        <v>301</v>
      </c>
      <c r="I1248" t="s">
        <v>301</v>
      </c>
      <c r="J1248" t="s">
        <v>302</v>
      </c>
      <c r="K1248" t="s">
        <v>303</v>
      </c>
      <c r="L1248" t="s">
        <v>1649</v>
      </c>
      <c r="M1248" t="s">
        <v>984</v>
      </c>
      <c r="N1248" t="s">
        <v>2632</v>
      </c>
      <c r="O1248" t="s">
        <v>986</v>
      </c>
      <c r="P1248" t="s">
        <v>2412</v>
      </c>
      <c r="Q1248" t="s">
        <v>984</v>
      </c>
      <c r="R1248" t="s">
        <v>2706</v>
      </c>
      <c r="S1248" t="s">
        <v>986</v>
      </c>
      <c r="T1248" t="s">
        <v>970</v>
      </c>
      <c r="U1248" t="s">
        <v>986</v>
      </c>
      <c r="V1248" t="s">
        <v>1042</v>
      </c>
      <c r="W1248" t="s">
        <v>984</v>
      </c>
      <c r="X1248" t="s">
        <v>3207</v>
      </c>
      <c r="Y1248" t="s">
        <v>986</v>
      </c>
      <c r="Z1248" t="s">
        <v>277</v>
      </c>
      <c r="AA1248" t="s">
        <v>33</v>
      </c>
      <c r="AB1248">
        <v>10</v>
      </c>
      <c r="AC1248">
        <v>0</v>
      </c>
    </row>
    <row r="1249" spans="2:29" x14ac:dyDescent="0.25">
      <c r="B1249">
        <f t="shared" si="38"/>
        <v>2022</v>
      </c>
      <c r="C1249">
        <f t="shared" si="39"/>
        <v>9</v>
      </c>
      <c r="D1249" s="19">
        <f>_xlfn.XLOOKUP(G1249,[1]Sheet1!$K:$K,[1]Sheet1!$D:$D,0)</f>
        <v>44823</v>
      </c>
      <c r="E1249" s="19">
        <f>_xlfn.XLOOKUP(G1249,[1]Sheet1!$K:$K,[1]Sheet1!$E:$E,0)</f>
        <v>44829</v>
      </c>
      <c r="F1249" t="str">
        <f>_xlfn.XLOOKUP(G1249,[1]Sheet1!$K:$K,[1]Sheet1!$N:$N,0)</f>
        <v>2022-W39</v>
      </c>
      <c r="G1249" t="s">
        <v>704</v>
      </c>
      <c r="H1249" t="s">
        <v>58</v>
      </c>
      <c r="I1249" t="s">
        <v>58</v>
      </c>
      <c r="J1249" t="s">
        <v>59</v>
      </c>
      <c r="K1249" t="s">
        <v>60</v>
      </c>
      <c r="L1249" t="s">
        <v>2755</v>
      </c>
      <c r="M1249" t="s">
        <v>972</v>
      </c>
      <c r="N1249" t="s">
        <v>3180</v>
      </c>
      <c r="O1249" t="s">
        <v>1467</v>
      </c>
      <c r="P1249" t="s">
        <v>1362</v>
      </c>
      <c r="Q1249" t="s">
        <v>972</v>
      </c>
      <c r="R1249" t="s">
        <v>1945</v>
      </c>
      <c r="S1249" t="s">
        <v>1247</v>
      </c>
      <c r="T1249" t="s">
        <v>970</v>
      </c>
      <c r="U1249" t="s">
        <v>1524</v>
      </c>
      <c r="V1249" t="s">
        <v>1022</v>
      </c>
      <c r="W1249" t="s">
        <v>984</v>
      </c>
      <c r="X1249" t="s">
        <v>1448</v>
      </c>
      <c r="Y1249" t="s">
        <v>986</v>
      </c>
      <c r="Z1249" t="s">
        <v>216</v>
      </c>
      <c r="AA1249" t="s">
        <v>33</v>
      </c>
      <c r="AB1249">
        <v>8</v>
      </c>
      <c r="AC1249">
        <v>0</v>
      </c>
    </row>
    <row r="1250" spans="2:29" x14ac:dyDescent="0.25">
      <c r="B1250">
        <f t="shared" si="38"/>
        <v>2022</v>
      </c>
      <c r="C1250">
        <f t="shared" si="39"/>
        <v>9</v>
      </c>
      <c r="D1250" s="19">
        <f>_xlfn.XLOOKUP(G1250,[1]Sheet1!$K:$K,[1]Sheet1!$D:$D,0)</f>
        <v>44823</v>
      </c>
      <c r="E1250" s="19">
        <f>_xlfn.XLOOKUP(G1250,[1]Sheet1!$K:$K,[1]Sheet1!$E:$E,0)</f>
        <v>44829</v>
      </c>
      <c r="F1250" t="str">
        <f>_xlfn.XLOOKUP(G1250,[1]Sheet1!$K:$K,[1]Sheet1!$N:$N,0)</f>
        <v>2022-W39</v>
      </c>
      <c r="G1250" t="s">
        <v>704</v>
      </c>
      <c r="H1250" t="s">
        <v>231</v>
      </c>
      <c r="I1250" t="s">
        <v>231</v>
      </c>
      <c r="J1250" t="s">
        <v>232</v>
      </c>
      <c r="K1250" t="s">
        <v>233</v>
      </c>
      <c r="L1250" t="s">
        <v>1064</v>
      </c>
      <c r="M1250" t="s">
        <v>996</v>
      </c>
      <c r="N1250" t="s">
        <v>3209</v>
      </c>
      <c r="O1250" t="s">
        <v>1223</v>
      </c>
      <c r="P1250" t="s">
        <v>1539</v>
      </c>
      <c r="Q1250" t="s">
        <v>996</v>
      </c>
      <c r="R1250" t="s">
        <v>2276</v>
      </c>
      <c r="S1250" t="s">
        <v>1619</v>
      </c>
      <c r="T1250" t="s">
        <v>970</v>
      </c>
      <c r="U1250" t="s">
        <v>970</v>
      </c>
      <c r="V1250" t="s">
        <v>967</v>
      </c>
      <c r="W1250" t="s">
        <v>984</v>
      </c>
      <c r="X1250" t="s">
        <v>3210</v>
      </c>
      <c r="Y1250" t="s">
        <v>986</v>
      </c>
      <c r="Z1250" t="s">
        <v>243</v>
      </c>
      <c r="AA1250" t="s">
        <v>33</v>
      </c>
      <c r="AB1250">
        <v>7</v>
      </c>
      <c r="AC1250">
        <v>0</v>
      </c>
    </row>
    <row r="1251" spans="2:29" x14ac:dyDescent="0.25">
      <c r="B1251">
        <f t="shared" si="38"/>
        <v>2022</v>
      </c>
      <c r="C1251">
        <f t="shared" si="39"/>
        <v>9</v>
      </c>
      <c r="D1251" s="19">
        <f>_xlfn.XLOOKUP(G1251,[1]Sheet1!$K:$K,[1]Sheet1!$D:$D,0)</f>
        <v>44823</v>
      </c>
      <c r="E1251" s="19">
        <f>_xlfn.XLOOKUP(G1251,[1]Sheet1!$K:$K,[1]Sheet1!$E:$E,0)</f>
        <v>44829</v>
      </c>
      <c r="F1251" t="str">
        <f>_xlfn.XLOOKUP(G1251,[1]Sheet1!$K:$K,[1]Sheet1!$N:$N,0)</f>
        <v>2022-W39</v>
      </c>
      <c r="G1251" t="s">
        <v>704</v>
      </c>
      <c r="H1251" t="s">
        <v>41</v>
      </c>
      <c r="I1251" t="s">
        <v>41</v>
      </c>
      <c r="J1251" t="s">
        <v>42</v>
      </c>
      <c r="K1251" t="s">
        <v>43</v>
      </c>
      <c r="L1251" t="s">
        <v>1475</v>
      </c>
      <c r="M1251" t="s">
        <v>996</v>
      </c>
      <c r="N1251" t="s">
        <v>1315</v>
      </c>
      <c r="O1251" t="s">
        <v>1223</v>
      </c>
      <c r="P1251" t="s">
        <v>1504</v>
      </c>
      <c r="Q1251" t="s">
        <v>996</v>
      </c>
      <c r="R1251" t="s">
        <v>2754</v>
      </c>
      <c r="S1251" t="s">
        <v>1619</v>
      </c>
      <c r="T1251" t="s">
        <v>970</v>
      </c>
      <c r="U1251" t="s">
        <v>970</v>
      </c>
      <c r="V1251" t="s">
        <v>1032</v>
      </c>
      <c r="W1251" t="s">
        <v>984</v>
      </c>
      <c r="X1251" t="s">
        <v>2197</v>
      </c>
      <c r="Y1251" t="s">
        <v>986</v>
      </c>
      <c r="Z1251" t="s">
        <v>144</v>
      </c>
      <c r="AA1251" t="s">
        <v>33</v>
      </c>
      <c r="AB1251">
        <v>6</v>
      </c>
      <c r="AC1251">
        <v>0</v>
      </c>
    </row>
    <row r="1252" spans="2:29" x14ac:dyDescent="0.25">
      <c r="B1252">
        <f t="shared" si="38"/>
        <v>2022</v>
      </c>
      <c r="C1252">
        <f t="shared" si="39"/>
        <v>9</v>
      </c>
      <c r="D1252" s="19">
        <f>_xlfn.XLOOKUP(G1252,[1]Sheet1!$K:$K,[1]Sheet1!$D:$D,0)</f>
        <v>44823</v>
      </c>
      <c r="E1252" s="19">
        <f>_xlfn.XLOOKUP(G1252,[1]Sheet1!$K:$K,[1]Sheet1!$E:$E,0)</f>
        <v>44829</v>
      </c>
      <c r="F1252" t="str">
        <f>_xlfn.XLOOKUP(G1252,[1]Sheet1!$K:$K,[1]Sheet1!$N:$N,0)</f>
        <v>2022-W39</v>
      </c>
      <c r="G1252" t="s">
        <v>704</v>
      </c>
      <c r="H1252" t="s">
        <v>163</v>
      </c>
      <c r="I1252" t="s">
        <v>163</v>
      </c>
      <c r="J1252" t="s">
        <v>164</v>
      </c>
      <c r="K1252" t="s">
        <v>165</v>
      </c>
      <c r="L1252" t="s">
        <v>1324</v>
      </c>
      <c r="M1252" t="s">
        <v>1032</v>
      </c>
      <c r="N1252" t="s">
        <v>3211</v>
      </c>
      <c r="O1252" t="s">
        <v>3212</v>
      </c>
      <c r="P1252" t="s">
        <v>1642</v>
      </c>
      <c r="Q1252" t="s">
        <v>1110</v>
      </c>
      <c r="R1252" t="s">
        <v>1107</v>
      </c>
      <c r="S1252" t="s">
        <v>3213</v>
      </c>
      <c r="T1252" t="s">
        <v>970</v>
      </c>
      <c r="U1252" t="s">
        <v>3214</v>
      </c>
      <c r="V1252" t="s">
        <v>1032</v>
      </c>
      <c r="W1252" t="s">
        <v>996</v>
      </c>
      <c r="X1252" t="s">
        <v>1426</v>
      </c>
      <c r="Y1252" t="s">
        <v>1040</v>
      </c>
      <c r="Z1252" t="s">
        <v>298</v>
      </c>
      <c r="AA1252" t="s">
        <v>166</v>
      </c>
      <c r="AB1252">
        <v>6</v>
      </c>
      <c r="AC1252">
        <v>1</v>
      </c>
    </row>
    <row r="1253" spans="2:29" x14ac:dyDescent="0.25">
      <c r="B1253">
        <f t="shared" si="38"/>
        <v>2022</v>
      </c>
      <c r="C1253">
        <f t="shared" si="39"/>
        <v>9</v>
      </c>
      <c r="D1253" s="19">
        <f>_xlfn.XLOOKUP(G1253,[1]Sheet1!$K:$K,[1]Sheet1!$D:$D,0)</f>
        <v>44823</v>
      </c>
      <c r="E1253" s="19">
        <f>_xlfn.XLOOKUP(G1253,[1]Sheet1!$K:$K,[1]Sheet1!$E:$E,0)</f>
        <v>44829</v>
      </c>
      <c r="F1253" t="str">
        <f>_xlfn.XLOOKUP(G1253,[1]Sheet1!$K:$K,[1]Sheet1!$N:$N,0)</f>
        <v>2022-W39</v>
      </c>
      <c r="G1253" t="s">
        <v>704</v>
      </c>
      <c r="H1253" t="s">
        <v>88</v>
      </c>
      <c r="I1253" t="s">
        <v>88</v>
      </c>
      <c r="J1253" t="s">
        <v>89</v>
      </c>
      <c r="K1253" t="s">
        <v>90</v>
      </c>
      <c r="L1253" t="s">
        <v>1257</v>
      </c>
      <c r="M1253" t="s">
        <v>996</v>
      </c>
      <c r="N1253" t="s">
        <v>1693</v>
      </c>
      <c r="O1253" t="s">
        <v>1223</v>
      </c>
      <c r="P1253" t="s">
        <v>1284</v>
      </c>
      <c r="Q1253" t="s">
        <v>996</v>
      </c>
      <c r="R1253" t="s">
        <v>1694</v>
      </c>
      <c r="S1253" t="s">
        <v>1619</v>
      </c>
      <c r="T1253" t="s">
        <v>970</v>
      </c>
      <c r="U1253" t="s">
        <v>970</v>
      </c>
      <c r="V1253" t="s">
        <v>963</v>
      </c>
      <c r="W1253" t="s">
        <v>984</v>
      </c>
      <c r="X1253" t="s">
        <v>1412</v>
      </c>
      <c r="Y1253" t="s">
        <v>986</v>
      </c>
      <c r="Z1253" t="s">
        <v>152</v>
      </c>
      <c r="AA1253" t="s">
        <v>33</v>
      </c>
      <c r="AB1253">
        <v>5</v>
      </c>
      <c r="AC1253">
        <v>0</v>
      </c>
    </row>
    <row r="1254" spans="2:29" x14ac:dyDescent="0.25">
      <c r="B1254">
        <f t="shared" si="38"/>
        <v>2022</v>
      </c>
      <c r="C1254">
        <f t="shared" si="39"/>
        <v>9</v>
      </c>
      <c r="D1254" s="19">
        <f>_xlfn.XLOOKUP(G1254,[1]Sheet1!$K:$K,[1]Sheet1!$D:$D,0)</f>
        <v>44823</v>
      </c>
      <c r="E1254" s="19">
        <f>_xlfn.XLOOKUP(G1254,[1]Sheet1!$K:$K,[1]Sheet1!$E:$E,0)</f>
        <v>44829</v>
      </c>
      <c r="F1254" t="str">
        <f>_xlfn.XLOOKUP(G1254,[1]Sheet1!$K:$K,[1]Sheet1!$N:$N,0)</f>
        <v>2022-W39</v>
      </c>
      <c r="G1254" t="s">
        <v>704</v>
      </c>
      <c r="H1254" t="s">
        <v>157</v>
      </c>
      <c r="I1254" t="s">
        <v>157</v>
      </c>
      <c r="J1254" t="s">
        <v>158</v>
      </c>
      <c r="K1254" t="s">
        <v>159</v>
      </c>
      <c r="L1254" t="s">
        <v>1116</v>
      </c>
      <c r="M1254" t="s">
        <v>996</v>
      </c>
      <c r="N1254" t="s">
        <v>2578</v>
      </c>
      <c r="O1254" t="s">
        <v>1223</v>
      </c>
      <c r="P1254" t="s">
        <v>1281</v>
      </c>
      <c r="Q1254" t="s">
        <v>972</v>
      </c>
      <c r="R1254" t="s">
        <v>2422</v>
      </c>
      <c r="S1254" t="s">
        <v>1247</v>
      </c>
      <c r="T1254" t="s">
        <v>970</v>
      </c>
      <c r="U1254" t="s">
        <v>970</v>
      </c>
      <c r="V1254" t="s">
        <v>963</v>
      </c>
      <c r="W1254" t="s">
        <v>984</v>
      </c>
      <c r="X1254" t="s">
        <v>3215</v>
      </c>
      <c r="Y1254" t="s">
        <v>986</v>
      </c>
      <c r="Z1254" t="s">
        <v>376</v>
      </c>
      <c r="AA1254" t="s">
        <v>33</v>
      </c>
      <c r="AB1254">
        <v>5</v>
      </c>
      <c r="AC1254">
        <v>0</v>
      </c>
    </row>
    <row r="1255" spans="2:29" x14ac:dyDescent="0.25">
      <c r="B1255">
        <f t="shared" si="38"/>
        <v>2022</v>
      </c>
      <c r="C1255">
        <f t="shared" si="39"/>
        <v>9</v>
      </c>
      <c r="D1255" s="19">
        <f>_xlfn.XLOOKUP(G1255,[1]Sheet1!$K:$K,[1]Sheet1!$D:$D,0)</f>
        <v>44823</v>
      </c>
      <c r="E1255" s="19">
        <f>_xlfn.XLOOKUP(G1255,[1]Sheet1!$K:$K,[1]Sheet1!$E:$E,0)</f>
        <v>44829</v>
      </c>
      <c r="F1255" t="str">
        <f>_xlfn.XLOOKUP(G1255,[1]Sheet1!$K:$K,[1]Sheet1!$N:$N,0)</f>
        <v>2022-W39</v>
      </c>
      <c r="G1255" t="s">
        <v>704</v>
      </c>
      <c r="H1255" t="s">
        <v>371</v>
      </c>
      <c r="I1255" t="s">
        <v>371</v>
      </c>
      <c r="J1255" t="s">
        <v>343</v>
      </c>
      <c r="K1255" t="s">
        <v>372</v>
      </c>
      <c r="L1255" t="s">
        <v>1550</v>
      </c>
      <c r="M1255" t="s">
        <v>996</v>
      </c>
      <c r="N1255" t="s">
        <v>2102</v>
      </c>
      <c r="O1255" t="s">
        <v>1223</v>
      </c>
      <c r="P1255" t="s">
        <v>1284</v>
      </c>
      <c r="Q1255" t="s">
        <v>996</v>
      </c>
      <c r="R1255" t="s">
        <v>1694</v>
      </c>
      <c r="S1255" t="s">
        <v>1619</v>
      </c>
      <c r="T1255" t="s">
        <v>970</v>
      </c>
      <c r="U1255" t="s">
        <v>970</v>
      </c>
      <c r="V1255" t="s">
        <v>977</v>
      </c>
      <c r="W1255" t="s">
        <v>984</v>
      </c>
      <c r="X1255" t="s">
        <v>2149</v>
      </c>
      <c r="Y1255" t="s">
        <v>986</v>
      </c>
      <c r="Z1255" t="s">
        <v>367</v>
      </c>
      <c r="AA1255" t="s">
        <v>33</v>
      </c>
      <c r="AB1255">
        <v>4</v>
      </c>
      <c r="AC1255">
        <v>0</v>
      </c>
    </row>
    <row r="1256" spans="2:29" x14ac:dyDescent="0.25">
      <c r="B1256">
        <f t="shared" si="38"/>
        <v>2022</v>
      </c>
      <c r="C1256">
        <f t="shared" si="39"/>
        <v>9</v>
      </c>
      <c r="D1256" s="19">
        <f>_xlfn.XLOOKUP(G1256,[1]Sheet1!$K:$K,[1]Sheet1!$D:$D,0)</f>
        <v>44823</v>
      </c>
      <c r="E1256" s="19">
        <f>_xlfn.XLOOKUP(G1256,[1]Sheet1!$K:$K,[1]Sheet1!$E:$E,0)</f>
        <v>44829</v>
      </c>
      <c r="F1256" t="str">
        <f>_xlfn.XLOOKUP(G1256,[1]Sheet1!$K:$K,[1]Sheet1!$N:$N,0)</f>
        <v>2022-W39</v>
      </c>
      <c r="G1256" t="s">
        <v>704</v>
      </c>
      <c r="H1256" t="s">
        <v>34</v>
      </c>
      <c r="I1256" t="s">
        <v>62</v>
      </c>
      <c r="J1256" t="s">
        <v>63</v>
      </c>
      <c r="K1256" t="s">
        <v>64</v>
      </c>
      <c r="L1256" t="s">
        <v>1296</v>
      </c>
      <c r="M1256" t="s">
        <v>984</v>
      </c>
      <c r="N1256" t="s">
        <v>1209</v>
      </c>
      <c r="O1256" t="s">
        <v>986</v>
      </c>
      <c r="P1256" t="s">
        <v>1318</v>
      </c>
      <c r="Q1256" t="s">
        <v>984</v>
      </c>
      <c r="R1256" t="s">
        <v>1267</v>
      </c>
      <c r="S1256" t="s">
        <v>986</v>
      </c>
      <c r="T1256" t="s">
        <v>1374</v>
      </c>
      <c r="U1256" t="s">
        <v>986</v>
      </c>
      <c r="V1256" t="s">
        <v>1081</v>
      </c>
      <c r="W1256" t="s">
        <v>984</v>
      </c>
      <c r="X1256" t="s">
        <v>2347</v>
      </c>
      <c r="Y1256" t="s">
        <v>986</v>
      </c>
      <c r="Z1256" t="s">
        <v>318</v>
      </c>
      <c r="AA1256" t="s">
        <v>33</v>
      </c>
      <c r="AB1256">
        <v>3</v>
      </c>
      <c r="AC1256">
        <v>0</v>
      </c>
    </row>
    <row r="1257" spans="2:29" x14ac:dyDescent="0.25">
      <c r="B1257">
        <f t="shared" si="38"/>
        <v>2022</v>
      </c>
      <c r="C1257">
        <f t="shared" si="39"/>
        <v>9</v>
      </c>
      <c r="D1257" s="19">
        <f>_xlfn.XLOOKUP(G1257,[1]Sheet1!$K:$K,[1]Sheet1!$D:$D,0)</f>
        <v>44823</v>
      </c>
      <c r="E1257" s="19">
        <f>_xlfn.XLOOKUP(G1257,[1]Sheet1!$K:$K,[1]Sheet1!$E:$E,0)</f>
        <v>44829</v>
      </c>
      <c r="F1257" t="str">
        <f>_xlfn.XLOOKUP(G1257,[1]Sheet1!$K:$K,[1]Sheet1!$N:$N,0)</f>
        <v>2022-W39</v>
      </c>
      <c r="G1257" t="s">
        <v>704</v>
      </c>
      <c r="H1257" t="s">
        <v>224</v>
      </c>
      <c r="I1257" t="s">
        <v>224</v>
      </c>
      <c r="J1257" t="s">
        <v>158</v>
      </c>
      <c r="K1257" t="s">
        <v>225</v>
      </c>
      <c r="L1257" t="s">
        <v>1189</v>
      </c>
      <c r="M1257" t="s">
        <v>972</v>
      </c>
      <c r="N1257" t="s">
        <v>2208</v>
      </c>
      <c r="O1257" t="s">
        <v>1467</v>
      </c>
      <c r="P1257" t="s">
        <v>1206</v>
      </c>
      <c r="Q1257" t="s">
        <v>972</v>
      </c>
      <c r="R1257" t="s">
        <v>1815</v>
      </c>
      <c r="S1257" t="s">
        <v>1247</v>
      </c>
      <c r="T1257" t="s">
        <v>970</v>
      </c>
      <c r="U1257" t="s">
        <v>970</v>
      </c>
      <c r="V1257" t="s">
        <v>1081</v>
      </c>
      <c r="W1257" t="s">
        <v>984</v>
      </c>
      <c r="X1257" t="s">
        <v>1571</v>
      </c>
      <c r="Y1257" t="s">
        <v>986</v>
      </c>
      <c r="Z1257" t="s">
        <v>318</v>
      </c>
      <c r="AA1257" t="s">
        <v>33</v>
      </c>
      <c r="AB1257">
        <v>3</v>
      </c>
      <c r="AC1257">
        <v>0</v>
      </c>
    </row>
    <row r="1258" spans="2:29" x14ac:dyDescent="0.25">
      <c r="B1258">
        <f t="shared" si="38"/>
        <v>2022</v>
      </c>
      <c r="C1258">
        <f t="shared" si="39"/>
        <v>9</v>
      </c>
      <c r="D1258" s="19">
        <f>_xlfn.XLOOKUP(G1258,[1]Sheet1!$K:$K,[1]Sheet1!$D:$D,0)</f>
        <v>44823</v>
      </c>
      <c r="E1258" s="19">
        <f>_xlfn.XLOOKUP(G1258,[1]Sheet1!$K:$K,[1]Sheet1!$E:$E,0)</f>
        <v>44829</v>
      </c>
      <c r="F1258" t="str">
        <f>_xlfn.XLOOKUP(G1258,[1]Sheet1!$K:$K,[1]Sheet1!$N:$N,0)</f>
        <v>2022-W39</v>
      </c>
      <c r="G1258" t="s">
        <v>704</v>
      </c>
      <c r="H1258" t="s">
        <v>34</v>
      </c>
      <c r="I1258" t="s">
        <v>397</v>
      </c>
      <c r="J1258" t="s">
        <v>398</v>
      </c>
      <c r="K1258" t="s">
        <v>399</v>
      </c>
      <c r="L1258" t="s">
        <v>1496</v>
      </c>
      <c r="M1258" t="s">
        <v>984</v>
      </c>
      <c r="N1258" t="s">
        <v>2726</v>
      </c>
      <c r="O1258" t="s">
        <v>986</v>
      </c>
      <c r="P1258" t="s">
        <v>1386</v>
      </c>
      <c r="Q1258" t="s">
        <v>984</v>
      </c>
      <c r="R1258" t="s">
        <v>2730</v>
      </c>
      <c r="S1258" t="s">
        <v>986</v>
      </c>
      <c r="T1258" t="s">
        <v>970</v>
      </c>
      <c r="U1258" t="s">
        <v>986</v>
      </c>
      <c r="V1258" t="s">
        <v>1081</v>
      </c>
      <c r="W1258" t="s">
        <v>984</v>
      </c>
      <c r="X1258" t="s">
        <v>1152</v>
      </c>
      <c r="Y1258" t="s">
        <v>986</v>
      </c>
      <c r="Z1258" t="s">
        <v>318</v>
      </c>
      <c r="AA1258" t="s">
        <v>33</v>
      </c>
      <c r="AB1258">
        <v>3</v>
      </c>
      <c r="AC1258">
        <v>0</v>
      </c>
    </row>
    <row r="1259" spans="2:29" x14ac:dyDescent="0.25">
      <c r="B1259">
        <f t="shared" si="38"/>
        <v>2022</v>
      </c>
      <c r="C1259">
        <f t="shared" si="39"/>
        <v>9</v>
      </c>
      <c r="D1259" s="19">
        <f>_xlfn.XLOOKUP(G1259,[1]Sheet1!$K:$K,[1]Sheet1!$D:$D,0)</f>
        <v>44823</v>
      </c>
      <c r="E1259" s="19">
        <f>_xlfn.XLOOKUP(G1259,[1]Sheet1!$K:$K,[1]Sheet1!$E:$E,0)</f>
        <v>44829</v>
      </c>
      <c r="F1259" t="str">
        <f>_xlfn.XLOOKUP(G1259,[1]Sheet1!$K:$K,[1]Sheet1!$N:$N,0)</f>
        <v>2022-W39</v>
      </c>
      <c r="G1259" t="s">
        <v>704</v>
      </c>
      <c r="H1259" t="s">
        <v>35</v>
      </c>
      <c r="I1259" t="s">
        <v>35</v>
      </c>
      <c r="J1259" t="s">
        <v>36</v>
      </c>
      <c r="K1259" t="s">
        <v>37</v>
      </c>
      <c r="L1259" t="s">
        <v>1727</v>
      </c>
      <c r="M1259" t="s">
        <v>996</v>
      </c>
      <c r="N1259" t="s">
        <v>2421</v>
      </c>
      <c r="O1259" t="s">
        <v>1223</v>
      </c>
      <c r="P1259" t="s">
        <v>1459</v>
      </c>
      <c r="Q1259" t="s">
        <v>972</v>
      </c>
      <c r="R1259" t="s">
        <v>1882</v>
      </c>
      <c r="S1259" t="s">
        <v>1247</v>
      </c>
      <c r="T1259" t="s">
        <v>970</v>
      </c>
      <c r="U1259" t="s">
        <v>970</v>
      </c>
      <c r="V1259" t="s">
        <v>1081</v>
      </c>
      <c r="W1259" t="s">
        <v>984</v>
      </c>
      <c r="X1259" t="s">
        <v>1123</v>
      </c>
      <c r="Y1259" t="s">
        <v>986</v>
      </c>
      <c r="Z1259" t="s">
        <v>318</v>
      </c>
      <c r="AA1259" t="s">
        <v>33</v>
      </c>
      <c r="AB1259">
        <v>3</v>
      </c>
      <c r="AC1259">
        <v>0</v>
      </c>
    </row>
    <row r="1260" spans="2:29" x14ac:dyDescent="0.25">
      <c r="B1260">
        <f t="shared" si="38"/>
        <v>2022</v>
      </c>
      <c r="C1260">
        <f t="shared" si="39"/>
        <v>9</v>
      </c>
      <c r="D1260" s="19">
        <f>_xlfn.XLOOKUP(G1260,[1]Sheet1!$K:$K,[1]Sheet1!$D:$D,0)</f>
        <v>44823</v>
      </c>
      <c r="E1260" s="19">
        <f>_xlfn.XLOOKUP(G1260,[1]Sheet1!$K:$K,[1]Sheet1!$E:$E,0)</f>
        <v>44829</v>
      </c>
      <c r="F1260" t="str">
        <f>_xlfn.XLOOKUP(G1260,[1]Sheet1!$K:$K,[1]Sheet1!$N:$N,0)</f>
        <v>2022-W39</v>
      </c>
      <c r="G1260" t="s">
        <v>704</v>
      </c>
      <c r="H1260" t="s">
        <v>342</v>
      </c>
      <c r="I1260" t="s">
        <v>342</v>
      </c>
      <c r="J1260" t="s">
        <v>343</v>
      </c>
      <c r="K1260" t="s">
        <v>344</v>
      </c>
      <c r="L1260" t="s">
        <v>1070</v>
      </c>
      <c r="M1260" t="s">
        <v>984</v>
      </c>
      <c r="N1260" t="s">
        <v>3156</v>
      </c>
      <c r="O1260" t="s">
        <v>986</v>
      </c>
      <c r="P1260" t="s">
        <v>1431</v>
      </c>
      <c r="Q1260" t="s">
        <v>984</v>
      </c>
      <c r="R1260" t="s">
        <v>1783</v>
      </c>
      <c r="S1260" t="s">
        <v>986</v>
      </c>
      <c r="T1260" t="s">
        <v>970</v>
      </c>
      <c r="U1260" t="s">
        <v>986</v>
      </c>
      <c r="V1260" t="s">
        <v>972</v>
      </c>
      <c r="W1260" t="s">
        <v>984</v>
      </c>
      <c r="X1260" t="s">
        <v>1218</v>
      </c>
      <c r="Y1260" t="s">
        <v>986</v>
      </c>
      <c r="Z1260" t="s">
        <v>257</v>
      </c>
      <c r="AA1260" t="s">
        <v>33</v>
      </c>
      <c r="AB1260">
        <v>2</v>
      </c>
      <c r="AC1260">
        <v>0</v>
      </c>
    </row>
    <row r="1261" spans="2:29" x14ac:dyDescent="0.25">
      <c r="B1261">
        <f t="shared" si="38"/>
        <v>2022</v>
      </c>
      <c r="C1261">
        <f t="shared" si="39"/>
        <v>9</v>
      </c>
      <c r="D1261" s="19">
        <f>_xlfn.XLOOKUP(G1261,[1]Sheet1!$K:$K,[1]Sheet1!$D:$D,0)</f>
        <v>44823</v>
      </c>
      <c r="E1261" s="19">
        <f>_xlfn.XLOOKUP(G1261,[1]Sheet1!$K:$K,[1]Sheet1!$E:$E,0)</f>
        <v>44829</v>
      </c>
      <c r="F1261" t="str">
        <f>_xlfn.XLOOKUP(G1261,[1]Sheet1!$K:$K,[1]Sheet1!$N:$N,0)</f>
        <v>2022-W39</v>
      </c>
      <c r="G1261" t="s">
        <v>704</v>
      </c>
      <c r="H1261" t="s">
        <v>50</v>
      </c>
      <c r="I1261" t="s">
        <v>50</v>
      </c>
      <c r="J1261" t="s">
        <v>51</v>
      </c>
      <c r="K1261" t="s">
        <v>52</v>
      </c>
      <c r="L1261" t="s">
        <v>1132</v>
      </c>
      <c r="M1261" t="s">
        <v>984</v>
      </c>
      <c r="N1261" t="s">
        <v>2278</v>
      </c>
      <c r="O1261" t="s">
        <v>986</v>
      </c>
      <c r="P1261" t="s">
        <v>1266</v>
      </c>
      <c r="Q1261" t="s">
        <v>984</v>
      </c>
      <c r="R1261" t="s">
        <v>1343</v>
      </c>
      <c r="S1261" t="s">
        <v>986</v>
      </c>
      <c r="T1261" t="s">
        <v>970</v>
      </c>
      <c r="U1261" t="s">
        <v>986</v>
      </c>
      <c r="V1261" t="s">
        <v>996</v>
      </c>
      <c r="W1261" t="s">
        <v>984</v>
      </c>
      <c r="X1261" t="s">
        <v>1619</v>
      </c>
      <c r="Y1261" t="s">
        <v>986</v>
      </c>
      <c r="Z1261" t="s">
        <v>166</v>
      </c>
      <c r="AA1261" t="s">
        <v>33</v>
      </c>
      <c r="AB1261">
        <v>1</v>
      </c>
      <c r="AC1261">
        <v>0</v>
      </c>
    </row>
    <row r="1262" spans="2:29" x14ac:dyDescent="0.25">
      <c r="B1262">
        <f t="shared" si="38"/>
        <v>2022</v>
      </c>
      <c r="C1262">
        <f t="shared" si="39"/>
        <v>9</v>
      </c>
      <c r="D1262" s="19">
        <f>_xlfn.XLOOKUP(G1262,[1]Sheet1!$K:$K,[1]Sheet1!$D:$D,0)</f>
        <v>44823</v>
      </c>
      <c r="E1262" s="19">
        <f>_xlfn.XLOOKUP(G1262,[1]Sheet1!$K:$K,[1]Sheet1!$E:$E,0)</f>
        <v>44829</v>
      </c>
      <c r="F1262" t="str">
        <f>_xlfn.XLOOKUP(G1262,[1]Sheet1!$K:$K,[1]Sheet1!$N:$N,0)</f>
        <v>2022-W39</v>
      </c>
      <c r="G1262" t="s">
        <v>704</v>
      </c>
      <c r="H1262" t="s">
        <v>685</v>
      </c>
      <c r="I1262" t="s">
        <v>107</v>
      </c>
      <c r="J1262" t="s">
        <v>108</v>
      </c>
      <c r="K1262" t="s">
        <v>109</v>
      </c>
      <c r="L1262" t="s">
        <v>1054</v>
      </c>
      <c r="M1262" t="s">
        <v>984</v>
      </c>
      <c r="N1262" t="s">
        <v>1196</v>
      </c>
      <c r="O1262" t="s">
        <v>986</v>
      </c>
      <c r="P1262" t="s">
        <v>1030</v>
      </c>
      <c r="Q1262" t="s">
        <v>984</v>
      </c>
      <c r="R1262" t="s">
        <v>1279</v>
      </c>
      <c r="S1262" t="s">
        <v>986</v>
      </c>
      <c r="T1262" t="s">
        <v>1628</v>
      </c>
      <c r="U1262" t="s">
        <v>986</v>
      </c>
      <c r="V1262" t="s">
        <v>996</v>
      </c>
      <c r="W1262" t="s">
        <v>984</v>
      </c>
      <c r="X1262" t="s">
        <v>1396</v>
      </c>
      <c r="Y1262" t="s">
        <v>986</v>
      </c>
      <c r="Z1262" t="s">
        <v>166</v>
      </c>
      <c r="AA1262" t="s">
        <v>33</v>
      </c>
      <c r="AB1262">
        <v>1</v>
      </c>
      <c r="AC1262">
        <v>0</v>
      </c>
    </row>
    <row r="1263" spans="2:29" x14ac:dyDescent="0.25">
      <c r="B1263">
        <f t="shared" si="38"/>
        <v>2022</v>
      </c>
      <c r="C1263">
        <f t="shared" si="39"/>
        <v>9</v>
      </c>
      <c r="D1263" s="19">
        <f>_xlfn.XLOOKUP(G1263,[1]Sheet1!$K:$K,[1]Sheet1!$D:$D,0)</f>
        <v>44823</v>
      </c>
      <c r="E1263" s="19">
        <f>_xlfn.XLOOKUP(G1263,[1]Sheet1!$K:$K,[1]Sheet1!$E:$E,0)</f>
        <v>44829</v>
      </c>
      <c r="F1263" t="str">
        <f>_xlfn.XLOOKUP(G1263,[1]Sheet1!$K:$K,[1]Sheet1!$N:$N,0)</f>
        <v>2022-W39</v>
      </c>
      <c r="G1263" t="s">
        <v>704</v>
      </c>
      <c r="H1263" t="s">
        <v>34</v>
      </c>
      <c r="I1263" t="s">
        <v>45</v>
      </c>
      <c r="J1263" t="s">
        <v>46</v>
      </c>
      <c r="K1263" t="s">
        <v>47</v>
      </c>
      <c r="L1263" t="s">
        <v>1255</v>
      </c>
      <c r="M1263" t="s">
        <v>984</v>
      </c>
      <c r="N1263" t="s">
        <v>965</v>
      </c>
      <c r="O1263" t="s">
        <v>986</v>
      </c>
      <c r="P1263" t="s">
        <v>1095</v>
      </c>
      <c r="Q1263" t="s">
        <v>984</v>
      </c>
      <c r="R1263" t="s">
        <v>2718</v>
      </c>
      <c r="S1263" t="s">
        <v>986</v>
      </c>
      <c r="T1263" t="s">
        <v>970</v>
      </c>
      <c r="U1263" t="s">
        <v>986</v>
      </c>
      <c r="V1263" t="s">
        <v>996</v>
      </c>
      <c r="W1263" t="s">
        <v>984</v>
      </c>
      <c r="X1263" t="s">
        <v>1343</v>
      </c>
      <c r="Y1263" t="s">
        <v>986</v>
      </c>
      <c r="Z1263" t="s">
        <v>166</v>
      </c>
      <c r="AA1263" t="s">
        <v>33</v>
      </c>
      <c r="AB1263">
        <v>1</v>
      </c>
      <c r="AC1263">
        <v>0</v>
      </c>
    </row>
    <row r="1264" spans="2:29" x14ac:dyDescent="0.25">
      <c r="B1264">
        <f t="shared" si="38"/>
        <v>2022</v>
      </c>
      <c r="C1264">
        <f t="shared" si="39"/>
        <v>9</v>
      </c>
      <c r="D1264" s="19">
        <f>_xlfn.XLOOKUP(G1264,[1]Sheet1!$K:$K,[1]Sheet1!$D:$D,0)</f>
        <v>44816</v>
      </c>
      <c r="E1264" s="19">
        <f>_xlfn.XLOOKUP(G1264,[1]Sheet1!$K:$K,[1]Sheet1!$E:$E,0)</f>
        <v>44822</v>
      </c>
      <c r="F1264" t="str">
        <f>_xlfn.XLOOKUP(G1264,[1]Sheet1!$K:$K,[1]Sheet1!$N:$N,0)</f>
        <v>2022-W38</v>
      </c>
      <c r="G1264" t="s">
        <v>705</v>
      </c>
      <c r="H1264" t="s">
        <v>58</v>
      </c>
      <c r="I1264" t="s">
        <v>58</v>
      </c>
      <c r="J1264" t="s">
        <v>59</v>
      </c>
      <c r="K1264" t="s">
        <v>60</v>
      </c>
      <c r="L1264" t="s">
        <v>2648</v>
      </c>
      <c r="M1264" t="s">
        <v>996</v>
      </c>
      <c r="N1264" t="s">
        <v>2417</v>
      </c>
      <c r="O1264" t="s">
        <v>1391</v>
      </c>
      <c r="P1264" t="s">
        <v>2660</v>
      </c>
      <c r="Q1264" t="s">
        <v>996</v>
      </c>
      <c r="R1264" t="s">
        <v>3216</v>
      </c>
      <c r="S1264" t="s">
        <v>1277</v>
      </c>
      <c r="T1264" t="s">
        <v>970</v>
      </c>
      <c r="U1264" t="s">
        <v>970</v>
      </c>
      <c r="V1264" t="s">
        <v>1012</v>
      </c>
      <c r="W1264" t="s">
        <v>984</v>
      </c>
      <c r="X1264" t="s">
        <v>1978</v>
      </c>
      <c r="Y1264" t="s">
        <v>986</v>
      </c>
      <c r="Z1264" t="s">
        <v>706</v>
      </c>
      <c r="AA1264" t="s">
        <v>33</v>
      </c>
      <c r="AB1264">
        <v>11</v>
      </c>
      <c r="AC1264">
        <v>0</v>
      </c>
    </row>
    <row r="1265" spans="2:29" x14ac:dyDescent="0.25">
      <c r="B1265">
        <f t="shared" si="38"/>
        <v>2022</v>
      </c>
      <c r="C1265">
        <f t="shared" si="39"/>
        <v>9</v>
      </c>
      <c r="D1265" s="19">
        <f>_xlfn.XLOOKUP(G1265,[1]Sheet1!$K:$K,[1]Sheet1!$D:$D,0)</f>
        <v>44816</v>
      </c>
      <c r="E1265" s="19">
        <f>_xlfn.XLOOKUP(G1265,[1]Sheet1!$K:$K,[1]Sheet1!$E:$E,0)</f>
        <v>44822</v>
      </c>
      <c r="F1265" t="str">
        <f>_xlfn.XLOOKUP(G1265,[1]Sheet1!$K:$K,[1]Sheet1!$N:$N,0)</f>
        <v>2022-W38</v>
      </c>
      <c r="G1265" t="s">
        <v>705</v>
      </c>
      <c r="H1265" t="s">
        <v>24</v>
      </c>
      <c r="I1265" t="s">
        <v>24</v>
      </c>
      <c r="J1265" t="s">
        <v>25</v>
      </c>
      <c r="K1265" t="s">
        <v>26</v>
      </c>
      <c r="L1265" t="s">
        <v>2304</v>
      </c>
      <c r="M1265" t="s">
        <v>996</v>
      </c>
      <c r="N1265" t="s">
        <v>2865</v>
      </c>
      <c r="O1265" t="s">
        <v>1391</v>
      </c>
      <c r="P1265" t="s">
        <v>2412</v>
      </c>
      <c r="Q1265" t="s">
        <v>996</v>
      </c>
      <c r="R1265" t="s">
        <v>2956</v>
      </c>
      <c r="S1265" t="s">
        <v>1277</v>
      </c>
      <c r="T1265" t="s">
        <v>3074</v>
      </c>
      <c r="U1265" t="s">
        <v>970</v>
      </c>
      <c r="V1265" t="s">
        <v>1012</v>
      </c>
      <c r="W1265" t="s">
        <v>984</v>
      </c>
      <c r="X1265" t="s">
        <v>3217</v>
      </c>
      <c r="Y1265" t="s">
        <v>986</v>
      </c>
      <c r="Z1265" t="s">
        <v>702</v>
      </c>
      <c r="AA1265" t="s">
        <v>33</v>
      </c>
      <c r="AB1265">
        <v>11</v>
      </c>
      <c r="AC1265">
        <v>0</v>
      </c>
    </row>
    <row r="1266" spans="2:29" x14ac:dyDescent="0.25">
      <c r="B1266">
        <f t="shared" si="38"/>
        <v>2022</v>
      </c>
      <c r="C1266">
        <f t="shared" si="39"/>
        <v>9</v>
      </c>
      <c r="D1266" s="19">
        <f>_xlfn.XLOOKUP(G1266,[1]Sheet1!$K:$K,[1]Sheet1!$D:$D,0)</f>
        <v>44816</v>
      </c>
      <c r="E1266" s="19">
        <f>_xlfn.XLOOKUP(G1266,[1]Sheet1!$K:$K,[1]Sheet1!$E:$E,0)</f>
        <v>44822</v>
      </c>
      <c r="F1266" t="str">
        <f>_xlfn.XLOOKUP(G1266,[1]Sheet1!$K:$K,[1]Sheet1!$N:$N,0)</f>
        <v>2022-W38</v>
      </c>
      <c r="G1266" t="s">
        <v>705</v>
      </c>
      <c r="H1266" t="s">
        <v>116</v>
      </c>
      <c r="I1266" t="s">
        <v>116</v>
      </c>
      <c r="J1266" t="s">
        <v>117</v>
      </c>
      <c r="K1266" t="s">
        <v>118</v>
      </c>
      <c r="L1266" t="s">
        <v>1275</v>
      </c>
      <c r="M1266" t="s">
        <v>996</v>
      </c>
      <c r="N1266" t="s">
        <v>1279</v>
      </c>
      <c r="O1266" t="s">
        <v>1391</v>
      </c>
      <c r="P1266" t="s">
        <v>1285</v>
      </c>
      <c r="Q1266" t="s">
        <v>996</v>
      </c>
      <c r="R1266" t="s">
        <v>1489</v>
      </c>
      <c r="S1266" t="s">
        <v>1277</v>
      </c>
      <c r="T1266" t="s">
        <v>970</v>
      </c>
      <c r="U1266" t="s">
        <v>970</v>
      </c>
      <c r="V1266" t="s">
        <v>1042</v>
      </c>
      <c r="W1266" t="s">
        <v>984</v>
      </c>
      <c r="X1266" t="s">
        <v>1772</v>
      </c>
      <c r="Y1266" t="s">
        <v>986</v>
      </c>
      <c r="Z1266" t="s">
        <v>256</v>
      </c>
      <c r="AA1266" t="s">
        <v>33</v>
      </c>
      <c r="AB1266">
        <v>10</v>
      </c>
      <c r="AC1266">
        <v>0</v>
      </c>
    </row>
    <row r="1267" spans="2:29" x14ac:dyDescent="0.25">
      <c r="B1267">
        <f t="shared" si="38"/>
        <v>2022</v>
      </c>
      <c r="C1267">
        <f t="shared" si="39"/>
        <v>9</v>
      </c>
      <c r="D1267" s="19">
        <f>_xlfn.XLOOKUP(G1267,[1]Sheet1!$K:$K,[1]Sheet1!$D:$D,0)</f>
        <v>44816</v>
      </c>
      <c r="E1267" s="19">
        <f>_xlfn.XLOOKUP(G1267,[1]Sheet1!$K:$K,[1]Sheet1!$E:$E,0)</f>
        <v>44822</v>
      </c>
      <c r="F1267" t="str">
        <f>_xlfn.XLOOKUP(G1267,[1]Sheet1!$K:$K,[1]Sheet1!$N:$N,0)</f>
        <v>2022-W38</v>
      </c>
      <c r="G1267" t="s">
        <v>705</v>
      </c>
      <c r="H1267" t="s">
        <v>35</v>
      </c>
      <c r="I1267" t="s">
        <v>35</v>
      </c>
      <c r="J1267" t="s">
        <v>36</v>
      </c>
      <c r="K1267" t="s">
        <v>37</v>
      </c>
      <c r="L1267" t="s">
        <v>1271</v>
      </c>
      <c r="M1267" t="s">
        <v>984</v>
      </c>
      <c r="N1267" t="s">
        <v>1173</v>
      </c>
      <c r="O1267" t="s">
        <v>986</v>
      </c>
      <c r="P1267" t="s">
        <v>1738</v>
      </c>
      <c r="Q1267" t="s">
        <v>984</v>
      </c>
      <c r="R1267" t="s">
        <v>3121</v>
      </c>
      <c r="S1267" t="s">
        <v>986</v>
      </c>
      <c r="T1267" t="s">
        <v>970</v>
      </c>
      <c r="U1267" t="s">
        <v>986</v>
      </c>
      <c r="V1267" t="s">
        <v>1110</v>
      </c>
      <c r="W1267" t="s">
        <v>984</v>
      </c>
      <c r="X1267" t="s">
        <v>3218</v>
      </c>
      <c r="Y1267" t="s">
        <v>986</v>
      </c>
      <c r="Z1267" t="s">
        <v>658</v>
      </c>
      <c r="AA1267" t="s">
        <v>33</v>
      </c>
      <c r="AB1267">
        <v>9</v>
      </c>
      <c r="AC1267">
        <v>0</v>
      </c>
    </row>
    <row r="1268" spans="2:29" x14ac:dyDescent="0.25">
      <c r="B1268">
        <f t="shared" si="38"/>
        <v>2022</v>
      </c>
      <c r="C1268">
        <f t="shared" si="39"/>
        <v>9</v>
      </c>
      <c r="D1268" s="19">
        <f>_xlfn.XLOOKUP(G1268,[1]Sheet1!$K:$K,[1]Sheet1!$D:$D,0)</f>
        <v>44816</v>
      </c>
      <c r="E1268" s="19">
        <f>_xlfn.XLOOKUP(G1268,[1]Sheet1!$K:$K,[1]Sheet1!$E:$E,0)</f>
        <v>44822</v>
      </c>
      <c r="F1268" t="str">
        <f>_xlfn.XLOOKUP(G1268,[1]Sheet1!$K:$K,[1]Sheet1!$N:$N,0)</f>
        <v>2022-W38</v>
      </c>
      <c r="G1268" t="s">
        <v>705</v>
      </c>
      <c r="H1268" t="s">
        <v>301</v>
      </c>
      <c r="I1268" t="s">
        <v>301</v>
      </c>
      <c r="J1268" t="s">
        <v>302</v>
      </c>
      <c r="K1268" t="s">
        <v>303</v>
      </c>
      <c r="L1268" t="s">
        <v>1504</v>
      </c>
      <c r="M1268" t="s">
        <v>972</v>
      </c>
      <c r="N1268" t="s">
        <v>3219</v>
      </c>
      <c r="O1268" t="s">
        <v>1152</v>
      </c>
      <c r="P1268" t="s">
        <v>995</v>
      </c>
      <c r="Q1268" t="s">
        <v>1081</v>
      </c>
      <c r="R1268" t="s">
        <v>1448</v>
      </c>
      <c r="S1268" t="s">
        <v>1335</v>
      </c>
      <c r="T1268" t="s">
        <v>970</v>
      </c>
      <c r="U1268" t="s">
        <v>970</v>
      </c>
      <c r="V1268" t="s">
        <v>1022</v>
      </c>
      <c r="W1268" t="s">
        <v>984</v>
      </c>
      <c r="X1268" t="s">
        <v>1509</v>
      </c>
      <c r="Y1268" t="s">
        <v>986</v>
      </c>
      <c r="Z1268" t="s">
        <v>550</v>
      </c>
      <c r="AA1268" t="s">
        <v>33</v>
      </c>
      <c r="AB1268">
        <v>8</v>
      </c>
      <c r="AC1268">
        <v>0</v>
      </c>
    </row>
    <row r="1269" spans="2:29" x14ac:dyDescent="0.25">
      <c r="B1269">
        <f t="shared" si="38"/>
        <v>2022</v>
      </c>
      <c r="C1269">
        <f t="shared" si="39"/>
        <v>9</v>
      </c>
      <c r="D1269" s="19">
        <f>_xlfn.XLOOKUP(G1269,[1]Sheet1!$K:$K,[1]Sheet1!$D:$D,0)</f>
        <v>44816</v>
      </c>
      <c r="E1269" s="19">
        <f>_xlfn.XLOOKUP(G1269,[1]Sheet1!$K:$K,[1]Sheet1!$E:$E,0)</f>
        <v>44822</v>
      </c>
      <c r="F1269" t="str">
        <f>_xlfn.XLOOKUP(G1269,[1]Sheet1!$K:$K,[1]Sheet1!$N:$N,0)</f>
        <v>2022-W38</v>
      </c>
      <c r="G1269" t="s">
        <v>705</v>
      </c>
      <c r="H1269" t="s">
        <v>157</v>
      </c>
      <c r="I1269" t="s">
        <v>157</v>
      </c>
      <c r="J1269" t="s">
        <v>158</v>
      </c>
      <c r="K1269" t="s">
        <v>159</v>
      </c>
      <c r="L1269" t="s">
        <v>1204</v>
      </c>
      <c r="M1269" t="s">
        <v>984</v>
      </c>
      <c r="N1269" t="s">
        <v>1497</v>
      </c>
      <c r="O1269" t="s">
        <v>986</v>
      </c>
      <c r="P1269" t="s">
        <v>1266</v>
      </c>
      <c r="Q1269" t="s">
        <v>984</v>
      </c>
      <c r="R1269" t="s">
        <v>2530</v>
      </c>
      <c r="S1269" t="s">
        <v>986</v>
      </c>
      <c r="T1269" t="s">
        <v>970</v>
      </c>
      <c r="U1269" t="s">
        <v>986</v>
      </c>
      <c r="V1269" t="s">
        <v>963</v>
      </c>
      <c r="W1269" t="s">
        <v>984</v>
      </c>
      <c r="X1269" t="s">
        <v>2672</v>
      </c>
      <c r="Y1269" t="s">
        <v>986</v>
      </c>
      <c r="Z1269" t="s">
        <v>376</v>
      </c>
      <c r="AA1269" t="s">
        <v>33</v>
      </c>
      <c r="AB1269">
        <v>5</v>
      </c>
      <c r="AC1269">
        <v>0</v>
      </c>
    </row>
    <row r="1270" spans="2:29" x14ac:dyDescent="0.25">
      <c r="B1270">
        <f t="shared" si="38"/>
        <v>2022</v>
      </c>
      <c r="C1270">
        <f t="shared" si="39"/>
        <v>9</v>
      </c>
      <c r="D1270" s="19">
        <f>_xlfn.XLOOKUP(G1270,[1]Sheet1!$K:$K,[1]Sheet1!$D:$D,0)</f>
        <v>44816</v>
      </c>
      <c r="E1270" s="19">
        <f>_xlfn.XLOOKUP(G1270,[1]Sheet1!$K:$K,[1]Sheet1!$E:$E,0)</f>
        <v>44822</v>
      </c>
      <c r="F1270" t="str">
        <f>_xlfn.XLOOKUP(G1270,[1]Sheet1!$K:$K,[1]Sheet1!$N:$N,0)</f>
        <v>2022-W38</v>
      </c>
      <c r="G1270" t="s">
        <v>705</v>
      </c>
      <c r="H1270" t="s">
        <v>41</v>
      </c>
      <c r="I1270" t="s">
        <v>41</v>
      </c>
      <c r="J1270" t="s">
        <v>42</v>
      </c>
      <c r="K1270" t="s">
        <v>43</v>
      </c>
      <c r="L1270" t="s">
        <v>1008</v>
      </c>
      <c r="M1270" t="s">
        <v>972</v>
      </c>
      <c r="N1270" t="s">
        <v>2145</v>
      </c>
      <c r="O1270" t="s">
        <v>1152</v>
      </c>
      <c r="P1270" t="s">
        <v>1468</v>
      </c>
      <c r="Q1270" t="s">
        <v>977</v>
      </c>
      <c r="R1270" t="s">
        <v>1696</v>
      </c>
      <c r="S1270" t="s">
        <v>2490</v>
      </c>
      <c r="T1270" t="s">
        <v>970</v>
      </c>
      <c r="U1270" t="s">
        <v>970</v>
      </c>
      <c r="V1270" t="s">
        <v>963</v>
      </c>
      <c r="W1270" t="s">
        <v>984</v>
      </c>
      <c r="X1270" t="s">
        <v>2449</v>
      </c>
      <c r="Y1270" t="s">
        <v>986</v>
      </c>
      <c r="Z1270" t="s">
        <v>152</v>
      </c>
      <c r="AA1270" t="s">
        <v>33</v>
      </c>
      <c r="AB1270">
        <v>5</v>
      </c>
      <c r="AC1270">
        <v>0</v>
      </c>
    </row>
    <row r="1271" spans="2:29" x14ac:dyDescent="0.25">
      <c r="B1271">
        <f t="shared" si="38"/>
        <v>2022</v>
      </c>
      <c r="C1271">
        <f t="shared" si="39"/>
        <v>9</v>
      </c>
      <c r="D1271" s="19">
        <f>_xlfn.XLOOKUP(G1271,[1]Sheet1!$K:$K,[1]Sheet1!$D:$D,0)</f>
        <v>44816</v>
      </c>
      <c r="E1271" s="19">
        <f>_xlfn.XLOOKUP(G1271,[1]Sheet1!$K:$K,[1]Sheet1!$E:$E,0)</f>
        <v>44822</v>
      </c>
      <c r="F1271" t="str">
        <f>_xlfn.XLOOKUP(G1271,[1]Sheet1!$K:$K,[1]Sheet1!$N:$N,0)</f>
        <v>2022-W38</v>
      </c>
      <c r="G1271" t="s">
        <v>705</v>
      </c>
      <c r="H1271" t="s">
        <v>88</v>
      </c>
      <c r="I1271" t="s">
        <v>88</v>
      </c>
      <c r="J1271" t="s">
        <v>89</v>
      </c>
      <c r="K1271" t="s">
        <v>90</v>
      </c>
      <c r="L1271" t="s">
        <v>1284</v>
      </c>
      <c r="M1271" t="s">
        <v>1081</v>
      </c>
      <c r="N1271" t="s">
        <v>1981</v>
      </c>
      <c r="O1271" t="s">
        <v>1817</v>
      </c>
      <c r="P1271" t="s">
        <v>1213</v>
      </c>
      <c r="Q1271" t="s">
        <v>977</v>
      </c>
      <c r="R1271" t="s">
        <v>1981</v>
      </c>
      <c r="S1271" t="s">
        <v>2490</v>
      </c>
      <c r="T1271" t="s">
        <v>3220</v>
      </c>
      <c r="U1271" t="s">
        <v>970</v>
      </c>
      <c r="V1271" t="s">
        <v>977</v>
      </c>
      <c r="W1271" t="s">
        <v>996</v>
      </c>
      <c r="X1271" t="s">
        <v>1212</v>
      </c>
      <c r="Y1271" t="s">
        <v>1538</v>
      </c>
      <c r="Z1271" t="s">
        <v>131</v>
      </c>
      <c r="AA1271" t="s">
        <v>160</v>
      </c>
      <c r="AB1271">
        <v>4</v>
      </c>
      <c r="AC1271">
        <v>1</v>
      </c>
    </row>
    <row r="1272" spans="2:29" x14ac:dyDescent="0.25">
      <c r="B1272">
        <f t="shared" si="38"/>
        <v>2022</v>
      </c>
      <c r="C1272">
        <f t="shared" si="39"/>
        <v>9</v>
      </c>
      <c r="D1272" s="19">
        <f>_xlfn.XLOOKUP(G1272,[1]Sheet1!$K:$K,[1]Sheet1!$D:$D,0)</f>
        <v>44816</v>
      </c>
      <c r="E1272" s="19">
        <f>_xlfn.XLOOKUP(G1272,[1]Sheet1!$K:$K,[1]Sheet1!$E:$E,0)</f>
        <v>44822</v>
      </c>
      <c r="F1272" t="str">
        <f>_xlfn.XLOOKUP(G1272,[1]Sheet1!$K:$K,[1]Sheet1!$N:$N,0)</f>
        <v>2022-W38</v>
      </c>
      <c r="G1272" t="s">
        <v>705</v>
      </c>
      <c r="H1272" t="s">
        <v>231</v>
      </c>
      <c r="I1272" t="s">
        <v>231</v>
      </c>
      <c r="J1272" t="s">
        <v>232</v>
      </c>
      <c r="K1272" t="s">
        <v>233</v>
      </c>
      <c r="L1272" t="s">
        <v>1150</v>
      </c>
      <c r="M1272" t="s">
        <v>996</v>
      </c>
      <c r="N1272" t="s">
        <v>1653</v>
      </c>
      <c r="O1272" t="s">
        <v>1391</v>
      </c>
      <c r="P1272" t="s">
        <v>1504</v>
      </c>
      <c r="Q1272" t="s">
        <v>996</v>
      </c>
      <c r="R1272" t="s">
        <v>1024</v>
      </c>
      <c r="S1272" t="s">
        <v>1277</v>
      </c>
      <c r="T1272" t="s">
        <v>970</v>
      </c>
      <c r="U1272" t="s">
        <v>970</v>
      </c>
      <c r="V1272" t="s">
        <v>977</v>
      </c>
      <c r="W1272" t="s">
        <v>984</v>
      </c>
      <c r="X1272" t="s">
        <v>2505</v>
      </c>
      <c r="Y1272" t="s">
        <v>986</v>
      </c>
      <c r="Z1272" t="s">
        <v>156</v>
      </c>
      <c r="AA1272" t="s">
        <v>33</v>
      </c>
      <c r="AB1272">
        <v>4</v>
      </c>
      <c r="AC1272">
        <v>0</v>
      </c>
    </row>
    <row r="1273" spans="2:29" x14ac:dyDescent="0.25">
      <c r="B1273">
        <f t="shared" si="38"/>
        <v>2022</v>
      </c>
      <c r="C1273">
        <f t="shared" si="39"/>
        <v>9</v>
      </c>
      <c r="D1273" s="19">
        <f>_xlfn.XLOOKUP(G1273,[1]Sheet1!$K:$K,[1]Sheet1!$D:$D,0)</f>
        <v>44816</v>
      </c>
      <c r="E1273" s="19">
        <f>_xlfn.XLOOKUP(G1273,[1]Sheet1!$K:$K,[1]Sheet1!$E:$E,0)</f>
        <v>44822</v>
      </c>
      <c r="F1273" t="str">
        <f>_xlfn.XLOOKUP(G1273,[1]Sheet1!$K:$K,[1]Sheet1!$N:$N,0)</f>
        <v>2022-W38</v>
      </c>
      <c r="G1273" t="s">
        <v>705</v>
      </c>
      <c r="H1273" t="s">
        <v>222</v>
      </c>
      <c r="I1273" t="s">
        <v>222</v>
      </c>
      <c r="J1273" t="s">
        <v>158</v>
      </c>
      <c r="K1273" t="s">
        <v>223</v>
      </c>
      <c r="L1273" t="s">
        <v>1119</v>
      </c>
      <c r="M1273" t="s">
        <v>996</v>
      </c>
      <c r="N1273" t="s">
        <v>2109</v>
      </c>
      <c r="O1273" t="s">
        <v>1391</v>
      </c>
      <c r="P1273" t="s">
        <v>1108</v>
      </c>
      <c r="Q1273" t="s">
        <v>996</v>
      </c>
      <c r="R1273" t="s">
        <v>2181</v>
      </c>
      <c r="S1273" t="s">
        <v>1277</v>
      </c>
      <c r="T1273" t="s">
        <v>970</v>
      </c>
      <c r="U1273" t="s">
        <v>970</v>
      </c>
      <c r="V1273" t="s">
        <v>1081</v>
      </c>
      <c r="W1273" t="s">
        <v>984</v>
      </c>
      <c r="X1273" t="s">
        <v>2013</v>
      </c>
      <c r="Y1273" t="s">
        <v>986</v>
      </c>
      <c r="Z1273" t="s">
        <v>318</v>
      </c>
      <c r="AA1273" t="s">
        <v>33</v>
      </c>
      <c r="AB1273">
        <v>3</v>
      </c>
      <c r="AC1273">
        <v>0</v>
      </c>
    </row>
    <row r="1274" spans="2:29" x14ac:dyDescent="0.25">
      <c r="B1274">
        <f t="shared" si="38"/>
        <v>2022</v>
      </c>
      <c r="C1274">
        <f t="shared" si="39"/>
        <v>9</v>
      </c>
      <c r="D1274" s="19">
        <f>_xlfn.XLOOKUP(G1274,[1]Sheet1!$K:$K,[1]Sheet1!$D:$D,0)</f>
        <v>44816</v>
      </c>
      <c r="E1274" s="19">
        <f>_xlfn.XLOOKUP(G1274,[1]Sheet1!$K:$K,[1]Sheet1!$E:$E,0)</f>
        <v>44822</v>
      </c>
      <c r="F1274" t="str">
        <f>_xlfn.XLOOKUP(G1274,[1]Sheet1!$K:$K,[1]Sheet1!$N:$N,0)</f>
        <v>2022-W38</v>
      </c>
      <c r="G1274" t="s">
        <v>705</v>
      </c>
      <c r="H1274" t="s">
        <v>34</v>
      </c>
      <c r="I1274" t="s">
        <v>397</v>
      </c>
      <c r="J1274" t="s">
        <v>398</v>
      </c>
      <c r="K1274" t="s">
        <v>399</v>
      </c>
      <c r="L1274" t="s">
        <v>1204</v>
      </c>
      <c r="M1274" t="s">
        <v>984</v>
      </c>
      <c r="N1274" t="s">
        <v>1497</v>
      </c>
      <c r="O1274" t="s">
        <v>986</v>
      </c>
      <c r="P1274" t="s">
        <v>1255</v>
      </c>
      <c r="Q1274" t="s">
        <v>984</v>
      </c>
      <c r="R1274" t="s">
        <v>2506</v>
      </c>
      <c r="S1274" t="s">
        <v>986</v>
      </c>
      <c r="T1274" t="s">
        <v>970</v>
      </c>
      <c r="U1274" t="s">
        <v>986</v>
      </c>
      <c r="V1274" t="s">
        <v>1081</v>
      </c>
      <c r="W1274" t="s">
        <v>984</v>
      </c>
      <c r="X1274" t="s">
        <v>1373</v>
      </c>
      <c r="Y1274" t="s">
        <v>986</v>
      </c>
      <c r="Z1274" t="s">
        <v>318</v>
      </c>
      <c r="AA1274" t="s">
        <v>33</v>
      </c>
      <c r="AB1274">
        <v>3</v>
      </c>
      <c r="AC1274">
        <v>0</v>
      </c>
    </row>
    <row r="1275" spans="2:29" x14ac:dyDescent="0.25">
      <c r="B1275">
        <f t="shared" si="38"/>
        <v>2022</v>
      </c>
      <c r="C1275">
        <f t="shared" si="39"/>
        <v>9</v>
      </c>
      <c r="D1275" s="19">
        <f>_xlfn.XLOOKUP(G1275,[1]Sheet1!$K:$K,[1]Sheet1!$D:$D,0)</f>
        <v>44816</v>
      </c>
      <c r="E1275" s="19">
        <f>_xlfn.XLOOKUP(G1275,[1]Sheet1!$K:$K,[1]Sheet1!$E:$E,0)</f>
        <v>44822</v>
      </c>
      <c r="F1275" t="str">
        <f>_xlfn.XLOOKUP(G1275,[1]Sheet1!$K:$K,[1]Sheet1!$N:$N,0)</f>
        <v>2022-W38</v>
      </c>
      <c r="G1275" t="s">
        <v>705</v>
      </c>
      <c r="H1275" t="s">
        <v>163</v>
      </c>
      <c r="I1275" t="s">
        <v>163</v>
      </c>
      <c r="J1275" t="s">
        <v>164</v>
      </c>
      <c r="K1275" t="s">
        <v>165</v>
      </c>
      <c r="L1275" t="s">
        <v>999</v>
      </c>
      <c r="M1275" t="s">
        <v>977</v>
      </c>
      <c r="N1275" t="s">
        <v>3221</v>
      </c>
      <c r="O1275" t="s">
        <v>1522</v>
      </c>
      <c r="P1275" t="s">
        <v>2306</v>
      </c>
      <c r="Q1275" t="s">
        <v>967</v>
      </c>
      <c r="R1275" t="s">
        <v>3058</v>
      </c>
      <c r="S1275" t="s">
        <v>1298</v>
      </c>
      <c r="T1275" t="s">
        <v>970</v>
      </c>
      <c r="U1275" t="s">
        <v>970</v>
      </c>
      <c r="V1275" t="s">
        <v>977</v>
      </c>
      <c r="W1275" t="s">
        <v>984</v>
      </c>
      <c r="X1275" t="s">
        <v>1619</v>
      </c>
      <c r="Y1275" t="s">
        <v>986</v>
      </c>
      <c r="Z1275" t="s">
        <v>367</v>
      </c>
      <c r="AA1275" t="s">
        <v>33</v>
      </c>
      <c r="AB1275">
        <v>3</v>
      </c>
      <c r="AC1275">
        <v>0</v>
      </c>
    </row>
    <row r="1276" spans="2:29" x14ac:dyDescent="0.25">
      <c r="B1276">
        <f t="shared" si="38"/>
        <v>2022</v>
      </c>
      <c r="C1276">
        <f t="shared" si="39"/>
        <v>9</v>
      </c>
      <c r="D1276" s="19">
        <f>_xlfn.XLOOKUP(G1276,[1]Sheet1!$K:$K,[1]Sheet1!$D:$D,0)</f>
        <v>44816</v>
      </c>
      <c r="E1276" s="19">
        <f>_xlfn.XLOOKUP(G1276,[1]Sheet1!$K:$K,[1]Sheet1!$E:$E,0)</f>
        <v>44822</v>
      </c>
      <c r="F1276" t="str">
        <f>_xlfn.XLOOKUP(G1276,[1]Sheet1!$K:$K,[1]Sheet1!$N:$N,0)</f>
        <v>2022-W38</v>
      </c>
      <c r="G1276" t="s">
        <v>705</v>
      </c>
      <c r="H1276" t="s">
        <v>34</v>
      </c>
      <c r="I1276" t="s">
        <v>62</v>
      </c>
      <c r="J1276" t="s">
        <v>63</v>
      </c>
      <c r="K1276" t="s">
        <v>64</v>
      </c>
      <c r="L1276" t="s">
        <v>1106</v>
      </c>
      <c r="M1276" t="s">
        <v>984</v>
      </c>
      <c r="N1276" t="s">
        <v>1343</v>
      </c>
      <c r="O1276" t="s">
        <v>986</v>
      </c>
      <c r="P1276" t="s">
        <v>1281</v>
      </c>
      <c r="Q1276" t="s">
        <v>984</v>
      </c>
      <c r="R1276" t="s">
        <v>1483</v>
      </c>
      <c r="S1276" t="s">
        <v>986</v>
      </c>
      <c r="T1276" t="s">
        <v>3222</v>
      </c>
      <c r="U1276" t="s">
        <v>986</v>
      </c>
      <c r="V1276" t="s">
        <v>972</v>
      </c>
      <c r="W1276" t="s">
        <v>984</v>
      </c>
      <c r="X1276" t="s">
        <v>1112</v>
      </c>
      <c r="Y1276" t="s">
        <v>986</v>
      </c>
      <c r="Z1276" t="s">
        <v>257</v>
      </c>
      <c r="AA1276" t="s">
        <v>33</v>
      </c>
      <c r="AB1276">
        <v>2</v>
      </c>
      <c r="AC1276">
        <v>0</v>
      </c>
    </row>
    <row r="1277" spans="2:29" x14ac:dyDescent="0.25">
      <c r="B1277">
        <f t="shared" si="38"/>
        <v>2022</v>
      </c>
      <c r="C1277">
        <f t="shared" si="39"/>
        <v>9</v>
      </c>
      <c r="D1277" s="19">
        <f>_xlfn.XLOOKUP(G1277,[1]Sheet1!$K:$K,[1]Sheet1!$D:$D,0)</f>
        <v>44816</v>
      </c>
      <c r="E1277" s="19">
        <f>_xlfn.XLOOKUP(G1277,[1]Sheet1!$K:$K,[1]Sheet1!$E:$E,0)</f>
        <v>44822</v>
      </c>
      <c r="F1277" t="str">
        <f>_xlfn.XLOOKUP(G1277,[1]Sheet1!$K:$K,[1]Sheet1!$N:$N,0)</f>
        <v>2022-W38</v>
      </c>
      <c r="G1277" t="s">
        <v>705</v>
      </c>
      <c r="H1277" t="s">
        <v>224</v>
      </c>
      <c r="I1277" t="s">
        <v>224</v>
      </c>
      <c r="J1277" t="s">
        <v>158</v>
      </c>
      <c r="K1277" t="s">
        <v>225</v>
      </c>
      <c r="L1277" t="s">
        <v>1101</v>
      </c>
      <c r="M1277" t="s">
        <v>996</v>
      </c>
      <c r="N1277" t="s">
        <v>1471</v>
      </c>
      <c r="O1277" t="s">
        <v>1391</v>
      </c>
      <c r="P1277" t="s">
        <v>1257</v>
      </c>
      <c r="Q1277" t="s">
        <v>996</v>
      </c>
      <c r="R1277" t="s">
        <v>2268</v>
      </c>
      <c r="S1277" t="s">
        <v>1277</v>
      </c>
      <c r="T1277" t="s">
        <v>970</v>
      </c>
      <c r="U1277" t="s">
        <v>970</v>
      </c>
      <c r="V1277" t="s">
        <v>972</v>
      </c>
      <c r="W1277" t="s">
        <v>984</v>
      </c>
      <c r="X1277" t="s">
        <v>1959</v>
      </c>
      <c r="Y1277" t="s">
        <v>986</v>
      </c>
      <c r="Z1277" t="s">
        <v>257</v>
      </c>
      <c r="AA1277" t="s">
        <v>33</v>
      </c>
      <c r="AB1277">
        <v>2</v>
      </c>
      <c r="AC1277">
        <v>0</v>
      </c>
    </row>
    <row r="1278" spans="2:29" x14ac:dyDescent="0.25">
      <c r="B1278">
        <f t="shared" si="38"/>
        <v>2022</v>
      </c>
      <c r="C1278">
        <f t="shared" si="39"/>
        <v>9</v>
      </c>
      <c r="D1278" s="19">
        <f>_xlfn.XLOOKUP(G1278,[1]Sheet1!$K:$K,[1]Sheet1!$D:$D,0)</f>
        <v>44816</v>
      </c>
      <c r="E1278" s="19">
        <f>_xlfn.XLOOKUP(G1278,[1]Sheet1!$K:$K,[1]Sheet1!$E:$E,0)</f>
        <v>44822</v>
      </c>
      <c r="F1278" t="str">
        <f>_xlfn.XLOOKUP(G1278,[1]Sheet1!$K:$K,[1]Sheet1!$N:$N,0)</f>
        <v>2022-W38</v>
      </c>
      <c r="G1278" t="s">
        <v>705</v>
      </c>
      <c r="H1278" t="s">
        <v>342</v>
      </c>
      <c r="I1278" t="s">
        <v>342</v>
      </c>
      <c r="J1278" t="s">
        <v>343</v>
      </c>
      <c r="K1278" t="s">
        <v>344</v>
      </c>
      <c r="L1278" t="s">
        <v>1433</v>
      </c>
      <c r="M1278" t="s">
        <v>984</v>
      </c>
      <c r="N1278" t="s">
        <v>1487</v>
      </c>
      <c r="O1278" t="s">
        <v>986</v>
      </c>
      <c r="P1278" t="s">
        <v>1089</v>
      </c>
      <c r="Q1278" t="s">
        <v>984</v>
      </c>
      <c r="R1278" t="s">
        <v>2578</v>
      </c>
      <c r="S1278" t="s">
        <v>986</v>
      </c>
      <c r="T1278" t="s">
        <v>970</v>
      </c>
      <c r="U1278" t="s">
        <v>986</v>
      </c>
      <c r="V1278" t="s">
        <v>1032</v>
      </c>
      <c r="W1278" t="s">
        <v>984</v>
      </c>
      <c r="X1278" t="s">
        <v>1817</v>
      </c>
      <c r="Y1278" t="s">
        <v>986</v>
      </c>
      <c r="Z1278" t="s">
        <v>298</v>
      </c>
      <c r="AA1278" t="s">
        <v>33</v>
      </c>
      <c r="AB1278">
        <v>2</v>
      </c>
      <c r="AC1278">
        <v>0</v>
      </c>
    </row>
    <row r="1279" spans="2:29" x14ac:dyDescent="0.25">
      <c r="B1279">
        <f t="shared" si="38"/>
        <v>2022</v>
      </c>
      <c r="C1279">
        <f t="shared" si="39"/>
        <v>9</v>
      </c>
      <c r="D1279" s="19">
        <f>_xlfn.XLOOKUP(G1279,[1]Sheet1!$K:$K,[1]Sheet1!$D:$D,0)</f>
        <v>44816</v>
      </c>
      <c r="E1279" s="19">
        <f>_xlfn.XLOOKUP(G1279,[1]Sheet1!$K:$K,[1]Sheet1!$E:$E,0)</f>
        <v>44822</v>
      </c>
      <c r="F1279" t="str">
        <f>_xlfn.XLOOKUP(G1279,[1]Sheet1!$K:$K,[1]Sheet1!$N:$N,0)</f>
        <v>2022-W38</v>
      </c>
      <c r="G1279" t="s">
        <v>705</v>
      </c>
      <c r="H1279" t="s">
        <v>685</v>
      </c>
      <c r="I1279" t="s">
        <v>186</v>
      </c>
      <c r="J1279" t="s">
        <v>187</v>
      </c>
      <c r="K1279" t="s">
        <v>188</v>
      </c>
      <c r="L1279" t="s">
        <v>1180</v>
      </c>
      <c r="M1279" t="s">
        <v>984</v>
      </c>
      <c r="N1279" t="s">
        <v>3223</v>
      </c>
      <c r="O1279" t="s">
        <v>986</v>
      </c>
      <c r="P1279" t="s">
        <v>1271</v>
      </c>
      <c r="Q1279" t="s">
        <v>984</v>
      </c>
      <c r="R1279" t="s">
        <v>1315</v>
      </c>
      <c r="S1279" t="s">
        <v>986</v>
      </c>
      <c r="T1279" t="s">
        <v>970</v>
      </c>
      <c r="U1279" t="s">
        <v>986</v>
      </c>
      <c r="V1279" t="s">
        <v>996</v>
      </c>
      <c r="W1279" t="s">
        <v>984</v>
      </c>
      <c r="X1279" t="s">
        <v>2341</v>
      </c>
      <c r="Y1279" t="s">
        <v>986</v>
      </c>
      <c r="Z1279" t="s">
        <v>166</v>
      </c>
      <c r="AA1279" t="s">
        <v>33</v>
      </c>
      <c r="AB1279">
        <v>1</v>
      </c>
      <c r="AC1279">
        <v>0</v>
      </c>
    </row>
    <row r="1280" spans="2:29" x14ac:dyDescent="0.25">
      <c r="B1280">
        <f t="shared" si="38"/>
        <v>2022</v>
      </c>
      <c r="C1280">
        <f t="shared" si="39"/>
        <v>9</v>
      </c>
      <c r="D1280" s="19">
        <f>_xlfn.XLOOKUP(G1280,[1]Sheet1!$K:$K,[1]Sheet1!$D:$D,0)</f>
        <v>44816</v>
      </c>
      <c r="E1280" s="19">
        <f>_xlfn.XLOOKUP(G1280,[1]Sheet1!$K:$K,[1]Sheet1!$E:$E,0)</f>
        <v>44822</v>
      </c>
      <c r="F1280" t="str">
        <f>_xlfn.XLOOKUP(G1280,[1]Sheet1!$K:$K,[1]Sheet1!$N:$N,0)</f>
        <v>2022-W38</v>
      </c>
      <c r="G1280" t="s">
        <v>705</v>
      </c>
      <c r="H1280" t="s">
        <v>50</v>
      </c>
      <c r="I1280" t="s">
        <v>50</v>
      </c>
      <c r="J1280" t="s">
        <v>51</v>
      </c>
      <c r="K1280" t="s">
        <v>52</v>
      </c>
      <c r="L1280" t="s">
        <v>1321</v>
      </c>
      <c r="M1280" t="s">
        <v>984</v>
      </c>
      <c r="N1280" t="s">
        <v>1083</v>
      </c>
      <c r="O1280" t="s">
        <v>986</v>
      </c>
      <c r="P1280" t="s">
        <v>1386</v>
      </c>
      <c r="Q1280" t="s">
        <v>984</v>
      </c>
      <c r="R1280" t="s">
        <v>1282</v>
      </c>
      <c r="S1280" t="s">
        <v>986</v>
      </c>
      <c r="T1280" t="s">
        <v>2130</v>
      </c>
      <c r="U1280" t="s">
        <v>986</v>
      </c>
      <c r="V1280" t="s">
        <v>996</v>
      </c>
      <c r="W1280" t="s">
        <v>984</v>
      </c>
      <c r="X1280" t="s">
        <v>1121</v>
      </c>
      <c r="Y1280" t="s">
        <v>986</v>
      </c>
      <c r="Z1280" t="s">
        <v>166</v>
      </c>
      <c r="AA1280" t="s">
        <v>33</v>
      </c>
      <c r="AB1280">
        <v>1</v>
      </c>
      <c r="AC1280">
        <v>0</v>
      </c>
    </row>
    <row r="1281" spans="2:29" x14ac:dyDescent="0.25">
      <c r="B1281">
        <f t="shared" si="38"/>
        <v>2022</v>
      </c>
      <c r="C1281">
        <f t="shared" si="39"/>
        <v>9</v>
      </c>
      <c r="D1281" s="19">
        <f>_xlfn.XLOOKUP(G1281,[1]Sheet1!$K:$K,[1]Sheet1!$D:$D,0)</f>
        <v>44816</v>
      </c>
      <c r="E1281" s="19">
        <f>_xlfn.XLOOKUP(G1281,[1]Sheet1!$K:$K,[1]Sheet1!$E:$E,0)</f>
        <v>44822</v>
      </c>
      <c r="F1281" t="str">
        <f>_xlfn.XLOOKUP(G1281,[1]Sheet1!$K:$K,[1]Sheet1!$N:$N,0)</f>
        <v>2022-W38</v>
      </c>
      <c r="G1281" t="s">
        <v>705</v>
      </c>
      <c r="H1281" t="s">
        <v>685</v>
      </c>
      <c r="I1281" t="s">
        <v>107</v>
      </c>
      <c r="J1281" t="s">
        <v>108</v>
      </c>
      <c r="K1281" t="s">
        <v>109</v>
      </c>
      <c r="L1281" t="s">
        <v>1064</v>
      </c>
      <c r="M1281" t="s">
        <v>984</v>
      </c>
      <c r="N1281" t="s">
        <v>1337</v>
      </c>
      <c r="O1281" t="s">
        <v>986</v>
      </c>
      <c r="P1281" t="s">
        <v>1349</v>
      </c>
      <c r="Q1281" t="s">
        <v>984</v>
      </c>
      <c r="R1281" t="s">
        <v>1274</v>
      </c>
      <c r="S1281" t="s">
        <v>986</v>
      </c>
      <c r="T1281" t="s">
        <v>2651</v>
      </c>
      <c r="U1281" t="s">
        <v>986</v>
      </c>
      <c r="V1281" t="s">
        <v>996</v>
      </c>
      <c r="W1281" t="s">
        <v>984</v>
      </c>
      <c r="X1281" t="s">
        <v>1086</v>
      </c>
      <c r="Y1281" t="s">
        <v>986</v>
      </c>
      <c r="Z1281" t="s">
        <v>166</v>
      </c>
      <c r="AA1281" t="s">
        <v>33</v>
      </c>
      <c r="AB1281">
        <v>1</v>
      </c>
      <c r="AC1281">
        <v>0</v>
      </c>
    </row>
    <row r="1282" spans="2:29" x14ac:dyDescent="0.25">
      <c r="B1282">
        <f t="shared" si="38"/>
        <v>2022</v>
      </c>
      <c r="C1282">
        <f t="shared" si="39"/>
        <v>9</v>
      </c>
      <c r="D1282" s="19">
        <f>_xlfn.XLOOKUP(G1282,[1]Sheet1!$K:$K,[1]Sheet1!$D:$D,0)</f>
        <v>44816</v>
      </c>
      <c r="E1282" s="19">
        <f>_xlfn.XLOOKUP(G1282,[1]Sheet1!$K:$K,[1]Sheet1!$E:$E,0)</f>
        <v>44822</v>
      </c>
      <c r="F1282" t="str">
        <f>_xlfn.XLOOKUP(G1282,[1]Sheet1!$K:$K,[1]Sheet1!$N:$N,0)</f>
        <v>2022-W38</v>
      </c>
      <c r="G1282" t="s">
        <v>705</v>
      </c>
      <c r="H1282" t="s">
        <v>34</v>
      </c>
      <c r="I1282" t="s">
        <v>45</v>
      </c>
      <c r="J1282" t="s">
        <v>46</v>
      </c>
      <c r="K1282" t="s">
        <v>47</v>
      </c>
      <c r="L1282" t="s">
        <v>1097</v>
      </c>
      <c r="M1282" t="s">
        <v>996</v>
      </c>
      <c r="N1282" t="s">
        <v>1429</v>
      </c>
      <c r="O1282" t="s">
        <v>1391</v>
      </c>
      <c r="P1282" t="s">
        <v>1054</v>
      </c>
      <c r="Q1282" t="s">
        <v>996</v>
      </c>
      <c r="R1282" t="s">
        <v>1121</v>
      </c>
      <c r="S1282" t="s">
        <v>1277</v>
      </c>
      <c r="T1282" t="s">
        <v>970</v>
      </c>
      <c r="U1282" t="s">
        <v>970</v>
      </c>
      <c r="V1282" t="s">
        <v>996</v>
      </c>
      <c r="W1282" t="s">
        <v>984</v>
      </c>
      <c r="X1282" t="s">
        <v>1479</v>
      </c>
      <c r="Y1282" t="s">
        <v>986</v>
      </c>
      <c r="Z1282" t="s">
        <v>166</v>
      </c>
      <c r="AA1282" t="s">
        <v>33</v>
      </c>
      <c r="AB1282">
        <v>1</v>
      </c>
      <c r="AC1282">
        <v>0</v>
      </c>
    </row>
    <row r="1283" spans="2:29" x14ac:dyDescent="0.25">
      <c r="B1283">
        <f t="shared" si="38"/>
        <v>2022</v>
      </c>
      <c r="C1283">
        <f t="shared" si="39"/>
        <v>9</v>
      </c>
      <c r="D1283" s="19">
        <f>_xlfn.XLOOKUP(G1283,[1]Sheet1!$K:$K,[1]Sheet1!$D:$D,0)</f>
        <v>44816</v>
      </c>
      <c r="E1283" s="19">
        <f>_xlfn.XLOOKUP(G1283,[1]Sheet1!$K:$K,[1]Sheet1!$E:$E,0)</f>
        <v>44822</v>
      </c>
      <c r="F1283" t="str">
        <f>_xlfn.XLOOKUP(G1283,[1]Sheet1!$K:$K,[1]Sheet1!$N:$N,0)</f>
        <v>2022-W38</v>
      </c>
      <c r="G1283" t="s">
        <v>705</v>
      </c>
      <c r="H1283" t="s">
        <v>371</v>
      </c>
      <c r="I1283" t="s">
        <v>371</v>
      </c>
      <c r="J1283" t="s">
        <v>343</v>
      </c>
      <c r="K1283" t="s">
        <v>372</v>
      </c>
      <c r="L1283" t="s">
        <v>1438</v>
      </c>
      <c r="M1283" t="s">
        <v>972</v>
      </c>
      <c r="N1283" t="s">
        <v>3224</v>
      </c>
      <c r="O1283" t="s">
        <v>1152</v>
      </c>
      <c r="P1283" t="s">
        <v>1062</v>
      </c>
      <c r="Q1283" t="s">
        <v>972</v>
      </c>
      <c r="R1283" t="s">
        <v>2210</v>
      </c>
      <c r="S1283" t="s">
        <v>1311</v>
      </c>
      <c r="T1283" t="s">
        <v>970</v>
      </c>
      <c r="U1283" t="s">
        <v>970</v>
      </c>
      <c r="V1283" t="s">
        <v>996</v>
      </c>
      <c r="W1283" t="s">
        <v>984</v>
      </c>
      <c r="X1283" t="s">
        <v>1491</v>
      </c>
      <c r="Y1283" t="s">
        <v>986</v>
      </c>
      <c r="Z1283" t="s">
        <v>166</v>
      </c>
      <c r="AA1283" t="s">
        <v>33</v>
      </c>
      <c r="AB1283">
        <v>1</v>
      </c>
      <c r="AC1283">
        <v>0</v>
      </c>
    </row>
    <row r="1284" spans="2:29" x14ac:dyDescent="0.25">
      <c r="B1284">
        <f t="shared" ref="B1284:B1347" si="40">YEAR(D1284)</f>
        <v>2022</v>
      </c>
      <c r="C1284">
        <f t="shared" ref="C1284:C1347" si="41">MONTH(D1284)</f>
        <v>9</v>
      </c>
      <c r="D1284" s="19">
        <f>_xlfn.XLOOKUP(G1284,[1]Sheet1!$K:$K,[1]Sheet1!$D:$D,0)</f>
        <v>44809</v>
      </c>
      <c r="E1284" s="19">
        <f>_xlfn.XLOOKUP(G1284,[1]Sheet1!$K:$K,[1]Sheet1!$E:$E,0)</f>
        <v>44815</v>
      </c>
      <c r="F1284" t="str">
        <f>_xlfn.XLOOKUP(G1284,[1]Sheet1!$K:$K,[1]Sheet1!$N:$N,0)</f>
        <v>2022-W37</v>
      </c>
      <c r="G1284" t="s">
        <v>707</v>
      </c>
      <c r="H1284" t="s">
        <v>35</v>
      </c>
      <c r="I1284" t="s">
        <v>35</v>
      </c>
      <c r="J1284" t="s">
        <v>36</v>
      </c>
      <c r="K1284" t="s">
        <v>37</v>
      </c>
      <c r="L1284" t="s">
        <v>1312</v>
      </c>
      <c r="M1284" t="s">
        <v>984</v>
      </c>
      <c r="N1284" t="s">
        <v>3225</v>
      </c>
      <c r="O1284" t="s">
        <v>986</v>
      </c>
      <c r="P1284" t="s">
        <v>1234</v>
      </c>
      <c r="Q1284" t="s">
        <v>984</v>
      </c>
      <c r="R1284" t="s">
        <v>3226</v>
      </c>
      <c r="S1284" t="s">
        <v>986</v>
      </c>
      <c r="T1284" t="s">
        <v>2803</v>
      </c>
      <c r="U1284" t="s">
        <v>986</v>
      </c>
      <c r="V1284" t="s">
        <v>1296</v>
      </c>
      <c r="W1284" t="s">
        <v>984</v>
      </c>
      <c r="X1284" t="s">
        <v>3227</v>
      </c>
      <c r="Y1284" t="s">
        <v>986</v>
      </c>
      <c r="Z1284" t="s">
        <v>708</v>
      </c>
      <c r="AA1284" t="s">
        <v>33</v>
      </c>
      <c r="AB1284">
        <v>24</v>
      </c>
      <c r="AC1284">
        <v>0</v>
      </c>
    </row>
    <row r="1285" spans="2:29" x14ac:dyDescent="0.25">
      <c r="B1285">
        <f t="shared" si="40"/>
        <v>2022</v>
      </c>
      <c r="C1285">
        <f t="shared" si="41"/>
        <v>9</v>
      </c>
      <c r="D1285" s="19">
        <f>_xlfn.XLOOKUP(G1285,[1]Sheet1!$K:$K,[1]Sheet1!$D:$D,0)</f>
        <v>44809</v>
      </c>
      <c r="E1285" s="19">
        <f>_xlfn.XLOOKUP(G1285,[1]Sheet1!$K:$K,[1]Sheet1!$E:$E,0)</f>
        <v>44815</v>
      </c>
      <c r="F1285" t="str">
        <f>_xlfn.XLOOKUP(G1285,[1]Sheet1!$K:$K,[1]Sheet1!$N:$N,0)</f>
        <v>2022-W37</v>
      </c>
      <c r="G1285" t="s">
        <v>707</v>
      </c>
      <c r="H1285" t="s">
        <v>224</v>
      </c>
      <c r="I1285" t="s">
        <v>224</v>
      </c>
      <c r="J1285" t="s">
        <v>158</v>
      </c>
      <c r="K1285" t="s">
        <v>225</v>
      </c>
      <c r="L1285" t="s">
        <v>1180</v>
      </c>
      <c r="M1285" t="s">
        <v>996</v>
      </c>
      <c r="N1285" t="s">
        <v>2701</v>
      </c>
      <c r="O1285" t="s">
        <v>1112</v>
      </c>
      <c r="P1285" t="s">
        <v>995</v>
      </c>
      <c r="Q1285" t="s">
        <v>996</v>
      </c>
      <c r="R1285" t="s">
        <v>2847</v>
      </c>
      <c r="S1285" t="s">
        <v>1223</v>
      </c>
      <c r="T1285" t="s">
        <v>970</v>
      </c>
      <c r="U1285" t="s">
        <v>970</v>
      </c>
      <c r="V1285" t="s">
        <v>1332</v>
      </c>
      <c r="W1285" t="s">
        <v>984</v>
      </c>
      <c r="X1285" t="s">
        <v>1522</v>
      </c>
      <c r="Y1285" t="s">
        <v>986</v>
      </c>
      <c r="Z1285" t="s">
        <v>424</v>
      </c>
      <c r="AA1285" t="s">
        <v>33</v>
      </c>
      <c r="AB1285">
        <v>18</v>
      </c>
      <c r="AC1285">
        <v>0</v>
      </c>
    </row>
    <row r="1286" spans="2:29" x14ac:dyDescent="0.25">
      <c r="B1286">
        <f t="shared" si="40"/>
        <v>2022</v>
      </c>
      <c r="C1286">
        <f t="shared" si="41"/>
        <v>9</v>
      </c>
      <c r="D1286" s="19">
        <f>_xlfn.XLOOKUP(G1286,[1]Sheet1!$K:$K,[1]Sheet1!$D:$D,0)</f>
        <v>44809</v>
      </c>
      <c r="E1286" s="19">
        <f>_xlfn.XLOOKUP(G1286,[1]Sheet1!$K:$K,[1]Sheet1!$E:$E,0)</f>
        <v>44815</v>
      </c>
      <c r="F1286" t="str">
        <f>_xlfn.XLOOKUP(G1286,[1]Sheet1!$K:$K,[1]Sheet1!$N:$N,0)</f>
        <v>2022-W37</v>
      </c>
      <c r="G1286" t="s">
        <v>707</v>
      </c>
      <c r="H1286" t="s">
        <v>157</v>
      </c>
      <c r="I1286" t="s">
        <v>157</v>
      </c>
      <c r="J1286" t="s">
        <v>158</v>
      </c>
      <c r="K1286" t="s">
        <v>159</v>
      </c>
      <c r="L1286" t="s">
        <v>1056</v>
      </c>
      <c r="M1286" t="s">
        <v>996</v>
      </c>
      <c r="N1286" t="s">
        <v>1930</v>
      </c>
      <c r="O1286" t="s">
        <v>1112</v>
      </c>
      <c r="P1286" t="s">
        <v>1047</v>
      </c>
      <c r="Q1286" t="s">
        <v>996</v>
      </c>
      <c r="R1286" t="s">
        <v>1789</v>
      </c>
      <c r="S1286" t="s">
        <v>1223</v>
      </c>
      <c r="T1286" t="s">
        <v>2874</v>
      </c>
      <c r="U1286" t="s">
        <v>970</v>
      </c>
      <c r="V1286" t="s">
        <v>1005</v>
      </c>
      <c r="W1286" t="s">
        <v>984</v>
      </c>
      <c r="X1286" t="s">
        <v>2293</v>
      </c>
      <c r="Y1286" t="s">
        <v>986</v>
      </c>
      <c r="Z1286" t="s">
        <v>647</v>
      </c>
      <c r="AA1286" t="s">
        <v>33</v>
      </c>
      <c r="AB1286">
        <v>17</v>
      </c>
      <c r="AC1286">
        <v>0</v>
      </c>
    </row>
    <row r="1287" spans="2:29" x14ac:dyDescent="0.25">
      <c r="B1287">
        <f t="shared" si="40"/>
        <v>2022</v>
      </c>
      <c r="C1287">
        <f t="shared" si="41"/>
        <v>9</v>
      </c>
      <c r="D1287" s="19">
        <f>_xlfn.XLOOKUP(G1287,[1]Sheet1!$K:$K,[1]Sheet1!$D:$D,0)</f>
        <v>44809</v>
      </c>
      <c r="E1287" s="19">
        <f>_xlfn.XLOOKUP(G1287,[1]Sheet1!$K:$K,[1]Sheet1!$E:$E,0)</f>
        <v>44815</v>
      </c>
      <c r="F1287" t="str">
        <f>_xlfn.XLOOKUP(G1287,[1]Sheet1!$K:$K,[1]Sheet1!$N:$N,0)</f>
        <v>2022-W37</v>
      </c>
      <c r="G1287" t="s">
        <v>707</v>
      </c>
      <c r="H1287" t="s">
        <v>58</v>
      </c>
      <c r="I1287" t="s">
        <v>58</v>
      </c>
      <c r="J1287" t="s">
        <v>59</v>
      </c>
      <c r="K1287" t="s">
        <v>60</v>
      </c>
      <c r="L1287" t="s">
        <v>2073</v>
      </c>
      <c r="M1287" t="s">
        <v>996</v>
      </c>
      <c r="N1287" t="s">
        <v>2437</v>
      </c>
      <c r="O1287" t="s">
        <v>1112</v>
      </c>
      <c r="P1287" t="s">
        <v>2898</v>
      </c>
      <c r="Q1287" t="s">
        <v>972</v>
      </c>
      <c r="R1287" t="s">
        <v>3228</v>
      </c>
      <c r="S1287" t="s">
        <v>1467</v>
      </c>
      <c r="T1287" t="s">
        <v>1831</v>
      </c>
      <c r="U1287" t="s">
        <v>970</v>
      </c>
      <c r="V1287" t="s">
        <v>1001</v>
      </c>
      <c r="W1287" t="s">
        <v>984</v>
      </c>
      <c r="X1287" t="s">
        <v>1839</v>
      </c>
      <c r="Y1287" t="s">
        <v>986</v>
      </c>
      <c r="Z1287" t="s">
        <v>251</v>
      </c>
      <c r="AA1287" t="s">
        <v>33</v>
      </c>
      <c r="AB1287">
        <v>13</v>
      </c>
      <c r="AC1287">
        <v>0</v>
      </c>
    </row>
    <row r="1288" spans="2:29" x14ac:dyDescent="0.25">
      <c r="B1288">
        <f t="shared" si="40"/>
        <v>2022</v>
      </c>
      <c r="C1288">
        <f t="shared" si="41"/>
        <v>9</v>
      </c>
      <c r="D1288" s="19">
        <f>_xlfn.XLOOKUP(G1288,[1]Sheet1!$K:$K,[1]Sheet1!$D:$D,0)</f>
        <v>44809</v>
      </c>
      <c r="E1288" s="19">
        <f>_xlfn.XLOOKUP(G1288,[1]Sheet1!$K:$K,[1]Sheet1!$E:$E,0)</f>
        <v>44815</v>
      </c>
      <c r="F1288" t="str">
        <f>_xlfn.XLOOKUP(G1288,[1]Sheet1!$K:$K,[1]Sheet1!$N:$N,0)</f>
        <v>2022-W37</v>
      </c>
      <c r="G1288" t="s">
        <v>707</v>
      </c>
      <c r="H1288" t="s">
        <v>116</v>
      </c>
      <c r="I1288" t="s">
        <v>116</v>
      </c>
      <c r="J1288" t="s">
        <v>117</v>
      </c>
      <c r="K1288" t="s">
        <v>118</v>
      </c>
      <c r="L1288" t="s">
        <v>1056</v>
      </c>
      <c r="M1288" t="s">
        <v>984</v>
      </c>
      <c r="N1288" t="s">
        <v>1930</v>
      </c>
      <c r="O1288" t="s">
        <v>986</v>
      </c>
      <c r="P1288" t="s">
        <v>1010</v>
      </c>
      <c r="Q1288" t="s">
        <v>984</v>
      </c>
      <c r="R1288" t="s">
        <v>1274</v>
      </c>
      <c r="S1288" t="s">
        <v>986</v>
      </c>
      <c r="T1288" t="s">
        <v>970</v>
      </c>
      <c r="U1288" t="s">
        <v>986</v>
      </c>
      <c r="V1288" t="s">
        <v>1001</v>
      </c>
      <c r="W1288" t="s">
        <v>984</v>
      </c>
      <c r="X1288" t="s">
        <v>3229</v>
      </c>
      <c r="Y1288" t="s">
        <v>986</v>
      </c>
      <c r="Z1288" t="s">
        <v>251</v>
      </c>
      <c r="AA1288" t="s">
        <v>33</v>
      </c>
      <c r="AB1288">
        <v>13</v>
      </c>
      <c r="AC1288">
        <v>0</v>
      </c>
    </row>
    <row r="1289" spans="2:29" x14ac:dyDescent="0.25">
      <c r="B1289">
        <f t="shared" si="40"/>
        <v>2022</v>
      </c>
      <c r="C1289">
        <f t="shared" si="41"/>
        <v>9</v>
      </c>
      <c r="D1289" s="19">
        <f>_xlfn.XLOOKUP(G1289,[1]Sheet1!$K:$K,[1]Sheet1!$D:$D,0)</f>
        <v>44809</v>
      </c>
      <c r="E1289" s="19">
        <f>_xlfn.XLOOKUP(G1289,[1]Sheet1!$K:$K,[1]Sheet1!$E:$E,0)</f>
        <v>44815</v>
      </c>
      <c r="F1289" t="str">
        <f>_xlfn.XLOOKUP(G1289,[1]Sheet1!$K:$K,[1]Sheet1!$N:$N,0)</f>
        <v>2022-W37</v>
      </c>
      <c r="G1289" t="s">
        <v>707</v>
      </c>
      <c r="H1289" t="s">
        <v>163</v>
      </c>
      <c r="I1289" t="s">
        <v>163</v>
      </c>
      <c r="J1289" t="s">
        <v>164</v>
      </c>
      <c r="K1289" t="s">
        <v>165</v>
      </c>
      <c r="L1289" t="s">
        <v>1924</v>
      </c>
      <c r="M1289" t="s">
        <v>996</v>
      </c>
      <c r="N1289" t="s">
        <v>3230</v>
      </c>
      <c r="O1289" t="s">
        <v>1112</v>
      </c>
      <c r="P1289" t="s">
        <v>2008</v>
      </c>
      <c r="Q1289" t="s">
        <v>996</v>
      </c>
      <c r="R1289" t="s">
        <v>1509</v>
      </c>
      <c r="S1289" t="s">
        <v>1223</v>
      </c>
      <c r="T1289" t="s">
        <v>1146</v>
      </c>
      <c r="U1289" t="s">
        <v>970</v>
      </c>
      <c r="V1289" t="s">
        <v>1001</v>
      </c>
      <c r="W1289" t="s">
        <v>984</v>
      </c>
      <c r="X1289" t="s">
        <v>1152</v>
      </c>
      <c r="Y1289" t="s">
        <v>986</v>
      </c>
      <c r="Z1289" t="s">
        <v>420</v>
      </c>
      <c r="AA1289" t="s">
        <v>33</v>
      </c>
      <c r="AB1289">
        <v>13</v>
      </c>
      <c r="AC1289">
        <v>0</v>
      </c>
    </row>
    <row r="1290" spans="2:29" x14ac:dyDescent="0.25">
      <c r="B1290">
        <f t="shared" si="40"/>
        <v>2022</v>
      </c>
      <c r="C1290">
        <f t="shared" si="41"/>
        <v>9</v>
      </c>
      <c r="D1290" s="19">
        <f>_xlfn.XLOOKUP(G1290,[1]Sheet1!$K:$K,[1]Sheet1!$D:$D,0)</f>
        <v>44809</v>
      </c>
      <c r="E1290" s="19">
        <f>_xlfn.XLOOKUP(G1290,[1]Sheet1!$K:$K,[1]Sheet1!$E:$E,0)</f>
        <v>44815</v>
      </c>
      <c r="F1290" t="str">
        <f>_xlfn.XLOOKUP(G1290,[1]Sheet1!$K:$K,[1]Sheet1!$N:$N,0)</f>
        <v>2022-W37</v>
      </c>
      <c r="G1290" t="s">
        <v>707</v>
      </c>
      <c r="H1290" t="s">
        <v>24</v>
      </c>
      <c r="I1290" t="s">
        <v>24</v>
      </c>
      <c r="J1290" t="s">
        <v>25</v>
      </c>
      <c r="K1290" t="s">
        <v>26</v>
      </c>
      <c r="L1290" t="s">
        <v>2002</v>
      </c>
      <c r="M1290" t="s">
        <v>984</v>
      </c>
      <c r="N1290" t="s">
        <v>2021</v>
      </c>
      <c r="O1290" t="s">
        <v>986</v>
      </c>
      <c r="P1290" t="s">
        <v>971</v>
      </c>
      <c r="Q1290" t="s">
        <v>984</v>
      </c>
      <c r="R1290" t="s">
        <v>989</v>
      </c>
      <c r="S1290" t="s">
        <v>986</v>
      </c>
      <c r="T1290" t="s">
        <v>970</v>
      </c>
      <c r="U1290" t="s">
        <v>986</v>
      </c>
      <c r="V1290" t="s">
        <v>1125</v>
      </c>
      <c r="W1290" t="s">
        <v>984</v>
      </c>
      <c r="X1290" t="s">
        <v>1347</v>
      </c>
      <c r="Y1290" t="s">
        <v>986</v>
      </c>
      <c r="Z1290" t="s">
        <v>425</v>
      </c>
      <c r="AA1290" t="s">
        <v>33</v>
      </c>
      <c r="AB1290">
        <v>12</v>
      </c>
      <c r="AC1290">
        <v>0</v>
      </c>
    </row>
    <row r="1291" spans="2:29" x14ac:dyDescent="0.25">
      <c r="B1291">
        <f t="shared" si="40"/>
        <v>2022</v>
      </c>
      <c r="C1291">
        <f t="shared" si="41"/>
        <v>9</v>
      </c>
      <c r="D1291" s="19">
        <f>_xlfn.XLOOKUP(G1291,[1]Sheet1!$K:$K,[1]Sheet1!$D:$D,0)</f>
        <v>44809</v>
      </c>
      <c r="E1291" s="19">
        <f>_xlfn.XLOOKUP(G1291,[1]Sheet1!$K:$K,[1]Sheet1!$E:$E,0)</f>
        <v>44815</v>
      </c>
      <c r="F1291" t="str">
        <f>_xlfn.XLOOKUP(G1291,[1]Sheet1!$K:$K,[1]Sheet1!$N:$N,0)</f>
        <v>2022-W37</v>
      </c>
      <c r="G1291" t="s">
        <v>707</v>
      </c>
      <c r="H1291" t="s">
        <v>301</v>
      </c>
      <c r="I1291" t="s">
        <v>301</v>
      </c>
      <c r="J1291" t="s">
        <v>302</v>
      </c>
      <c r="K1291" t="s">
        <v>303</v>
      </c>
      <c r="L1291" t="s">
        <v>1846</v>
      </c>
      <c r="M1291" t="s">
        <v>996</v>
      </c>
      <c r="N1291" t="s">
        <v>1066</v>
      </c>
      <c r="O1291" t="s">
        <v>1112</v>
      </c>
      <c r="P1291" t="s">
        <v>1827</v>
      </c>
      <c r="Q1291" t="s">
        <v>996</v>
      </c>
      <c r="R1291" t="s">
        <v>2758</v>
      </c>
      <c r="S1291" t="s">
        <v>1223</v>
      </c>
      <c r="T1291" t="s">
        <v>2029</v>
      </c>
      <c r="U1291" t="s">
        <v>970</v>
      </c>
      <c r="V1291" t="s">
        <v>1042</v>
      </c>
      <c r="W1291" t="s">
        <v>984</v>
      </c>
      <c r="X1291" t="s">
        <v>1615</v>
      </c>
      <c r="Y1291" t="s">
        <v>986</v>
      </c>
      <c r="Z1291" t="s">
        <v>277</v>
      </c>
      <c r="AA1291" t="s">
        <v>33</v>
      </c>
      <c r="AB1291">
        <v>10</v>
      </c>
      <c r="AC1291">
        <v>0</v>
      </c>
    </row>
    <row r="1292" spans="2:29" x14ac:dyDescent="0.25">
      <c r="B1292">
        <f t="shared" si="40"/>
        <v>2022</v>
      </c>
      <c r="C1292">
        <f t="shared" si="41"/>
        <v>9</v>
      </c>
      <c r="D1292" s="19">
        <f>_xlfn.XLOOKUP(G1292,[1]Sheet1!$K:$K,[1]Sheet1!$D:$D,0)</f>
        <v>44809</v>
      </c>
      <c r="E1292" s="19">
        <f>_xlfn.XLOOKUP(G1292,[1]Sheet1!$K:$K,[1]Sheet1!$E:$E,0)</f>
        <v>44815</v>
      </c>
      <c r="F1292" t="str">
        <f>_xlfn.XLOOKUP(G1292,[1]Sheet1!$K:$K,[1]Sheet1!$N:$N,0)</f>
        <v>2022-W37</v>
      </c>
      <c r="G1292" t="s">
        <v>707</v>
      </c>
      <c r="H1292" t="s">
        <v>222</v>
      </c>
      <c r="I1292" t="s">
        <v>222</v>
      </c>
      <c r="J1292" t="s">
        <v>158</v>
      </c>
      <c r="K1292" t="s">
        <v>223</v>
      </c>
      <c r="L1292" t="s">
        <v>1108</v>
      </c>
      <c r="M1292" t="s">
        <v>972</v>
      </c>
      <c r="N1292" t="s">
        <v>2286</v>
      </c>
      <c r="O1292" t="s">
        <v>1078</v>
      </c>
      <c r="P1292" t="s">
        <v>1116</v>
      </c>
      <c r="Q1292" t="s">
        <v>972</v>
      </c>
      <c r="R1292" t="s">
        <v>3053</v>
      </c>
      <c r="S1292" t="s">
        <v>1467</v>
      </c>
      <c r="T1292" t="s">
        <v>970</v>
      </c>
      <c r="U1292" t="s">
        <v>970</v>
      </c>
      <c r="V1292" t="s">
        <v>1042</v>
      </c>
      <c r="W1292" t="s">
        <v>984</v>
      </c>
      <c r="X1292" t="s">
        <v>3231</v>
      </c>
      <c r="Y1292" t="s">
        <v>986</v>
      </c>
      <c r="Z1292" t="s">
        <v>277</v>
      </c>
      <c r="AA1292" t="s">
        <v>33</v>
      </c>
      <c r="AB1292">
        <v>10</v>
      </c>
      <c r="AC1292">
        <v>0</v>
      </c>
    </row>
    <row r="1293" spans="2:29" x14ac:dyDescent="0.25">
      <c r="B1293">
        <f t="shared" si="40"/>
        <v>2022</v>
      </c>
      <c r="C1293">
        <f t="shared" si="41"/>
        <v>9</v>
      </c>
      <c r="D1293" s="19">
        <f>_xlfn.XLOOKUP(G1293,[1]Sheet1!$K:$K,[1]Sheet1!$D:$D,0)</f>
        <v>44809</v>
      </c>
      <c r="E1293" s="19">
        <f>_xlfn.XLOOKUP(G1293,[1]Sheet1!$K:$K,[1]Sheet1!$E:$E,0)</f>
        <v>44815</v>
      </c>
      <c r="F1293" t="str">
        <f>_xlfn.XLOOKUP(G1293,[1]Sheet1!$K:$K,[1]Sheet1!$N:$N,0)</f>
        <v>2022-W37</v>
      </c>
      <c r="G1293" t="s">
        <v>707</v>
      </c>
      <c r="H1293" t="s">
        <v>685</v>
      </c>
      <c r="I1293" t="s">
        <v>186</v>
      </c>
      <c r="J1293" t="s">
        <v>187</v>
      </c>
      <c r="K1293" t="s">
        <v>188</v>
      </c>
      <c r="L1293" t="s">
        <v>1095</v>
      </c>
      <c r="M1293" t="s">
        <v>984</v>
      </c>
      <c r="N1293" t="s">
        <v>1465</v>
      </c>
      <c r="O1293" t="s">
        <v>986</v>
      </c>
      <c r="P1293" t="s">
        <v>1257</v>
      </c>
      <c r="Q1293" t="s">
        <v>984</v>
      </c>
      <c r="R1293" t="s">
        <v>1103</v>
      </c>
      <c r="S1293" t="s">
        <v>986</v>
      </c>
      <c r="T1293" t="s">
        <v>970</v>
      </c>
      <c r="U1293" t="s">
        <v>986</v>
      </c>
      <c r="V1293" t="s">
        <v>1110</v>
      </c>
      <c r="W1293" t="s">
        <v>984</v>
      </c>
      <c r="X1293" t="s">
        <v>3232</v>
      </c>
      <c r="Y1293" t="s">
        <v>986</v>
      </c>
      <c r="Z1293" t="s">
        <v>658</v>
      </c>
      <c r="AA1293" t="s">
        <v>33</v>
      </c>
      <c r="AB1293">
        <v>9</v>
      </c>
      <c r="AC1293">
        <v>0</v>
      </c>
    </row>
    <row r="1294" spans="2:29" x14ac:dyDescent="0.25">
      <c r="B1294">
        <f t="shared" si="40"/>
        <v>2022</v>
      </c>
      <c r="C1294">
        <f t="shared" si="41"/>
        <v>9</v>
      </c>
      <c r="D1294" s="19">
        <f>_xlfn.XLOOKUP(G1294,[1]Sheet1!$K:$K,[1]Sheet1!$D:$D,0)</f>
        <v>44809</v>
      </c>
      <c r="E1294" s="19">
        <f>_xlfn.XLOOKUP(G1294,[1]Sheet1!$K:$K,[1]Sheet1!$E:$E,0)</f>
        <v>44815</v>
      </c>
      <c r="F1294" t="str">
        <f>_xlfn.XLOOKUP(G1294,[1]Sheet1!$K:$K,[1]Sheet1!$N:$N,0)</f>
        <v>2022-W37</v>
      </c>
      <c r="G1294" t="s">
        <v>707</v>
      </c>
      <c r="H1294" t="s">
        <v>34</v>
      </c>
      <c r="I1294" t="s">
        <v>62</v>
      </c>
      <c r="J1294" t="s">
        <v>63</v>
      </c>
      <c r="K1294" t="s">
        <v>64</v>
      </c>
      <c r="L1294" t="s">
        <v>1266</v>
      </c>
      <c r="M1294" t="s">
        <v>984</v>
      </c>
      <c r="N1294" t="s">
        <v>2511</v>
      </c>
      <c r="O1294" t="s">
        <v>986</v>
      </c>
      <c r="P1294" t="s">
        <v>1255</v>
      </c>
      <c r="Q1294" t="s">
        <v>984</v>
      </c>
      <c r="R1294" t="s">
        <v>1224</v>
      </c>
      <c r="S1294" t="s">
        <v>986</v>
      </c>
      <c r="T1294" t="s">
        <v>3233</v>
      </c>
      <c r="U1294" t="s">
        <v>986</v>
      </c>
      <c r="V1294" t="s">
        <v>1022</v>
      </c>
      <c r="W1294" t="s">
        <v>984</v>
      </c>
      <c r="X1294" t="s">
        <v>1569</v>
      </c>
      <c r="Y1294" t="s">
        <v>986</v>
      </c>
      <c r="Z1294" t="s">
        <v>550</v>
      </c>
      <c r="AA1294" t="s">
        <v>33</v>
      </c>
      <c r="AB1294">
        <v>8</v>
      </c>
      <c r="AC1294">
        <v>0</v>
      </c>
    </row>
    <row r="1295" spans="2:29" x14ac:dyDescent="0.25">
      <c r="B1295">
        <f t="shared" si="40"/>
        <v>2022</v>
      </c>
      <c r="C1295">
        <f t="shared" si="41"/>
        <v>9</v>
      </c>
      <c r="D1295" s="19">
        <f>_xlfn.XLOOKUP(G1295,[1]Sheet1!$K:$K,[1]Sheet1!$D:$D,0)</f>
        <v>44809</v>
      </c>
      <c r="E1295" s="19">
        <f>_xlfn.XLOOKUP(G1295,[1]Sheet1!$K:$K,[1]Sheet1!$E:$E,0)</f>
        <v>44815</v>
      </c>
      <c r="F1295" t="str">
        <f>_xlfn.XLOOKUP(G1295,[1]Sheet1!$K:$K,[1]Sheet1!$N:$N,0)</f>
        <v>2022-W37</v>
      </c>
      <c r="G1295" t="s">
        <v>707</v>
      </c>
      <c r="H1295" t="s">
        <v>685</v>
      </c>
      <c r="I1295" t="s">
        <v>107</v>
      </c>
      <c r="J1295" t="s">
        <v>108</v>
      </c>
      <c r="K1295" t="s">
        <v>109</v>
      </c>
      <c r="L1295" t="s">
        <v>1321</v>
      </c>
      <c r="M1295" t="s">
        <v>984</v>
      </c>
      <c r="N1295" t="s">
        <v>2616</v>
      </c>
      <c r="O1295" t="s">
        <v>986</v>
      </c>
      <c r="P1295" t="s">
        <v>1281</v>
      </c>
      <c r="Q1295" t="s">
        <v>984</v>
      </c>
      <c r="R1295" t="s">
        <v>2634</v>
      </c>
      <c r="S1295" t="s">
        <v>986</v>
      </c>
      <c r="T1295" t="s">
        <v>3234</v>
      </c>
      <c r="U1295" t="s">
        <v>986</v>
      </c>
      <c r="V1295" t="s">
        <v>1022</v>
      </c>
      <c r="W1295" t="s">
        <v>984</v>
      </c>
      <c r="X1295" t="s">
        <v>1155</v>
      </c>
      <c r="Y1295" t="s">
        <v>986</v>
      </c>
      <c r="Z1295" t="s">
        <v>550</v>
      </c>
      <c r="AA1295" t="s">
        <v>33</v>
      </c>
      <c r="AB1295">
        <v>8</v>
      </c>
      <c r="AC1295">
        <v>0</v>
      </c>
    </row>
    <row r="1296" spans="2:29" x14ac:dyDescent="0.25">
      <c r="B1296">
        <f t="shared" si="40"/>
        <v>2022</v>
      </c>
      <c r="C1296">
        <f t="shared" si="41"/>
        <v>9</v>
      </c>
      <c r="D1296" s="19">
        <f>_xlfn.XLOOKUP(G1296,[1]Sheet1!$K:$K,[1]Sheet1!$D:$D,0)</f>
        <v>44809</v>
      </c>
      <c r="E1296" s="19">
        <f>_xlfn.XLOOKUP(G1296,[1]Sheet1!$K:$K,[1]Sheet1!$E:$E,0)</f>
        <v>44815</v>
      </c>
      <c r="F1296" t="str">
        <f>_xlfn.XLOOKUP(G1296,[1]Sheet1!$K:$K,[1]Sheet1!$N:$N,0)</f>
        <v>2022-W37</v>
      </c>
      <c r="G1296" t="s">
        <v>707</v>
      </c>
      <c r="H1296" t="s">
        <v>34</v>
      </c>
      <c r="I1296" t="s">
        <v>45</v>
      </c>
      <c r="J1296" t="s">
        <v>46</v>
      </c>
      <c r="K1296" t="s">
        <v>47</v>
      </c>
      <c r="L1296" t="s">
        <v>1097</v>
      </c>
      <c r="M1296" t="s">
        <v>984</v>
      </c>
      <c r="N1296" t="s">
        <v>1434</v>
      </c>
      <c r="O1296" t="s">
        <v>986</v>
      </c>
      <c r="P1296" t="s">
        <v>1056</v>
      </c>
      <c r="Q1296" t="s">
        <v>984</v>
      </c>
      <c r="R1296" t="s">
        <v>2268</v>
      </c>
      <c r="S1296" t="s">
        <v>986</v>
      </c>
      <c r="T1296" t="s">
        <v>970</v>
      </c>
      <c r="U1296" t="s">
        <v>986</v>
      </c>
      <c r="V1296" t="s">
        <v>1022</v>
      </c>
      <c r="W1296" t="s">
        <v>984</v>
      </c>
      <c r="X1296" t="s">
        <v>2536</v>
      </c>
      <c r="Y1296" t="s">
        <v>986</v>
      </c>
      <c r="Z1296" t="s">
        <v>550</v>
      </c>
      <c r="AA1296" t="s">
        <v>33</v>
      </c>
      <c r="AB1296">
        <v>8</v>
      </c>
      <c r="AC1296">
        <v>0</v>
      </c>
    </row>
    <row r="1297" spans="2:29" x14ac:dyDescent="0.25">
      <c r="B1297">
        <f t="shared" si="40"/>
        <v>2022</v>
      </c>
      <c r="C1297">
        <f t="shared" si="41"/>
        <v>9</v>
      </c>
      <c r="D1297" s="19">
        <f>_xlfn.XLOOKUP(G1297,[1]Sheet1!$K:$K,[1]Sheet1!$D:$D,0)</f>
        <v>44809</v>
      </c>
      <c r="E1297" s="19">
        <f>_xlfn.XLOOKUP(G1297,[1]Sheet1!$K:$K,[1]Sheet1!$E:$E,0)</f>
        <v>44815</v>
      </c>
      <c r="F1297" t="str">
        <f>_xlfn.XLOOKUP(G1297,[1]Sheet1!$K:$K,[1]Sheet1!$N:$N,0)</f>
        <v>2022-W37</v>
      </c>
      <c r="G1297" t="s">
        <v>707</v>
      </c>
      <c r="H1297" t="s">
        <v>88</v>
      </c>
      <c r="I1297" t="s">
        <v>88</v>
      </c>
      <c r="J1297" t="s">
        <v>89</v>
      </c>
      <c r="K1297" t="s">
        <v>90</v>
      </c>
      <c r="L1297" t="s">
        <v>1824</v>
      </c>
      <c r="M1297" t="s">
        <v>972</v>
      </c>
      <c r="N1297" t="s">
        <v>1655</v>
      </c>
      <c r="O1297" t="s">
        <v>1078</v>
      </c>
      <c r="P1297" t="s">
        <v>1468</v>
      </c>
      <c r="Q1297" t="s">
        <v>972</v>
      </c>
      <c r="R1297" t="s">
        <v>1921</v>
      </c>
      <c r="S1297" t="s">
        <v>1467</v>
      </c>
      <c r="T1297" t="s">
        <v>2722</v>
      </c>
      <c r="U1297" t="s">
        <v>970</v>
      </c>
      <c r="V1297" t="s">
        <v>967</v>
      </c>
      <c r="W1297" t="s">
        <v>984</v>
      </c>
      <c r="X1297" t="s">
        <v>1247</v>
      </c>
      <c r="Y1297" t="s">
        <v>986</v>
      </c>
      <c r="Z1297" t="s">
        <v>176</v>
      </c>
      <c r="AA1297" t="s">
        <v>33</v>
      </c>
      <c r="AB1297">
        <v>7</v>
      </c>
      <c r="AC1297">
        <v>0</v>
      </c>
    </row>
    <row r="1298" spans="2:29" x14ac:dyDescent="0.25">
      <c r="B1298">
        <f t="shared" si="40"/>
        <v>2022</v>
      </c>
      <c r="C1298">
        <f t="shared" si="41"/>
        <v>9</v>
      </c>
      <c r="D1298" s="19">
        <f>_xlfn.XLOOKUP(G1298,[1]Sheet1!$K:$K,[1]Sheet1!$D:$D,0)</f>
        <v>44809</v>
      </c>
      <c r="E1298" s="19">
        <f>_xlfn.XLOOKUP(G1298,[1]Sheet1!$K:$K,[1]Sheet1!$E:$E,0)</f>
        <v>44815</v>
      </c>
      <c r="F1298" t="str">
        <f>_xlfn.XLOOKUP(G1298,[1]Sheet1!$K:$K,[1]Sheet1!$N:$N,0)</f>
        <v>2022-W37</v>
      </c>
      <c r="G1298" t="s">
        <v>707</v>
      </c>
      <c r="H1298" t="s">
        <v>231</v>
      </c>
      <c r="I1298" t="s">
        <v>231</v>
      </c>
      <c r="J1298" t="s">
        <v>232</v>
      </c>
      <c r="K1298" t="s">
        <v>233</v>
      </c>
      <c r="L1298" t="s">
        <v>1475</v>
      </c>
      <c r="M1298" t="s">
        <v>984</v>
      </c>
      <c r="N1298" t="s">
        <v>1182</v>
      </c>
      <c r="O1298" t="s">
        <v>986</v>
      </c>
      <c r="P1298" t="s">
        <v>1028</v>
      </c>
      <c r="Q1298" t="s">
        <v>984</v>
      </c>
      <c r="R1298" t="s">
        <v>1973</v>
      </c>
      <c r="S1298" t="s">
        <v>986</v>
      </c>
      <c r="T1298" t="s">
        <v>970</v>
      </c>
      <c r="U1298" t="s">
        <v>986</v>
      </c>
      <c r="V1298" t="s">
        <v>967</v>
      </c>
      <c r="W1298" t="s">
        <v>984</v>
      </c>
      <c r="X1298" t="s">
        <v>1891</v>
      </c>
      <c r="Y1298" t="s">
        <v>986</v>
      </c>
      <c r="Z1298" t="s">
        <v>243</v>
      </c>
      <c r="AA1298" t="s">
        <v>33</v>
      </c>
      <c r="AB1298">
        <v>7</v>
      </c>
      <c r="AC1298">
        <v>0</v>
      </c>
    </row>
    <row r="1299" spans="2:29" x14ac:dyDescent="0.25">
      <c r="B1299">
        <f t="shared" si="40"/>
        <v>2022</v>
      </c>
      <c r="C1299">
        <f t="shared" si="41"/>
        <v>9</v>
      </c>
      <c r="D1299" s="19">
        <f>_xlfn.XLOOKUP(G1299,[1]Sheet1!$K:$K,[1]Sheet1!$D:$D,0)</f>
        <v>44809</v>
      </c>
      <c r="E1299" s="19">
        <f>_xlfn.XLOOKUP(G1299,[1]Sheet1!$K:$K,[1]Sheet1!$E:$E,0)</f>
        <v>44815</v>
      </c>
      <c r="F1299" t="str">
        <f>_xlfn.XLOOKUP(G1299,[1]Sheet1!$K:$K,[1]Sheet1!$N:$N,0)</f>
        <v>2022-W37</v>
      </c>
      <c r="G1299" t="s">
        <v>707</v>
      </c>
      <c r="H1299" t="s">
        <v>34</v>
      </c>
      <c r="I1299" t="s">
        <v>397</v>
      </c>
      <c r="J1299" t="s">
        <v>398</v>
      </c>
      <c r="K1299" t="s">
        <v>399</v>
      </c>
      <c r="L1299" t="s">
        <v>1132</v>
      </c>
      <c r="M1299" t="s">
        <v>984</v>
      </c>
      <c r="N1299" t="s">
        <v>1190</v>
      </c>
      <c r="O1299" t="s">
        <v>986</v>
      </c>
      <c r="P1299" t="s">
        <v>1108</v>
      </c>
      <c r="Q1299" t="s">
        <v>984</v>
      </c>
      <c r="R1299" t="s">
        <v>2476</v>
      </c>
      <c r="S1299" t="s">
        <v>986</v>
      </c>
      <c r="T1299" t="s">
        <v>970</v>
      </c>
      <c r="U1299" t="s">
        <v>986</v>
      </c>
      <c r="V1299" t="s">
        <v>963</v>
      </c>
      <c r="W1299" t="s">
        <v>984</v>
      </c>
      <c r="X1299" t="s">
        <v>3235</v>
      </c>
      <c r="Y1299" t="s">
        <v>986</v>
      </c>
      <c r="Z1299" t="s">
        <v>376</v>
      </c>
      <c r="AA1299" t="s">
        <v>33</v>
      </c>
      <c r="AB1299">
        <v>5</v>
      </c>
      <c r="AC1299">
        <v>0</v>
      </c>
    </row>
    <row r="1300" spans="2:29" x14ac:dyDescent="0.25">
      <c r="B1300">
        <f t="shared" si="40"/>
        <v>2022</v>
      </c>
      <c r="C1300">
        <f t="shared" si="41"/>
        <v>9</v>
      </c>
      <c r="D1300" s="19">
        <f>_xlfn.XLOOKUP(G1300,[1]Sheet1!$K:$K,[1]Sheet1!$D:$D,0)</f>
        <v>44809</v>
      </c>
      <c r="E1300" s="19">
        <f>_xlfn.XLOOKUP(G1300,[1]Sheet1!$K:$K,[1]Sheet1!$E:$E,0)</f>
        <v>44815</v>
      </c>
      <c r="F1300" t="str">
        <f>_xlfn.XLOOKUP(G1300,[1]Sheet1!$K:$K,[1]Sheet1!$N:$N,0)</f>
        <v>2022-W37</v>
      </c>
      <c r="G1300" t="s">
        <v>707</v>
      </c>
      <c r="H1300" t="s">
        <v>371</v>
      </c>
      <c r="I1300" t="s">
        <v>371</v>
      </c>
      <c r="J1300" t="s">
        <v>343</v>
      </c>
      <c r="K1300" t="s">
        <v>372</v>
      </c>
      <c r="L1300" t="s">
        <v>1062</v>
      </c>
      <c r="M1300" t="s">
        <v>1081</v>
      </c>
      <c r="N1300" t="s">
        <v>2360</v>
      </c>
      <c r="O1300" t="s">
        <v>2122</v>
      </c>
      <c r="P1300" t="s">
        <v>1030</v>
      </c>
      <c r="Q1300" t="s">
        <v>1081</v>
      </c>
      <c r="R1300" t="s">
        <v>1647</v>
      </c>
      <c r="S1300" t="s">
        <v>2377</v>
      </c>
      <c r="T1300" t="s">
        <v>970</v>
      </c>
      <c r="U1300" t="s">
        <v>970</v>
      </c>
      <c r="V1300" t="s">
        <v>977</v>
      </c>
      <c r="W1300" t="s">
        <v>984</v>
      </c>
      <c r="X1300" t="s">
        <v>1749</v>
      </c>
      <c r="Y1300" t="s">
        <v>986</v>
      </c>
      <c r="Z1300" t="s">
        <v>367</v>
      </c>
      <c r="AA1300" t="s">
        <v>33</v>
      </c>
      <c r="AB1300">
        <v>4</v>
      </c>
      <c r="AC1300">
        <v>0</v>
      </c>
    </row>
    <row r="1301" spans="2:29" x14ac:dyDescent="0.25">
      <c r="B1301">
        <f t="shared" si="40"/>
        <v>2022</v>
      </c>
      <c r="C1301">
        <f t="shared" si="41"/>
        <v>9</v>
      </c>
      <c r="D1301" s="19">
        <f>_xlfn.XLOOKUP(G1301,[1]Sheet1!$K:$K,[1]Sheet1!$D:$D,0)</f>
        <v>44809</v>
      </c>
      <c r="E1301" s="19">
        <f>_xlfn.XLOOKUP(G1301,[1]Sheet1!$K:$K,[1]Sheet1!$E:$E,0)</f>
        <v>44815</v>
      </c>
      <c r="F1301" t="str">
        <f>_xlfn.XLOOKUP(G1301,[1]Sheet1!$K:$K,[1]Sheet1!$N:$N,0)</f>
        <v>2022-W37</v>
      </c>
      <c r="G1301" t="s">
        <v>707</v>
      </c>
      <c r="H1301" t="s">
        <v>50</v>
      </c>
      <c r="I1301" t="s">
        <v>50</v>
      </c>
      <c r="J1301" t="s">
        <v>51</v>
      </c>
      <c r="K1301" t="s">
        <v>52</v>
      </c>
      <c r="L1301" t="s">
        <v>1187</v>
      </c>
      <c r="M1301" t="s">
        <v>984</v>
      </c>
      <c r="N1301" t="s">
        <v>1463</v>
      </c>
      <c r="O1301" t="s">
        <v>986</v>
      </c>
      <c r="P1301" t="s">
        <v>1124</v>
      </c>
      <c r="Q1301" t="s">
        <v>984</v>
      </c>
      <c r="R1301" t="s">
        <v>2663</v>
      </c>
      <c r="S1301" t="s">
        <v>986</v>
      </c>
      <c r="T1301" t="s">
        <v>970</v>
      </c>
      <c r="U1301" t="s">
        <v>986</v>
      </c>
      <c r="V1301" t="s">
        <v>1081</v>
      </c>
      <c r="W1301" t="s">
        <v>984</v>
      </c>
      <c r="X1301" t="s">
        <v>1335</v>
      </c>
      <c r="Y1301" t="s">
        <v>986</v>
      </c>
      <c r="Z1301" t="s">
        <v>318</v>
      </c>
      <c r="AA1301" t="s">
        <v>33</v>
      </c>
      <c r="AB1301">
        <v>3</v>
      </c>
      <c r="AC1301">
        <v>0</v>
      </c>
    </row>
    <row r="1302" spans="2:29" x14ac:dyDescent="0.25">
      <c r="B1302">
        <f t="shared" si="40"/>
        <v>2022</v>
      </c>
      <c r="C1302">
        <f t="shared" si="41"/>
        <v>9</v>
      </c>
      <c r="D1302" s="19">
        <f>_xlfn.XLOOKUP(G1302,[1]Sheet1!$K:$K,[1]Sheet1!$D:$D,0)</f>
        <v>44809</v>
      </c>
      <c r="E1302" s="19">
        <f>_xlfn.XLOOKUP(G1302,[1]Sheet1!$K:$K,[1]Sheet1!$E:$E,0)</f>
        <v>44815</v>
      </c>
      <c r="F1302" t="str">
        <f>_xlfn.XLOOKUP(G1302,[1]Sheet1!$K:$K,[1]Sheet1!$N:$N,0)</f>
        <v>2022-W37</v>
      </c>
      <c r="G1302" t="s">
        <v>707</v>
      </c>
      <c r="H1302" t="s">
        <v>41</v>
      </c>
      <c r="I1302" t="s">
        <v>41</v>
      </c>
      <c r="J1302" t="s">
        <v>42</v>
      </c>
      <c r="K1302" t="s">
        <v>43</v>
      </c>
      <c r="L1302" t="s">
        <v>2002</v>
      </c>
      <c r="M1302" t="s">
        <v>972</v>
      </c>
      <c r="N1302" t="s">
        <v>2021</v>
      </c>
      <c r="O1302" t="s">
        <v>1078</v>
      </c>
      <c r="P1302" t="s">
        <v>1588</v>
      </c>
      <c r="Q1302" t="s">
        <v>972</v>
      </c>
      <c r="R1302" t="s">
        <v>2954</v>
      </c>
      <c r="S1302" t="s">
        <v>1467</v>
      </c>
      <c r="T1302" t="s">
        <v>970</v>
      </c>
      <c r="U1302" t="s">
        <v>970</v>
      </c>
      <c r="V1302" t="s">
        <v>1081</v>
      </c>
      <c r="W1302" t="s">
        <v>984</v>
      </c>
      <c r="X1302" t="s">
        <v>1295</v>
      </c>
      <c r="Y1302" t="s">
        <v>986</v>
      </c>
      <c r="Z1302" t="s">
        <v>171</v>
      </c>
      <c r="AA1302" t="s">
        <v>33</v>
      </c>
      <c r="AB1302">
        <v>3</v>
      </c>
      <c r="AC1302">
        <v>0</v>
      </c>
    </row>
    <row r="1303" spans="2:29" x14ac:dyDescent="0.25">
      <c r="B1303">
        <f t="shared" si="40"/>
        <v>2022</v>
      </c>
      <c r="C1303">
        <f t="shared" si="41"/>
        <v>9</v>
      </c>
      <c r="D1303" s="19">
        <f>_xlfn.XLOOKUP(G1303,[1]Sheet1!$K:$K,[1]Sheet1!$D:$D,0)</f>
        <v>44809</v>
      </c>
      <c r="E1303" s="19">
        <f>_xlfn.XLOOKUP(G1303,[1]Sheet1!$K:$K,[1]Sheet1!$E:$E,0)</f>
        <v>44815</v>
      </c>
      <c r="F1303" t="str">
        <f>_xlfn.XLOOKUP(G1303,[1]Sheet1!$K:$K,[1]Sheet1!$N:$N,0)</f>
        <v>2022-W37</v>
      </c>
      <c r="G1303" t="s">
        <v>707</v>
      </c>
      <c r="H1303" t="s">
        <v>342</v>
      </c>
      <c r="I1303" t="s">
        <v>342</v>
      </c>
      <c r="J1303" t="s">
        <v>343</v>
      </c>
      <c r="K1303" t="s">
        <v>344</v>
      </c>
      <c r="L1303" t="s">
        <v>1062</v>
      </c>
      <c r="M1303" t="s">
        <v>972</v>
      </c>
      <c r="N1303" t="s">
        <v>2360</v>
      </c>
      <c r="O1303" t="s">
        <v>1078</v>
      </c>
      <c r="P1303" t="s">
        <v>1431</v>
      </c>
      <c r="Q1303" t="s">
        <v>977</v>
      </c>
      <c r="R1303" t="s">
        <v>2678</v>
      </c>
      <c r="S1303" t="s">
        <v>1302</v>
      </c>
      <c r="T1303" t="s">
        <v>970</v>
      </c>
      <c r="U1303" t="s">
        <v>970</v>
      </c>
      <c r="V1303" t="s">
        <v>972</v>
      </c>
      <c r="W1303" t="s">
        <v>984</v>
      </c>
      <c r="X1303" t="s">
        <v>1761</v>
      </c>
      <c r="Y1303" t="s">
        <v>986</v>
      </c>
      <c r="Z1303" t="s">
        <v>257</v>
      </c>
      <c r="AA1303" t="s">
        <v>33</v>
      </c>
      <c r="AB1303">
        <v>2</v>
      </c>
      <c r="AC1303">
        <v>0</v>
      </c>
    </row>
    <row r="1304" spans="2:29" x14ac:dyDescent="0.25">
      <c r="B1304">
        <f t="shared" si="40"/>
        <v>2022</v>
      </c>
      <c r="C1304">
        <f t="shared" si="41"/>
        <v>8</v>
      </c>
      <c r="D1304" s="19">
        <f>_xlfn.XLOOKUP(G1304,[1]Sheet1!$K:$K,[1]Sheet1!$D:$D,0)</f>
        <v>44802</v>
      </c>
      <c r="E1304" s="19">
        <f>_xlfn.XLOOKUP(G1304,[1]Sheet1!$K:$K,[1]Sheet1!$E:$E,0)</f>
        <v>44808</v>
      </c>
      <c r="F1304" t="str">
        <f>_xlfn.XLOOKUP(G1304,[1]Sheet1!$K:$K,[1]Sheet1!$N:$N,0)</f>
        <v>2022-W36</v>
      </c>
      <c r="G1304" t="s">
        <v>709</v>
      </c>
      <c r="H1304" t="s">
        <v>301</v>
      </c>
      <c r="I1304" t="s">
        <v>301</v>
      </c>
      <c r="J1304" t="s">
        <v>302</v>
      </c>
      <c r="K1304" t="s">
        <v>303</v>
      </c>
      <c r="L1304" t="s">
        <v>1642</v>
      </c>
      <c r="M1304" t="s">
        <v>1081</v>
      </c>
      <c r="N1304" t="s">
        <v>3206</v>
      </c>
      <c r="O1304" t="s">
        <v>1817</v>
      </c>
      <c r="P1304" t="s">
        <v>1143</v>
      </c>
      <c r="Q1304" t="s">
        <v>1081</v>
      </c>
      <c r="R1304" t="s">
        <v>2026</v>
      </c>
      <c r="S1304" t="s">
        <v>2347</v>
      </c>
      <c r="T1304" t="s">
        <v>970</v>
      </c>
      <c r="U1304" t="s">
        <v>970</v>
      </c>
      <c r="V1304" t="s">
        <v>1332</v>
      </c>
      <c r="W1304" t="s">
        <v>984</v>
      </c>
      <c r="X1304" t="s">
        <v>2263</v>
      </c>
      <c r="Y1304" t="s">
        <v>986</v>
      </c>
      <c r="Z1304" t="s">
        <v>424</v>
      </c>
      <c r="AA1304" t="s">
        <v>33</v>
      </c>
      <c r="AB1304">
        <v>18</v>
      </c>
      <c r="AC1304">
        <v>0</v>
      </c>
    </row>
    <row r="1305" spans="2:29" x14ac:dyDescent="0.25">
      <c r="B1305">
        <f t="shared" si="40"/>
        <v>2022</v>
      </c>
      <c r="C1305">
        <f t="shared" si="41"/>
        <v>8</v>
      </c>
      <c r="D1305" s="19">
        <f>_xlfn.XLOOKUP(G1305,[1]Sheet1!$K:$K,[1]Sheet1!$D:$D,0)</f>
        <v>44802</v>
      </c>
      <c r="E1305" s="19">
        <f>_xlfn.XLOOKUP(G1305,[1]Sheet1!$K:$K,[1]Sheet1!$E:$E,0)</f>
        <v>44808</v>
      </c>
      <c r="F1305" t="str">
        <f>_xlfn.XLOOKUP(G1305,[1]Sheet1!$K:$K,[1]Sheet1!$N:$N,0)</f>
        <v>2022-W36</v>
      </c>
      <c r="G1305" t="s">
        <v>709</v>
      </c>
      <c r="H1305" t="s">
        <v>24</v>
      </c>
      <c r="I1305" t="s">
        <v>24</v>
      </c>
      <c r="J1305" t="s">
        <v>25</v>
      </c>
      <c r="K1305" t="s">
        <v>26</v>
      </c>
      <c r="L1305" t="s">
        <v>1846</v>
      </c>
      <c r="M1305" t="s">
        <v>984</v>
      </c>
      <c r="N1305" t="s">
        <v>3133</v>
      </c>
      <c r="O1305" t="s">
        <v>986</v>
      </c>
      <c r="P1305" t="s">
        <v>1194</v>
      </c>
      <c r="Q1305" t="s">
        <v>984</v>
      </c>
      <c r="R1305" t="s">
        <v>3236</v>
      </c>
      <c r="S1305" t="s">
        <v>986</v>
      </c>
      <c r="T1305" t="s">
        <v>970</v>
      </c>
      <c r="U1305" t="s">
        <v>986</v>
      </c>
      <c r="V1305" t="s">
        <v>1005</v>
      </c>
      <c r="W1305" t="s">
        <v>984</v>
      </c>
      <c r="X1305" t="s">
        <v>1163</v>
      </c>
      <c r="Y1305" t="s">
        <v>986</v>
      </c>
      <c r="Z1305" t="s">
        <v>710</v>
      </c>
      <c r="AA1305" t="s">
        <v>33</v>
      </c>
      <c r="AB1305">
        <v>17</v>
      </c>
      <c r="AC1305">
        <v>0</v>
      </c>
    </row>
    <row r="1306" spans="2:29" x14ac:dyDescent="0.25">
      <c r="B1306">
        <f t="shared" si="40"/>
        <v>2022</v>
      </c>
      <c r="C1306">
        <f t="shared" si="41"/>
        <v>8</v>
      </c>
      <c r="D1306" s="19">
        <f>_xlfn.XLOOKUP(G1306,[1]Sheet1!$K:$K,[1]Sheet1!$D:$D,0)</f>
        <v>44802</v>
      </c>
      <c r="E1306" s="19">
        <f>_xlfn.XLOOKUP(G1306,[1]Sheet1!$K:$K,[1]Sheet1!$E:$E,0)</f>
        <v>44808</v>
      </c>
      <c r="F1306" t="str">
        <f>_xlfn.XLOOKUP(G1306,[1]Sheet1!$K:$K,[1]Sheet1!$N:$N,0)</f>
        <v>2022-W36</v>
      </c>
      <c r="G1306" t="s">
        <v>709</v>
      </c>
      <c r="H1306" t="s">
        <v>58</v>
      </c>
      <c r="I1306" t="s">
        <v>58</v>
      </c>
      <c r="J1306" t="s">
        <v>59</v>
      </c>
      <c r="K1306" t="s">
        <v>60</v>
      </c>
      <c r="L1306" t="s">
        <v>3237</v>
      </c>
      <c r="M1306" t="s">
        <v>996</v>
      </c>
      <c r="N1306" t="s">
        <v>2499</v>
      </c>
      <c r="O1306" t="s">
        <v>1391</v>
      </c>
      <c r="P1306" t="s">
        <v>2443</v>
      </c>
      <c r="Q1306" t="s">
        <v>996</v>
      </c>
      <c r="R1306" t="s">
        <v>3238</v>
      </c>
      <c r="S1306" t="s">
        <v>1411</v>
      </c>
      <c r="T1306" t="s">
        <v>3239</v>
      </c>
      <c r="U1306" t="s">
        <v>970</v>
      </c>
      <c r="V1306" t="s">
        <v>992</v>
      </c>
      <c r="W1306" t="s">
        <v>984</v>
      </c>
      <c r="X1306" t="s">
        <v>2342</v>
      </c>
      <c r="Y1306" t="s">
        <v>986</v>
      </c>
      <c r="Z1306" t="s">
        <v>674</v>
      </c>
      <c r="AA1306" t="s">
        <v>33</v>
      </c>
      <c r="AB1306">
        <v>15</v>
      </c>
      <c r="AC1306">
        <v>0</v>
      </c>
    </row>
    <row r="1307" spans="2:29" x14ac:dyDescent="0.25">
      <c r="B1307">
        <f t="shared" si="40"/>
        <v>2022</v>
      </c>
      <c r="C1307">
        <f t="shared" si="41"/>
        <v>8</v>
      </c>
      <c r="D1307" s="19">
        <f>_xlfn.XLOOKUP(G1307,[1]Sheet1!$K:$K,[1]Sheet1!$D:$D,0)</f>
        <v>44802</v>
      </c>
      <c r="E1307" s="19">
        <f>_xlfn.XLOOKUP(G1307,[1]Sheet1!$K:$K,[1]Sheet1!$E:$E,0)</f>
        <v>44808</v>
      </c>
      <c r="F1307" t="str">
        <f>_xlfn.XLOOKUP(G1307,[1]Sheet1!$K:$K,[1]Sheet1!$N:$N,0)</f>
        <v>2022-W36</v>
      </c>
      <c r="G1307" t="s">
        <v>709</v>
      </c>
      <c r="H1307" t="s">
        <v>231</v>
      </c>
      <c r="I1307" t="s">
        <v>231</v>
      </c>
      <c r="J1307" t="s">
        <v>232</v>
      </c>
      <c r="K1307" t="s">
        <v>233</v>
      </c>
      <c r="L1307" t="s">
        <v>1213</v>
      </c>
      <c r="M1307" t="s">
        <v>984</v>
      </c>
      <c r="N1307" t="s">
        <v>2450</v>
      </c>
      <c r="O1307" t="s">
        <v>986</v>
      </c>
      <c r="P1307" t="s">
        <v>2030</v>
      </c>
      <c r="Q1307" t="s">
        <v>984</v>
      </c>
      <c r="R1307" t="s">
        <v>1165</v>
      </c>
      <c r="S1307" t="s">
        <v>986</v>
      </c>
      <c r="T1307" t="s">
        <v>970</v>
      </c>
      <c r="U1307" t="s">
        <v>986</v>
      </c>
      <c r="V1307" t="s">
        <v>1012</v>
      </c>
      <c r="W1307" t="s">
        <v>984</v>
      </c>
      <c r="X1307" t="s">
        <v>2673</v>
      </c>
      <c r="Y1307" t="s">
        <v>986</v>
      </c>
      <c r="Z1307" t="s">
        <v>706</v>
      </c>
      <c r="AA1307" t="s">
        <v>33</v>
      </c>
      <c r="AB1307">
        <v>11</v>
      </c>
      <c r="AC1307">
        <v>0</v>
      </c>
    </row>
    <row r="1308" spans="2:29" x14ac:dyDescent="0.25">
      <c r="B1308">
        <f t="shared" si="40"/>
        <v>2022</v>
      </c>
      <c r="C1308">
        <f t="shared" si="41"/>
        <v>8</v>
      </c>
      <c r="D1308" s="19">
        <f>_xlfn.XLOOKUP(G1308,[1]Sheet1!$K:$K,[1]Sheet1!$D:$D,0)</f>
        <v>44802</v>
      </c>
      <c r="E1308" s="19">
        <f>_xlfn.XLOOKUP(G1308,[1]Sheet1!$K:$K,[1]Sheet1!$E:$E,0)</f>
        <v>44808</v>
      </c>
      <c r="F1308" t="str">
        <f>_xlfn.XLOOKUP(G1308,[1]Sheet1!$K:$K,[1]Sheet1!$N:$N,0)</f>
        <v>2022-W36</v>
      </c>
      <c r="G1308" t="s">
        <v>709</v>
      </c>
      <c r="H1308" t="s">
        <v>116</v>
      </c>
      <c r="I1308" t="s">
        <v>116</v>
      </c>
      <c r="J1308" t="s">
        <v>117</v>
      </c>
      <c r="K1308" t="s">
        <v>118</v>
      </c>
      <c r="L1308" t="s">
        <v>1049</v>
      </c>
      <c r="M1308" t="s">
        <v>984</v>
      </c>
      <c r="N1308" t="s">
        <v>2051</v>
      </c>
      <c r="O1308" t="s">
        <v>986</v>
      </c>
      <c r="P1308" t="s">
        <v>1010</v>
      </c>
      <c r="Q1308" t="s">
        <v>984</v>
      </c>
      <c r="R1308" t="s">
        <v>1729</v>
      </c>
      <c r="S1308" t="s">
        <v>986</v>
      </c>
      <c r="T1308" t="s">
        <v>970</v>
      </c>
      <c r="U1308" t="s">
        <v>986</v>
      </c>
      <c r="V1308" t="s">
        <v>1012</v>
      </c>
      <c r="W1308" t="s">
        <v>984</v>
      </c>
      <c r="X1308" t="s">
        <v>1040</v>
      </c>
      <c r="Y1308" t="s">
        <v>986</v>
      </c>
      <c r="Z1308" t="s">
        <v>706</v>
      </c>
      <c r="AA1308" t="s">
        <v>33</v>
      </c>
      <c r="AB1308">
        <v>11</v>
      </c>
      <c r="AC1308">
        <v>0</v>
      </c>
    </row>
    <row r="1309" spans="2:29" x14ac:dyDescent="0.25">
      <c r="B1309">
        <f t="shared" si="40"/>
        <v>2022</v>
      </c>
      <c r="C1309">
        <f t="shared" si="41"/>
        <v>8</v>
      </c>
      <c r="D1309" s="19">
        <f>_xlfn.XLOOKUP(G1309,[1]Sheet1!$K:$K,[1]Sheet1!$D:$D,0)</f>
        <v>44802</v>
      </c>
      <c r="E1309" s="19">
        <f>_xlfn.XLOOKUP(G1309,[1]Sheet1!$K:$K,[1]Sheet1!$E:$E,0)</f>
        <v>44808</v>
      </c>
      <c r="F1309" t="str">
        <f>_xlfn.XLOOKUP(G1309,[1]Sheet1!$K:$K,[1]Sheet1!$N:$N,0)</f>
        <v>2022-W36</v>
      </c>
      <c r="G1309" t="s">
        <v>709</v>
      </c>
      <c r="H1309" t="s">
        <v>157</v>
      </c>
      <c r="I1309" t="s">
        <v>157</v>
      </c>
      <c r="J1309" t="s">
        <v>158</v>
      </c>
      <c r="K1309" t="s">
        <v>159</v>
      </c>
      <c r="L1309" t="s">
        <v>1166</v>
      </c>
      <c r="M1309" t="s">
        <v>1081</v>
      </c>
      <c r="N1309" t="s">
        <v>1494</v>
      </c>
      <c r="O1309" t="s">
        <v>1817</v>
      </c>
      <c r="P1309" t="s">
        <v>1213</v>
      </c>
      <c r="Q1309" t="s">
        <v>963</v>
      </c>
      <c r="R1309" t="s">
        <v>1620</v>
      </c>
      <c r="S1309" t="s">
        <v>1522</v>
      </c>
      <c r="T1309" t="s">
        <v>970</v>
      </c>
      <c r="U1309" t="s">
        <v>970</v>
      </c>
      <c r="V1309" t="s">
        <v>1042</v>
      </c>
      <c r="W1309" t="s">
        <v>984</v>
      </c>
      <c r="X1309" t="s">
        <v>3240</v>
      </c>
      <c r="Y1309" t="s">
        <v>986</v>
      </c>
      <c r="Z1309" t="s">
        <v>277</v>
      </c>
      <c r="AA1309" t="s">
        <v>33</v>
      </c>
      <c r="AB1309">
        <v>10</v>
      </c>
      <c r="AC1309">
        <v>0</v>
      </c>
    </row>
    <row r="1310" spans="2:29" x14ac:dyDescent="0.25">
      <c r="B1310">
        <f t="shared" si="40"/>
        <v>2022</v>
      </c>
      <c r="C1310">
        <f t="shared" si="41"/>
        <v>8</v>
      </c>
      <c r="D1310" s="19">
        <f>_xlfn.XLOOKUP(G1310,[1]Sheet1!$K:$K,[1]Sheet1!$D:$D,0)</f>
        <v>44802</v>
      </c>
      <c r="E1310" s="19">
        <f>_xlfn.XLOOKUP(G1310,[1]Sheet1!$K:$K,[1]Sheet1!$E:$E,0)</f>
        <v>44808</v>
      </c>
      <c r="F1310" t="str">
        <f>_xlfn.XLOOKUP(G1310,[1]Sheet1!$K:$K,[1]Sheet1!$N:$N,0)</f>
        <v>2022-W36</v>
      </c>
      <c r="G1310" t="s">
        <v>709</v>
      </c>
      <c r="H1310" t="s">
        <v>224</v>
      </c>
      <c r="I1310" t="s">
        <v>224</v>
      </c>
      <c r="J1310" t="s">
        <v>158</v>
      </c>
      <c r="K1310" t="s">
        <v>225</v>
      </c>
      <c r="L1310" t="s">
        <v>1954</v>
      </c>
      <c r="M1310" t="s">
        <v>963</v>
      </c>
      <c r="N1310" t="s">
        <v>3241</v>
      </c>
      <c r="O1310" t="s">
        <v>1157</v>
      </c>
      <c r="P1310" t="s">
        <v>1248</v>
      </c>
      <c r="Q1310" t="s">
        <v>1032</v>
      </c>
      <c r="R1310" t="s">
        <v>3163</v>
      </c>
      <c r="S1310" t="s">
        <v>1407</v>
      </c>
      <c r="T1310" t="s">
        <v>970</v>
      </c>
      <c r="U1310" t="s">
        <v>970</v>
      </c>
      <c r="V1310" t="s">
        <v>1042</v>
      </c>
      <c r="W1310" t="s">
        <v>984</v>
      </c>
      <c r="X1310" t="s">
        <v>1568</v>
      </c>
      <c r="Y1310" t="s">
        <v>986</v>
      </c>
      <c r="Z1310" t="s">
        <v>277</v>
      </c>
      <c r="AA1310" t="s">
        <v>33</v>
      </c>
      <c r="AB1310">
        <v>10</v>
      </c>
      <c r="AC1310">
        <v>0</v>
      </c>
    </row>
    <row r="1311" spans="2:29" x14ac:dyDescent="0.25">
      <c r="B1311">
        <f t="shared" si="40"/>
        <v>2022</v>
      </c>
      <c r="C1311">
        <f t="shared" si="41"/>
        <v>8</v>
      </c>
      <c r="D1311" s="19">
        <f>_xlfn.XLOOKUP(G1311,[1]Sheet1!$K:$K,[1]Sheet1!$D:$D,0)</f>
        <v>44802</v>
      </c>
      <c r="E1311" s="19">
        <f>_xlfn.XLOOKUP(G1311,[1]Sheet1!$K:$K,[1]Sheet1!$E:$E,0)</f>
        <v>44808</v>
      </c>
      <c r="F1311" t="str">
        <f>_xlfn.XLOOKUP(G1311,[1]Sheet1!$K:$K,[1]Sheet1!$N:$N,0)</f>
        <v>2022-W36</v>
      </c>
      <c r="G1311" t="s">
        <v>709</v>
      </c>
      <c r="H1311" t="s">
        <v>163</v>
      </c>
      <c r="I1311" t="s">
        <v>163</v>
      </c>
      <c r="J1311" t="s">
        <v>164</v>
      </c>
      <c r="K1311" t="s">
        <v>165</v>
      </c>
      <c r="L1311" t="s">
        <v>2455</v>
      </c>
      <c r="M1311" t="s">
        <v>996</v>
      </c>
      <c r="N1311" t="s">
        <v>2004</v>
      </c>
      <c r="O1311" t="s">
        <v>1391</v>
      </c>
      <c r="P1311" t="s">
        <v>1326</v>
      </c>
      <c r="Q1311" t="s">
        <v>996</v>
      </c>
      <c r="R1311" t="s">
        <v>3242</v>
      </c>
      <c r="S1311" t="s">
        <v>1411</v>
      </c>
      <c r="T1311" t="s">
        <v>970</v>
      </c>
      <c r="U1311" t="s">
        <v>970</v>
      </c>
      <c r="V1311" t="s">
        <v>1042</v>
      </c>
      <c r="W1311" t="s">
        <v>984</v>
      </c>
      <c r="X1311" t="s">
        <v>1261</v>
      </c>
      <c r="Y1311" t="s">
        <v>986</v>
      </c>
      <c r="Z1311" t="s">
        <v>277</v>
      </c>
      <c r="AA1311" t="s">
        <v>33</v>
      </c>
      <c r="AB1311">
        <v>10</v>
      </c>
      <c r="AC1311">
        <v>0</v>
      </c>
    </row>
    <row r="1312" spans="2:29" x14ac:dyDescent="0.25">
      <c r="B1312">
        <f t="shared" si="40"/>
        <v>2022</v>
      </c>
      <c r="C1312">
        <f t="shared" si="41"/>
        <v>8</v>
      </c>
      <c r="D1312" s="19">
        <f>_xlfn.XLOOKUP(G1312,[1]Sheet1!$K:$K,[1]Sheet1!$D:$D,0)</f>
        <v>44802</v>
      </c>
      <c r="E1312" s="19">
        <f>_xlfn.XLOOKUP(G1312,[1]Sheet1!$K:$K,[1]Sheet1!$E:$E,0)</f>
        <v>44808</v>
      </c>
      <c r="F1312" t="str">
        <f>_xlfn.XLOOKUP(G1312,[1]Sheet1!$K:$K,[1]Sheet1!$N:$N,0)</f>
        <v>2022-W36</v>
      </c>
      <c r="G1312" t="s">
        <v>709</v>
      </c>
      <c r="H1312" t="s">
        <v>222</v>
      </c>
      <c r="I1312" t="s">
        <v>222</v>
      </c>
      <c r="J1312" t="s">
        <v>158</v>
      </c>
      <c r="K1312" t="s">
        <v>223</v>
      </c>
      <c r="L1312" t="s">
        <v>1204</v>
      </c>
      <c r="M1312" t="s">
        <v>996</v>
      </c>
      <c r="N1312" t="s">
        <v>1987</v>
      </c>
      <c r="O1312" t="s">
        <v>1391</v>
      </c>
      <c r="P1312" t="s">
        <v>1189</v>
      </c>
      <c r="Q1312" t="s">
        <v>972</v>
      </c>
      <c r="R1312" t="s">
        <v>1205</v>
      </c>
      <c r="S1312" t="s">
        <v>1435</v>
      </c>
      <c r="T1312" t="s">
        <v>970</v>
      </c>
      <c r="U1312" t="s">
        <v>970</v>
      </c>
      <c r="V1312" t="s">
        <v>1110</v>
      </c>
      <c r="W1312" t="s">
        <v>984</v>
      </c>
      <c r="X1312" t="s">
        <v>1356</v>
      </c>
      <c r="Y1312" t="s">
        <v>986</v>
      </c>
      <c r="Z1312" t="s">
        <v>658</v>
      </c>
      <c r="AA1312" t="s">
        <v>33</v>
      </c>
      <c r="AB1312">
        <v>9</v>
      </c>
      <c r="AC1312">
        <v>0</v>
      </c>
    </row>
    <row r="1313" spans="2:29" x14ac:dyDescent="0.25">
      <c r="B1313">
        <f t="shared" si="40"/>
        <v>2022</v>
      </c>
      <c r="C1313">
        <f t="shared" si="41"/>
        <v>8</v>
      </c>
      <c r="D1313" s="19">
        <f>_xlfn.XLOOKUP(G1313,[1]Sheet1!$K:$K,[1]Sheet1!$D:$D,0)</f>
        <v>44802</v>
      </c>
      <c r="E1313" s="19">
        <f>_xlfn.XLOOKUP(G1313,[1]Sheet1!$K:$K,[1]Sheet1!$E:$E,0)</f>
        <v>44808</v>
      </c>
      <c r="F1313" t="str">
        <f>_xlfn.XLOOKUP(G1313,[1]Sheet1!$K:$K,[1]Sheet1!$N:$N,0)</f>
        <v>2022-W36</v>
      </c>
      <c r="G1313" t="s">
        <v>709</v>
      </c>
      <c r="H1313" t="s">
        <v>35</v>
      </c>
      <c r="I1313" t="s">
        <v>35</v>
      </c>
      <c r="J1313" t="s">
        <v>36</v>
      </c>
      <c r="K1313" t="s">
        <v>37</v>
      </c>
      <c r="L1313" t="s">
        <v>995</v>
      </c>
      <c r="M1313" t="s">
        <v>984</v>
      </c>
      <c r="N1313" t="s">
        <v>2160</v>
      </c>
      <c r="O1313" t="s">
        <v>986</v>
      </c>
      <c r="P1313" t="s">
        <v>1738</v>
      </c>
      <c r="Q1313" t="s">
        <v>984</v>
      </c>
      <c r="R1313" t="s">
        <v>2357</v>
      </c>
      <c r="S1313" t="s">
        <v>986</v>
      </c>
      <c r="T1313" t="s">
        <v>970</v>
      </c>
      <c r="U1313" t="s">
        <v>986</v>
      </c>
      <c r="V1313" t="s">
        <v>1110</v>
      </c>
      <c r="W1313" t="s">
        <v>984</v>
      </c>
      <c r="X1313" t="s">
        <v>1046</v>
      </c>
      <c r="Y1313" t="s">
        <v>986</v>
      </c>
      <c r="Z1313" t="s">
        <v>658</v>
      </c>
      <c r="AA1313" t="s">
        <v>33</v>
      </c>
      <c r="AB1313">
        <v>9</v>
      </c>
      <c r="AC1313">
        <v>0</v>
      </c>
    </row>
    <row r="1314" spans="2:29" x14ac:dyDescent="0.25">
      <c r="B1314">
        <f t="shared" si="40"/>
        <v>2022</v>
      </c>
      <c r="C1314">
        <f t="shared" si="41"/>
        <v>8</v>
      </c>
      <c r="D1314" s="19">
        <f>_xlfn.XLOOKUP(G1314,[1]Sheet1!$K:$K,[1]Sheet1!$D:$D,0)</f>
        <v>44802</v>
      </c>
      <c r="E1314" s="19">
        <f>_xlfn.XLOOKUP(G1314,[1]Sheet1!$K:$K,[1]Sheet1!$E:$E,0)</f>
        <v>44808</v>
      </c>
      <c r="F1314" t="str">
        <f>_xlfn.XLOOKUP(G1314,[1]Sheet1!$K:$K,[1]Sheet1!$N:$N,0)</f>
        <v>2022-W36</v>
      </c>
      <c r="G1314" t="s">
        <v>709</v>
      </c>
      <c r="H1314" t="s">
        <v>88</v>
      </c>
      <c r="I1314" t="s">
        <v>88</v>
      </c>
      <c r="J1314" t="s">
        <v>89</v>
      </c>
      <c r="K1314" t="s">
        <v>90</v>
      </c>
      <c r="L1314" t="s">
        <v>1425</v>
      </c>
      <c r="M1314" t="s">
        <v>996</v>
      </c>
      <c r="N1314" t="s">
        <v>3033</v>
      </c>
      <c r="O1314" t="s">
        <v>1391</v>
      </c>
      <c r="P1314" t="s">
        <v>983</v>
      </c>
      <c r="Q1314" t="s">
        <v>972</v>
      </c>
      <c r="R1314" t="s">
        <v>2450</v>
      </c>
      <c r="S1314" t="s">
        <v>1435</v>
      </c>
      <c r="T1314" t="s">
        <v>970</v>
      </c>
      <c r="U1314" t="s">
        <v>970</v>
      </c>
      <c r="V1314" t="s">
        <v>1032</v>
      </c>
      <c r="W1314" t="s">
        <v>984</v>
      </c>
      <c r="X1314" t="s">
        <v>1247</v>
      </c>
      <c r="Y1314" t="s">
        <v>986</v>
      </c>
      <c r="Z1314" t="s">
        <v>144</v>
      </c>
      <c r="AA1314" t="s">
        <v>33</v>
      </c>
      <c r="AB1314">
        <v>6</v>
      </c>
      <c r="AC1314">
        <v>0</v>
      </c>
    </row>
    <row r="1315" spans="2:29" x14ac:dyDescent="0.25">
      <c r="B1315">
        <f t="shared" si="40"/>
        <v>2022</v>
      </c>
      <c r="C1315">
        <f t="shared" si="41"/>
        <v>8</v>
      </c>
      <c r="D1315" s="19">
        <f>_xlfn.XLOOKUP(G1315,[1]Sheet1!$K:$K,[1]Sheet1!$D:$D,0)</f>
        <v>44802</v>
      </c>
      <c r="E1315" s="19">
        <f>_xlfn.XLOOKUP(G1315,[1]Sheet1!$K:$K,[1]Sheet1!$E:$E,0)</f>
        <v>44808</v>
      </c>
      <c r="F1315" t="str">
        <f>_xlfn.XLOOKUP(G1315,[1]Sheet1!$K:$K,[1]Sheet1!$N:$N,0)</f>
        <v>2022-W36</v>
      </c>
      <c r="G1315" t="s">
        <v>709</v>
      </c>
      <c r="H1315" t="s">
        <v>41</v>
      </c>
      <c r="I1315" t="s">
        <v>41</v>
      </c>
      <c r="J1315" t="s">
        <v>42</v>
      </c>
      <c r="K1315" t="s">
        <v>43</v>
      </c>
      <c r="L1315" t="s">
        <v>1576</v>
      </c>
      <c r="M1315" t="s">
        <v>984</v>
      </c>
      <c r="N1315" t="s">
        <v>2067</v>
      </c>
      <c r="O1315" t="s">
        <v>986</v>
      </c>
      <c r="P1315" t="s">
        <v>2755</v>
      </c>
      <c r="Q1315" t="s">
        <v>984</v>
      </c>
      <c r="R1315" t="s">
        <v>2760</v>
      </c>
      <c r="S1315" t="s">
        <v>986</v>
      </c>
      <c r="T1315" t="s">
        <v>970</v>
      </c>
      <c r="U1315" t="s">
        <v>986</v>
      </c>
      <c r="V1315" t="s">
        <v>1032</v>
      </c>
      <c r="W1315" t="s">
        <v>984</v>
      </c>
      <c r="X1315" t="s">
        <v>1430</v>
      </c>
      <c r="Y1315" t="s">
        <v>986</v>
      </c>
      <c r="Z1315" t="s">
        <v>144</v>
      </c>
      <c r="AA1315" t="s">
        <v>33</v>
      </c>
      <c r="AB1315">
        <v>6</v>
      </c>
      <c r="AC1315">
        <v>0</v>
      </c>
    </row>
    <row r="1316" spans="2:29" x14ac:dyDescent="0.25">
      <c r="B1316">
        <f t="shared" si="40"/>
        <v>2022</v>
      </c>
      <c r="C1316">
        <f t="shared" si="41"/>
        <v>8</v>
      </c>
      <c r="D1316" s="19">
        <f>_xlfn.XLOOKUP(G1316,[1]Sheet1!$K:$K,[1]Sheet1!$D:$D,0)</f>
        <v>44802</v>
      </c>
      <c r="E1316" s="19">
        <f>_xlfn.XLOOKUP(G1316,[1]Sheet1!$K:$K,[1]Sheet1!$E:$E,0)</f>
        <v>44808</v>
      </c>
      <c r="F1316" t="str">
        <f>_xlfn.XLOOKUP(G1316,[1]Sheet1!$K:$K,[1]Sheet1!$N:$N,0)</f>
        <v>2022-W36</v>
      </c>
      <c r="G1316" t="s">
        <v>709</v>
      </c>
      <c r="H1316" t="s">
        <v>34</v>
      </c>
      <c r="I1316" t="s">
        <v>45</v>
      </c>
      <c r="J1316" t="s">
        <v>46</v>
      </c>
      <c r="K1316" t="s">
        <v>47</v>
      </c>
      <c r="L1316" t="s">
        <v>1255</v>
      </c>
      <c r="M1316" t="s">
        <v>996</v>
      </c>
      <c r="N1316" t="s">
        <v>1833</v>
      </c>
      <c r="O1316" t="s">
        <v>1391</v>
      </c>
      <c r="P1316" t="s">
        <v>1054</v>
      </c>
      <c r="Q1316" t="s">
        <v>996</v>
      </c>
      <c r="R1316" t="s">
        <v>2157</v>
      </c>
      <c r="S1316" t="s">
        <v>1411</v>
      </c>
      <c r="T1316" t="s">
        <v>970</v>
      </c>
      <c r="U1316" t="s">
        <v>970</v>
      </c>
      <c r="V1316" t="s">
        <v>1032</v>
      </c>
      <c r="W1316" t="s">
        <v>984</v>
      </c>
      <c r="X1316" t="s">
        <v>1303</v>
      </c>
      <c r="Y1316" t="s">
        <v>986</v>
      </c>
      <c r="Z1316" t="s">
        <v>298</v>
      </c>
      <c r="AA1316" t="s">
        <v>33</v>
      </c>
      <c r="AB1316">
        <v>6</v>
      </c>
      <c r="AC1316">
        <v>0</v>
      </c>
    </row>
    <row r="1317" spans="2:29" x14ac:dyDescent="0.25">
      <c r="B1317">
        <f t="shared" si="40"/>
        <v>2022</v>
      </c>
      <c r="C1317">
        <f t="shared" si="41"/>
        <v>8</v>
      </c>
      <c r="D1317" s="19">
        <f>_xlfn.XLOOKUP(G1317,[1]Sheet1!$K:$K,[1]Sheet1!$D:$D,0)</f>
        <v>44802</v>
      </c>
      <c r="E1317" s="19">
        <f>_xlfn.XLOOKUP(G1317,[1]Sheet1!$K:$K,[1]Sheet1!$E:$E,0)</f>
        <v>44808</v>
      </c>
      <c r="F1317" t="str">
        <f>_xlfn.XLOOKUP(G1317,[1]Sheet1!$K:$K,[1]Sheet1!$N:$N,0)</f>
        <v>2022-W36</v>
      </c>
      <c r="G1317" t="s">
        <v>709</v>
      </c>
      <c r="H1317" t="s">
        <v>342</v>
      </c>
      <c r="I1317" t="s">
        <v>342</v>
      </c>
      <c r="J1317" t="s">
        <v>343</v>
      </c>
      <c r="K1317" t="s">
        <v>344</v>
      </c>
      <c r="L1317" t="s">
        <v>1567</v>
      </c>
      <c r="M1317" t="s">
        <v>984</v>
      </c>
      <c r="N1317" t="s">
        <v>1315</v>
      </c>
      <c r="O1317" t="s">
        <v>986</v>
      </c>
      <c r="P1317" t="s">
        <v>995</v>
      </c>
      <c r="Q1317" t="s">
        <v>984</v>
      </c>
      <c r="R1317" t="s">
        <v>1921</v>
      </c>
      <c r="S1317" t="s">
        <v>986</v>
      </c>
      <c r="T1317" t="s">
        <v>970</v>
      </c>
      <c r="U1317" t="s">
        <v>986</v>
      </c>
      <c r="V1317" t="s">
        <v>1032</v>
      </c>
      <c r="W1317" t="s">
        <v>984</v>
      </c>
      <c r="X1317" t="s">
        <v>2254</v>
      </c>
      <c r="Y1317" t="s">
        <v>986</v>
      </c>
      <c r="Z1317" t="s">
        <v>298</v>
      </c>
      <c r="AA1317" t="s">
        <v>33</v>
      </c>
      <c r="AB1317">
        <v>6</v>
      </c>
      <c r="AC1317">
        <v>0</v>
      </c>
    </row>
    <row r="1318" spans="2:29" x14ac:dyDescent="0.25">
      <c r="B1318">
        <f t="shared" si="40"/>
        <v>2022</v>
      </c>
      <c r="C1318">
        <f t="shared" si="41"/>
        <v>8</v>
      </c>
      <c r="D1318" s="19">
        <f>_xlfn.XLOOKUP(G1318,[1]Sheet1!$K:$K,[1]Sheet1!$D:$D,0)</f>
        <v>44802</v>
      </c>
      <c r="E1318" s="19">
        <f>_xlfn.XLOOKUP(G1318,[1]Sheet1!$K:$K,[1]Sheet1!$E:$E,0)</f>
        <v>44808</v>
      </c>
      <c r="F1318" t="str">
        <f>_xlfn.XLOOKUP(G1318,[1]Sheet1!$K:$K,[1]Sheet1!$N:$N,0)</f>
        <v>2022-W36</v>
      </c>
      <c r="G1318" t="s">
        <v>709</v>
      </c>
      <c r="H1318" t="s">
        <v>50</v>
      </c>
      <c r="I1318" t="s">
        <v>50</v>
      </c>
      <c r="J1318" t="s">
        <v>51</v>
      </c>
      <c r="K1318" t="s">
        <v>52</v>
      </c>
      <c r="L1318" t="s">
        <v>1255</v>
      </c>
      <c r="M1318" t="s">
        <v>972</v>
      </c>
      <c r="N1318" t="s">
        <v>1833</v>
      </c>
      <c r="O1318" t="s">
        <v>1152</v>
      </c>
      <c r="P1318" t="s">
        <v>1477</v>
      </c>
      <c r="Q1318" t="s">
        <v>972</v>
      </c>
      <c r="R1318" t="s">
        <v>1346</v>
      </c>
      <c r="S1318" t="s">
        <v>1435</v>
      </c>
      <c r="T1318" t="s">
        <v>970</v>
      </c>
      <c r="U1318" t="s">
        <v>970</v>
      </c>
      <c r="V1318" t="s">
        <v>977</v>
      </c>
      <c r="W1318" t="s">
        <v>984</v>
      </c>
      <c r="X1318" t="s">
        <v>1473</v>
      </c>
      <c r="Y1318" t="s">
        <v>986</v>
      </c>
      <c r="Z1318" t="s">
        <v>367</v>
      </c>
      <c r="AA1318" t="s">
        <v>33</v>
      </c>
      <c r="AB1318">
        <v>4</v>
      </c>
      <c r="AC1318">
        <v>0</v>
      </c>
    </row>
    <row r="1319" spans="2:29" x14ac:dyDescent="0.25">
      <c r="B1319">
        <f t="shared" si="40"/>
        <v>2022</v>
      </c>
      <c r="C1319">
        <f t="shared" si="41"/>
        <v>8</v>
      </c>
      <c r="D1319" s="19">
        <f>_xlfn.XLOOKUP(G1319,[1]Sheet1!$K:$K,[1]Sheet1!$D:$D,0)</f>
        <v>44802</v>
      </c>
      <c r="E1319" s="19">
        <f>_xlfn.XLOOKUP(G1319,[1]Sheet1!$K:$K,[1]Sheet1!$E:$E,0)</f>
        <v>44808</v>
      </c>
      <c r="F1319" t="str">
        <f>_xlfn.XLOOKUP(G1319,[1]Sheet1!$K:$K,[1]Sheet1!$N:$N,0)</f>
        <v>2022-W36</v>
      </c>
      <c r="G1319" t="s">
        <v>709</v>
      </c>
      <c r="H1319" t="s">
        <v>34</v>
      </c>
      <c r="I1319" t="s">
        <v>62</v>
      </c>
      <c r="J1319" t="s">
        <v>63</v>
      </c>
      <c r="K1319" t="s">
        <v>64</v>
      </c>
      <c r="L1319" t="s">
        <v>1187</v>
      </c>
      <c r="M1319" t="s">
        <v>996</v>
      </c>
      <c r="N1319" t="s">
        <v>2011</v>
      </c>
      <c r="O1319" t="s">
        <v>1391</v>
      </c>
      <c r="P1319" t="s">
        <v>1106</v>
      </c>
      <c r="Q1319" t="s">
        <v>996</v>
      </c>
      <c r="R1319" t="s">
        <v>1492</v>
      </c>
      <c r="S1319" t="s">
        <v>1411</v>
      </c>
      <c r="T1319" t="s">
        <v>1570</v>
      </c>
      <c r="U1319" t="s">
        <v>970</v>
      </c>
      <c r="V1319" t="s">
        <v>977</v>
      </c>
      <c r="W1319" t="s">
        <v>984</v>
      </c>
      <c r="X1319" t="s">
        <v>2490</v>
      </c>
      <c r="Y1319" t="s">
        <v>986</v>
      </c>
      <c r="Z1319" t="s">
        <v>367</v>
      </c>
      <c r="AA1319" t="s">
        <v>33</v>
      </c>
      <c r="AB1319">
        <v>4</v>
      </c>
      <c r="AC1319">
        <v>0</v>
      </c>
    </row>
    <row r="1320" spans="2:29" x14ac:dyDescent="0.25">
      <c r="B1320">
        <f t="shared" si="40"/>
        <v>2022</v>
      </c>
      <c r="C1320">
        <f t="shared" si="41"/>
        <v>8</v>
      </c>
      <c r="D1320" s="19">
        <f>_xlfn.XLOOKUP(G1320,[1]Sheet1!$K:$K,[1]Sheet1!$D:$D,0)</f>
        <v>44802</v>
      </c>
      <c r="E1320" s="19">
        <f>_xlfn.XLOOKUP(G1320,[1]Sheet1!$K:$K,[1]Sheet1!$E:$E,0)</f>
        <v>44808</v>
      </c>
      <c r="F1320" t="str">
        <f>_xlfn.XLOOKUP(G1320,[1]Sheet1!$K:$K,[1]Sheet1!$N:$N,0)</f>
        <v>2022-W36</v>
      </c>
      <c r="G1320" t="s">
        <v>709</v>
      </c>
      <c r="H1320" t="s">
        <v>371</v>
      </c>
      <c r="I1320" t="s">
        <v>371</v>
      </c>
      <c r="J1320" t="s">
        <v>343</v>
      </c>
      <c r="K1320" t="s">
        <v>372</v>
      </c>
      <c r="L1320" t="s">
        <v>1431</v>
      </c>
      <c r="M1320" t="s">
        <v>984</v>
      </c>
      <c r="N1320" t="s">
        <v>3083</v>
      </c>
      <c r="O1320" t="s">
        <v>986</v>
      </c>
      <c r="P1320" t="s">
        <v>1955</v>
      </c>
      <c r="Q1320" t="s">
        <v>984</v>
      </c>
      <c r="R1320" t="s">
        <v>2451</v>
      </c>
      <c r="S1320" t="s">
        <v>986</v>
      </c>
      <c r="T1320" t="s">
        <v>2298</v>
      </c>
      <c r="U1320" t="s">
        <v>986</v>
      </c>
      <c r="V1320" t="s">
        <v>977</v>
      </c>
      <c r="W1320" t="s">
        <v>984</v>
      </c>
      <c r="X1320" t="s">
        <v>2257</v>
      </c>
      <c r="Y1320" t="s">
        <v>986</v>
      </c>
      <c r="Z1320" t="s">
        <v>367</v>
      </c>
      <c r="AA1320" t="s">
        <v>33</v>
      </c>
      <c r="AB1320">
        <v>4</v>
      </c>
      <c r="AC1320">
        <v>0</v>
      </c>
    </row>
    <row r="1321" spans="2:29" x14ac:dyDescent="0.25">
      <c r="B1321">
        <f t="shared" si="40"/>
        <v>2022</v>
      </c>
      <c r="C1321">
        <f t="shared" si="41"/>
        <v>8</v>
      </c>
      <c r="D1321" s="19">
        <f>_xlfn.XLOOKUP(G1321,[1]Sheet1!$K:$K,[1]Sheet1!$D:$D,0)</f>
        <v>44802</v>
      </c>
      <c r="E1321" s="19">
        <f>_xlfn.XLOOKUP(G1321,[1]Sheet1!$K:$K,[1]Sheet1!$E:$E,0)</f>
        <v>44808</v>
      </c>
      <c r="F1321" t="str">
        <f>_xlfn.XLOOKUP(G1321,[1]Sheet1!$K:$K,[1]Sheet1!$N:$N,0)</f>
        <v>2022-W36</v>
      </c>
      <c r="G1321" t="s">
        <v>709</v>
      </c>
      <c r="H1321" t="s">
        <v>34</v>
      </c>
      <c r="I1321" t="s">
        <v>397</v>
      </c>
      <c r="J1321" t="s">
        <v>398</v>
      </c>
      <c r="K1321" t="s">
        <v>399</v>
      </c>
      <c r="L1321" t="s">
        <v>1219</v>
      </c>
      <c r="M1321" t="s">
        <v>996</v>
      </c>
      <c r="N1321" t="s">
        <v>1986</v>
      </c>
      <c r="O1321" t="s">
        <v>1391</v>
      </c>
      <c r="P1321" t="s">
        <v>1341</v>
      </c>
      <c r="Q1321" t="s">
        <v>996</v>
      </c>
      <c r="R1321" t="s">
        <v>1144</v>
      </c>
      <c r="S1321" t="s">
        <v>1411</v>
      </c>
      <c r="T1321" t="s">
        <v>970</v>
      </c>
      <c r="U1321" t="s">
        <v>970</v>
      </c>
      <c r="V1321" t="s">
        <v>1081</v>
      </c>
      <c r="W1321" t="s">
        <v>984</v>
      </c>
      <c r="X1321" t="s">
        <v>2377</v>
      </c>
      <c r="Y1321" t="s">
        <v>986</v>
      </c>
      <c r="Z1321" t="s">
        <v>318</v>
      </c>
      <c r="AA1321" t="s">
        <v>33</v>
      </c>
      <c r="AB1321">
        <v>3</v>
      </c>
      <c r="AC1321">
        <v>0</v>
      </c>
    </row>
    <row r="1322" spans="2:29" x14ac:dyDescent="0.25">
      <c r="B1322">
        <f t="shared" si="40"/>
        <v>2022</v>
      </c>
      <c r="C1322">
        <f t="shared" si="41"/>
        <v>8</v>
      </c>
      <c r="D1322" s="19">
        <f>_xlfn.XLOOKUP(G1322,[1]Sheet1!$K:$K,[1]Sheet1!$D:$D,0)</f>
        <v>44795</v>
      </c>
      <c r="E1322" s="19">
        <f>_xlfn.XLOOKUP(G1322,[1]Sheet1!$K:$K,[1]Sheet1!$E:$E,0)</f>
        <v>44801</v>
      </c>
      <c r="F1322" t="str">
        <f>_xlfn.XLOOKUP(G1322,[1]Sheet1!$K:$K,[1]Sheet1!$N:$N,0)</f>
        <v>2022-W35</v>
      </c>
      <c r="G1322" t="s">
        <v>711</v>
      </c>
      <c r="H1322" t="s">
        <v>58</v>
      </c>
      <c r="I1322" t="s">
        <v>58</v>
      </c>
      <c r="J1322" t="s">
        <v>59</v>
      </c>
      <c r="K1322" t="s">
        <v>60</v>
      </c>
      <c r="L1322" t="s">
        <v>2990</v>
      </c>
      <c r="M1322" t="s">
        <v>1081</v>
      </c>
      <c r="N1322" t="s">
        <v>1292</v>
      </c>
      <c r="O1322" t="s">
        <v>1523</v>
      </c>
      <c r="P1322" t="s">
        <v>3243</v>
      </c>
      <c r="Q1322" t="s">
        <v>963</v>
      </c>
      <c r="R1322" t="s">
        <v>3244</v>
      </c>
      <c r="S1322" t="s">
        <v>3245</v>
      </c>
      <c r="T1322" t="s">
        <v>970</v>
      </c>
      <c r="U1322" t="s">
        <v>970</v>
      </c>
      <c r="V1322" t="s">
        <v>1132</v>
      </c>
      <c r="W1322" t="s">
        <v>984</v>
      </c>
      <c r="X1322" t="s">
        <v>3198</v>
      </c>
      <c r="Y1322" t="s">
        <v>986</v>
      </c>
      <c r="Z1322" t="s">
        <v>712</v>
      </c>
      <c r="AA1322" t="s">
        <v>33</v>
      </c>
      <c r="AB1322">
        <v>23</v>
      </c>
      <c r="AC1322">
        <v>0</v>
      </c>
    </row>
    <row r="1323" spans="2:29" x14ac:dyDescent="0.25">
      <c r="B1323">
        <f t="shared" si="40"/>
        <v>2022</v>
      </c>
      <c r="C1323">
        <f t="shared" si="41"/>
        <v>8</v>
      </c>
      <c r="D1323" s="19">
        <f>_xlfn.XLOOKUP(G1323,[1]Sheet1!$K:$K,[1]Sheet1!$D:$D,0)</f>
        <v>44795</v>
      </c>
      <c r="E1323" s="19">
        <f>_xlfn.XLOOKUP(G1323,[1]Sheet1!$K:$K,[1]Sheet1!$E:$E,0)</f>
        <v>44801</v>
      </c>
      <c r="F1323" t="str">
        <f>_xlfn.XLOOKUP(G1323,[1]Sheet1!$K:$K,[1]Sheet1!$N:$N,0)</f>
        <v>2022-W35</v>
      </c>
      <c r="G1323" t="s">
        <v>711</v>
      </c>
      <c r="H1323" t="s">
        <v>163</v>
      </c>
      <c r="I1323" t="s">
        <v>163</v>
      </c>
      <c r="J1323" t="s">
        <v>164</v>
      </c>
      <c r="K1323" t="s">
        <v>165</v>
      </c>
      <c r="L1323" t="s">
        <v>2306</v>
      </c>
      <c r="M1323" t="s">
        <v>996</v>
      </c>
      <c r="N1323" t="s">
        <v>3190</v>
      </c>
      <c r="O1323" t="s">
        <v>998</v>
      </c>
      <c r="P1323" t="s">
        <v>2224</v>
      </c>
      <c r="Q1323" t="s">
        <v>996</v>
      </c>
      <c r="R1323" t="s">
        <v>990</v>
      </c>
      <c r="S1323" t="s">
        <v>1223</v>
      </c>
      <c r="T1323" t="s">
        <v>970</v>
      </c>
      <c r="U1323" t="s">
        <v>970</v>
      </c>
      <c r="V1323" t="s">
        <v>1340</v>
      </c>
      <c r="W1323" t="s">
        <v>984</v>
      </c>
      <c r="X1323" t="s">
        <v>1856</v>
      </c>
      <c r="Y1323" t="s">
        <v>986</v>
      </c>
      <c r="Z1323" t="s">
        <v>438</v>
      </c>
      <c r="AA1323" t="s">
        <v>33</v>
      </c>
      <c r="AB1323">
        <v>16</v>
      </c>
      <c r="AC1323">
        <v>0</v>
      </c>
    </row>
    <row r="1324" spans="2:29" x14ac:dyDescent="0.25">
      <c r="B1324">
        <f t="shared" si="40"/>
        <v>2022</v>
      </c>
      <c r="C1324">
        <f t="shared" si="41"/>
        <v>8</v>
      </c>
      <c r="D1324" s="19">
        <f>_xlfn.XLOOKUP(G1324,[1]Sheet1!$K:$K,[1]Sheet1!$D:$D,0)</f>
        <v>44795</v>
      </c>
      <c r="E1324" s="19">
        <f>_xlfn.XLOOKUP(G1324,[1]Sheet1!$K:$K,[1]Sheet1!$E:$E,0)</f>
        <v>44801</v>
      </c>
      <c r="F1324" t="str">
        <f>_xlfn.XLOOKUP(G1324,[1]Sheet1!$K:$K,[1]Sheet1!$N:$N,0)</f>
        <v>2022-W35</v>
      </c>
      <c r="G1324" t="s">
        <v>711</v>
      </c>
      <c r="H1324" t="s">
        <v>224</v>
      </c>
      <c r="I1324" t="s">
        <v>224</v>
      </c>
      <c r="J1324" t="s">
        <v>158</v>
      </c>
      <c r="K1324" t="s">
        <v>225</v>
      </c>
      <c r="L1324" t="s">
        <v>1049</v>
      </c>
      <c r="M1324" t="s">
        <v>996</v>
      </c>
      <c r="N1324" t="s">
        <v>3224</v>
      </c>
      <c r="O1324" t="s">
        <v>998</v>
      </c>
      <c r="P1324" t="s">
        <v>1475</v>
      </c>
      <c r="Q1324" t="s">
        <v>972</v>
      </c>
      <c r="R1324" t="s">
        <v>1331</v>
      </c>
      <c r="S1324" t="s">
        <v>1467</v>
      </c>
      <c r="T1324" t="s">
        <v>970</v>
      </c>
      <c r="U1324" t="s">
        <v>970</v>
      </c>
      <c r="V1324" t="s">
        <v>992</v>
      </c>
      <c r="W1324" t="s">
        <v>996</v>
      </c>
      <c r="X1324" t="s">
        <v>1320</v>
      </c>
      <c r="Y1324" t="s">
        <v>986</v>
      </c>
      <c r="Z1324" t="s">
        <v>429</v>
      </c>
      <c r="AA1324" t="s">
        <v>166</v>
      </c>
      <c r="AB1324">
        <v>15</v>
      </c>
      <c r="AC1324">
        <v>1</v>
      </c>
    </row>
    <row r="1325" spans="2:29" x14ac:dyDescent="0.25">
      <c r="B1325">
        <f t="shared" si="40"/>
        <v>2022</v>
      </c>
      <c r="C1325">
        <f t="shared" si="41"/>
        <v>8</v>
      </c>
      <c r="D1325" s="19">
        <f>_xlfn.XLOOKUP(G1325,[1]Sheet1!$K:$K,[1]Sheet1!$D:$D,0)</f>
        <v>44795</v>
      </c>
      <c r="E1325" s="19">
        <f>_xlfn.XLOOKUP(G1325,[1]Sheet1!$K:$K,[1]Sheet1!$E:$E,0)</f>
        <v>44801</v>
      </c>
      <c r="F1325" t="str">
        <f>_xlfn.XLOOKUP(G1325,[1]Sheet1!$K:$K,[1]Sheet1!$N:$N,0)</f>
        <v>2022-W35</v>
      </c>
      <c r="G1325" t="s">
        <v>711</v>
      </c>
      <c r="H1325" t="s">
        <v>24</v>
      </c>
      <c r="I1325" t="s">
        <v>24</v>
      </c>
      <c r="J1325" t="s">
        <v>25</v>
      </c>
      <c r="K1325" t="s">
        <v>26</v>
      </c>
      <c r="L1325" t="s">
        <v>1764</v>
      </c>
      <c r="M1325" t="s">
        <v>996</v>
      </c>
      <c r="N1325" t="s">
        <v>3246</v>
      </c>
      <c r="O1325" t="s">
        <v>998</v>
      </c>
      <c r="P1325" t="s">
        <v>3188</v>
      </c>
      <c r="Q1325" t="s">
        <v>996</v>
      </c>
      <c r="R1325" t="s">
        <v>3247</v>
      </c>
      <c r="S1325" t="s">
        <v>1223</v>
      </c>
      <c r="T1325" t="s">
        <v>970</v>
      </c>
      <c r="U1325" t="s">
        <v>970</v>
      </c>
      <c r="V1325" t="s">
        <v>992</v>
      </c>
      <c r="W1325" t="s">
        <v>984</v>
      </c>
      <c r="X1325" t="s">
        <v>2517</v>
      </c>
      <c r="Y1325" t="s">
        <v>986</v>
      </c>
      <c r="Z1325" t="s">
        <v>713</v>
      </c>
      <c r="AA1325" t="s">
        <v>33</v>
      </c>
      <c r="AB1325">
        <v>15</v>
      </c>
      <c r="AC1325">
        <v>0</v>
      </c>
    </row>
    <row r="1326" spans="2:29" x14ac:dyDescent="0.25">
      <c r="B1326">
        <f t="shared" si="40"/>
        <v>2022</v>
      </c>
      <c r="C1326">
        <f t="shared" si="41"/>
        <v>8</v>
      </c>
      <c r="D1326" s="19">
        <f>_xlfn.XLOOKUP(G1326,[1]Sheet1!$K:$K,[1]Sheet1!$D:$D,0)</f>
        <v>44795</v>
      </c>
      <c r="E1326" s="19">
        <f>_xlfn.XLOOKUP(G1326,[1]Sheet1!$K:$K,[1]Sheet1!$E:$E,0)</f>
        <v>44801</v>
      </c>
      <c r="F1326" t="str">
        <f>_xlfn.XLOOKUP(G1326,[1]Sheet1!$K:$K,[1]Sheet1!$N:$N,0)</f>
        <v>2022-W35</v>
      </c>
      <c r="G1326" t="s">
        <v>711</v>
      </c>
      <c r="H1326" t="s">
        <v>301</v>
      </c>
      <c r="I1326" t="s">
        <v>301</v>
      </c>
      <c r="J1326" t="s">
        <v>302</v>
      </c>
      <c r="K1326" t="s">
        <v>303</v>
      </c>
      <c r="L1326" t="s">
        <v>1637</v>
      </c>
      <c r="M1326" t="s">
        <v>996</v>
      </c>
      <c r="N1326" t="s">
        <v>1823</v>
      </c>
      <c r="O1326" t="s">
        <v>998</v>
      </c>
      <c r="P1326" t="s">
        <v>1366</v>
      </c>
      <c r="Q1326" t="s">
        <v>996</v>
      </c>
      <c r="R1326" t="s">
        <v>2541</v>
      </c>
      <c r="S1326" t="s">
        <v>1223</v>
      </c>
      <c r="T1326" t="s">
        <v>970</v>
      </c>
      <c r="U1326" t="s">
        <v>970</v>
      </c>
      <c r="V1326" t="s">
        <v>988</v>
      </c>
      <c r="W1326" t="s">
        <v>984</v>
      </c>
      <c r="X1326" t="s">
        <v>3248</v>
      </c>
      <c r="Y1326" t="s">
        <v>986</v>
      </c>
      <c r="Z1326" t="s">
        <v>634</v>
      </c>
      <c r="AA1326" t="s">
        <v>33</v>
      </c>
      <c r="AB1326">
        <v>14</v>
      </c>
      <c r="AC1326">
        <v>0</v>
      </c>
    </row>
    <row r="1327" spans="2:29" x14ac:dyDescent="0.25">
      <c r="B1327">
        <f t="shared" si="40"/>
        <v>2022</v>
      </c>
      <c r="C1327">
        <f t="shared" si="41"/>
        <v>8</v>
      </c>
      <c r="D1327" s="19">
        <f>_xlfn.XLOOKUP(G1327,[1]Sheet1!$K:$K,[1]Sheet1!$D:$D,0)</f>
        <v>44795</v>
      </c>
      <c r="E1327" s="19">
        <f>_xlfn.XLOOKUP(G1327,[1]Sheet1!$K:$K,[1]Sheet1!$E:$E,0)</f>
        <v>44801</v>
      </c>
      <c r="F1327" t="str">
        <f>_xlfn.XLOOKUP(G1327,[1]Sheet1!$K:$K,[1]Sheet1!$N:$N,0)</f>
        <v>2022-W35</v>
      </c>
      <c r="G1327" t="s">
        <v>711</v>
      </c>
      <c r="H1327" t="s">
        <v>231</v>
      </c>
      <c r="I1327" t="s">
        <v>231</v>
      </c>
      <c r="J1327" t="s">
        <v>232</v>
      </c>
      <c r="K1327" t="s">
        <v>233</v>
      </c>
      <c r="L1327" t="s">
        <v>2606</v>
      </c>
      <c r="M1327" t="s">
        <v>972</v>
      </c>
      <c r="N1327" t="s">
        <v>3117</v>
      </c>
      <c r="O1327" t="s">
        <v>1303</v>
      </c>
      <c r="P1327" t="s">
        <v>1140</v>
      </c>
      <c r="Q1327" t="s">
        <v>972</v>
      </c>
      <c r="R1327" t="s">
        <v>2207</v>
      </c>
      <c r="S1327" t="s">
        <v>1467</v>
      </c>
      <c r="T1327" t="s">
        <v>970</v>
      </c>
      <c r="U1327" t="s">
        <v>970</v>
      </c>
      <c r="V1327" t="s">
        <v>1001</v>
      </c>
      <c r="W1327" t="s">
        <v>984</v>
      </c>
      <c r="X1327" t="s">
        <v>3249</v>
      </c>
      <c r="Y1327" t="s">
        <v>986</v>
      </c>
      <c r="Z1327" t="s">
        <v>251</v>
      </c>
      <c r="AA1327" t="s">
        <v>33</v>
      </c>
      <c r="AB1327">
        <v>12</v>
      </c>
      <c r="AC1327">
        <v>0</v>
      </c>
    </row>
    <row r="1328" spans="2:29" x14ac:dyDescent="0.25">
      <c r="B1328">
        <f t="shared" si="40"/>
        <v>2022</v>
      </c>
      <c r="C1328">
        <f t="shared" si="41"/>
        <v>8</v>
      </c>
      <c r="D1328" s="19">
        <f>_xlfn.XLOOKUP(G1328,[1]Sheet1!$K:$K,[1]Sheet1!$D:$D,0)</f>
        <v>44795</v>
      </c>
      <c r="E1328" s="19">
        <f>_xlfn.XLOOKUP(G1328,[1]Sheet1!$K:$K,[1]Sheet1!$E:$E,0)</f>
        <v>44801</v>
      </c>
      <c r="F1328" t="str">
        <f>_xlfn.XLOOKUP(G1328,[1]Sheet1!$K:$K,[1]Sheet1!$N:$N,0)</f>
        <v>2022-W35</v>
      </c>
      <c r="G1328" t="s">
        <v>711</v>
      </c>
      <c r="H1328" t="s">
        <v>116</v>
      </c>
      <c r="I1328" t="s">
        <v>116</v>
      </c>
      <c r="J1328" t="s">
        <v>117</v>
      </c>
      <c r="K1328" t="s">
        <v>118</v>
      </c>
      <c r="L1328" t="s">
        <v>1425</v>
      </c>
      <c r="M1328" t="s">
        <v>996</v>
      </c>
      <c r="N1328" t="s">
        <v>2274</v>
      </c>
      <c r="O1328" t="s">
        <v>998</v>
      </c>
      <c r="P1328" t="s">
        <v>1299</v>
      </c>
      <c r="Q1328" t="s">
        <v>972</v>
      </c>
      <c r="R1328" t="s">
        <v>1973</v>
      </c>
      <c r="S1328" t="s">
        <v>1467</v>
      </c>
      <c r="T1328" t="s">
        <v>970</v>
      </c>
      <c r="U1328" t="s">
        <v>970</v>
      </c>
      <c r="V1328" t="s">
        <v>1125</v>
      </c>
      <c r="W1328" t="s">
        <v>984</v>
      </c>
      <c r="X1328" t="s">
        <v>1229</v>
      </c>
      <c r="Y1328" t="s">
        <v>986</v>
      </c>
      <c r="Z1328" t="s">
        <v>383</v>
      </c>
      <c r="AA1328" t="s">
        <v>33</v>
      </c>
      <c r="AB1328">
        <v>12</v>
      </c>
      <c r="AC1328">
        <v>0</v>
      </c>
    </row>
    <row r="1329" spans="2:29" x14ac:dyDescent="0.25">
      <c r="B1329">
        <f t="shared" si="40"/>
        <v>2022</v>
      </c>
      <c r="C1329">
        <f t="shared" si="41"/>
        <v>8</v>
      </c>
      <c r="D1329" s="19">
        <f>_xlfn.XLOOKUP(G1329,[1]Sheet1!$K:$K,[1]Sheet1!$D:$D,0)</f>
        <v>44795</v>
      </c>
      <c r="E1329" s="19">
        <f>_xlfn.XLOOKUP(G1329,[1]Sheet1!$K:$K,[1]Sheet1!$E:$E,0)</f>
        <v>44801</v>
      </c>
      <c r="F1329" t="str">
        <f>_xlfn.XLOOKUP(G1329,[1]Sheet1!$K:$K,[1]Sheet1!$N:$N,0)</f>
        <v>2022-W35</v>
      </c>
      <c r="G1329" t="s">
        <v>711</v>
      </c>
      <c r="H1329" t="s">
        <v>157</v>
      </c>
      <c r="I1329" t="s">
        <v>157</v>
      </c>
      <c r="J1329" t="s">
        <v>158</v>
      </c>
      <c r="K1329" t="s">
        <v>159</v>
      </c>
      <c r="L1329" t="s">
        <v>1108</v>
      </c>
      <c r="M1329" t="s">
        <v>996</v>
      </c>
      <c r="N1329" t="s">
        <v>2378</v>
      </c>
      <c r="O1329" t="s">
        <v>998</v>
      </c>
      <c r="P1329" t="s">
        <v>1206</v>
      </c>
      <c r="Q1329" t="s">
        <v>996</v>
      </c>
      <c r="R1329" t="s">
        <v>1267</v>
      </c>
      <c r="S1329" t="s">
        <v>1223</v>
      </c>
      <c r="T1329" t="s">
        <v>970</v>
      </c>
      <c r="U1329" t="s">
        <v>970</v>
      </c>
      <c r="V1329" t="s">
        <v>1042</v>
      </c>
      <c r="W1329" t="s">
        <v>984</v>
      </c>
      <c r="X1329" t="s">
        <v>3231</v>
      </c>
      <c r="Y1329" t="s">
        <v>986</v>
      </c>
      <c r="Z1329" t="s">
        <v>277</v>
      </c>
      <c r="AA1329" t="s">
        <v>33</v>
      </c>
      <c r="AB1329">
        <v>10</v>
      </c>
      <c r="AC1329">
        <v>0</v>
      </c>
    </row>
    <row r="1330" spans="2:29" x14ac:dyDescent="0.25">
      <c r="B1330">
        <f t="shared" si="40"/>
        <v>2022</v>
      </c>
      <c r="C1330">
        <f t="shared" si="41"/>
        <v>8</v>
      </c>
      <c r="D1330" s="19">
        <f>_xlfn.XLOOKUP(G1330,[1]Sheet1!$K:$K,[1]Sheet1!$D:$D,0)</f>
        <v>44795</v>
      </c>
      <c r="E1330" s="19">
        <f>_xlfn.XLOOKUP(G1330,[1]Sheet1!$K:$K,[1]Sheet1!$E:$E,0)</f>
        <v>44801</v>
      </c>
      <c r="F1330" t="str">
        <f>_xlfn.XLOOKUP(G1330,[1]Sheet1!$K:$K,[1]Sheet1!$N:$N,0)</f>
        <v>2022-W35</v>
      </c>
      <c r="G1330" t="s">
        <v>711</v>
      </c>
      <c r="H1330" t="s">
        <v>342</v>
      </c>
      <c r="I1330" t="s">
        <v>342</v>
      </c>
      <c r="J1330" t="s">
        <v>343</v>
      </c>
      <c r="K1330" t="s">
        <v>344</v>
      </c>
      <c r="L1330" t="s">
        <v>1824</v>
      </c>
      <c r="M1330" t="s">
        <v>984</v>
      </c>
      <c r="N1330" t="s">
        <v>2256</v>
      </c>
      <c r="O1330" t="s">
        <v>986</v>
      </c>
      <c r="P1330" t="s">
        <v>1271</v>
      </c>
      <c r="Q1330" t="s">
        <v>984</v>
      </c>
      <c r="R1330" t="s">
        <v>1073</v>
      </c>
      <c r="S1330" t="s">
        <v>986</v>
      </c>
      <c r="T1330" t="s">
        <v>970</v>
      </c>
      <c r="U1330" t="s">
        <v>986</v>
      </c>
      <c r="V1330" t="s">
        <v>1042</v>
      </c>
      <c r="W1330" t="s">
        <v>984</v>
      </c>
      <c r="X1330" t="s">
        <v>3182</v>
      </c>
      <c r="Y1330" t="s">
        <v>986</v>
      </c>
      <c r="Z1330" t="s">
        <v>277</v>
      </c>
      <c r="AA1330" t="s">
        <v>33</v>
      </c>
      <c r="AB1330">
        <v>10</v>
      </c>
      <c r="AC1330">
        <v>0</v>
      </c>
    </row>
    <row r="1331" spans="2:29" x14ac:dyDescent="0.25">
      <c r="B1331">
        <f t="shared" si="40"/>
        <v>2022</v>
      </c>
      <c r="C1331">
        <f t="shared" si="41"/>
        <v>8</v>
      </c>
      <c r="D1331" s="19">
        <f>_xlfn.XLOOKUP(G1331,[1]Sheet1!$K:$K,[1]Sheet1!$D:$D,0)</f>
        <v>44795</v>
      </c>
      <c r="E1331" s="19">
        <f>_xlfn.XLOOKUP(G1331,[1]Sheet1!$K:$K,[1]Sheet1!$E:$E,0)</f>
        <v>44801</v>
      </c>
      <c r="F1331" t="str">
        <f>_xlfn.XLOOKUP(G1331,[1]Sheet1!$K:$K,[1]Sheet1!$N:$N,0)</f>
        <v>2022-W35</v>
      </c>
      <c r="G1331" t="s">
        <v>711</v>
      </c>
      <c r="H1331" t="s">
        <v>371</v>
      </c>
      <c r="I1331" t="s">
        <v>371</v>
      </c>
      <c r="J1331" t="s">
        <v>343</v>
      </c>
      <c r="K1331" t="s">
        <v>372</v>
      </c>
      <c r="L1331" t="s">
        <v>1284</v>
      </c>
      <c r="M1331" t="s">
        <v>984</v>
      </c>
      <c r="N1331" t="s">
        <v>2546</v>
      </c>
      <c r="O1331" t="s">
        <v>986</v>
      </c>
      <c r="P1331" t="s">
        <v>1727</v>
      </c>
      <c r="Q1331" t="s">
        <v>984</v>
      </c>
      <c r="R1331" t="s">
        <v>3224</v>
      </c>
      <c r="S1331" t="s">
        <v>986</v>
      </c>
      <c r="T1331" t="s">
        <v>970</v>
      </c>
      <c r="U1331" t="s">
        <v>986</v>
      </c>
      <c r="V1331" t="s">
        <v>1022</v>
      </c>
      <c r="W1331" t="s">
        <v>984</v>
      </c>
      <c r="X1331" t="s">
        <v>1347</v>
      </c>
      <c r="Y1331" t="s">
        <v>986</v>
      </c>
      <c r="Z1331" t="s">
        <v>550</v>
      </c>
      <c r="AA1331" t="s">
        <v>33</v>
      </c>
      <c r="AB1331">
        <v>8</v>
      </c>
      <c r="AC1331">
        <v>0</v>
      </c>
    </row>
    <row r="1332" spans="2:29" x14ac:dyDescent="0.25">
      <c r="B1332">
        <f t="shared" si="40"/>
        <v>2022</v>
      </c>
      <c r="C1332">
        <f t="shared" si="41"/>
        <v>8</v>
      </c>
      <c r="D1332" s="19">
        <f>_xlfn.XLOOKUP(G1332,[1]Sheet1!$K:$K,[1]Sheet1!$D:$D,0)</f>
        <v>44795</v>
      </c>
      <c r="E1332" s="19">
        <f>_xlfn.XLOOKUP(G1332,[1]Sheet1!$K:$K,[1]Sheet1!$E:$E,0)</f>
        <v>44801</v>
      </c>
      <c r="F1332" t="str">
        <f>_xlfn.XLOOKUP(G1332,[1]Sheet1!$K:$K,[1]Sheet1!$N:$N,0)</f>
        <v>2022-W35</v>
      </c>
      <c r="G1332" t="s">
        <v>711</v>
      </c>
      <c r="H1332" t="s">
        <v>88</v>
      </c>
      <c r="I1332" t="s">
        <v>88</v>
      </c>
      <c r="J1332" t="s">
        <v>89</v>
      </c>
      <c r="K1332" t="s">
        <v>90</v>
      </c>
      <c r="L1332" t="s">
        <v>1504</v>
      </c>
      <c r="M1332" t="s">
        <v>972</v>
      </c>
      <c r="N1332" t="s">
        <v>1921</v>
      </c>
      <c r="O1332" t="s">
        <v>1303</v>
      </c>
      <c r="P1332" t="s">
        <v>995</v>
      </c>
      <c r="Q1332" t="s">
        <v>1081</v>
      </c>
      <c r="R1332" t="s">
        <v>1212</v>
      </c>
      <c r="S1332" t="s">
        <v>2377</v>
      </c>
      <c r="T1332" t="s">
        <v>2369</v>
      </c>
      <c r="U1332" t="s">
        <v>970</v>
      </c>
      <c r="V1332" t="s">
        <v>1032</v>
      </c>
      <c r="W1332" t="s">
        <v>984</v>
      </c>
      <c r="X1332" t="s">
        <v>3115</v>
      </c>
      <c r="Y1332" t="s">
        <v>986</v>
      </c>
      <c r="Z1332" t="s">
        <v>144</v>
      </c>
      <c r="AA1332" t="s">
        <v>33</v>
      </c>
      <c r="AB1332">
        <v>6</v>
      </c>
      <c r="AC1332">
        <v>0</v>
      </c>
    </row>
    <row r="1333" spans="2:29" x14ac:dyDescent="0.25">
      <c r="B1333">
        <f t="shared" si="40"/>
        <v>2022</v>
      </c>
      <c r="C1333">
        <f t="shared" si="41"/>
        <v>8</v>
      </c>
      <c r="D1333" s="19">
        <f>_xlfn.XLOOKUP(G1333,[1]Sheet1!$K:$K,[1]Sheet1!$D:$D,0)</f>
        <v>44795</v>
      </c>
      <c r="E1333" s="19">
        <f>_xlfn.XLOOKUP(G1333,[1]Sheet1!$K:$K,[1]Sheet1!$E:$E,0)</f>
        <v>44801</v>
      </c>
      <c r="F1333" t="str">
        <f>_xlfn.XLOOKUP(G1333,[1]Sheet1!$K:$K,[1]Sheet1!$N:$N,0)</f>
        <v>2022-W35</v>
      </c>
      <c r="G1333" t="s">
        <v>711</v>
      </c>
      <c r="H1333" t="s">
        <v>45</v>
      </c>
      <c r="I1333" t="s">
        <v>45</v>
      </c>
      <c r="J1333" t="s">
        <v>46</v>
      </c>
      <c r="K1333" t="s">
        <v>47</v>
      </c>
      <c r="L1333" t="s">
        <v>1266</v>
      </c>
      <c r="M1333" t="s">
        <v>984</v>
      </c>
      <c r="N1333" t="s">
        <v>1488</v>
      </c>
      <c r="O1333" t="s">
        <v>986</v>
      </c>
      <c r="P1333" t="s">
        <v>1200</v>
      </c>
      <c r="Q1333" t="s">
        <v>984</v>
      </c>
      <c r="R1333" t="s">
        <v>2278</v>
      </c>
      <c r="S1333" t="s">
        <v>986</v>
      </c>
      <c r="T1333" t="s">
        <v>970</v>
      </c>
      <c r="U1333" t="s">
        <v>986</v>
      </c>
      <c r="V1333" t="s">
        <v>1032</v>
      </c>
      <c r="W1333" t="s">
        <v>984</v>
      </c>
      <c r="X1333" t="s">
        <v>1040</v>
      </c>
      <c r="Y1333" t="s">
        <v>986</v>
      </c>
      <c r="Z1333" t="s">
        <v>376</v>
      </c>
      <c r="AA1333" t="s">
        <v>33</v>
      </c>
      <c r="AB1333">
        <v>6</v>
      </c>
      <c r="AC1333">
        <v>0</v>
      </c>
    </row>
    <row r="1334" spans="2:29" x14ac:dyDescent="0.25">
      <c r="B1334">
        <f t="shared" si="40"/>
        <v>2022</v>
      </c>
      <c r="C1334">
        <f t="shared" si="41"/>
        <v>8</v>
      </c>
      <c r="D1334" s="19">
        <f>_xlfn.XLOOKUP(G1334,[1]Sheet1!$K:$K,[1]Sheet1!$D:$D,0)</f>
        <v>44795</v>
      </c>
      <c r="E1334" s="19">
        <f>_xlfn.XLOOKUP(G1334,[1]Sheet1!$K:$K,[1]Sheet1!$E:$E,0)</f>
        <v>44801</v>
      </c>
      <c r="F1334" t="str">
        <f>_xlfn.XLOOKUP(G1334,[1]Sheet1!$K:$K,[1]Sheet1!$N:$N,0)</f>
        <v>2022-W35</v>
      </c>
      <c r="G1334" t="s">
        <v>711</v>
      </c>
      <c r="H1334" t="s">
        <v>222</v>
      </c>
      <c r="I1334" t="s">
        <v>222</v>
      </c>
      <c r="J1334" t="s">
        <v>158</v>
      </c>
      <c r="K1334" t="s">
        <v>223</v>
      </c>
      <c r="L1334" t="s">
        <v>1108</v>
      </c>
      <c r="M1334" t="s">
        <v>984</v>
      </c>
      <c r="N1334" t="s">
        <v>2378</v>
      </c>
      <c r="O1334" t="s">
        <v>986</v>
      </c>
      <c r="P1334" t="s">
        <v>1266</v>
      </c>
      <c r="Q1334" t="s">
        <v>984</v>
      </c>
      <c r="R1334" t="s">
        <v>2616</v>
      </c>
      <c r="S1334" t="s">
        <v>986</v>
      </c>
      <c r="T1334" t="s">
        <v>970</v>
      </c>
      <c r="U1334" t="s">
        <v>986</v>
      </c>
      <c r="V1334" t="s">
        <v>963</v>
      </c>
      <c r="W1334" t="s">
        <v>984</v>
      </c>
      <c r="X1334" t="s">
        <v>2469</v>
      </c>
      <c r="Y1334" t="s">
        <v>986</v>
      </c>
      <c r="Z1334" t="s">
        <v>376</v>
      </c>
      <c r="AA1334" t="s">
        <v>33</v>
      </c>
      <c r="AB1334">
        <v>5</v>
      </c>
      <c r="AC1334">
        <v>0</v>
      </c>
    </row>
    <row r="1335" spans="2:29" x14ac:dyDescent="0.25">
      <c r="B1335">
        <f t="shared" si="40"/>
        <v>2022</v>
      </c>
      <c r="C1335">
        <f t="shared" si="41"/>
        <v>8</v>
      </c>
      <c r="D1335" s="19">
        <f>_xlfn.XLOOKUP(G1335,[1]Sheet1!$K:$K,[1]Sheet1!$D:$D,0)</f>
        <v>44795</v>
      </c>
      <c r="E1335" s="19">
        <f>_xlfn.XLOOKUP(G1335,[1]Sheet1!$K:$K,[1]Sheet1!$E:$E,0)</f>
        <v>44801</v>
      </c>
      <c r="F1335" t="str">
        <f>_xlfn.XLOOKUP(G1335,[1]Sheet1!$K:$K,[1]Sheet1!$N:$N,0)</f>
        <v>2022-W35</v>
      </c>
      <c r="G1335" t="s">
        <v>711</v>
      </c>
      <c r="H1335" t="s">
        <v>62</v>
      </c>
      <c r="I1335" t="s">
        <v>62</v>
      </c>
      <c r="J1335" t="s">
        <v>63</v>
      </c>
      <c r="K1335" t="s">
        <v>64</v>
      </c>
      <c r="L1335" t="s">
        <v>1125</v>
      </c>
      <c r="M1335" t="s">
        <v>984</v>
      </c>
      <c r="N1335" t="s">
        <v>1984</v>
      </c>
      <c r="O1335" t="s">
        <v>986</v>
      </c>
      <c r="P1335" t="s">
        <v>1005</v>
      </c>
      <c r="Q1335" t="s">
        <v>984</v>
      </c>
      <c r="R1335" t="s">
        <v>1763</v>
      </c>
      <c r="S1335" t="s">
        <v>986</v>
      </c>
      <c r="T1335" t="s">
        <v>970</v>
      </c>
      <c r="U1335" t="s">
        <v>986</v>
      </c>
      <c r="V1335" t="s">
        <v>963</v>
      </c>
      <c r="W1335" t="s">
        <v>984</v>
      </c>
      <c r="X1335" t="s">
        <v>1857</v>
      </c>
      <c r="Y1335" t="s">
        <v>986</v>
      </c>
      <c r="Z1335" t="s">
        <v>367</v>
      </c>
      <c r="AA1335" t="s">
        <v>33</v>
      </c>
      <c r="AB1335">
        <v>5</v>
      </c>
      <c r="AC1335">
        <v>0</v>
      </c>
    </row>
    <row r="1336" spans="2:29" x14ac:dyDescent="0.25">
      <c r="B1336">
        <f t="shared" si="40"/>
        <v>2022</v>
      </c>
      <c r="C1336">
        <f t="shared" si="41"/>
        <v>8</v>
      </c>
      <c r="D1336" s="19">
        <f>_xlfn.XLOOKUP(G1336,[1]Sheet1!$K:$K,[1]Sheet1!$D:$D,0)</f>
        <v>44795</v>
      </c>
      <c r="E1336" s="19">
        <f>_xlfn.XLOOKUP(G1336,[1]Sheet1!$K:$K,[1]Sheet1!$E:$E,0)</f>
        <v>44801</v>
      </c>
      <c r="F1336" t="str">
        <f>_xlfn.XLOOKUP(G1336,[1]Sheet1!$K:$K,[1]Sheet1!$N:$N,0)</f>
        <v>2022-W35</v>
      </c>
      <c r="G1336" t="s">
        <v>711</v>
      </c>
      <c r="H1336" t="s">
        <v>50</v>
      </c>
      <c r="I1336" t="s">
        <v>50</v>
      </c>
      <c r="J1336" t="s">
        <v>51</v>
      </c>
      <c r="K1336" t="s">
        <v>52</v>
      </c>
      <c r="L1336" t="s">
        <v>1101</v>
      </c>
      <c r="M1336" t="s">
        <v>984</v>
      </c>
      <c r="N1336" t="s">
        <v>1526</v>
      </c>
      <c r="O1336" t="s">
        <v>986</v>
      </c>
      <c r="P1336" t="s">
        <v>1550</v>
      </c>
      <c r="Q1336" t="s">
        <v>984</v>
      </c>
      <c r="R1336" t="s">
        <v>2471</v>
      </c>
      <c r="S1336" t="s">
        <v>986</v>
      </c>
      <c r="T1336" t="s">
        <v>970</v>
      </c>
      <c r="U1336" t="s">
        <v>986</v>
      </c>
      <c r="V1336" t="s">
        <v>1081</v>
      </c>
      <c r="W1336" t="s">
        <v>984</v>
      </c>
      <c r="X1336" t="s">
        <v>1528</v>
      </c>
      <c r="Y1336" t="s">
        <v>986</v>
      </c>
      <c r="Z1336" t="s">
        <v>318</v>
      </c>
      <c r="AA1336" t="s">
        <v>33</v>
      </c>
      <c r="AB1336">
        <v>3</v>
      </c>
      <c r="AC1336">
        <v>0</v>
      </c>
    </row>
    <row r="1337" spans="2:29" x14ac:dyDescent="0.25">
      <c r="B1337">
        <f t="shared" si="40"/>
        <v>2022</v>
      </c>
      <c r="C1337">
        <f t="shared" si="41"/>
        <v>8</v>
      </c>
      <c r="D1337" s="19">
        <f>_xlfn.XLOOKUP(G1337,[1]Sheet1!$K:$K,[1]Sheet1!$D:$D,0)</f>
        <v>44795</v>
      </c>
      <c r="E1337" s="19">
        <f>_xlfn.XLOOKUP(G1337,[1]Sheet1!$K:$K,[1]Sheet1!$E:$E,0)</f>
        <v>44801</v>
      </c>
      <c r="F1337" t="str">
        <f>_xlfn.XLOOKUP(G1337,[1]Sheet1!$K:$K,[1]Sheet1!$N:$N,0)</f>
        <v>2022-W35</v>
      </c>
      <c r="G1337" t="s">
        <v>711</v>
      </c>
      <c r="H1337" t="s">
        <v>41</v>
      </c>
      <c r="I1337" t="s">
        <v>41</v>
      </c>
      <c r="J1337" t="s">
        <v>42</v>
      </c>
      <c r="K1337" t="s">
        <v>43</v>
      </c>
      <c r="L1337" t="s">
        <v>975</v>
      </c>
      <c r="M1337" t="s">
        <v>996</v>
      </c>
      <c r="N1337" t="s">
        <v>1314</v>
      </c>
      <c r="O1337" t="s">
        <v>998</v>
      </c>
      <c r="P1337" t="s">
        <v>3097</v>
      </c>
      <c r="Q1337" t="s">
        <v>996</v>
      </c>
      <c r="R1337" t="s">
        <v>2065</v>
      </c>
      <c r="S1337" t="s">
        <v>1223</v>
      </c>
      <c r="T1337" t="s">
        <v>970</v>
      </c>
      <c r="U1337" t="s">
        <v>970</v>
      </c>
      <c r="V1337" t="s">
        <v>1081</v>
      </c>
      <c r="W1337" t="s">
        <v>984</v>
      </c>
      <c r="X1337" t="s">
        <v>1225</v>
      </c>
      <c r="Y1337" t="s">
        <v>986</v>
      </c>
      <c r="Z1337" t="s">
        <v>171</v>
      </c>
      <c r="AA1337" t="s">
        <v>33</v>
      </c>
      <c r="AB1337">
        <v>3</v>
      </c>
      <c r="AC1337">
        <v>0</v>
      </c>
    </row>
    <row r="1338" spans="2:29" x14ac:dyDescent="0.25">
      <c r="B1338">
        <f t="shared" si="40"/>
        <v>2022</v>
      </c>
      <c r="C1338">
        <f t="shared" si="41"/>
        <v>8</v>
      </c>
      <c r="D1338" s="19">
        <f>_xlfn.XLOOKUP(G1338,[1]Sheet1!$K:$K,[1]Sheet1!$D:$D,0)</f>
        <v>44795</v>
      </c>
      <c r="E1338" s="19">
        <f>_xlfn.XLOOKUP(G1338,[1]Sheet1!$K:$K,[1]Sheet1!$E:$E,0)</f>
        <v>44801</v>
      </c>
      <c r="F1338" t="str">
        <f>_xlfn.XLOOKUP(G1338,[1]Sheet1!$K:$K,[1]Sheet1!$N:$N,0)</f>
        <v>2022-W35</v>
      </c>
      <c r="G1338" t="s">
        <v>711</v>
      </c>
      <c r="H1338" t="s">
        <v>397</v>
      </c>
      <c r="I1338" t="s">
        <v>397</v>
      </c>
      <c r="J1338" t="s">
        <v>398</v>
      </c>
      <c r="K1338" t="s">
        <v>399</v>
      </c>
      <c r="L1338" t="s">
        <v>1125</v>
      </c>
      <c r="M1338" t="s">
        <v>984</v>
      </c>
      <c r="N1338" t="s">
        <v>1984</v>
      </c>
      <c r="O1338" t="s">
        <v>986</v>
      </c>
      <c r="P1338" t="s">
        <v>992</v>
      </c>
      <c r="Q1338" t="s">
        <v>984</v>
      </c>
      <c r="R1338" t="s">
        <v>2965</v>
      </c>
      <c r="S1338" t="s">
        <v>986</v>
      </c>
      <c r="T1338" t="s">
        <v>1788</v>
      </c>
      <c r="U1338" t="s">
        <v>986</v>
      </c>
      <c r="V1338" t="s">
        <v>1081</v>
      </c>
      <c r="W1338" t="s">
        <v>984</v>
      </c>
      <c r="X1338" t="s">
        <v>1157</v>
      </c>
      <c r="Y1338" t="s">
        <v>986</v>
      </c>
      <c r="Z1338" t="s">
        <v>318</v>
      </c>
      <c r="AA1338" t="s">
        <v>33</v>
      </c>
      <c r="AB1338">
        <v>3</v>
      </c>
      <c r="AC1338">
        <v>0</v>
      </c>
    </row>
    <row r="1339" spans="2:29" x14ac:dyDescent="0.25">
      <c r="B1339">
        <f t="shared" si="40"/>
        <v>2022</v>
      </c>
      <c r="C1339">
        <f t="shared" si="41"/>
        <v>8</v>
      </c>
      <c r="D1339" s="19">
        <f>_xlfn.XLOOKUP(G1339,[1]Sheet1!$K:$K,[1]Sheet1!$D:$D,0)</f>
        <v>44788</v>
      </c>
      <c r="E1339" s="19">
        <f>_xlfn.XLOOKUP(G1339,[1]Sheet1!$K:$K,[1]Sheet1!$E:$E,0)</f>
        <v>44794</v>
      </c>
      <c r="F1339" t="str">
        <f>_xlfn.XLOOKUP(G1339,[1]Sheet1!$K:$K,[1]Sheet1!$N:$N,0)</f>
        <v>2022-W34</v>
      </c>
      <c r="G1339" t="s">
        <v>714</v>
      </c>
      <c r="H1339" t="s">
        <v>24</v>
      </c>
      <c r="I1339" t="s">
        <v>24</v>
      </c>
      <c r="J1339" t="s">
        <v>25</v>
      </c>
      <c r="K1339" t="s">
        <v>26</v>
      </c>
      <c r="L1339" t="s">
        <v>3250</v>
      </c>
      <c r="M1339" t="s">
        <v>984</v>
      </c>
      <c r="N1339" t="s">
        <v>3251</v>
      </c>
      <c r="O1339" t="s">
        <v>986</v>
      </c>
      <c r="P1339" t="s">
        <v>2074</v>
      </c>
      <c r="Q1339" t="s">
        <v>984</v>
      </c>
      <c r="R1339" t="s">
        <v>3252</v>
      </c>
      <c r="S1339" t="s">
        <v>986</v>
      </c>
      <c r="T1339" t="s">
        <v>970</v>
      </c>
      <c r="U1339" t="s">
        <v>986</v>
      </c>
      <c r="V1339" t="s">
        <v>1132</v>
      </c>
      <c r="W1339" t="s">
        <v>984</v>
      </c>
      <c r="X1339" t="s">
        <v>3253</v>
      </c>
      <c r="Y1339" t="s">
        <v>986</v>
      </c>
      <c r="Z1339" t="s">
        <v>715</v>
      </c>
      <c r="AA1339" t="s">
        <v>33</v>
      </c>
      <c r="AB1339">
        <v>26</v>
      </c>
      <c r="AC1339">
        <v>0</v>
      </c>
    </row>
    <row r="1340" spans="2:29" x14ac:dyDescent="0.25">
      <c r="B1340">
        <f t="shared" si="40"/>
        <v>2022</v>
      </c>
      <c r="C1340">
        <f t="shared" si="41"/>
        <v>8</v>
      </c>
      <c r="D1340" s="19">
        <f>_xlfn.XLOOKUP(G1340,[1]Sheet1!$K:$K,[1]Sheet1!$D:$D,0)</f>
        <v>44788</v>
      </c>
      <c r="E1340" s="19">
        <f>_xlfn.XLOOKUP(G1340,[1]Sheet1!$K:$K,[1]Sheet1!$E:$E,0)</f>
        <v>44794</v>
      </c>
      <c r="F1340" t="str">
        <f>_xlfn.XLOOKUP(G1340,[1]Sheet1!$K:$K,[1]Sheet1!$N:$N,0)</f>
        <v>2022-W34</v>
      </c>
      <c r="G1340" t="s">
        <v>714</v>
      </c>
      <c r="H1340" t="s">
        <v>301</v>
      </c>
      <c r="I1340" t="s">
        <v>301</v>
      </c>
      <c r="J1340" t="s">
        <v>302</v>
      </c>
      <c r="K1340" t="s">
        <v>303</v>
      </c>
      <c r="L1340" t="s">
        <v>1924</v>
      </c>
      <c r="M1340" t="s">
        <v>984</v>
      </c>
      <c r="N1340" t="s">
        <v>2992</v>
      </c>
      <c r="O1340" t="s">
        <v>986</v>
      </c>
      <c r="P1340" t="s">
        <v>1764</v>
      </c>
      <c r="Q1340" t="s">
        <v>984</v>
      </c>
      <c r="R1340" t="s">
        <v>1851</v>
      </c>
      <c r="S1340" t="s">
        <v>986</v>
      </c>
      <c r="T1340" t="s">
        <v>970</v>
      </c>
      <c r="U1340" t="s">
        <v>986</v>
      </c>
      <c r="V1340" t="s">
        <v>1219</v>
      </c>
      <c r="W1340" t="s">
        <v>984</v>
      </c>
      <c r="X1340" t="s">
        <v>2959</v>
      </c>
      <c r="Y1340" t="s">
        <v>986</v>
      </c>
      <c r="Z1340" t="s">
        <v>716</v>
      </c>
      <c r="AA1340" t="s">
        <v>33</v>
      </c>
      <c r="AB1340">
        <v>19</v>
      </c>
      <c r="AC1340">
        <v>0</v>
      </c>
    </row>
    <row r="1341" spans="2:29" x14ac:dyDescent="0.25">
      <c r="B1341">
        <f t="shared" si="40"/>
        <v>2022</v>
      </c>
      <c r="C1341">
        <f t="shared" si="41"/>
        <v>8</v>
      </c>
      <c r="D1341" s="19">
        <f>_xlfn.XLOOKUP(G1341,[1]Sheet1!$K:$K,[1]Sheet1!$D:$D,0)</f>
        <v>44788</v>
      </c>
      <c r="E1341" s="19">
        <f>_xlfn.XLOOKUP(G1341,[1]Sheet1!$K:$K,[1]Sheet1!$E:$E,0)</f>
        <v>44794</v>
      </c>
      <c r="F1341" t="str">
        <f>_xlfn.XLOOKUP(G1341,[1]Sheet1!$K:$K,[1]Sheet1!$N:$N,0)</f>
        <v>2022-W34</v>
      </c>
      <c r="G1341" t="s">
        <v>714</v>
      </c>
      <c r="H1341" t="s">
        <v>116</v>
      </c>
      <c r="I1341" t="s">
        <v>116</v>
      </c>
      <c r="J1341" t="s">
        <v>117</v>
      </c>
      <c r="K1341" t="s">
        <v>118</v>
      </c>
      <c r="L1341" t="s">
        <v>1309</v>
      </c>
      <c r="M1341" t="s">
        <v>984</v>
      </c>
      <c r="N1341" t="s">
        <v>2609</v>
      </c>
      <c r="O1341" t="s">
        <v>986</v>
      </c>
      <c r="P1341" t="s">
        <v>2648</v>
      </c>
      <c r="Q1341" t="s">
        <v>984</v>
      </c>
      <c r="R1341" t="s">
        <v>2613</v>
      </c>
      <c r="S1341" t="s">
        <v>986</v>
      </c>
      <c r="T1341" t="s">
        <v>970</v>
      </c>
      <c r="U1341" t="s">
        <v>986</v>
      </c>
      <c r="V1341" t="s">
        <v>1332</v>
      </c>
      <c r="W1341" t="s">
        <v>984</v>
      </c>
      <c r="X1341" t="s">
        <v>3254</v>
      </c>
      <c r="Y1341" t="s">
        <v>986</v>
      </c>
      <c r="Z1341" t="s">
        <v>436</v>
      </c>
      <c r="AA1341" t="s">
        <v>33</v>
      </c>
      <c r="AB1341">
        <v>17</v>
      </c>
      <c r="AC1341">
        <v>0</v>
      </c>
    </row>
    <row r="1342" spans="2:29" x14ac:dyDescent="0.25">
      <c r="B1342">
        <f t="shared" si="40"/>
        <v>2022</v>
      </c>
      <c r="C1342">
        <f t="shared" si="41"/>
        <v>8</v>
      </c>
      <c r="D1342" s="19">
        <f>_xlfn.XLOOKUP(G1342,[1]Sheet1!$K:$K,[1]Sheet1!$D:$D,0)</f>
        <v>44788</v>
      </c>
      <c r="E1342" s="19">
        <f>_xlfn.XLOOKUP(G1342,[1]Sheet1!$K:$K,[1]Sheet1!$E:$E,0)</f>
        <v>44794</v>
      </c>
      <c r="F1342" t="str">
        <f>_xlfn.XLOOKUP(G1342,[1]Sheet1!$K:$K,[1]Sheet1!$N:$N,0)</f>
        <v>2022-W34</v>
      </c>
      <c r="G1342" t="s">
        <v>714</v>
      </c>
      <c r="H1342" t="s">
        <v>58</v>
      </c>
      <c r="I1342" t="s">
        <v>58</v>
      </c>
      <c r="J1342" t="s">
        <v>59</v>
      </c>
      <c r="K1342" t="s">
        <v>60</v>
      </c>
      <c r="L1342" t="s">
        <v>3250</v>
      </c>
      <c r="M1342" t="s">
        <v>984</v>
      </c>
      <c r="N1342" t="s">
        <v>3251</v>
      </c>
      <c r="O1342" t="s">
        <v>986</v>
      </c>
      <c r="P1342" t="s">
        <v>3255</v>
      </c>
      <c r="Q1342" t="s">
        <v>984</v>
      </c>
      <c r="R1342" t="s">
        <v>3256</v>
      </c>
      <c r="S1342" t="s">
        <v>986</v>
      </c>
      <c r="T1342" t="s">
        <v>1369</v>
      </c>
      <c r="U1342" t="s">
        <v>986</v>
      </c>
      <c r="V1342" t="s">
        <v>992</v>
      </c>
      <c r="W1342" t="s">
        <v>984</v>
      </c>
      <c r="X1342" t="s">
        <v>2541</v>
      </c>
      <c r="Y1342" t="s">
        <v>986</v>
      </c>
      <c r="Z1342" t="s">
        <v>673</v>
      </c>
      <c r="AA1342" t="s">
        <v>33</v>
      </c>
      <c r="AB1342">
        <v>15</v>
      </c>
      <c r="AC1342">
        <v>0</v>
      </c>
    </row>
    <row r="1343" spans="2:29" x14ac:dyDescent="0.25">
      <c r="B1343">
        <f t="shared" si="40"/>
        <v>2022</v>
      </c>
      <c r="C1343">
        <f t="shared" si="41"/>
        <v>8</v>
      </c>
      <c r="D1343" s="19">
        <f>_xlfn.XLOOKUP(G1343,[1]Sheet1!$K:$K,[1]Sheet1!$D:$D,0)</f>
        <v>44788</v>
      </c>
      <c r="E1343" s="19">
        <f>_xlfn.XLOOKUP(G1343,[1]Sheet1!$K:$K,[1]Sheet1!$E:$E,0)</f>
        <v>44794</v>
      </c>
      <c r="F1343" t="str">
        <f>_xlfn.XLOOKUP(G1343,[1]Sheet1!$K:$K,[1]Sheet1!$N:$N,0)</f>
        <v>2022-W34</v>
      </c>
      <c r="G1343" t="s">
        <v>714</v>
      </c>
      <c r="H1343" t="s">
        <v>342</v>
      </c>
      <c r="I1343" t="s">
        <v>342</v>
      </c>
      <c r="J1343" t="s">
        <v>343</v>
      </c>
      <c r="K1343" t="s">
        <v>344</v>
      </c>
      <c r="L1343" t="s">
        <v>2606</v>
      </c>
      <c r="M1343" t="s">
        <v>984</v>
      </c>
      <c r="N1343" t="s">
        <v>1925</v>
      </c>
      <c r="O1343" t="s">
        <v>986</v>
      </c>
      <c r="P1343" t="s">
        <v>2033</v>
      </c>
      <c r="Q1343" t="s">
        <v>984</v>
      </c>
      <c r="R1343" t="s">
        <v>2332</v>
      </c>
      <c r="S1343" t="s">
        <v>986</v>
      </c>
      <c r="T1343" t="s">
        <v>970</v>
      </c>
      <c r="U1343" t="s">
        <v>986</v>
      </c>
      <c r="V1343" t="s">
        <v>1012</v>
      </c>
      <c r="W1343" t="s">
        <v>984</v>
      </c>
      <c r="X1343" t="s">
        <v>1152</v>
      </c>
      <c r="Y1343" t="s">
        <v>986</v>
      </c>
      <c r="Z1343" t="s">
        <v>717</v>
      </c>
      <c r="AA1343" t="s">
        <v>33</v>
      </c>
      <c r="AB1343">
        <v>11</v>
      </c>
      <c r="AC1343">
        <v>0</v>
      </c>
    </row>
    <row r="1344" spans="2:29" x14ac:dyDescent="0.25">
      <c r="B1344">
        <f t="shared" si="40"/>
        <v>2022</v>
      </c>
      <c r="C1344">
        <f t="shared" si="41"/>
        <v>8</v>
      </c>
      <c r="D1344" s="19">
        <f>_xlfn.XLOOKUP(G1344,[1]Sheet1!$K:$K,[1]Sheet1!$D:$D,0)</f>
        <v>44788</v>
      </c>
      <c r="E1344" s="19">
        <f>_xlfn.XLOOKUP(G1344,[1]Sheet1!$K:$K,[1]Sheet1!$E:$E,0)</f>
        <v>44794</v>
      </c>
      <c r="F1344" t="str">
        <f>_xlfn.XLOOKUP(G1344,[1]Sheet1!$K:$K,[1]Sheet1!$N:$N,0)</f>
        <v>2022-W34</v>
      </c>
      <c r="G1344" t="s">
        <v>714</v>
      </c>
      <c r="H1344" t="s">
        <v>371</v>
      </c>
      <c r="I1344" t="s">
        <v>371</v>
      </c>
      <c r="J1344" t="s">
        <v>343</v>
      </c>
      <c r="K1344" t="s">
        <v>372</v>
      </c>
      <c r="L1344" t="s">
        <v>1170</v>
      </c>
      <c r="M1344" t="s">
        <v>984</v>
      </c>
      <c r="N1344" t="s">
        <v>2300</v>
      </c>
      <c r="O1344" t="s">
        <v>986</v>
      </c>
      <c r="P1344" t="s">
        <v>2709</v>
      </c>
      <c r="Q1344" t="s">
        <v>984</v>
      </c>
      <c r="R1344" t="s">
        <v>3257</v>
      </c>
      <c r="S1344" t="s">
        <v>986</v>
      </c>
      <c r="T1344" t="s">
        <v>970</v>
      </c>
      <c r="U1344" t="s">
        <v>986</v>
      </c>
      <c r="V1344" t="s">
        <v>1012</v>
      </c>
      <c r="W1344" t="s">
        <v>984</v>
      </c>
      <c r="X1344" t="s">
        <v>3045</v>
      </c>
      <c r="Y1344" t="s">
        <v>986</v>
      </c>
      <c r="Z1344" t="s">
        <v>718</v>
      </c>
      <c r="AA1344" t="s">
        <v>33</v>
      </c>
      <c r="AB1344">
        <v>11</v>
      </c>
      <c r="AC1344">
        <v>0</v>
      </c>
    </row>
    <row r="1345" spans="2:29" x14ac:dyDescent="0.25">
      <c r="B1345">
        <f t="shared" si="40"/>
        <v>2022</v>
      </c>
      <c r="C1345">
        <f t="shared" si="41"/>
        <v>8</v>
      </c>
      <c r="D1345" s="19">
        <f>_xlfn.XLOOKUP(G1345,[1]Sheet1!$K:$K,[1]Sheet1!$D:$D,0)</f>
        <v>44788</v>
      </c>
      <c r="E1345" s="19">
        <f>_xlfn.XLOOKUP(G1345,[1]Sheet1!$K:$K,[1]Sheet1!$E:$E,0)</f>
        <v>44794</v>
      </c>
      <c r="F1345" t="str">
        <f>_xlfn.XLOOKUP(G1345,[1]Sheet1!$K:$K,[1]Sheet1!$N:$N,0)</f>
        <v>2022-W34</v>
      </c>
      <c r="G1345" t="s">
        <v>714</v>
      </c>
      <c r="H1345" t="s">
        <v>231</v>
      </c>
      <c r="I1345" t="s">
        <v>231</v>
      </c>
      <c r="J1345" t="s">
        <v>232</v>
      </c>
      <c r="K1345" t="s">
        <v>233</v>
      </c>
      <c r="L1345" t="s">
        <v>1982</v>
      </c>
      <c r="M1345" t="s">
        <v>984</v>
      </c>
      <c r="N1345" t="s">
        <v>3258</v>
      </c>
      <c r="O1345" t="s">
        <v>986</v>
      </c>
      <c r="P1345" t="s">
        <v>1366</v>
      </c>
      <c r="Q1345" t="s">
        <v>984</v>
      </c>
      <c r="R1345" t="s">
        <v>1907</v>
      </c>
      <c r="S1345" t="s">
        <v>986</v>
      </c>
      <c r="T1345" t="s">
        <v>970</v>
      </c>
      <c r="U1345" t="s">
        <v>986</v>
      </c>
      <c r="V1345" t="s">
        <v>1110</v>
      </c>
      <c r="W1345" t="s">
        <v>984</v>
      </c>
      <c r="X1345" t="s">
        <v>1112</v>
      </c>
      <c r="Y1345" t="s">
        <v>986</v>
      </c>
      <c r="Z1345" t="s">
        <v>216</v>
      </c>
      <c r="AA1345" t="s">
        <v>33</v>
      </c>
      <c r="AB1345">
        <v>9</v>
      </c>
      <c r="AC1345">
        <v>0</v>
      </c>
    </row>
    <row r="1346" spans="2:29" x14ac:dyDescent="0.25">
      <c r="B1346">
        <f t="shared" si="40"/>
        <v>2022</v>
      </c>
      <c r="C1346">
        <f t="shared" si="41"/>
        <v>8</v>
      </c>
      <c r="D1346" s="19">
        <f>_xlfn.XLOOKUP(G1346,[1]Sheet1!$K:$K,[1]Sheet1!$D:$D,0)</f>
        <v>44788</v>
      </c>
      <c r="E1346" s="19">
        <f>_xlfn.XLOOKUP(G1346,[1]Sheet1!$K:$K,[1]Sheet1!$E:$E,0)</f>
        <v>44794</v>
      </c>
      <c r="F1346" t="str">
        <f>_xlfn.XLOOKUP(G1346,[1]Sheet1!$K:$K,[1]Sheet1!$N:$N,0)</f>
        <v>2022-W34</v>
      </c>
      <c r="G1346" t="s">
        <v>714</v>
      </c>
      <c r="H1346" t="s">
        <v>35</v>
      </c>
      <c r="I1346" t="s">
        <v>35</v>
      </c>
      <c r="J1346" t="s">
        <v>36</v>
      </c>
      <c r="K1346" t="s">
        <v>37</v>
      </c>
      <c r="L1346" t="s">
        <v>1010</v>
      </c>
      <c r="M1346" t="s">
        <v>984</v>
      </c>
      <c r="N1346" t="s">
        <v>3259</v>
      </c>
      <c r="O1346" t="s">
        <v>986</v>
      </c>
      <c r="P1346" t="s">
        <v>999</v>
      </c>
      <c r="Q1346" t="s">
        <v>984</v>
      </c>
      <c r="R1346" t="s">
        <v>1530</v>
      </c>
      <c r="S1346" t="s">
        <v>986</v>
      </c>
      <c r="T1346" t="s">
        <v>970</v>
      </c>
      <c r="U1346" t="s">
        <v>986</v>
      </c>
      <c r="V1346" t="s">
        <v>967</v>
      </c>
      <c r="W1346" t="s">
        <v>984</v>
      </c>
      <c r="X1346" t="s">
        <v>1373</v>
      </c>
      <c r="Y1346" t="s">
        <v>986</v>
      </c>
      <c r="Z1346" t="s">
        <v>719</v>
      </c>
      <c r="AA1346" t="s">
        <v>33</v>
      </c>
      <c r="AB1346">
        <v>7</v>
      </c>
      <c r="AC1346">
        <v>0</v>
      </c>
    </row>
    <row r="1347" spans="2:29" x14ac:dyDescent="0.25">
      <c r="B1347">
        <f t="shared" si="40"/>
        <v>2022</v>
      </c>
      <c r="C1347">
        <f t="shared" si="41"/>
        <v>8</v>
      </c>
      <c r="D1347" s="19">
        <f>_xlfn.XLOOKUP(G1347,[1]Sheet1!$K:$K,[1]Sheet1!$D:$D,0)</f>
        <v>44788</v>
      </c>
      <c r="E1347" s="19">
        <f>_xlfn.XLOOKUP(G1347,[1]Sheet1!$K:$K,[1]Sheet1!$E:$E,0)</f>
        <v>44794</v>
      </c>
      <c r="F1347" t="str">
        <f>_xlfn.XLOOKUP(G1347,[1]Sheet1!$K:$K,[1]Sheet1!$N:$N,0)</f>
        <v>2022-W34</v>
      </c>
      <c r="G1347" t="s">
        <v>714</v>
      </c>
      <c r="H1347" t="s">
        <v>50</v>
      </c>
      <c r="I1347" t="s">
        <v>50</v>
      </c>
      <c r="J1347" t="s">
        <v>51</v>
      </c>
      <c r="K1347" t="s">
        <v>52</v>
      </c>
      <c r="L1347" t="s">
        <v>1056</v>
      </c>
      <c r="M1347" t="s">
        <v>984</v>
      </c>
      <c r="N1347" t="s">
        <v>2335</v>
      </c>
      <c r="O1347" t="s">
        <v>986</v>
      </c>
      <c r="P1347" t="s">
        <v>1425</v>
      </c>
      <c r="Q1347" t="s">
        <v>984</v>
      </c>
      <c r="R1347" t="s">
        <v>1131</v>
      </c>
      <c r="S1347" t="s">
        <v>986</v>
      </c>
      <c r="T1347" t="s">
        <v>970</v>
      </c>
      <c r="U1347" t="s">
        <v>986</v>
      </c>
      <c r="V1347" t="s">
        <v>1032</v>
      </c>
      <c r="W1347" t="s">
        <v>984</v>
      </c>
      <c r="X1347" t="s">
        <v>1152</v>
      </c>
      <c r="Y1347" t="s">
        <v>986</v>
      </c>
      <c r="Z1347" t="s">
        <v>376</v>
      </c>
      <c r="AA1347" t="s">
        <v>33</v>
      </c>
      <c r="AB1347">
        <v>6</v>
      </c>
      <c r="AC1347">
        <v>0</v>
      </c>
    </row>
    <row r="1348" spans="2:29" x14ac:dyDescent="0.25">
      <c r="B1348">
        <f t="shared" ref="B1348:B1411" si="42">YEAR(D1348)</f>
        <v>2022</v>
      </c>
      <c r="C1348">
        <f t="shared" ref="C1348:C1411" si="43">MONTH(D1348)</f>
        <v>8</v>
      </c>
      <c r="D1348" s="19">
        <f>_xlfn.XLOOKUP(G1348,[1]Sheet1!$K:$K,[1]Sheet1!$D:$D,0)</f>
        <v>44788</v>
      </c>
      <c r="E1348" s="19">
        <f>_xlfn.XLOOKUP(G1348,[1]Sheet1!$K:$K,[1]Sheet1!$E:$E,0)</f>
        <v>44794</v>
      </c>
      <c r="F1348" t="str">
        <f>_xlfn.XLOOKUP(G1348,[1]Sheet1!$K:$K,[1]Sheet1!$N:$N,0)</f>
        <v>2022-W34</v>
      </c>
      <c r="G1348" t="s">
        <v>714</v>
      </c>
      <c r="H1348" t="s">
        <v>224</v>
      </c>
      <c r="I1348" t="s">
        <v>224</v>
      </c>
      <c r="J1348" t="s">
        <v>158</v>
      </c>
      <c r="K1348" t="s">
        <v>225</v>
      </c>
      <c r="L1348" t="s">
        <v>1110</v>
      </c>
      <c r="M1348" t="s">
        <v>984</v>
      </c>
      <c r="N1348" t="s">
        <v>2240</v>
      </c>
      <c r="O1348" t="s">
        <v>986</v>
      </c>
      <c r="P1348" t="s">
        <v>1042</v>
      </c>
      <c r="Q1348" t="s">
        <v>984</v>
      </c>
      <c r="R1348" t="s">
        <v>1145</v>
      </c>
      <c r="S1348" t="s">
        <v>986</v>
      </c>
      <c r="T1348" t="s">
        <v>970</v>
      </c>
      <c r="U1348" t="s">
        <v>986</v>
      </c>
      <c r="V1348" t="s">
        <v>1032</v>
      </c>
      <c r="W1348" t="s">
        <v>984</v>
      </c>
      <c r="X1348" t="s">
        <v>1657</v>
      </c>
      <c r="Y1348" t="s">
        <v>986</v>
      </c>
      <c r="Z1348" t="s">
        <v>298</v>
      </c>
      <c r="AA1348" t="s">
        <v>33</v>
      </c>
      <c r="AB1348">
        <v>6</v>
      </c>
      <c r="AC1348">
        <v>0</v>
      </c>
    </row>
    <row r="1349" spans="2:29" x14ac:dyDescent="0.25">
      <c r="B1349">
        <f t="shared" si="42"/>
        <v>2022</v>
      </c>
      <c r="C1349">
        <f t="shared" si="43"/>
        <v>8</v>
      </c>
      <c r="D1349" s="19">
        <f>_xlfn.XLOOKUP(G1349,[1]Sheet1!$K:$K,[1]Sheet1!$D:$D,0)</f>
        <v>44788</v>
      </c>
      <c r="E1349" s="19">
        <f>_xlfn.XLOOKUP(G1349,[1]Sheet1!$K:$K,[1]Sheet1!$E:$E,0)</f>
        <v>44794</v>
      </c>
      <c r="F1349" t="str">
        <f>_xlfn.XLOOKUP(G1349,[1]Sheet1!$K:$K,[1]Sheet1!$N:$N,0)</f>
        <v>2022-W34</v>
      </c>
      <c r="G1349" t="s">
        <v>714</v>
      </c>
      <c r="H1349" t="s">
        <v>62</v>
      </c>
      <c r="I1349" t="s">
        <v>62</v>
      </c>
      <c r="J1349" t="s">
        <v>63</v>
      </c>
      <c r="K1349" t="s">
        <v>64</v>
      </c>
      <c r="L1349" t="s">
        <v>1221</v>
      </c>
      <c r="M1349" t="s">
        <v>984</v>
      </c>
      <c r="N1349" t="s">
        <v>1836</v>
      </c>
      <c r="O1349" t="s">
        <v>986</v>
      </c>
      <c r="P1349" t="s">
        <v>1360</v>
      </c>
      <c r="Q1349" t="s">
        <v>984</v>
      </c>
      <c r="R1349" t="s">
        <v>1329</v>
      </c>
      <c r="S1349" t="s">
        <v>986</v>
      </c>
      <c r="T1349" t="s">
        <v>970</v>
      </c>
      <c r="U1349" t="s">
        <v>986</v>
      </c>
      <c r="V1349" t="s">
        <v>963</v>
      </c>
      <c r="W1349" t="s">
        <v>984</v>
      </c>
      <c r="X1349" t="s">
        <v>2406</v>
      </c>
      <c r="Y1349" t="s">
        <v>986</v>
      </c>
      <c r="Z1349" t="s">
        <v>376</v>
      </c>
      <c r="AA1349" t="s">
        <v>33</v>
      </c>
      <c r="AB1349">
        <v>5</v>
      </c>
      <c r="AC1349">
        <v>0</v>
      </c>
    </row>
    <row r="1350" spans="2:29" x14ac:dyDescent="0.25">
      <c r="B1350">
        <f t="shared" si="42"/>
        <v>2022</v>
      </c>
      <c r="C1350">
        <f t="shared" si="43"/>
        <v>8</v>
      </c>
      <c r="D1350" s="19">
        <f>_xlfn.XLOOKUP(G1350,[1]Sheet1!$K:$K,[1]Sheet1!$D:$D,0)</f>
        <v>44788</v>
      </c>
      <c r="E1350" s="19">
        <f>_xlfn.XLOOKUP(G1350,[1]Sheet1!$K:$K,[1]Sheet1!$E:$E,0)</f>
        <v>44794</v>
      </c>
      <c r="F1350" t="str">
        <f>_xlfn.XLOOKUP(G1350,[1]Sheet1!$K:$K,[1]Sheet1!$N:$N,0)</f>
        <v>2022-W34</v>
      </c>
      <c r="G1350" t="s">
        <v>714</v>
      </c>
      <c r="H1350" t="s">
        <v>45</v>
      </c>
      <c r="I1350" t="s">
        <v>45</v>
      </c>
      <c r="J1350" t="s">
        <v>46</v>
      </c>
      <c r="K1350" t="s">
        <v>47</v>
      </c>
      <c r="L1350" t="s">
        <v>1206</v>
      </c>
      <c r="M1350" t="s">
        <v>984</v>
      </c>
      <c r="N1350" t="s">
        <v>1898</v>
      </c>
      <c r="O1350" t="s">
        <v>986</v>
      </c>
      <c r="P1350" t="s">
        <v>1438</v>
      </c>
      <c r="Q1350" t="s">
        <v>984</v>
      </c>
      <c r="R1350" t="s">
        <v>1385</v>
      </c>
      <c r="S1350" t="s">
        <v>986</v>
      </c>
      <c r="T1350" t="s">
        <v>970</v>
      </c>
      <c r="U1350" t="s">
        <v>986</v>
      </c>
      <c r="V1350" t="s">
        <v>977</v>
      </c>
      <c r="W1350" t="s">
        <v>984</v>
      </c>
      <c r="X1350" t="s">
        <v>1612</v>
      </c>
      <c r="Y1350" t="s">
        <v>986</v>
      </c>
      <c r="Z1350" t="s">
        <v>367</v>
      </c>
      <c r="AA1350" t="s">
        <v>33</v>
      </c>
      <c r="AB1350">
        <v>4</v>
      </c>
      <c r="AC1350">
        <v>0</v>
      </c>
    </row>
    <row r="1351" spans="2:29" x14ac:dyDescent="0.25">
      <c r="B1351">
        <f t="shared" si="42"/>
        <v>2022</v>
      </c>
      <c r="C1351">
        <f t="shared" si="43"/>
        <v>8</v>
      </c>
      <c r="D1351" s="19">
        <f>_xlfn.XLOOKUP(G1351,[1]Sheet1!$K:$K,[1]Sheet1!$D:$D,0)</f>
        <v>44788</v>
      </c>
      <c r="E1351" s="19">
        <f>_xlfn.XLOOKUP(G1351,[1]Sheet1!$K:$K,[1]Sheet1!$E:$E,0)</f>
        <v>44794</v>
      </c>
      <c r="F1351" t="str">
        <f>_xlfn.XLOOKUP(G1351,[1]Sheet1!$K:$K,[1]Sheet1!$N:$N,0)</f>
        <v>2022-W34</v>
      </c>
      <c r="G1351" t="s">
        <v>714</v>
      </c>
      <c r="H1351" t="s">
        <v>88</v>
      </c>
      <c r="I1351" t="s">
        <v>88</v>
      </c>
      <c r="J1351" t="s">
        <v>89</v>
      </c>
      <c r="K1351" t="s">
        <v>90</v>
      </c>
      <c r="L1351" t="s">
        <v>1477</v>
      </c>
      <c r="M1351" t="s">
        <v>984</v>
      </c>
      <c r="N1351" t="s">
        <v>2311</v>
      </c>
      <c r="O1351" t="s">
        <v>986</v>
      </c>
      <c r="P1351" t="s">
        <v>1070</v>
      </c>
      <c r="Q1351" t="s">
        <v>984</v>
      </c>
      <c r="R1351" t="s">
        <v>2718</v>
      </c>
      <c r="S1351" t="s">
        <v>986</v>
      </c>
      <c r="T1351" t="s">
        <v>970</v>
      </c>
      <c r="U1351" t="s">
        <v>986</v>
      </c>
      <c r="V1351" t="s">
        <v>1081</v>
      </c>
      <c r="W1351" t="s">
        <v>984</v>
      </c>
      <c r="X1351" t="s">
        <v>2659</v>
      </c>
      <c r="Y1351" t="s">
        <v>986</v>
      </c>
      <c r="Z1351" t="s">
        <v>171</v>
      </c>
      <c r="AA1351" t="s">
        <v>33</v>
      </c>
      <c r="AB1351">
        <v>3</v>
      </c>
      <c r="AC1351">
        <v>0</v>
      </c>
    </row>
    <row r="1352" spans="2:29" x14ac:dyDescent="0.25">
      <c r="B1352">
        <f t="shared" si="42"/>
        <v>2022</v>
      </c>
      <c r="C1352">
        <f t="shared" si="43"/>
        <v>8</v>
      </c>
      <c r="D1352" s="19">
        <f>_xlfn.XLOOKUP(G1352,[1]Sheet1!$K:$K,[1]Sheet1!$D:$D,0)</f>
        <v>44788</v>
      </c>
      <c r="E1352" s="19">
        <f>_xlfn.XLOOKUP(G1352,[1]Sheet1!$K:$K,[1]Sheet1!$E:$E,0)</f>
        <v>44794</v>
      </c>
      <c r="F1352" t="str">
        <f>_xlfn.XLOOKUP(G1352,[1]Sheet1!$K:$K,[1]Sheet1!$N:$N,0)</f>
        <v>2022-W34</v>
      </c>
      <c r="G1352" t="s">
        <v>714</v>
      </c>
      <c r="H1352" t="s">
        <v>41</v>
      </c>
      <c r="I1352" t="s">
        <v>41</v>
      </c>
      <c r="J1352" t="s">
        <v>42</v>
      </c>
      <c r="K1352" t="s">
        <v>43</v>
      </c>
      <c r="L1352" t="s">
        <v>1275</v>
      </c>
      <c r="M1352" t="s">
        <v>984</v>
      </c>
      <c r="N1352" t="s">
        <v>2567</v>
      </c>
      <c r="O1352" t="s">
        <v>986</v>
      </c>
      <c r="P1352" t="s">
        <v>1150</v>
      </c>
      <c r="Q1352" t="s">
        <v>984</v>
      </c>
      <c r="R1352" t="s">
        <v>2916</v>
      </c>
      <c r="S1352" t="s">
        <v>986</v>
      </c>
      <c r="T1352" t="s">
        <v>970</v>
      </c>
      <c r="U1352" t="s">
        <v>986</v>
      </c>
      <c r="V1352" t="s">
        <v>1081</v>
      </c>
      <c r="W1352" t="s">
        <v>984</v>
      </c>
      <c r="X1352" t="s">
        <v>1129</v>
      </c>
      <c r="Y1352" t="s">
        <v>986</v>
      </c>
      <c r="Z1352" t="s">
        <v>171</v>
      </c>
      <c r="AA1352" t="s">
        <v>33</v>
      </c>
      <c r="AB1352">
        <v>3</v>
      </c>
      <c r="AC1352">
        <v>0</v>
      </c>
    </row>
    <row r="1353" spans="2:29" x14ac:dyDescent="0.25">
      <c r="B1353">
        <f t="shared" si="42"/>
        <v>2022</v>
      </c>
      <c r="C1353">
        <f t="shared" si="43"/>
        <v>8</v>
      </c>
      <c r="D1353" s="19">
        <f>_xlfn.XLOOKUP(G1353,[1]Sheet1!$K:$K,[1]Sheet1!$D:$D,0)</f>
        <v>44788</v>
      </c>
      <c r="E1353" s="19">
        <f>_xlfn.XLOOKUP(G1353,[1]Sheet1!$K:$K,[1]Sheet1!$E:$E,0)</f>
        <v>44794</v>
      </c>
      <c r="F1353" t="str">
        <f>_xlfn.XLOOKUP(G1353,[1]Sheet1!$K:$K,[1]Sheet1!$N:$N,0)</f>
        <v>2022-W34</v>
      </c>
      <c r="G1353" t="s">
        <v>714</v>
      </c>
      <c r="H1353" t="s">
        <v>157</v>
      </c>
      <c r="I1353" t="s">
        <v>157</v>
      </c>
      <c r="J1353" t="s">
        <v>158</v>
      </c>
      <c r="K1353" t="s">
        <v>159</v>
      </c>
      <c r="L1353" t="s">
        <v>1032</v>
      </c>
      <c r="M1353" t="s">
        <v>984</v>
      </c>
      <c r="N1353" t="s">
        <v>3175</v>
      </c>
      <c r="O1353" t="s">
        <v>986</v>
      </c>
      <c r="P1353" t="s">
        <v>1032</v>
      </c>
      <c r="Q1353" t="s">
        <v>984</v>
      </c>
      <c r="R1353" t="s">
        <v>2797</v>
      </c>
      <c r="S1353" t="s">
        <v>986</v>
      </c>
      <c r="T1353" t="s">
        <v>970</v>
      </c>
      <c r="U1353" t="s">
        <v>986</v>
      </c>
      <c r="V1353" t="s">
        <v>972</v>
      </c>
      <c r="W1353" t="s">
        <v>984</v>
      </c>
      <c r="X1353" t="s">
        <v>1538</v>
      </c>
      <c r="Y1353" t="s">
        <v>986</v>
      </c>
      <c r="Z1353" t="s">
        <v>257</v>
      </c>
      <c r="AA1353" t="s">
        <v>33</v>
      </c>
      <c r="AB1353">
        <v>2</v>
      </c>
      <c r="AC1353">
        <v>0</v>
      </c>
    </row>
    <row r="1354" spans="2:29" x14ac:dyDescent="0.25">
      <c r="B1354">
        <f t="shared" si="42"/>
        <v>2022</v>
      </c>
      <c r="C1354">
        <f t="shared" si="43"/>
        <v>8</v>
      </c>
      <c r="D1354" s="19">
        <f>_xlfn.XLOOKUP(G1354,[1]Sheet1!$K:$K,[1]Sheet1!$D:$D,0)</f>
        <v>44788</v>
      </c>
      <c r="E1354" s="19">
        <f>_xlfn.XLOOKUP(G1354,[1]Sheet1!$K:$K,[1]Sheet1!$E:$E,0)</f>
        <v>44794</v>
      </c>
      <c r="F1354" t="str">
        <f>_xlfn.XLOOKUP(G1354,[1]Sheet1!$K:$K,[1]Sheet1!$N:$N,0)</f>
        <v>2022-W34</v>
      </c>
      <c r="G1354" t="s">
        <v>714</v>
      </c>
      <c r="H1354" t="s">
        <v>222</v>
      </c>
      <c r="I1354" t="s">
        <v>222</v>
      </c>
      <c r="J1354" t="s">
        <v>158</v>
      </c>
      <c r="K1354" t="s">
        <v>223</v>
      </c>
      <c r="L1354" t="s">
        <v>977</v>
      </c>
      <c r="M1354" t="s">
        <v>984</v>
      </c>
      <c r="N1354" t="s">
        <v>1874</v>
      </c>
      <c r="O1354" t="s">
        <v>986</v>
      </c>
      <c r="P1354" t="s">
        <v>1032</v>
      </c>
      <c r="Q1354" t="s">
        <v>984</v>
      </c>
      <c r="R1354" t="s">
        <v>2797</v>
      </c>
      <c r="S1354" t="s">
        <v>986</v>
      </c>
      <c r="T1354" t="s">
        <v>970</v>
      </c>
      <c r="U1354" t="s">
        <v>986</v>
      </c>
      <c r="V1354" t="s">
        <v>996</v>
      </c>
      <c r="W1354" t="s">
        <v>984</v>
      </c>
      <c r="X1354" t="s">
        <v>1157</v>
      </c>
      <c r="Y1354" t="s">
        <v>986</v>
      </c>
      <c r="Z1354" t="s">
        <v>166</v>
      </c>
      <c r="AA1354" t="s">
        <v>33</v>
      </c>
      <c r="AB1354">
        <v>1</v>
      </c>
      <c r="AC1354">
        <v>0</v>
      </c>
    </row>
    <row r="1355" spans="2:29" x14ac:dyDescent="0.25">
      <c r="B1355">
        <f t="shared" si="42"/>
        <v>2022</v>
      </c>
      <c r="C1355">
        <f t="shared" si="43"/>
        <v>8</v>
      </c>
      <c r="D1355" s="19">
        <f>_xlfn.XLOOKUP(G1355,[1]Sheet1!$K:$K,[1]Sheet1!$D:$D,0)</f>
        <v>44788</v>
      </c>
      <c r="E1355" s="19">
        <f>_xlfn.XLOOKUP(G1355,[1]Sheet1!$K:$K,[1]Sheet1!$E:$E,0)</f>
        <v>44794</v>
      </c>
      <c r="F1355" t="str">
        <f>_xlfn.XLOOKUP(G1355,[1]Sheet1!$K:$K,[1]Sheet1!$N:$N,0)</f>
        <v>2022-W34</v>
      </c>
      <c r="G1355" t="s">
        <v>714</v>
      </c>
      <c r="H1355" t="s">
        <v>397</v>
      </c>
      <c r="I1355" t="s">
        <v>397</v>
      </c>
      <c r="J1355" t="s">
        <v>398</v>
      </c>
      <c r="K1355" t="s">
        <v>399</v>
      </c>
      <c r="L1355" t="s">
        <v>1275</v>
      </c>
      <c r="M1355" t="s">
        <v>984</v>
      </c>
      <c r="N1355" t="s">
        <v>2567</v>
      </c>
      <c r="O1355" t="s">
        <v>986</v>
      </c>
      <c r="P1355" t="s">
        <v>1914</v>
      </c>
      <c r="Q1355" t="s">
        <v>984</v>
      </c>
      <c r="R1355" t="s">
        <v>1950</v>
      </c>
      <c r="S1355" t="s">
        <v>986</v>
      </c>
      <c r="T1355" t="s">
        <v>970</v>
      </c>
      <c r="U1355" t="s">
        <v>986</v>
      </c>
      <c r="V1355" t="s">
        <v>996</v>
      </c>
      <c r="W1355" t="s">
        <v>984</v>
      </c>
      <c r="X1355" t="s">
        <v>2312</v>
      </c>
      <c r="Y1355" t="s">
        <v>986</v>
      </c>
      <c r="Z1355" t="s">
        <v>166</v>
      </c>
      <c r="AA1355" t="s">
        <v>33</v>
      </c>
      <c r="AB1355">
        <v>1</v>
      </c>
      <c r="AC1355">
        <v>0</v>
      </c>
    </row>
    <row r="1356" spans="2:29" x14ac:dyDescent="0.25">
      <c r="B1356">
        <f t="shared" si="42"/>
        <v>2022</v>
      </c>
      <c r="C1356">
        <f t="shared" si="43"/>
        <v>8</v>
      </c>
      <c r="D1356" s="19">
        <f>_xlfn.XLOOKUP(G1356,[1]Sheet1!$K:$K,[1]Sheet1!$D:$D,0)</f>
        <v>44788</v>
      </c>
      <c r="E1356" s="19">
        <f>_xlfn.XLOOKUP(G1356,[1]Sheet1!$K:$K,[1]Sheet1!$E:$E,0)</f>
        <v>44794</v>
      </c>
      <c r="F1356" t="str">
        <f>_xlfn.XLOOKUP(G1356,[1]Sheet1!$K:$K,[1]Sheet1!$N:$N,0)</f>
        <v>2022-W34</v>
      </c>
      <c r="G1356" t="s">
        <v>714</v>
      </c>
      <c r="H1356" t="s">
        <v>107</v>
      </c>
      <c r="I1356" t="s">
        <v>107</v>
      </c>
      <c r="J1356" t="s">
        <v>108</v>
      </c>
      <c r="K1356" t="s">
        <v>109</v>
      </c>
      <c r="L1356" t="s">
        <v>1433</v>
      </c>
      <c r="M1356" t="s">
        <v>984</v>
      </c>
      <c r="N1356" t="s">
        <v>2578</v>
      </c>
      <c r="O1356" t="s">
        <v>986</v>
      </c>
      <c r="P1356" t="s">
        <v>1089</v>
      </c>
      <c r="Q1356" t="s">
        <v>984</v>
      </c>
      <c r="R1356" t="s">
        <v>2372</v>
      </c>
      <c r="S1356" t="s">
        <v>986</v>
      </c>
      <c r="T1356" t="s">
        <v>970</v>
      </c>
      <c r="U1356" t="s">
        <v>986</v>
      </c>
      <c r="V1356" t="s">
        <v>996</v>
      </c>
      <c r="W1356" t="s">
        <v>984</v>
      </c>
      <c r="X1356" t="s">
        <v>1436</v>
      </c>
      <c r="Y1356" t="s">
        <v>986</v>
      </c>
      <c r="Z1356" t="s">
        <v>166</v>
      </c>
      <c r="AA1356" t="s">
        <v>33</v>
      </c>
      <c r="AB1356">
        <v>1</v>
      </c>
      <c r="AC1356">
        <v>0</v>
      </c>
    </row>
    <row r="1357" spans="2:29" x14ac:dyDescent="0.25">
      <c r="B1357">
        <f t="shared" si="42"/>
        <v>2023</v>
      </c>
      <c r="C1357">
        <f t="shared" si="43"/>
        <v>10</v>
      </c>
      <c r="D1357" s="19">
        <f>_xlfn.XLOOKUP(G1357,[1]Sheet1!$K:$K,[1]Sheet1!$D:$D,0)</f>
        <v>45222</v>
      </c>
      <c r="E1357" s="19">
        <f>_xlfn.XLOOKUP(G1357,[1]Sheet1!$K:$K,[1]Sheet1!$E:$E,0)</f>
        <v>45228</v>
      </c>
      <c r="F1357" t="str">
        <f>_xlfn.XLOOKUP(G1357,[1]Sheet1!$K:$K,[1]Sheet1!$N:$N,0)</f>
        <v>2023-W43</v>
      </c>
      <c r="G1357" t="s">
        <v>720</v>
      </c>
      <c r="H1357" t="s">
        <v>29</v>
      </c>
      <c r="I1357" t="s">
        <v>29</v>
      </c>
      <c r="J1357" t="s">
        <v>30</v>
      </c>
      <c r="K1357" t="s">
        <v>31</v>
      </c>
      <c r="L1357" t="s">
        <v>1884</v>
      </c>
      <c r="M1357" t="s">
        <v>1081</v>
      </c>
      <c r="N1357" t="s">
        <v>2342</v>
      </c>
      <c r="O1357" t="s">
        <v>1073</v>
      </c>
      <c r="P1357" t="s">
        <v>1230</v>
      </c>
      <c r="Q1357" t="s">
        <v>977</v>
      </c>
      <c r="R1357" t="s">
        <v>1571</v>
      </c>
      <c r="S1357" t="s">
        <v>2149</v>
      </c>
      <c r="T1357" t="s">
        <v>970</v>
      </c>
      <c r="U1357" t="s">
        <v>970</v>
      </c>
      <c r="V1357" t="s">
        <v>1289</v>
      </c>
      <c r="W1357" t="s">
        <v>984</v>
      </c>
      <c r="X1357" t="s">
        <v>3260</v>
      </c>
      <c r="Y1357" t="s">
        <v>986</v>
      </c>
      <c r="Z1357" t="s">
        <v>721</v>
      </c>
      <c r="AA1357" t="s">
        <v>33</v>
      </c>
      <c r="AB1357">
        <v>22</v>
      </c>
      <c r="AC1357">
        <v>0</v>
      </c>
    </row>
    <row r="1358" spans="2:29" x14ac:dyDescent="0.25">
      <c r="B1358">
        <f t="shared" si="42"/>
        <v>2023</v>
      </c>
      <c r="C1358">
        <f t="shared" si="43"/>
        <v>10</v>
      </c>
      <c r="D1358" s="19">
        <f>_xlfn.XLOOKUP(G1358,[1]Sheet1!$K:$K,[1]Sheet1!$D:$D,0)</f>
        <v>45222</v>
      </c>
      <c r="E1358" s="19">
        <f>_xlfn.XLOOKUP(G1358,[1]Sheet1!$K:$K,[1]Sheet1!$E:$E,0)</f>
        <v>45228</v>
      </c>
      <c r="F1358" t="str">
        <f>_xlfn.XLOOKUP(G1358,[1]Sheet1!$K:$K,[1]Sheet1!$N:$N,0)</f>
        <v>2023-W43</v>
      </c>
      <c r="G1358" t="s">
        <v>720</v>
      </c>
      <c r="H1358" t="s">
        <v>54</v>
      </c>
      <c r="I1358" t="s">
        <v>54</v>
      </c>
      <c r="J1358" t="s">
        <v>30</v>
      </c>
      <c r="K1358" t="s">
        <v>55</v>
      </c>
      <c r="L1358" t="s">
        <v>2472</v>
      </c>
      <c r="M1358" t="s">
        <v>1081</v>
      </c>
      <c r="N1358" t="s">
        <v>1193</v>
      </c>
      <c r="O1358" t="s">
        <v>1073</v>
      </c>
      <c r="P1358" t="s">
        <v>2791</v>
      </c>
      <c r="Q1358" t="s">
        <v>977</v>
      </c>
      <c r="R1358" t="s">
        <v>3261</v>
      </c>
      <c r="S1358" t="s">
        <v>2149</v>
      </c>
      <c r="T1358" t="s">
        <v>1408</v>
      </c>
      <c r="U1358" t="s">
        <v>970</v>
      </c>
      <c r="V1358" t="s">
        <v>992</v>
      </c>
      <c r="W1358" t="s">
        <v>984</v>
      </c>
      <c r="X1358" t="s">
        <v>1174</v>
      </c>
      <c r="Y1358" t="s">
        <v>986</v>
      </c>
      <c r="Z1358" t="s">
        <v>722</v>
      </c>
      <c r="AA1358" t="s">
        <v>33</v>
      </c>
      <c r="AB1358">
        <v>15</v>
      </c>
      <c r="AC1358">
        <v>0</v>
      </c>
    </row>
    <row r="1359" spans="2:29" x14ac:dyDescent="0.25">
      <c r="B1359">
        <f t="shared" si="42"/>
        <v>2023</v>
      </c>
      <c r="C1359">
        <f t="shared" si="43"/>
        <v>10</v>
      </c>
      <c r="D1359" s="19">
        <f>_xlfn.XLOOKUP(G1359,[1]Sheet1!$K:$K,[1]Sheet1!$D:$D,0)</f>
        <v>45222</v>
      </c>
      <c r="E1359" s="19">
        <f>_xlfn.XLOOKUP(G1359,[1]Sheet1!$K:$K,[1]Sheet1!$E:$E,0)</f>
        <v>45228</v>
      </c>
      <c r="F1359" t="str">
        <f>_xlfn.XLOOKUP(G1359,[1]Sheet1!$K:$K,[1]Sheet1!$N:$N,0)</f>
        <v>2023-W43</v>
      </c>
      <c r="G1359" t="s">
        <v>720</v>
      </c>
      <c r="H1359" t="s">
        <v>40</v>
      </c>
      <c r="I1359" t="s">
        <v>58</v>
      </c>
      <c r="J1359" t="s">
        <v>59</v>
      </c>
      <c r="K1359" t="s">
        <v>60</v>
      </c>
      <c r="L1359" t="s">
        <v>1908</v>
      </c>
      <c r="M1359" t="s">
        <v>1032</v>
      </c>
      <c r="N1359" t="s">
        <v>1173</v>
      </c>
      <c r="O1359" t="s">
        <v>3170</v>
      </c>
      <c r="P1359" t="s">
        <v>1969</v>
      </c>
      <c r="Q1359" t="s">
        <v>1042</v>
      </c>
      <c r="R1359" t="s">
        <v>2065</v>
      </c>
      <c r="S1359" t="s">
        <v>2409</v>
      </c>
      <c r="T1359" t="s">
        <v>970</v>
      </c>
      <c r="U1359" t="s">
        <v>970</v>
      </c>
      <c r="V1359" t="s">
        <v>1001</v>
      </c>
      <c r="W1359" t="s">
        <v>996</v>
      </c>
      <c r="X1359" t="s">
        <v>2703</v>
      </c>
      <c r="Y1359" t="s">
        <v>1040</v>
      </c>
      <c r="Z1359" t="s">
        <v>420</v>
      </c>
      <c r="AA1359" t="s">
        <v>166</v>
      </c>
      <c r="AB1359">
        <v>13</v>
      </c>
      <c r="AC1359">
        <v>1</v>
      </c>
    </row>
    <row r="1360" spans="2:29" x14ac:dyDescent="0.25">
      <c r="B1360">
        <f t="shared" si="42"/>
        <v>2023</v>
      </c>
      <c r="C1360">
        <f t="shared" si="43"/>
        <v>10</v>
      </c>
      <c r="D1360" s="19">
        <f>_xlfn.XLOOKUP(G1360,[1]Sheet1!$K:$K,[1]Sheet1!$D:$D,0)</f>
        <v>45222</v>
      </c>
      <c r="E1360" s="19">
        <f>_xlfn.XLOOKUP(G1360,[1]Sheet1!$K:$K,[1]Sheet1!$E:$E,0)</f>
        <v>45228</v>
      </c>
      <c r="F1360" t="str">
        <f>_xlfn.XLOOKUP(G1360,[1]Sheet1!$K:$K,[1]Sheet1!$N:$N,0)</f>
        <v>2023-W43</v>
      </c>
      <c r="G1360" t="s">
        <v>720</v>
      </c>
      <c r="H1360" t="s">
        <v>76</v>
      </c>
      <c r="I1360" t="s">
        <v>76</v>
      </c>
      <c r="J1360" t="s">
        <v>77</v>
      </c>
      <c r="K1360" t="s">
        <v>78</v>
      </c>
      <c r="L1360" t="s">
        <v>1642</v>
      </c>
      <c r="M1360" t="s">
        <v>977</v>
      </c>
      <c r="N1360" t="s">
        <v>2051</v>
      </c>
      <c r="O1360" t="s">
        <v>2277</v>
      </c>
      <c r="P1360" t="s">
        <v>1800</v>
      </c>
      <c r="Q1360" t="s">
        <v>963</v>
      </c>
      <c r="R1360" t="s">
        <v>2382</v>
      </c>
      <c r="S1360" t="s">
        <v>2762</v>
      </c>
      <c r="T1360" t="s">
        <v>2798</v>
      </c>
      <c r="U1360" t="s">
        <v>970</v>
      </c>
      <c r="V1360" t="s">
        <v>1001</v>
      </c>
      <c r="W1360" t="s">
        <v>972</v>
      </c>
      <c r="X1360" t="s">
        <v>2460</v>
      </c>
      <c r="Y1360" t="s">
        <v>1524</v>
      </c>
      <c r="Z1360" t="s">
        <v>175</v>
      </c>
      <c r="AA1360" t="s">
        <v>138</v>
      </c>
      <c r="AB1360">
        <v>13</v>
      </c>
      <c r="AC1360">
        <v>2</v>
      </c>
    </row>
    <row r="1361" spans="2:29" x14ac:dyDescent="0.25">
      <c r="B1361">
        <f t="shared" si="42"/>
        <v>2023</v>
      </c>
      <c r="C1361">
        <f t="shared" si="43"/>
        <v>10</v>
      </c>
      <c r="D1361" s="19">
        <f>_xlfn.XLOOKUP(G1361,[1]Sheet1!$K:$K,[1]Sheet1!$D:$D,0)</f>
        <v>45222</v>
      </c>
      <c r="E1361" s="19">
        <f>_xlfn.XLOOKUP(G1361,[1]Sheet1!$K:$K,[1]Sheet1!$E:$E,0)</f>
        <v>45228</v>
      </c>
      <c r="F1361" t="str">
        <f>_xlfn.XLOOKUP(G1361,[1]Sheet1!$K:$K,[1]Sheet1!$N:$N,0)</f>
        <v>2023-W43</v>
      </c>
      <c r="G1361" t="s">
        <v>720</v>
      </c>
      <c r="H1361" t="s">
        <v>24</v>
      </c>
      <c r="I1361" t="s">
        <v>24</v>
      </c>
      <c r="J1361" t="s">
        <v>25</v>
      </c>
      <c r="K1361" t="s">
        <v>26</v>
      </c>
      <c r="L1361" t="s">
        <v>1810</v>
      </c>
      <c r="M1361" t="s">
        <v>984</v>
      </c>
      <c r="N1361" t="s">
        <v>1138</v>
      </c>
      <c r="O1361" t="s">
        <v>986</v>
      </c>
      <c r="P1361" t="s">
        <v>1567</v>
      </c>
      <c r="Q1361" t="s">
        <v>984</v>
      </c>
      <c r="R1361" t="s">
        <v>2511</v>
      </c>
      <c r="S1361" t="s">
        <v>986</v>
      </c>
      <c r="T1361" t="s">
        <v>970</v>
      </c>
      <c r="U1361" t="s">
        <v>986</v>
      </c>
      <c r="V1361" t="s">
        <v>1125</v>
      </c>
      <c r="W1361" t="s">
        <v>984</v>
      </c>
      <c r="X1361" t="s">
        <v>2377</v>
      </c>
      <c r="Y1361" t="s">
        <v>986</v>
      </c>
      <c r="Z1361" t="s">
        <v>106</v>
      </c>
      <c r="AA1361" t="s">
        <v>33</v>
      </c>
      <c r="AB1361">
        <v>12</v>
      </c>
      <c r="AC1361">
        <v>0</v>
      </c>
    </row>
    <row r="1362" spans="2:29" x14ac:dyDescent="0.25">
      <c r="B1362">
        <f t="shared" si="42"/>
        <v>2023</v>
      </c>
      <c r="C1362">
        <f t="shared" si="43"/>
        <v>10</v>
      </c>
      <c r="D1362" s="19">
        <f>_xlfn.XLOOKUP(G1362,[1]Sheet1!$K:$K,[1]Sheet1!$D:$D,0)</f>
        <v>45222</v>
      </c>
      <c r="E1362" s="19">
        <f>_xlfn.XLOOKUP(G1362,[1]Sheet1!$K:$K,[1]Sheet1!$E:$E,0)</f>
        <v>45228</v>
      </c>
      <c r="F1362" t="str">
        <f>_xlfn.XLOOKUP(G1362,[1]Sheet1!$K:$K,[1]Sheet1!$N:$N,0)</f>
        <v>2023-W43</v>
      </c>
      <c r="G1362" t="s">
        <v>720</v>
      </c>
      <c r="H1362" t="s">
        <v>92</v>
      </c>
      <c r="I1362" t="s">
        <v>97</v>
      </c>
      <c r="J1362" t="s">
        <v>98</v>
      </c>
      <c r="K1362" t="s">
        <v>99</v>
      </c>
      <c r="L1362" t="s">
        <v>2660</v>
      </c>
      <c r="M1362" t="s">
        <v>972</v>
      </c>
      <c r="N1362" t="s">
        <v>1921</v>
      </c>
      <c r="O1362" t="s">
        <v>2678</v>
      </c>
      <c r="P1362" t="s">
        <v>3067</v>
      </c>
      <c r="Q1362" t="s">
        <v>972</v>
      </c>
      <c r="R1362" t="s">
        <v>1755</v>
      </c>
      <c r="S1362" t="s">
        <v>2287</v>
      </c>
      <c r="T1362" t="s">
        <v>970</v>
      </c>
      <c r="U1362" t="s">
        <v>970</v>
      </c>
      <c r="V1362" t="s">
        <v>1125</v>
      </c>
      <c r="W1362" t="s">
        <v>984</v>
      </c>
      <c r="X1362" t="s">
        <v>2149</v>
      </c>
      <c r="Y1362" t="s">
        <v>986</v>
      </c>
      <c r="Z1362" t="s">
        <v>175</v>
      </c>
      <c r="AA1362" t="s">
        <v>33</v>
      </c>
      <c r="AB1362">
        <v>12</v>
      </c>
      <c r="AC1362">
        <v>0</v>
      </c>
    </row>
    <row r="1363" spans="2:29" x14ac:dyDescent="0.25">
      <c r="B1363">
        <f t="shared" si="42"/>
        <v>2023</v>
      </c>
      <c r="C1363">
        <f t="shared" si="43"/>
        <v>10</v>
      </c>
      <c r="D1363" s="19">
        <f>_xlfn.XLOOKUP(G1363,[1]Sheet1!$K:$K,[1]Sheet1!$D:$D,0)</f>
        <v>45222</v>
      </c>
      <c r="E1363" s="19">
        <f>_xlfn.XLOOKUP(G1363,[1]Sheet1!$K:$K,[1]Sheet1!$E:$E,0)</f>
        <v>45228</v>
      </c>
      <c r="F1363" t="str">
        <f>_xlfn.XLOOKUP(G1363,[1]Sheet1!$K:$K,[1]Sheet1!$N:$N,0)</f>
        <v>2023-W43</v>
      </c>
      <c r="G1363" t="s">
        <v>720</v>
      </c>
      <c r="H1363" t="s">
        <v>133</v>
      </c>
      <c r="I1363" t="s">
        <v>72</v>
      </c>
      <c r="J1363" t="s">
        <v>73</v>
      </c>
      <c r="K1363" t="s">
        <v>74</v>
      </c>
      <c r="L1363" t="s">
        <v>2264</v>
      </c>
      <c r="M1363" t="s">
        <v>963</v>
      </c>
      <c r="N1363" t="s">
        <v>1641</v>
      </c>
      <c r="O1363" t="s">
        <v>1412</v>
      </c>
      <c r="P1363" t="s">
        <v>3262</v>
      </c>
      <c r="Q1363" t="s">
        <v>1032</v>
      </c>
      <c r="R1363" t="s">
        <v>1297</v>
      </c>
      <c r="S1363" t="s">
        <v>3263</v>
      </c>
      <c r="T1363" t="s">
        <v>970</v>
      </c>
      <c r="U1363" t="s">
        <v>970</v>
      </c>
      <c r="V1363" t="s">
        <v>1125</v>
      </c>
      <c r="W1363" t="s">
        <v>984</v>
      </c>
      <c r="X1363" t="s">
        <v>1893</v>
      </c>
      <c r="Y1363" t="s">
        <v>986</v>
      </c>
      <c r="Z1363" t="s">
        <v>440</v>
      </c>
      <c r="AA1363" t="s">
        <v>33</v>
      </c>
      <c r="AB1363">
        <v>12</v>
      </c>
      <c r="AC1363">
        <v>0</v>
      </c>
    </row>
    <row r="1364" spans="2:29" x14ac:dyDescent="0.25">
      <c r="B1364">
        <f t="shared" si="42"/>
        <v>2023</v>
      </c>
      <c r="C1364">
        <f t="shared" si="43"/>
        <v>10</v>
      </c>
      <c r="D1364" s="19">
        <f>_xlfn.XLOOKUP(G1364,[1]Sheet1!$K:$K,[1]Sheet1!$D:$D,0)</f>
        <v>45222</v>
      </c>
      <c r="E1364" s="19">
        <f>_xlfn.XLOOKUP(G1364,[1]Sheet1!$K:$K,[1]Sheet1!$E:$E,0)</f>
        <v>45228</v>
      </c>
      <c r="F1364" t="str">
        <f>_xlfn.XLOOKUP(G1364,[1]Sheet1!$K:$K,[1]Sheet1!$N:$N,0)</f>
        <v>2023-W43</v>
      </c>
      <c r="G1364" t="s">
        <v>720</v>
      </c>
      <c r="H1364" t="s">
        <v>92</v>
      </c>
      <c r="I1364" t="s">
        <v>102</v>
      </c>
      <c r="J1364" t="s">
        <v>103</v>
      </c>
      <c r="K1364" t="s">
        <v>104</v>
      </c>
      <c r="L1364" t="s">
        <v>2948</v>
      </c>
      <c r="M1364" t="s">
        <v>1022</v>
      </c>
      <c r="N1364" t="s">
        <v>1383</v>
      </c>
      <c r="O1364" t="s">
        <v>3264</v>
      </c>
      <c r="P1364" t="s">
        <v>2698</v>
      </c>
      <c r="Q1364" t="s">
        <v>1022</v>
      </c>
      <c r="R1364" t="s">
        <v>2888</v>
      </c>
      <c r="S1364" t="s">
        <v>3265</v>
      </c>
      <c r="T1364" t="s">
        <v>970</v>
      </c>
      <c r="U1364" t="s">
        <v>970</v>
      </c>
      <c r="V1364" t="s">
        <v>1012</v>
      </c>
      <c r="W1364" t="s">
        <v>984</v>
      </c>
      <c r="X1364" t="s">
        <v>2678</v>
      </c>
      <c r="Y1364" t="s">
        <v>986</v>
      </c>
      <c r="Z1364" t="s">
        <v>723</v>
      </c>
      <c r="AA1364" t="s">
        <v>33</v>
      </c>
      <c r="AB1364">
        <v>10</v>
      </c>
      <c r="AC1364">
        <v>0</v>
      </c>
    </row>
    <row r="1365" spans="2:29" x14ac:dyDescent="0.25">
      <c r="B1365">
        <f t="shared" si="42"/>
        <v>2023</v>
      </c>
      <c r="C1365">
        <f t="shared" si="43"/>
        <v>10</v>
      </c>
      <c r="D1365" s="19">
        <f>_xlfn.XLOOKUP(G1365,[1]Sheet1!$K:$K,[1]Sheet1!$D:$D,0)</f>
        <v>45222</v>
      </c>
      <c r="E1365" s="19">
        <f>_xlfn.XLOOKUP(G1365,[1]Sheet1!$K:$K,[1]Sheet1!$E:$E,0)</f>
        <v>45228</v>
      </c>
      <c r="F1365" t="str">
        <f>_xlfn.XLOOKUP(G1365,[1]Sheet1!$K:$K,[1]Sheet1!$N:$N,0)</f>
        <v>2023-W43</v>
      </c>
      <c r="G1365" t="s">
        <v>720</v>
      </c>
      <c r="H1365" t="s">
        <v>40</v>
      </c>
      <c r="I1365" t="s">
        <v>88</v>
      </c>
      <c r="J1365" t="s">
        <v>89</v>
      </c>
      <c r="K1365" t="s">
        <v>90</v>
      </c>
      <c r="L1365" t="s">
        <v>3266</v>
      </c>
      <c r="M1365" t="s">
        <v>1081</v>
      </c>
      <c r="N1365" t="s">
        <v>2323</v>
      </c>
      <c r="O1365" t="s">
        <v>1073</v>
      </c>
      <c r="P1365" t="s">
        <v>2215</v>
      </c>
      <c r="Q1365" t="s">
        <v>967</v>
      </c>
      <c r="R1365" t="s">
        <v>1979</v>
      </c>
      <c r="S1365" t="s">
        <v>3267</v>
      </c>
      <c r="T1365" t="s">
        <v>970</v>
      </c>
      <c r="U1365" t="s">
        <v>970</v>
      </c>
      <c r="V1365" t="s">
        <v>1022</v>
      </c>
      <c r="W1365" t="s">
        <v>984</v>
      </c>
      <c r="X1365" t="s">
        <v>1434</v>
      </c>
      <c r="Y1365" t="s">
        <v>986</v>
      </c>
      <c r="Z1365" t="s">
        <v>724</v>
      </c>
      <c r="AA1365" t="s">
        <v>33</v>
      </c>
      <c r="AB1365">
        <v>8</v>
      </c>
      <c r="AC1365">
        <v>0</v>
      </c>
    </row>
    <row r="1366" spans="2:29" x14ac:dyDescent="0.25">
      <c r="B1366">
        <f t="shared" si="42"/>
        <v>2023</v>
      </c>
      <c r="C1366">
        <f t="shared" si="43"/>
        <v>10</v>
      </c>
      <c r="D1366" s="19">
        <f>_xlfn.XLOOKUP(G1366,[1]Sheet1!$K:$K,[1]Sheet1!$D:$D,0)</f>
        <v>45222</v>
      </c>
      <c r="E1366" s="19">
        <f>_xlfn.XLOOKUP(G1366,[1]Sheet1!$K:$K,[1]Sheet1!$E:$E,0)</f>
        <v>45228</v>
      </c>
      <c r="F1366" t="str">
        <f>_xlfn.XLOOKUP(G1366,[1]Sheet1!$K:$K,[1]Sheet1!$N:$N,0)</f>
        <v>2023-W43</v>
      </c>
      <c r="G1366" t="s">
        <v>720</v>
      </c>
      <c r="H1366" t="s">
        <v>34</v>
      </c>
      <c r="I1366" t="s">
        <v>50</v>
      </c>
      <c r="J1366" t="s">
        <v>51</v>
      </c>
      <c r="K1366" t="s">
        <v>52</v>
      </c>
      <c r="L1366" t="s">
        <v>995</v>
      </c>
      <c r="M1366" t="s">
        <v>972</v>
      </c>
      <c r="N1366" t="s">
        <v>1037</v>
      </c>
      <c r="O1366" t="s">
        <v>2678</v>
      </c>
      <c r="P1366" t="s">
        <v>1982</v>
      </c>
      <c r="Q1366" t="s">
        <v>972</v>
      </c>
      <c r="R1366" t="s">
        <v>1444</v>
      </c>
      <c r="S1366" t="s">
        <v>2287</v>
      </c>
      <c r="T1366" t="s">
        <v>970</v>
      </c>
      <c r="U1366" t="s">
        <v>970</v>
      </c>
      <c r="V1366" t="s">
        <v>967</v>
      </c>
      <c r="W1366" t="s">
        <v>984</v>
      </c>
      <c r="X1366" t="s">
        <v>2834</v>
      </c>
      <c r="Y1366" t="s">
        <v>986</v>
      </c>
      <c r="Z1366" t="s">
        <v>243</v>
      </c>
      <c r="AA1366" t="s">
        <v>33</v>
      </c>
      <c r="AB1366">
        <v>7</v>
      </c>
      <c r="AC1366">
        <v>0</v>
      </c>
    </row>
    <row r="1367" spans="2:29" x14ac:dyDescent="0.25">
      <c r="B1367">
        <f t="shared" si="42"/>
        <v>2023</v>
      </c>
      <c r="C1367">
        <f t="shared" si="43"/>
        <v>10</v>
      </c>
      <c r="D1367" s="19">
        <f>_xlfn.XLOOKUP(G1367,[1]Sheet1!$K:$K,[1]Sheet1!$D:$D,0)</f>
        <v>45222</v>
      </c>
      <c r="E1367" s="19">
        <f>_xlfn.XLOOKUP(G1367,[1]Sheet1!$K:$K,[1]Sheet1!$E:$E,0)</f>
        <v>45228</v>
      </c>
      <c r="F1367" t="str">
        <f>_xlfn.XLOOKUP(G1367,[1]Sheet1!$K:$K,[1]Sheet1!$N:$N,0)</f>
        <v>2023-W43</v>
      </c>
      <c r="G1367" t="s">
        <v>720</v>
      </c>
      <c r="H1367" t="s">
        <v>40</v>
      </c>
      <c r="I1367" t="s">
        <v>41</v>
      </c>
      <c r="J1367" t="s">
        <v>42</v>
      </c>
      <c r="K1367" t="s">
        <v>43</v>
      </c>
      <c r="L1367" t="s">
        <v>2070</v>
      </c>
      <c r="M1367" t="s">
        <v>963</v>
      </c>
      <c r="N1367" t="s">
        <v>3268</v>
      </c>
      <c r="O1367" t="s">
        <v>1412</v>
      </c>
      <c r="P1367" t="s">
        <v>2667</v>
      </c>
      <c r="Q1367" t="s">
        <v>1032</v>
      </c>
      <c r="R1367" t="s">
        <v>2393</v>
      </c>
      <c r="S1367" t="s">
        <v>3263</v>
      </c>
      <c r="T1367" t="s">
        <v>1017</v>
      </c>
      <c r="U1367" t="s">
        <v>970</v>
      </c>
      <c r="V1367" t="s">
        <v>967</v>
      </c>
      <c r="W1367" t="s">
        <v>984</v>
      </c>
      <c r="X1367" t="s">
        <v>1387</v>
      </c>
      <c r="Y1367" t="s">
        <v>986</v>
      </c>
      <c r="Z1367" t="s">
        <v>725</v>
      </c>
      <c r="AA1367" t="s">
        <v>33</v>
      </c>
      <c r="AB1367">
        <v>7</v>
      </c>
      <c r="AC1367">
        <v>0</v>
      </c>
    </row>
    <row r="1368" spans="2:29" x14ac:dyDescent="0.25">
      <c r="B1368">
        <f t="shared" si="42"/>
        <v>2023</v>
      </c>
      <c r="C1368">
        <f t="shared" si="43"/>
        <v>10</v>
      </c>
      <c r="D1368" s="19">
        <f>_xlfn.XLOOKUP(G1368,[1]Sheet1!$K:$K,[1]Sheet1!$D:$D,0)</f>
        <v>45222</v>
      </c>
      <c r="E1368" s="19">
        <f>_xlfn.XLOOKUP(G1368,[1]Sheet1!$K:$K,[1]Sheet1!$E:$E,0)</f>
        <v>45228</v>
      </c>
      <c r="F1368" t="str">
        <f>_xlfn.XLOOKUP(G1368,[1]Sheet1!$K:$K,[1]Sheet1!$N:$N,0)</f>
        <v>2023-W43</v>
      </c>
      <c r="G1368" t="s">
        <v>720</v>
      </c>
      <c r="H1368" t="s">
        <v>92</v>
      </c>
      <c r="I1368" t="s">
        <v>93</v>
      </c>
      <c r="J1368" t="s">
        <v>94</v>
      </c>
      <c r="K1368" t="s">
        <v>95</v>
      </c>
      <c r="L1368" t="s">
        <v>2412</v>
      </c>
      <c r="M1368" t="s">
        <v>972</v>
      </c>
      <c r="N1368" t="s">
        <v>2572</v>
      </c>
      <c r="O1368" t="s">
        <v>2678</v>
      </c>
      <c r="P1368" t="s">
        <v>1764</v>
      </c>
      <c r="Q1368" t="s">
        <v>972</v>
      </c>
      <c r="R1368" t="s">
        <v>1442</v>
      </c>
      <c r="S1368" t="s">
        <v>2287</v>
      </c>
      <c r="T1368" t="s">
        <v>2101</v>
      </c>
      <c r="U1368" t="s">
        <v>970</v>
      </c>
      <c r="V1368" t="s">
        <v>967</v>
      </c>
      <c r="W1368" t="s">
        <v>984</v>
      </c>
      <c r="X1368" t="s">
        <v>1075</v>
      </c>
      <c r="Y1368" t="s">
        <v>986</v>
      </c>
      <c r="Z1368" t="s">
        <v>151</v>
      </c>
      <c r="AA1368" t="s">
        <v>33</v>
      </c>
      <c r="AB1368">
        <v>7</v>
      </c>
      <c r="AC1368">
        <v>0</v>
      </c>
    </row>
    <row r="1369" spans="2:29" x14ac:dyDescent="0.25">
      <c r="B1369">
        <f t="shared" si="42"/>
        <v>2023</v>
      </c>
      <c r="C1369">
        <f t="shared" si="43"/>
        <v>10</v>
      </c>
      <c r="D1369" s="19">
        <f>_xlfn.XLOOKUP(G1369,[1]Sheet1!$K:$K,[1]Sheet1!$D:$D,0)</f>
        <v>45222</v>
      </c>
      <c r="E1369" s="19">
        <f>_xlfn.XLOOKUP(G1369,[1]Sheet1!$K:$K,[1]Sheet1!$E:$E,0)</f>
        <v>45228</v>
      </c>
      <c r="F1369" t="str">
        <f>_xlfn.XLOOKUP(G1369,[1]Sheet1!$K:$K,[1]Sheet1!$N:$N,0)</f>
        <v>2023-W43</v>
      </c>
      <c r="G1369" t="s">
        <v>720</v>
      </c>
      <c r="H1369" t="s">
        <v>34</v>
      </c>
      <c r="I1369" t="s">
        <v>35</v>
      </c>
      <c r="J1369" t="s">
        <v>36</v>
      </c>
      <c r="K1369" t="s">
        <v>37</v>
      </c>
      <c r="L1369" t="s">
        <v>1800</v>
      </c>
      <c r="M1369" t="s">
        <v>996</v>
      </c>
      <c r="N1369" t="s">
        <v>2257</v>
      </c>
      <c r="O1369" t="s">
        <v>1591</v>
      </c>
      <c r="P1369" t="s">
        <v>2171</v>
      </c>
      <c r="Q1369" t="s">
        <v>972</v>
      </c>
      <c r="R1369" t="s">
        <v>1024</v>
      </c>
      <c r="S1369" t="s">
        <v>2287</v>
      </c>
      <c r="T1369" t="s">
        <v>2535</v>
      </c>
      <c r="U1369" t="s">
        <v>970</v>
      </c>
      <c r="V1369" t="s">
        <v>977</v>
      </c>
      <c r="W1369" t="s">
        <v>996</v>
      </c>
      <c r="X1369" t="s">
        <v>1224</v>
      </c>
      <c r="Y1369" t="s">
        <v>970</v>
      </c>
      <c r="Z1369" t="s">
        <v>678</v>
      </c>
      <c r="AA1369" t="s">
        <v>442</v>
      </c>
      <c r="AB1369">
        <v>4</v>
      </c>
      <c r="AC1369">
        <v>1</v>
      </c>
    </row>
    <row r="1370" spans="2:29" x14ac:dyDescent="0.25">
      <c r="B1370">
        <f t="shared" si="42"/>
        <v>2023</v>
      </c>
      <c r="C1370">
        <f t="shared" si="43"/>
        <v>10</v>
      </c>
      <c r="D1370" s="19">
        <f>_xlfn.XLOOKUP(G1370,[1]Sheet1!$K:$K,[1]Sheet1!$D:$D,0)</f>
        <v>45222</v>
      </c>
      <c r="E1370" s="19">
        <f>_xlfn.XLOOKUP(G1370,[1]Sheet1!$K:$K,[1]Sheet1!$E:$E,0)</f>
        <v>45228</v>
      </c>
      <c r="F1370" t="str">
        <f>_xlfn.XLOOKUP(G1370,[1]Sheet1!$K:$K,[1]Sheet1!$N:$N,0)</f>
        <v>2023-W43</v>
      </c>
      <c r="G1370" t="s">
        <v>720</v>
      </c>
      <c r="H1370" t="s">
        <v>133</v>
      </c>
      <c r="I1370" t="s">
        <v>80</v>
      </c>
      <c r="J1370" t="s">
        <v>81</v>
      </c>
      <c r="K1370" t="s">
        <v>82</v>
      </c>
      <c r="L1370" t="s">
        <v>1312</v>
      </c>
      <c r="M1370" t="s">
        <v>996</v>
      </c>
      <c r="N1370" t="s">
        <v>1783</v>
      </c>
      <c r="O1370" t="s">
        <v>1591</v>
      </c>
      <c r="P1370" t="s">
        <v>2064</v>
      </c>
      <c r="Q1370" t="s">
        <v>996</v>
      </c>
      <c r="R1370" t="s">
        <v>1129</v>
      </c>
      <c r="S1370" t="s">
        <v>2514</v>
      </c>
      <c r="T1370" t="s">
        <v>1741</v>
      </c>
      <c r="U1370" t="s">
        <v>970</v>
      </c>
      <c r="V1370" t="s">
        <v>977</v>
      </c>
      <c r="W1370" t="s">
        <v>984</v>
      </c>
      <c r="X1370" t="s">
        <v>1111</v>
      </c>
      <c r="Y1370" t="s">
        <v>986</v>
      </c>
      <c r="Z1370" t="s">
        <v>726</v>
      </c>
      <c r="AA1370" t="s">
        <v>33</v>
      </c>
      <c r="AB1370">
        <v>4</v>
      </c>
      <c r="AC1370">
        <v>0</v>
      </c>
    </row>
    <row r="1371" spans="2:29" x14ac:dyDescent="0.25">
      <c r="B1371">
        <f t="shared" si="42"/>
        <v>2023</v>
      </c>
      <c r="C1371">
        <f t="shared" si="43"/>
        <v>10</v>
      </c>
      <c r="D1371" s="19">
        <f>_xlfn.XLOOKUP(G1371,[1]Sheet1!$K:$K,[1]Sheet1!$D:$D,0)</f>
        <v>45222</v>
      </c>
      <c r="E1371" s="19">
        <f>_xlfn.XLOOKUP(G1371,[1]Sheet1!$K:$K,[1]Sheet1!$E:$E,0)</f>
        <v>45228</v>
      </c>
      <c r="F1371" t="str">
        <f>_xlfn.XLOOKUP(G1371,[1]Sheet1!$K:$K,[1]Sheet1!$N:$N,0)</f>
        <v>2023-W43</v>
      </c>
      <c r="G1371" t="s">
        <v>720</v>
      </c>
      <c r="H1371" t="s">
        <v>66</v>
      </c>
      <c r="I1371" t="s">
        <v>84</v>
      </c>
      <c r="J1371" t="s">
        <v>85</v>
      </c>
      <c r="K1371" t="s">
        <v>86</v>
      </c>
      <c r="L1371" t="s">
        <v>1438</v>
      </c>
      <c r="M1371" t="s">
        <v>984</v>
      </c>
      <c r="N1371" t="s">
        <v>1190</v>
      </c>
      <c r="O1371" t="s">
        <v>986</v>
      </c>
      <c r="P1371" t="s">
        <v>1062</v>
      </c>
      <c r="Q1371" t="s">
        <v>984</v>
      </c>
      <c r="R1371" t="s">
        <v>2516</v>
      </c>
      <c r="S1371" t="s">
        <v>986</v>
      </c>
      <c r="T1371" t="s">
        <v>970</v>
      </c>
      <c r="U1371" t="s">
        <v>986</v>
      </c>
      <c r="V1371" t="s">
        <v>1081</v>
      </c>
      <c r="W1371" t="s">
        <v>984</v>
      </c>
      <c r="X1371" t="s">
        <v>1583</v>
      </c>
      <c r="Y1371" t="s">
        <v>986</v>
      </c>
      <c r="Z1371" t="s">
        <v>137</v>
      </c>
      <c r="AA1371" t="s">
        <v>33</v>
      </c>
      <c r="AB1371">
        <v>3</v>
      </c>
      <c r="AC1371">
        <v>0</v>
      </c>
    </row>
    <row r="1372" spans="2:29" x14ac:dyDescent="0.25">
      <c r="B1372">
        <f t="shared" si="42"/>
        <v>2023</v>
      </c>
      <c r="C1372">
        <f t="shared" si="43"/>
        <v>10</v>
      </c>
      <c r="D1372" s="19">
        <f>_xlfn.XLOOKUP(G1372,[1]Sheet1!$K:$K,[1]Sheet1!$D:$D,0)</f>
        <v>45222</v>
      </c>
      <c r="E1372" s="19">
        <f>_xlfn.XLOOKUP(G1372,[1]Sheet1!$K:$K,[1]Sheet1!$E:$E,0)</f>
        <v>45228</v>
      </c>
      <c r="F1372" t="str">
        <f>_xlfn.XLOOKUP(G1372,[1]Sheet1!$K:$K,[1]Sheet1!$N:$N,0)</f>
        <v>2023-W43</v>
      </c>
      <c r="G1372" t="s">
        <v>720</v>
      </c>
      <c r="H1372" t="s">
        <v>115</v>
      </c>
      <c r="I1372" t="s">
        <v>116</v>
      </c>
      <c r="J1372" t="s">
        <v>117</v>
      </c>
      <c r="K1372" t="s">
        <v>118</v>
      </c>
      <c r="L1372" t="s">
        <v>1438</v>
      </c>
      <c r="M1372" t="s">
        <v>984</v>
      </c>
      <c r="N1372" t="s">
        <v>1190</v>
      </c>
      <c r="O1372" t="s">
        <v>986</v>
      </c>
      <c r="P1372" t="s">
        <v>1010</v>
      </c>
      <c r="Q1372" t="s">
        <v>984</v>
      </c>
      <c r="R1372" t="s">
        <v>2011</v>
      </c>
      <c r="S1372" t="s">
        <v>986</v>
      </c>
      <c r="T1372" t="s">
        <v>970</v>
      </c>
      <c r="U1372" t="s">
        <v>986</v>
      </c>
      <c r="V1372" t="s">
        <v>972</v>
      </c>
      <c r="W1372" t="s">
        <v>984</v>
      </c>
      <c r="X1372" t="s">
        <v>1121</v>
      </c>
      <c r="Y1372" t="s">
        <v>986</v>
      </c>
      <c r="Z1372" t="s">
        <v>145</v>
      </c>
      <c r="AA1372" t="s">
        <v>33</v>
      </c>
      <c r="AB1372">
        <v>2</v>
      </c>
      <c r="AC1372">
        <v>0</v>
      </c>
    </row>
    <row r="1373" spans="2:29" x14ac:dyDescent="0.25">
      <c r="B1373">
        <f t="shared" si="42"/>
        <v>2023</v>
      </c>
      <c r="C1373">
        <f t="shared" si="43"/>
        <v>10</v>
      </c>
      <c r="D1373" s="19">
        <f>_xlfn.XLOOKUP(G1373,[1]Sheet1!$K:$K,[1]Sheet1!$D:$D,0)</f>
        <v>45222</v>
      </c>
      <c r="E1373" s="19">
        <f>_xlfn.XLOOKUP(G1373,[1]Sheet1!$K:$K,[1]Sheet1!$E:$E,0)</f>
        <v>45228</v>
      </c>
      <c r="F1373" t="str">
        <f>_xlfn.XLOOKUP(G1373,[1]Sheet1!$K:$K,[1]Sheet1!$N:$N,0)</f>
        <v>2023-W43</v>
      </c>
      <c r="G1373" t="s">
        <v>720</v>
      </c>
      <c r="H1373" t="s">
        <v>120</v>
      </c>
      <c r="I1373" t="s">
        <v>120</v>
      </c>
      <c r="J1373" t="s">
        <v>121</v>
      </c>
      <c r="K1373" t="s">
        <v>122</v>
      </c>
      <c r="L1373" t="s">
        <v>1296</v>
      </c>
      <c r="M1373" t="s">
        <v>996</v>
      </c>
      <c r="N1373" t="s">
        <v>2219</v>
      </c>
      <c r="O1373" t="s">
        <v>1591</v>
      </c>
      <c r="P1373" t="s">
        <v>1132</v>
      </c>
      <c r="Q1373" t="s">
        <v>996</v>
      </c>
      <c r="R1373" t="s">
        <v>1718</v>
      </c>
      <c r="S1373" t="s">
        <v>2514</v>
      </c>
      <c r="T1373" t="s">
        <v>970</v>
      </c>
      <c r="U1373" t="s">
        <v>970</v>
      </c>
      <c r="V1373" t="s">
        <v>972</v>
      </c>
      <c r="W1373" t="s">
        <v>984</v>
      </c>
      <c r="X1373" t="s">
        <v>1435</v>
      </c>
      <c r="Y1373" t="s">
        <v>986</v>
      </c>
      <c r="Z1373" t="s">
        <v>138</v>
      </c>
      <c r="AA1373" t="s">
        <v>33</v>
      </c>
      <c r="AB1373">
        <v>2</v>
      </c>
      <c r="AC1373">
        <v>0</v>
      </c>
    </row>
    <row r="1374" spans="2:29" x14ac:dyDescent="0.25">
      <c r="B1374">
        <f t="shared" si="42"/>
        <v>2023</v>
      </c>
      <c r="C1374">
        <f t="shared" si="43"/>
        <v>10</v>
      </c>
      <c r="D1374" s="19">
        <f>_xlfn.XLOOKUP(G1374,[1]Sheet1!$K:$K,[1]Sheet1!$D:$D,0)</f>
        <v>45222</v>
      </c>
      <c r="E1374" s="19">
        <f>_xlfn.XLOOKUP(G1374,[1]Sheet1!$K:$K,[1]Sheet1!$E:$E,0)</f>
        <v>45228</v>
      </c>
      <c r="F1374" t="str">
        <f>_xlfn.XLOOKUP(G1374,[1]Sheet1!$K:$K,[1]Sheet1!$N:$N,0)</f>
        <v>2023-W43</v>
      </c>
      <c r="G1374" t="s">
        <v>720</v>
      </c>
      <c r="H1374" t="s">
        <v>92</v>
      </c>
      <c r="I1374" t="s">
        <v>111</v>
      </c>
      <c r="J1374" t="s">
        <v>112</v>
      </c>
      <c r="K1374" t="s">
        <v>113</v>
      </c>
      <c r="L1374" t="s">
        <v>1324</v>
      </c>
      <c r="M1374" t="s">
        <v>996</v>
      </c>
      <c r="N1374" t="s">
        <v>2725</v>
      </c>
      <c r="O1374" t="s">
        <v>1591</v>
      </c>
      <c r="P1374" t="s">
        <v>1637</v>
      </c>
      <c r="Q1374" t="s">
        <v>996</v>
      </c>
      <c r="R1374" t="s">
        <v>2493</v>
      </c>
      <c r="S1374" t="s">
        <v>2514</v>
      </c>
      <c r="T1374" t="s">
        <v>970</v>
      </c>
      <c r="U1374" t="s">
        <v>970</v>
      </c>
      <c r="V1374" t="s">
        <v>977</v>
      </c>
      <c r="W1374" t="s">
        <v>984</v>
      </c>
      <c r="X1374" t="s">
        <v>1471</v>
      </c>
      <c r="Y1374" t="s">
        <v>986</v>
      </c>
      <c r="Z1374" t="s">
        <v>132</v>
      </c>
      <c r="AA1374" t="s">
        <v>33</v>
      </c>
      <c r="AB1374">
        <v>2</v>
      </c>
      <c r="AC1374">
        <v>0</v>
      </c>
    </row>
    <row r="1375" spans="2:29" x14ac:dyDescent="0.25">
      <c r="B1375">
        <f t="shared" si="42"/>
        <v>2023</v>
      </c>
      <c r="C1375">
        <f t="shared" si="43"/>
        <v>10</v>
      </c>
      <c r="D1375" s="19">
        <f>_xlfn.XLOOKUP(G1375,[1]Sheet1!$K:$K,[1]Sheet1!$D:$D,0)</f>
        <v>45222</v>
      </c>
      <c r="E1375" s="19">
        <f>_xlfn.XLOOKUP(G1375,[1]Sheet1!$K:$K,[1]Sheet1!$E:$E,0)</f>
        <v>45228</v>
      </c>
      <c r="F1375" t="str">
        <f>_xlfn.XLOOKUP(G1375,[1]Sheet1!$K:$K,[1]Sheet1!$N:$N,0)</f>
        <v>2023-W43</v>
      </c>
      <c r="G1375" t="s">
        <v>720</v>
      </c>
      <c r="H1375" t="s">
        <v>34</v>
      </c>
      <c r="I1375" t="s">
        <v>157</v>
      </c>
      <c r="J1375" t="s">
        <v>158</v>
      </c>
      <c r="K1375" t="s">
        <v>159</v>
      </c>
      <c r="L1375" t="s">
        <v>1281</v>
      </c>
      <c r="M1375" t="s">
        <v>972</v>
      </c>
      <c r="N1375" t="s">
        <v>2174</v>
      </c>
      <c r="O1375" t="s">
        <v>2678</v>
      </c>
      <c r="P1375" t="s">
        <v>1255</v>
      </c>
      <c r="Q1375" t="s">
        <v>972</v>
      </c>
      <c r="R1375" t="s">
        <v>2800</v>
      </c>
      <c r="S1375" t="s">
        <v>2287</v>
      </c>
      <c r="T1375" t="s">
        <v>2187</v>
      </c>
      <c r="U1375" t="s">
        <v>970</v>
      </c>
      <c r="V1375" t="s">
        <v>996</v>
      </c>
      <c r="W1375" t="s">
        <v>984</v>
      </c>
      <c r="X1375" t="s">
        <v>1445</v>
      </c>
      <c r="Y1375" t="s">
        <v>986</v>
      </c>
      <c r="Z1375" t="s">
        <v>139</v>
      </c>
      <c r="AA1375" t="s">
        <v>33</v>
      </c>
      <c r="AB1375">
        <v>1</v>
      </c>
      <c r="AC1375">
        <v>0</v>
      </c>
    </row>
    <row r="1376" spans="2:29" x14ac:dyDescent="0.25">
      <c r="B1376">
        <f t="shared" si="42"/>
        <v>2023</v>
      </c>
      <c r="C1376">
        <f t="shared" si="43"/>
        <v>10</v>
      </c>
      <c r="D1376" s="19">
        <f>_xlfn.XLOOKUP(G1376,[1]Sheet1!$K:$K,[1]Sheet1!$D:$D,0)</f>
        <v>45222</v>
      </c>
      <c r="E1376" s="19">
        <f>_xlfn.XLOOKUP(G1376,[1]Sheet1!$K:$K,[1]Sheet1!$E:$E,0)</f>
        <v>45228</v>
      </c>
      <c r="F1376" t="str">
        <f>_xlfn.XLOOKUP(G1376,[1]Sheet1!$K:$K,[1]Sheet1!$N:$N,0)</f>
        <v>2023-W43</v>
      </c>
      <c r="G1376" t="s">
        <v>720</v>
      </c>
      <c r="H1376" t="s">
        <v>34</v>
      </c>
      <c r="I1376" t="s">
        <v>62</v>
      </c>
      <c r="J1376" t="s">
        <v>63</v>
      </c>
      <c r="K1376" t="s">
        <v>64</v>
      </c>
      <c r="L1376" t="s">
        <v>1095</v>
      </c>
      <c r="M1376" t="s">
        <v>972</v>
      </c>
      <c r="N1376" t="s">
        <v>3075</v>
      </c>
      <c r="O1376" t="s">
        <v>2678</v>
      </c>
      <c r="P1376" t="s">
        <v>1064</v>
      </c>
      <c r="Q1376" t="s">
        <v>972</v>
      </c>
      <c r="R1376" t="s">
        <v>1933</v>
      </c>
      <c r="S1376" t="s">
        <v>2287</v>
      </c>
      <c r="T1376" t="s">
        <v>970</v>
      </c>
      <c r="U1376" t="s">
        <v>970</v>
      </c>
      <c r="V1376" t="s">
        <v>996</v>
      </c>
      <c r="W1376" t="s">
        <v>984</v>
      </c>
      <c r="X1376" t="s">
        <v>2211</v>
      </c>
      <c r="Y1376" t="s">
        <v>986</v>
      </c>
      <c r="Z1376" t="s">
        <v>727</v>
      </c>
      <c r="AA1376" t="s">
        <v>33</v>
      </c>
      <c r="AB1376">
        <v>1</v>
      </c>
      <c r="AC1376">
        <v>0</v>
      </c>
    </row>
    <row r="1377" spans="2:29" x14ac:dyDescent="0.25">
      <c r="B1377">
        <f t="shared" si="42"/>
        <v>2023</v>
      </c>
      <c r="C1377">
        <f t="shared" si="43"/>
        <v>10</v>
      </c>
      <c r="D1377" s="19">
        <f>_xlfn.XLOOKUP(G1377,[1]Sheet1!$K:$K,[1]Sheet1!$D:$D,0)</f>
        <v>45222</v>
      </c>
      <c r="E1377" s="19">
        <f>_xlfn.XLOOKUP(G1377,[1]Sheet1!$K:$K,[1]Sheet1!$E:$E,0)</f>
        <v>45228</v>
      </c>
      <c r="F1377" t="str">
        <f>_xlfn.XLOOKUP(G1377,[1]Sheet1!$K:$K,[1]Sheet1!$N:$N,0)</f>
        <v>2023-W43</v>
      </c>
      <c r="G1377" t="s">
        <v>720</v>
      </c>
      <c r="H1377" t="s">
        <v>34</v>
      </c>
      <c r="I1377" t="s">
        <v>45</v>
      </c>
      <c r="J1377" t="s">
        <v>46</v>
      </c>
      <c r="K1377" t="s">
        <v>47</v>
      </c>
      <c r="L1377" t="s">
        <v>1431</v>
      </c>
      <c r="M1377" t="s">
        <v>972</v>
      </c>
      <c r="N1377" t="s">
        <v>1224</v>
      </c>
      <c r="O1377" t="s">
        <v>2678</v>
      </c>
      <c r="P1377" t="s">
        <v>1727</v>
      </c>
      <c r="Q1377" t="s">
        <v>972</v>
      </c>
      <c r="R1377" t="s">
        <v>2576</v>
      </c>
      <c r="S1377" t="s">
        <v>2287</v>
      </c>
      <c r="T1377" t="s">
        <v>970</v>
      </c>
      <c r="U1377" t="s">
        <v>970</v>
      </c>
      <c r="V1377" t="s">
        <v>996</v>
      </c>
      <c r="W1377" t="s">
        <v>984</v>
      </c>
      <c r="X1377" t="s">
        <v>2270</v>
      </c>
      <c r="Y1377" t="s">
        <v>986</v>
      </c>
      <c r="Z1377" t="s">
        <v>57</v>
      </c>
      <c r="AA1377" t="s">
        <v>33</v>
      </c>
      <c r="AB1377">
        <v>1</v>
      </c>
      <c r="AC1377">
        <v>0</v>
      </c>
    </row>
    <row r="1378" spans="2:29" x14ac:dyDescent="0.25">
      <c r="B1378">
        <f t="shared" si="42"/>
        <v>2022</v>
      </c>
      <c r="C1378">
        <f t="shared" si="43"/>
        <v>8</v>
      </c>
      <c r="D1378" s="19">
        <f>_xlfn.XLOOKUP(G1378,[1]Sheet1!$K:$K,[1]Sheet1!$D:$D,0)</f>
        <v>44781</v>
      </c>
      <c r="E1378" s="19">
        <f>_xlfn.XLOOKUP(G1378,[1]Sheet1!$K:$K,[1]Sheet1!$E:$E,0)</f>
        <v>44787</v>
      </c>
      <c r="F1378" t="str">
        <f>_xlfn.XLOOKUP(G1378,[1]Sheet1!$K:$K,[1]Sheet1!$N:$N,0)</f>
        <v>2022-W33</v>
      </c>
      <c r="G1378" t="s">
        <v>728</v>
      </c>
      <c r="H1378" t="s">
        <v>58</v>
      </c>
      <c r="I1378" t="s">
        <v>58</v>
      </c>
      <c r="J1378" t="s">
        <v>59</v>
      </c>
      <c r="K1378" t="s">
        <v>60</v>
      </c>
      <c r="L1378" t="s">
        <v>2495</v>
      </c>
      <c r="M1378" t="s">
        <v>984</v>
      </c>
      <c r="N1378" t="s">
        <v>3269</v>
      </c>
      <c r="O1378" t="s">
        <v>986</v>
      </c>
      <c r="P1378" t="s">
        <v>1908</v>
      </c>
      <c r="Q1378" t="s">
        <v>984</v>
      </c>
      <c r="R1378" t="s">
        <v>1720</v>
      </c>
      <c r="S1378" t="s">
        <v>986</v>
      </c>
      <c r="T1378" t="s">
        <v>1736</v>
      </c>
      <c r="U1378" t="s">
        <v>986</v>
      </c>
      <c r="V1378" t="s">
        <v>1296</v>
      </c>
      <c r="W1378" t="s">
        <v>984</v>
      </c>
      <c r="X1378" t="s">
        <v>3226</v>
      </c>
      <c r="Y1378" t="s">
        <v>986</v>
      </c>
      <c r="Z1378" t="s">
        <v>729</v>
      </c>
      <c r="AA1378" t="s">
        <v>33</v>
      </c>
      <c r="AB1378">
        <v>24</v>
      </c>
      <c r="AC1378">
        <v>0</v>
      </c>
    </row>
    <row r="1379" spans="2:29" x14ac:dyDescent="0.25">
      <c r="B1379">
        <f t="shared" si="42"/>
        <v>2022</v>
      </c>
      <c r="C1379">
        <f t="shared" si="43"/>
        <v>8</v>
      </c>
      <c r="D1379" s="19">
        <f>_xlfn.XLOOKUP(G1379,[1]Sheet1!$K:$K,[1]Sheet1!$D:$D,0)</f>
        <v>44781</v>
      </c>
      <c r="E1379" s="19">
        <f>_xlfn.XLOOKUP(G1379,[1]Sheet1!$K:$K,[1]Sheet1!$E:$E,0)</f>
        <v>44787</v>
      </c>
      <c r="F1379" t="str">
        <f>_xlfn.XLOOKUP(G1379,[1]Sheet1!$K:$K,[1]Sheet1!$N:$N,0)</f>
        <v>2022-W33</v>
      </c>
      <c r="G1379" t="s">
        <v>728</v>
      </c>
      <c r="H1379" t="s">
        <v>231</v>
      </c>
      <c r="I1379" t="s">
        <v>231</v>
      </c>
      <c r="J1379" t="s">
        <v>232</v>
      </c>
      <c r="K1379" t="s">
        <v>233</v>
      </c>
      <c r="L1379" t="s">
        <v>1143</v>
      </c>
      <c r="M1379" t="s">
        <v>984</v>
      </c>
      <c r="N1379" t="s">
        <v>3003</v>
      </c>
      <c r="O1379" t="s">
        <v>986</v>
      </c>
      <c r="P1379" t="s">
        <v>2583</v>
      </c>
      <c r="Q1379" t="s">
        <v>984</v>
      </c>
      <c r="R1379" t="s">
        <v>3270</v>
      </c>
      <c r="S1379" t="s">
        <v>986</v>
      </c>
      <c r="T1379" t="s">
        <v>970</v>
      </c>
      <c r="U1379" t="s">
        <v>986</v>
      </c>
      <c r="V1379" t="s">
        <v>1341</v>
      </c>
      <c r="W1379" t="s">
        <v>984</v>
      </c>
      <c r="X1379" t="s">
        <v>1825</v>
      </c>
      <c r="Y1379" t="s">
        <v>986</v>
      </c>
      <c r="Z1379" t="s">
        <v>730</v>
      </c>
      <c r="AA1379" t="s">
        <v>33</v>
      </c>
      <c r="AB1379">
        <v>19</v>
      </c>
      <c r="AC1379">
        <v>0</v>
      </c>
    </row>
    <row r="1380" spans="2:29" x14ac:dyDescent="0.25">
      <c r="B1380">
        <f t="shared" si="42"/>
        <v>2022</v>
      </c>
      <c r="C1380">
        <f t="shared" si="43"/>
        <v>8</v>
      </c>
      <c r="D1380" s="19">
        <f>_xlfn.XLOOKUP(G1380,[1]Sheet1!$K:$K,[1]Sheet1!$D:$D,0)</f>
        <v>44781</v>
      </c>
      <c r="E1380" s="19">
        <f>_xlfn.XLOOKUP(G1380,[1]Sheet1!$K:$K,[1]Sheet1!$E:$E,0)</f>
        <v>44787</v>
      </c>
      <c r="F1380" t="str">
        <f>_xlfn.XLOOKUP(G1380,[1]Sheet1!$K:$K,[1]Sheet1!$N:$N,0)</f>
        <v>2022-W33</v>
      </c>
      <c r="G1380" t="s">
        <v>728</v>
      </c>
      <c r="H1380" t="s">
        <v>301</v>
      </c>
      <c r="I1380" t="s">
        <v>301</v>
      </c>
      <c r="J1380" t="s">
        <v>302</v>
      </c>
      <c r="K1380" t="s">
        <v>303</v>
      </c>
      <c r="L1380" t="s">
        <v>3271</v>
      </c>
      <c r="M1380" t="s">
        <v>984</v>
      </c>
      <c r="N1380" t="s">
        <v>3272</v>
      </c>
      <c r="O1380" t="s">
        <v>986</v>
      </c>
      <c r="P1380" t="s">
        <v>2060</v>
      </c>
      <c r="Q1380" t="s">
        <v>984</v>
      </c>
      <c r="R1380" t="s">
        <v>1977</v>
      </c>
      <c r="S1380" t="s">
        <v>986</v>
      </c>
      <c r="T1380" t="s">
        <v>970</v>
      </c>
      <c r="U1380" t="s">
        <v>986</v>
      </c>
      <c r="V1380" t="s">
        <v>1005</v>
      </c>
      <c r="W1380" t="s">
        <v>984</v>
      </c>
      <c r="X1380" t="s">
        <v>3273</v>
      </c>
      <c r="Y1380" t="s">
        <v>986</v>
      </c>
      <c r="Z1380" t="s">
        <v>647</v>
      </c>
      <c r="AA1380" t="s">
        <v>33</v>
      </c>
      <c r="AB1380">
        <v>17</v>
      </c>
      <c r="AC1380">
        <v>0</v>
      </c>
    </row>
    <row r="1381" spans="2:29" x14ac:dyDescent="0.25">
      <c r="B1381">
        <f t="shared" si="42"/>
        <v>2022</v>
      </c>
      <c r="C1381">
        <f t="shared" si="43"/>
        <v>8</v>
      </c>
      <c r="D1381" s="19">
        <f>_xlfn.XLOOKUP(G1381,[1]Sheet1!$K:$K,[1]Sheet1!$D:$D,0)</f>
        <v>44781</v>
      </c>
      <c r="E1381" s="19">
        <f>_xlfn.XLOOKUP(G1381,[1]Sheet1!$K:$K,[1]Sheet1!$E:$E,0)</f>
        <v>44787</v>
      </c>
      <c r="F1381" t="str">
        <f>_xlfn.XLOOKUP(G1381,[1]Sheet1!$K:$K,[1]Sheet1!$N:$N,0)</f>
        <v>2022-W33</v>
      </c>
      <c r="G1381" t="s">
        <v>728</v>
      </c>
      <c r="H1381" t="s">
        <v>116</v>
      </c>
      <c r="I1381" t="s">
        <v>116</v>
      </c>
      <c r="J1381" t="s">
        <v>117</v>
      </c>
      <c r="K1381" t="s">
        <v>118</v>
      </c>
      <c r="L1381" t="s">
        <v>1890</v>
      </c>
      <c r="M1381" t="s">
        <v>984</v>
      </c>
      <c r="N1381" t="s">
        <v>2007</v>
      </c>
      <c r="O1381" t="s">
        <v>986</v>
      </c>
      <c r="P1381" t="s">
        <v>2008</v>
      </c>
      <c r="Q1381" t="s">
        <v>984</v>
      </c>
      <c r="R1381" t="s">
        <v>1609</v>
      </c>
      <c r="S1381" t="s">
        <v>986</v>
      </c>
      <c r="T1381" t="s">
        <v>970</v>
      </c>
      <c r="U1381" t="s">
        <v>986</v>
      </c>
      <c r="V1381" t="s">
        <v>1340</v>
      </c>
      <c r="W1381" t="s">
        <v>984</v>
      </c>
      <c r="X1381" t="s">
        <v>1927</v>
      </c>
      <c r="Y1381" t="s">
        <v>986</v>
      </c>
      <c r="Z1381" t="s">
        <v>731</v>
      </c>
      <c r="AA1381" t="s">
        <v>33</v>
      </c>
      <c r="AB1381">
        <v>16</v>
      </c>
      <c r="AC1381">
        <v>0</v>
      </c>
    </row>
    <row r="1382" spans="2:29" x14ac:dyDescent="0.25">
      <c r="B1382">
        <f t="shared" si="42"/>
        <v>2022</v>
      </c>
      <c r="C1382">
        <f t="shared" si="43"/>
        <v>8</v>
      </c>
      <c r="D1382" s="19">
        <f>_xlfn.XLOOKUP(G1382,[1]Sheet1!$K:$K,[1]Sheet1!$D:$D,0)</f>
        <v>44781</v>
      </c>
      <c r="E1382" s="19">
        <f>_xlfn.XLOOKUP(G1382,[1]Sheet1!$K:$K,[1]Sheet1!$E:$E,0)</f>
        <v>44787</v>
      </c>
      <c r="F1382" t="str">
        <f>_xlfn.XLOOKUP(G1382,[1]Sheet1!$K:$K,[1]Sheet1!$N:$N,0)</f>
        <v>2022-W33</v>
      </c>
      <c r="G1382" t="s">
        <v>728</v>
      </c>
      <c r="H1382" t="s">
        <v>88</v>
      </c>
      <c r="I1382" t="s">
        <v>88</v>
      </c>
      <c r="J1382" t="s">
        <v>89</v>
      </c>
      <c r="K1382" t="s">
        <v>90</v>
      </c>
      <c r="L1382" t="s">
        <v>1649</v>
      </c>
      <c r="M1382" t="s">
        <v>984</v>
      </c>
      <c r="N1382" t="s">
        <v>3045</v>
      </c>
      <c r="O1382" t="s">
        <v>986</v>
      </c>
      <c r="P1382" t="s">
        <v>2455</v>
      </c>
      <c r="Q1382" t="s">
        <v>984</v>
      </c>
      <c r="R1382" t="s">
        <v>2982</v>
      </c>
      <c r="S1382" t="s">
        <v>986</v>
      </c>
      <c r="T1382" t="s">
        <v>970</v>
      </c>
      <c r="U1382" t="s">
        <v>986</v>
      </c>
      <c r="V1382" t="s">
        <v>1012</v>
      </c>
      <c r="W1382" t="s">
        <v>984</v>
      </c>
      <c r="X1382" t="s">
        <v>2425</v>
      </c>
      <c r="Y1382" t="s">
        <v>986</v>
      </c>
      <c r="Z1382" t="s">
        <v>405</v>
      </c>
      <c r="AA1382" t="s">
        <v>33</v>
      </c>
      <c r="AB1382">
        <v>11</v>
      </c>
      <c r="AC1382">
        <v>0</v>
      </c>
    </row>
    <row r="1383" spans="2:29" x14ac:dyDescent="0.25">
      <c r="B1383">
        <f t="shared" si="42"/>
        <v>2022</v>
      </c>
      <c r="C1383">
        <f t="shared" si="43"/>
        <v>8</v>
      </c>
      <c r="D1383" s="19">
        <f>_xlfn.XLOOKUP(G1383,[1]Sheet1!$K:$K,[1]Sheet1!$D:$D,0)</f>
        <v>44781</v>
      </c>
      <c r="E1383" s="19">
        <f>_xlfn.XLOOKUP(G1383,[1]Sheet1!$K:$K,[1]Sheet1!$E:$E,0)</f>
        <v>44787</v>
      </c>
      <c r="F1383" t="str">
        <f>_xlfn.XLOOKUP(G1383,[1]Sheet1!$K:$K,[1]Sheet1!$N:$N,0)</f>
        <v>2022-W33</v>
      </c>
      <c r="G1383" t="s">
        <v>728</v>
      </c>
      <c r="H1383" t="s">
        <v>41</v>
      </c>
      <c r="I1383" t="s">
        <v>41</v>
      </c>
      <c r="J1383" t="s">
        <v>42</v>
      </c>
      <c r="K1383" t="s">
        <v>43</v>
      </c>
      <c r="L1383" t="s">
        <v>2304</v>
      </c>
      <c r="M1383" t="s">
        <v>984</v>
      </c>
      <c r="N1383" t="s">
        <v>1581</v>
      </c>
      <c r="O1383" t="s">
        <v>986</v>
      </c>
      <c r="P1383" t="s">
        <v>995</v>
      </c>
      <c r="Q1383" t="s">
        <v>984</v>
      </c>
      <c r="R1383" t="s">
        <v>2569</v>
      </c>
      <c r="S1383" t="s">
        <v>986</v>
      </c>
      <c r="T1383" t="s">
        <v>970</v>
      </c>
      <c r="U1383" t="s">
        <v>986</v>
      </c>
      <c r="V1383" t="s">
        <v>1012</v>
      </c>
      <c r="W1383" t="s">
        <v>984</v>
      </c>
      <c r="X1383" t="s">
        <v>3217</v>
      </c>
      <c r="Y1383" t="s">
        <v>986</v>
      </c>
      <c r="Z1383" t="s">
        <v>405</v>
      </c>
      <c r="AA1383" t="s">
        <v>33</v>
      </c>
      <c r="AB1383">
        <v>10</v>
      </c>
      <c r="AC1383">
        <v>0</v>
      </c>
    </row>
    <row r="1384" spans="2:29" x14ac:dyDescent="0.25">
      <c r="B1384">
        <f t="shared" si="42"/>
        <v>2022</v>
      </c>
      <c r="C1384">
        <f t="shared" si="43"/>
        <v>8</v>
      </c>
      <c r="D1384" s="19">
        <f>_xlfn.XLOOKUP(G1384,[1]Sheet1!$K:$K,[1]Sheet1!$D:$D,0)</f>
        <v>44781</v>
      </c>
      <c r="E1384" s="19">
        <f>_xlfn.XLOOKUP(G1384,[1]Sheet1!$K:$K,[1]Sheet1!$E:$E,0)</f>
        <v>44787</v>
      </c>
      <c r="F1384" t="str">
        <f>_xlfn.XLOOKUP(G1384,[1]Sheet1!$K:$K,[1]Sheet1!$N:$N,0)</f>
        <v>2022-W33</v>
      </c>
      <c r="G1384" t="s">
        <v>728</v>
      </c>
      <c r="H1384" t="s">
        <v>24</v>
      </c>
      <c r="I1384" t="s">
        <v>24</v>
      </c>
      <c r="J1384" t="s">
        <v>25</v>
      </c>
      <c r="K1384" t="s">
        <v>26</v>
      </c>
      <c r="L1384" t="s">
        <v>1184</v>
      </c>
      <c r="M1384" t="s">
        <v>984</v>
      </c>
      <c r="N1384" t="s">
        <v>1498</v>
      </c>
      <c r="O1384" t="s">
        <v>986</v>
      </c>
      <c r="P1384" t="s">
        <v>1253</v>
      </c>
      <c r="Q1384" t="s">
        <v>984</v>
      </c>
      <c r="R1384" t="s">
        <v>1832</v>
      </c>
      <c r="S1384" t="s">
        <v>986</v>
      </c>
      <c r="T1384" t="s">
        <v>970</v>
      </c>
      <c r="U1384" t="s">
        <v>986</v>
      </c>
      <c r="V1384" t="s">
        <v>1042</v>
      </c>
      <c r="W1384" t="s">
        <v>984</v>
      </c>
      <c r="X1384" t="s">
        <v>1320</v>
      </c>
      <c r="Y1384" t="s">
        <v>986</v>
      </c>
      <c r="Z1384" t="s">
        <v>732</v>
      </c>
      <c r="AA1384" t="s">
        <v>33</v>
      </c>
      <c r="AB1384">
        <v>10</v>
      </c>
      <c r="AC1384">
        <v>0</v>
      </c>
    </row>
    <row r="1385" spans="2:29" x14ac:dyDescent="0.25">
      <c r="B1385">
        <f t="shared" si="42"/>
        <v>2022</v>
      </c>
      <c r="C1385">
        <f t="shared" si="43"/>
        <v>8</v>
      </c>
      <c r="D1385" s="19">
        <f>_xlfn.XLOOKUP(G1385,[1]Sheet1!$K:$K,[1]Sheet1!$D:$D,0)</f>
        <v>44781</v>
      </c>
      <c r="E1385" s="19">
        <f>_xlfn.XLOOKUP(G1385,[1]Sheet1!$K:$K,[1]Sheet1!$E:$E,0)</f>
        <v>44787</v>
      </c>
      <c r="F1385" t="str">
        <f>_xlfn.XLOOKUP(G1385,[1]Sheet1!$K:$K,[1]Sheet1!$N:$N,0)</f>
        <v>2022-W33</v>
      </c>
      <c r="G1385" t="s">
        <v>728</v>
      </c>
      <c r="H1385" t="s">
        <v>371</v>
      </c>
      <c r="I1385" t="s">
        <v>371</v>
      </c>
      <c r="J1385" t="s">
        <v>343</v>
      </c>
      <c r="K1385" t="s">
        <v>372</v>
      </c>
      <c r="L1385" t="s">
        <v>1010</v>
      </c>
      <c r="M1385" t="s">
        <v>984</v>
      </c>
      <c r="N1385" t="s">
        <v>2450</v>
      </c>
      <c r="O1385" t="s">
        <v>986</v>
      </c>
      <c r="P1385" t="s">
        <v>1028</v>
      </c>
      <c r="Q1385" t="s">
        <v>984</v>
      </c>
      <c r="R1385" t="s">
        <v>3069</v>
      </c>
      <c r="S1385" t="s">
        <v>986</v>
      </c>
      <c r="T1385" t="s">
        <v>2402</v>
      </c>
      <c r="U1385" t="s">
        <v>986</v>
      </c>
      <c r="V1385" t="s">
        <v>1022</v>
      </c>
      <c r="W1385" t="s">
        <v>984</v>
      </c>
      <c r="X1385" t="s">
        <v>2560</v>
      </c>
      <c r="Y1385" t="s">
        <v>986</v>
      </c>
      <c r="Z1385" t="s">
        <v>733</v>
      </c>
      <c r="AA1385" t="s">
        <v>33</v>
      </c>
      <c r="AB1385">
        <v>8</v>
      </c>
      <c r="AC1385">
        <v>0</v>
      </c>
    </row>
    <row r="1386" spans="2:29" x14ac:dyDescent="0.25">
      <c r="B1386">
        <f t="shared" si="42"/>
        <v>2022</v>
      </c>
      <c r="C1386">
        <f t="shared" si="43"/>
        <v>8</v>
      </c>
      <c r="D1386" s="19">
        <f>_xlfn.XLOOKUP(G1386,[1]Sheet1!$K:$K,[1]Sheet1!$D:$D,0)</f>
        <v>44781</v>
      </c>
      <c r="E1386" s="19">
        <f>_xlfn.XLOOKUP(G1386,[1]Sheet1!$K:$K,[1]Sheet1!$E:$E,0)</f>
        <v>44787</v>
      </c>
      <c r="F1386" t="str">
        <f>_xlfn.XLOOKUP(G1386,[1]Sheet1!$K:$K,[1]Sheet1!$N:$N,0)</f>
        <v>2022-W33</v>
      </c>
      <c r="G1386" t="s">
        <v>728</v>
      </c>
      <c r="H1386" t="s">
        <v>342</v>
      </c>
      <c r="I1386" t="s">
        <v>342</v>
      </c>
      <c r="J1386" t="s">
        <v>343</v>
      </c>
      <c r="K1386" t="s">
        <v>344</v>
      </c>
      <c r="L1386" t="s">
        <v>1321</v>
      </c>
      <c r="M1386" t="s">
        <v>984</v>
      </c>
      <c r="N1386" t="s">
        <v>1478</v>
      </c>
      <c r="O1386" t="s">
        <v>986</v>
      </c>
      <c r="P1386" t="s">
        <v>1266</v>
      </c>
      <c r="Q1386" t="s">
        <v>984</v>
      </c>
      <c r="R1386" t="s">
        <v>2599</v>
      </c>
      <c r="S1386" t="s">
        <v>986</v>
      </c>
      <c r="T1386" t="s">
        <v>970</v>
      </c>
      <c r="U1386" t="s">
        <v>986</v>
      </c>
      <c r="V1386" t="s">
        <v>967</v>
      </c>
      <c r="W1386" t="s">
        <v>984</v>
      </c>
      <c r="X1386" t="s">
        <v>1157</v>
      </c>
      <c r="Y1386" t="s">
        <v>986</v>
      </c>
      <c r="Z1386" t="s">
        <v>719</v>
      </c>
      <c r="AA1386" t="s">
        <v>33</v>
      </c>
      <c r="AB1386">
        <v>7</v>
      </c>
      <c r="AC1386">
        <v>0</v>
      </c>
    </row>
    <row r="1387" spans="2:29" x14ac:dyDescent="0.25">
      <c r="B1387">
        <f t="shared" si="42"/>
        <v>2022</v>
      </c>
      <c r="C1387">
        <f t="shared" si="43"/>
        <v>8</v>
      </c>
      <c r="D1387" s="19">
        <f>_xlfn.XLOOKUP(G1387,[1]Sheet1!$K:$K,[1]Sheet1!$D:$D,0)</f>
        <v>44781</v>
      </c>
      <c r="E1387" s="19">
        <f>_xlfn.XLOOKUP(G1387,[1]Sheet1!$K:$K,[1]Sheet1!$E:$E,0)</f>
        <v>44787</v>
      </c>
      <c r="F1387" t="str">
        <f>_xlfn.XLOOKUP(G1387,[1]Sheet1!$K:$K,[1]Sheet1!$N:$N,0)</f>
        <v>2022-W33</v>
      </c>
      <c r="G1387" t="s">
        <v>728</v>
      </c>
      <c r="H1387" t="s">
        <v>50</v>
      </c>
      <c r="I1387" t="s">
        <v>50</v>
      </c>
      <c r="J1387" t="s">
        <v>51</v>
      </c>
      <c r="K1387" t="s">
        <v>52</v>
      </c>
      <c r="L1387" t="s">
        <v>1180</v>
      </c>
      <c r="M1387" t="s">
        <v>984</v>
      </c>
      <c r="N1387" t="s">
        <v>1430</v>
      </c>
      <c r="O1387" t="s">
        <v>986</v>
      </c>
      <c r="P1387" t="s">
        <v>1468</v>
      </c>
      <c r="Q1387" t="s">
        <v>984</v>
      </c>
      <c r="R1387" t="s">
        <v>2395</v>
      </c>
      <c r="S1387" t="s">
        <v>986</v>
      </c>
      <c r="T1387" t="s">
        <v>970</v>
      </c>
      <c r="U1387" t="s">
        <v>986</v>
      </c>
      <c r="V1387" t="s">
        <v>967</v>
      </c>
      <c r="W1387" t="s">
        <v>984</v>
      </c>
      <c r="X1387" t="s">
        <v>1183</v>
      </c>
      <c r="Y1387" t="s">
        <v>986</v>
      </c>
      <c r="Z1387" t="s">
        <v>407</v>
      </c>
      <c r="AA1387" t="s">
        <v>33</v>
      </c>
      <c r="AB1387">
        <v>6</v>
      </c>
      <c r="AC1387">
        <v>0</v>
      </c>
    </row>
    <row r="1388" spans="2:29" x14ac:dyDescent="0.25">
      <c r="B1388">
        <f t="shared" si="42"/>
        <v>2022</v>
      </c>
      <c r="C1388">
        <f t="shared" si="43"/>
        <v>8</v>
      </c>
      <c r="D1388" s="19">
        <f>_xlfn.XLOOKUP(G1388,[1]Sheet1!$K:$K,[1]Sheet1!$D:$D,0)</f>
        <v>44781</v>
      </c>
      <c r="E1388" s="19">
        <f>_xlfn.XLOOKUP(G1388,[1]Sheet1!$K:$K,[1]Sheet1!$E:$E,0)</f>
        <v>44787</v>
      </c>
      <c r="F1388" t="str">
        <f>_xlfn.XLOOKUP(G1388,[1]Sheet1!$K:$K,[1]Sheet1!$N:$N,0)</f>
        <v>2022-W33</v>
      </c>
      <c r="G1388" t="s">
        <v>728</v>
      </c>
      <c r="H1388" t="s">
        <v>107</v>
      </c>
      <c r="I1388" t="s">
        <v>107</v>
      </c>
      <c r="J1388" t="s">
        <v>108</v>
      </c>
      <c r="K1388" t="s">
        <v>109</v>
      </c>
      <c r="L1388" t="s">
        <v>1425</v>
      </c>
      <c r="M1388" t="s">
        <v>984</v>
      </c>
      <c r="N1388" t="s">
        <v>2069</v>
      </c>
      <c r="O1388" t="s">
        <v>986</v>
      </c>
      <c r="P1388" t="s">
        <v>1309</v>
      </c>
      <c r="Q1388" t="s">
        <v>984</v>
      </c>
      <c r="R1388" t="s">
        <v>2041</v>
      </c>
      <c r="S1388" t="s">
        <v>986</v>
      </c>
      <c r="T1388" t="s">
        <v>970</v>
      </c>
      <c r="U1388" t="s">
        <v>986</v>
      </c>
      <c r="V1388" t="s">
        <v>1032</v>
      </c>
      <c r="W1388" t="s">
        <v>984</v>
      </c>
      <c r="X1388" t="s">
        <v>1247</v>
      </c>
      <c r="Y1388" t="s">
        <v>986</v>
      </c>
      <c r="Z1388" t="s">
        <v>298</v>
      </c>
      <c r="AA1388" t="s">
        <v>33</v>
      </c>
      <c r="AB1388">
        <v>6</v>
      </c>
      <c r="AC1388">
        <v>0</v>
      </c>
    </row>
    <row r="1389" spans="2:29" x14ac:dyDescent="0.25">
      <c r="B1389">
        <f t="shared" si="42"/>
        <v>2022</v>
      </c>
      <c r="C1389">
        <f t="shared" si="43"/>
        <v>8</v>
      </c>
      <c r="D1389" s="19">
        <f>_xlfn.XLOOKUP(G1389,[1]Sheet1!$K:$K,[1]Sheet1!$D:$D,0)</f>
        <v>44781</v>
      </c>
      <c r="E1389" s="19">
        <f>_xlfn.XLOOKUP(G1389,[1]Sheet1!$K:$K,[1]Sheet1!$E:$E,0)</f>
        <v>44787</v>
      </c>
      <c r="F1389" t="str">
        <f>_xlfn.XLOOKUP(G1389,[1]Sheet1!$K:$K,[1]Sheet1!$N:$N,0)</f>
        <v>2022-W33</v>
      </c>
      <c r="G1389" t="s">
        <v>728</v>
      </c>
      <c r="H1389" t="s">
        <v>35</v>
      </c>
      <c r="I1389" t="s">
        <v>35</v>
      </c>
      <c r="J1389" t="s">
        <v>36</v>
      </c>
      <c r="K1389" t="s">
        <v>37</v>
      </c>
      <c r="L1389" t="s">
        <v>1914</v>
      </c>
      <c r="M1389" t="s">
        <v>984</v>
      </c>
      <c r="N1389" t="s">
        <v>1027</v>
      </c>
      <c r="O1389" t="s">
        <v>986</v>
      </c>
      <c r="P1389" t="s">
        <v>2612</v>
      </c>
      <c r="Q1389" t="s">
        <v>984</v>
      </c>
      <c r="R1389" t="s">
        <v>1743</v>
      </c>
      <c r="S1389" t="s">
        <v>986</v>
      </c>
      <c r="T1389" t="s">
        <v>2618</v>
      </c>
      <c r="U1389" t="s">
        <v>986</v>
      </c>
      <c r="V1389" t="s">
        <v>977</v>
      </c>
      <c r="W1389" t="s">
        <v>984</v>
      </c>
      <c r="X1389" t="s">
        <v>1215</v>
      </c>
      <c r="Y1389" t="s">
        <v>986</v>
      </c>
      <c r="Z1389" t="s">
        <v>156</v>
      </c>
      <c r="AA1389" t="s">
        <v>33</v>
      </c>
      <c r="AB1389">
        <v>4</v>
      </c>
      <c r="AC1389">
        <v>0</v>
      </c>
    </row>
    <row r="1390" spans="2:29" x14ac:dyDescent="0.25">
      <c r="B1390">
        <f t="shared" si="42"/>
        <v>2022</v>
      </c>
      <c r="C1390">
        <f t="shared" si="43"/>
        <v>8</v>
      </c>
      <c r="D1390" s="19">
        <f>_xlfn.XLOOKUP(G1390,[1]Sheet1!$K:$K,[1]Sheet1!$D:$D,0)</f>
        <v>44781</v>
      </c>
      <c r="E1390" s="19">
        <f>_xlfn.XLOOKUP(G1390,[1]Sheet1!$K:$K,[1]Sheet1!$E:$E,0)</f>
        <v>44787</v>
      </c>
      <c r="F1390" t="str">
        <f>_xlfn.XLOOKUP(G1390,[1]Sheet1!$K:$K,[1]Sheet1!$N:$N,0)</f>
        <v>2022-W33</v>
      </c>
      <c r="G1390" t="s">
        <v>728</v>
      </c>
      <c r="H1390" t="s">
        <v>45</v>
      </c>
      <c r="I1390" t="s">
        <v>45</v>
      </c>
      <c r="J1390" t="s">
        <v>46</v>
      </c>
      <c r="K1390" t="s">
        <v>47</v>
      </c>
      <c r="L1390" t="s">
        <v>1001</v>
      </c>
      <c r="M1390" t="s">
        <v>984</v>
      </c>
      <c r="N1390" t="s">
        <v>2238</v>
      </c>
      <c r="O1390" t="s">
        <v>986</v>
      </c>
      <c r="P1390" t="s">
        <v>1341</v>
      </c>
      <c r="Q1390" t="s">
        <v>984</v>
      </c>
      <c r="R1390" t="s">
        <v>2174</v>
      </c>
      <c r="S1390" t="s">
        <v>986</v>
      </c>
      <c r="T1390" t="s">
        <v>970</v>
      </c>
      <c r="U1390" t="s">
        <v>986</v>
      </c>
      <c r="V1390" t="s">
        <v>1081</v>
      </c>
      <c r="W1390" t="s">
        <v>984</v>
      </c>
      <c r="X1390" t="s">
        <v>1236</v>
      </c>
      <c r="Y1390" t="s">
        <v>986</v>
      </c>
      <c r="Z1390" t="s">
        <v>318</v>
      </c>
      <c r="AA1390" t="s">
        <v>33</v>
      </c>
      <c r="AB1390">
        <v>3</v>
      </c>
      <c r="AC1390">
        <v>0</v>
      </c>
    </row>
    <row r="1391" spans="2:29" x14ac:dyDescent="0.25">
      <c r="B1391">
        <f t="shared" si="42"/>
        <v>2022</v>
      </c>
      <c r="C1391">
        <f t="shared" si="43"/>
        <v>8</v>
      </c>
      <c r="D1391" s="19">
        <f>_xlfn.XLOOKUP(G1391,[1]Sheet1!$K:$K,[1]Sheet1!$D:$D,0)</f>
        <v>44781</v>
      </c>
      <c r="E1391" s="19">
        <f>_xlfn.XLOOKUP(G1391,[1]Sheet1!$K:$K,[1]Sheet1!$E:$E,0)</f>
        <v>44787</v>
      </c>
      <c r="F1391" t="str">
        <f>_xlfn.XLOOKUP(G1391,[1]Sheet1!$K:$K,[1]Sheet1!$N:$N,0)</f>
        <v>2022-W33</v>
      </c>
      <c r="G1391" t="s">
        <v>728</v>
      </c>
      <c r="H1391" t="s">
        <v>62</v>
      </c>
      <c r="I1391" t="s">
        <v>62</v>
      </c>
      <c r="J1391" t="s">
        <v>63</v>
      </c>
      <c r="K1391" t="s">
        <v>64</v>
      </c>
      <c r="L1391" t="s">
        <v>1219</v>
      </c>
      <c r="M1391" t="s">
        <v>984</v>
      </c>
      <c r="N1391" t="s">
        <v>1333</v>
      </c>
      <c r="O1391" t="s">
        <v>986</v>
      </c>
      <c r="P1391" t="s">
        <v>1496</v>
      </c>
      <c r="Q1391" t="s">
        <v>984</v>
      </c>
      <c r="R1391" t="s">
        <v>1463</v>
      </c>
      <c r="S1391" t="s">
        <v>986</v>
      </c>
      <c r="T1391" t="s">
        <v>970</v>
      </c>
      <c r="U1391" t="s">
        <v>986</v>
      </c>
      <c r="V1391" t="s">
        <v>972</v>
      </c>
      <c r="W1391" t="s">
        <v>984</v>
      </c>
      <c r="X1391" t="s">
        <v>1467</v>
      </c>
      <c r="Y1391" t="s">
        <v>986</v>
      </c>
      <c r="Z1391" t="s">
        <v>257</v>
      </c>
      <c r="AA1391" t="s">
        <v>33</v>
      </c>
      <c r="AB1391">
        <v>2</v>
      </c>
      <c r="AC1391">
        <v>0</v>
      </c>
    </row>
    <row r="1392" spans="2:29" x14ac:dyDescent="0.25">
      <c r="B1392">
        <f t="shared" si="42"/>
        <v>2022</v>
      </c>
      <c r="C1392">
        <f t="shared" si="43"/>
        <v>8</v>
      </c>
      <c r="D1392" s="19">
        <f>_xlfn.XLOOKUP(G1392,[1]Sheet1!$K:$K,[1]Sheet1!$D:$D,0)</f>
        <v>44774</v>
      </c>
      <c r="E1392" s="19">
        <f>_xlfn.XLOOKUP(G1392,[1]Sheet1!$K:$K,[1]Sheet1!$E:$E,0)</f>
        <v>44780</v>
      </c>
      <c r="F1392" t="str">
        <f>_xlfn.XLOOKUP(G1392,[1]Sheet1!$K:$K,[1]Sheet1!$N:$N,0)</f>
        <v>2022-W32</v>
      </c>
      <c r="G1392" t="s">
        <v>734</v>
      </c>
      <c r="H1392" t="s">
        <v>301</v>
      </c>
      <c r="I1392" t="s">
        <v>301</v>
      </c>
      <c r="J1392" t="s">
        <v>302</v>
      </c>
      <c r="K1392" t="s">
        <v>303</v>
      </c>
      <c r="L1392" t="s">
        <v>2218</v>
      </c>
      <c r="M1392" t="s">
        <v>984</v>
      </c>
      <c r="N1392" t="s">
        <v>2353</v>
      </c>
      <c r="O1392" t="s">
        <v>986</v>
      </c>
      <c r="P1392" t="s">
        <v>1796</v>
      </c>
      <c r="Q1392" t="s">
        <v>984</v>
      </c>
      <c r="R1392" t="s">
        <v>3253</v>
      </c>
      <c r="S1392" t="s">
        <v>986</v>
      </c>
      <c r="T1392" t="s">
        <v>970</v>
      </c>
      <c r="U1392" t="s">
        <v>986</v>
      </c>
      <c r="V1392" t="s">
        <v>1296</v>
      </c>
      <c r="W1392" t="s">
        <v>984</v>
      </c>
      <c r="X1392" t="s">
        <v>3254</v>
      </c>
      <c r="Y1392" t="s">
        <v>986</v>
      </c>
      <c r="Z1392" t="s">
        <v>708</v>
      </c>
      <c r="AA1392" t="s">
        <v>33</v>
      </c>
      <c r="AB1392">
        <v>25</v>
      </c>
      <c r="AC1392">
        <v>0</v>
      </c>
    </row>
    <row r="1393" spans="2:29" x14ac:dyDescent="0.25">
      <c r="B1393">
        <f t="shared" si="42"/>
        <v>2022</v>
      </c>
      <c r="C1393">
        <f t="shared" si="43"/>
        <v>8</v>
      </c>
      <c r="D1393" s="19">
        <f>_xlfn.XLOOKUP(G1393,[1]Sheet1!$K:$K,[1]Sheet1!$D:$D,0)</f>
        <v>44774</v>
      </c>
      <c r="E1393" s="19">
        <f>_xlfn.XLOOKUP(G1393,[1]Sheet1!$K:$K,[1]Sheet1!$E:$E,0)</f>
        <v>44780</v>
      </c>
      <c r="F1393" t="str">
        <f>_xlfn.XLOOKUP(G1393,[1]Sheet1!$K:$K,[1]Sheet1!$N:$N,0)</f>
        <v>2022-W32</v>
      </c>
      <c r="G1393" t="s">
        <v>734</v>
      </c>
      <c r="H1393" t="s">
        <v>231</v>
      </c>
      <c r="I1393" t="s">
        <v>231</v>
      </c>
      <c r="J1393" t="s">
        <v>232</v>
      </c>
      <c r="K1393" t="s">
        <v>233</v>
      </c>
      <c r="L1393" t="s">
        <v>2587</v>
      </c>
      <c r="M1393" t="s">
        <v>984</v>
      </c>
      <c r="N1393" t="s">
        <v>3274</v>
      </c>
      <c r="O1393" t="s">
        <v>986</v>
      </c>
      <c r="P1393" t="s">
        <v>2273</v>
      </c>
      <c r="Q1393" t="s">
        <v>984</v>
      </c>
      <c r="R1393" t="s">
        <v>3275</v>
      </c>
      <c r="S1393" t="s">
        <v>986</v>
      </c>
      <c r="T1393" t="s">
        <v>970</v>
      </c>
      <c r="U1393" t="s">
        <v>986</v>
      </c>
      <c r="V1393" t="s">
        <v>1340</v>
      </c>
      <c r="W1393" t="s">
        <v>984</v>
      </c>
      <c r="X1393" t="s">
        <v>2558</v>
      </c>
      <c r="Y1393" t="s">
        <v>986</v>
      </c>
      <c r="Z1393" t="s">
        <v>312</v>
      </c>
      <c r="AA1393" t="s">
        <v>33</v>
      </c>
      <c r="AB1393">
        <v>16</v>
      </c>
      <c r="AC1393">
        <v>0</v>
      </c>
    </row>
    <row r="1394" spans="2:29" x14ac:dyDescent="0.25">
      <c r="B1394">
        <f t="shared" si="42"/>
        <v>2022</v>
      </c>
      <c r="C1394">
        <f t="shared" si="43"/>
        <v>8</v>
      </c>
      <c r="D1394" s="19">
        <f>_xlfn.XLOOKUP(G1394,[1]Sheet1!$K:$K,[1]Sheet1!$D:$D,0)</f>
        <v>44774</v>
      </c>
      <c r="E1394" s="19">
        <f>_xlfn.XLOOKUP(G1394,[1]Sheet1!$K:$K,[1]Sheet1!$E:$E,0)</f>
        <v>44780</v>
      </c>
      <c r="F1394" t="str">
        <f>_xlfn.XLOOKUP(G1394,[1]Sheet1!$K:$K,[1]Sheet1!$N:$N,0)</f>
        <v>2022-W32</v>
      </c>
      <c r="G1394" t="s">
        <v>734</v>
      </c>
      <c r="H1394" t="s">
        <v>116</v>
      </c>
      <c r="I1394" t="s">
        <v>116</v>
      </c>
      <c r="J1394" t="s">
        <v>117</v>
      </c>
      <c r="K1394" t="s">
        <v>118</v>
      </c>
      <c r="L1394" t="s">
        <v>1192</v>
      </c>
      <c r="M1394" t="s">
        <v>984</v>
      </c>
      <c r="N1394" t="s">
        <v>3206</v>
      </c>
      <c r="O1394" t="s">
        <v>986</v>
      </c>
      <c r="P1394" t="s">
        <v>2058</v>
      </c>
      <c r="Q1394" t="s">
        <v>984</v>
      </c>
      <c r="R1394" t="s">
        <v>2958</v>
      </c>
      <c r="S1394" t="s">
        <v>986</v>
      </c>
      <c r="T1394" t="s">
        <v>3276</v>
      </c>
      <c r="U1394" t="s">
        <v>986</v>
      </c>
      <c r="V1394" t="s">
        <v>1340</v>
      </c>
      <c r="W1394" t="s">
        <v>984</v>
      </c>
      <c r="X1394" t="s">
        <v>1675</v>
      </c>
      <c r="Y1394" t="s">
        <v>986</v>
      </c>
      <c r="Z1394" t="s">
        <v>735</v>
      </c>
      <c r="AA1394" t="s">
        <v>33</v>
      </c>
      <c r="AB1394">
        <v>16</v>
      </c>
      <c r="AC1394">
        <v>0</v>
      </c>
    </row>
    <row r="1395" spans="2:29" x14ac:dyDescent="0.25">
      <c r="B1395">
        <f t="shared" si="42"/>
        <v>2022</v>
      </c>
      <c r="C1395">
        <f t="shared" si="43"/>
        <v>8</v>
      </c>
      <c r="D1395" s="19">
        <f>_xlfn.XLOOKUP(G1395,[1]Sheet1!$K:$K,[1]Sheet1!$D:$D,0)</f>
        <v>44774</v>
      </c>
      <c r="E1395" s="19">
        <f>_xlfn.XLOOKUP(G1395,[1]Sheet1!$K:$K,[1]Sheet1!$E:$E,0)</f>
        <v>44780</v>
      </c>
      <c r="F1395" t="str">
        <f>_xlfn.XLOOKUP(G1395,[1]Sheet1!$K:$K,[1]Sheet1!$N:$N,0)</f>
        <v>2022-W32</v>
      </c>
      <c r="G1395" t="s">
        <v>734</v>
      </c>
      <c r="H1395" t="s">
        <v>58</v>
      </c>
      <c r="I1395" t="s">
        <v>58</v>
      </c>
      <c r="J1395" t="s">
        <v>59</v>
      </c>
      <c r="K1395" t="s">
        <v>60</v>
      </c>
      <c r="L1395" t="s">
        <v>1766</v>
      </c>
      <c r="M1395" t="s">
        <v>984</v>
      </c>
      <c r="N1395" t="s">
        <v>1307</v>
      </c>
      <c r="O1395" t="s">
        <v>986</v>
      </c>
      <c r="P1395" t="s">
        <v>3277</v>
      </c>
      <c r="Q1395" t="s">
        <v>984</v>
      </c>
      <c r="R1395" t="s">
        <v>1307</v>
      </c>
      <c r="S1395" t="s">
        <v>986</v>
      </c>
      <c r="T1395" t="s">
        <v>970</v>
      </c>
      <c r="U1395" t="s">
        <v>986</v>
      </c>
      <c r="V1395" t="s">
        <v>1340</v>
      </c>
      <c r="W1395" t="s">
        <v>984</v>
      </c>
      <c r="X1395" t="s">
        <v>3221</v>
      </c>
      <c r="Y1395" t="s">
        <v>986</v>
      </c>
      <c r="Z1395" t="s">
        <v>312</v>
      </c>
      <c r="AA1395" t="s">
        <v>33</v>
      </c>
      <c r="AB1395">
        <v>15</v>
      </c>
      <c r="AC1395">
        <v>0</v>
      </c>
    </row>
    <row r="1396" spans="2:29" x14ac:dyDescent="0.25">
      <c r="B1396">
        <f t="shared" si="42"/>
        <v>2022</v>
      </c>
      <c r="C1396">
        <f t="shared" si="43"/>
        <v>8</v>
      </c>
      <c r="D1396" s="19">
        <f>_xlfn.XLOOKUP(G1396,[1]Sheet1!$K:$K,[1]Sheet1!$D:$D,0)</f>
        <v>44774</v>
      </c>
      <c r="E1396" s="19">
        <f>_xlfn.XLOOKUP(G1396,[1]Sheet1!$K:$K,[1]Sheet1!$E:$E,0)</f>
        <v>44780</v>
      </c>
      <c r="F1396" t="str">
        <f>_xlfn.XLOOKUP(G1396,[1]Sheet1!$K:$K,[1]Sheet1!$N:$N,0)</f>
        <v>2022-W32</v>
      </c>
      <c r="G1396" t="s">
        <v>734</v>
      </c>
      <c r="H1396" t="s">
        <v>88</v>
      </c>
      <c r="I1396" t="s">
        <v>88</v>
      </c>
      <c r="J1396" t="s">
        <v>89</v>
      </c>
      <c r="K1396" t="s">
        <v>90</v>
      </c>
      <c r="L1396" t="s">
        <v>1504</v>
      </c>
      <c r="M1396" t="s">
        <v>984</v>
      </c>
      <c r="N1396" t="s">
        <v>1615</v>
      </c>
      <c r="O1396" t="s">
        <v>986</v>
      </c>
      <c r="P1396" t="s">
        <v>1324</v>
      </c>
      <c r="Q1396" t="s">
        <v>984</v>
      </c>
      <c r="R1396" t="s">
        <v>3128</v>
      </c>
      <c r="S1396" t="s">
        <v>986</v>
      </c>
      <c r="T1396" t="s">
        <v>970</v>
      </c>
      <c r="U1396" t="s">
        <v>986</v>
      </c>
      <c r="V1396" t="s">
        <v>1042</v>
      </c>
      <c r="W1396" t="s">
        <v>984</v>
      </c>
      <c r="X1396" t="s">
        <v>1467</v>
      </c>
      <c r="Y1396" t="s">
        <v>986</v>
      </c>
      <c r="Z1396" t="s">
        <v>220</v>
      </c>
      <c r="AA1396" t="s">
        <v>33</v>
      </c>
      <c r="AB1396">
        <v>9</v>
      </c>
      <c r="AC1396">
        <v>0</v>
      </c>
    </row>
    <row r="1397" spans="2:29" x14ac:dyDescent="0.25">
      <c r="B1397">
        <f t="shared" si="42"/>
        <v>2022</v>
      </c>
      <c r="C1397">
        <f t="shared" si="43"/>
        <v>8</v>
      </c>
      <c r="D1397" s="19">
        <f>_xlfn.XLOOKUP(G1397,[1]Sheet1!$K:$K,[1]Sheet1!$D:$D,0)</f>
        <v>44774</v>
      </c>
      <c r="E1397" s="19">
        <f>_xlfn.XLOOKUP(G1397,[1]Sheet1!$K:$K,[1]Sheet1!$E:$E,0)</f>
        <v>44780</v>
      </c>
      <c r="F1397" t="str">
        <f>_xlfn.XLOOKUP(G1397,[1]Sheet1!$K:$K,[1]Sheet1!$N:$N,0)</f>
        <v>2022-W32</v>
      </c>
      <c r="G1397" t="s">
        <v>734</v>
      </c>
      <c r="H1397" t="s">
        <v>50</v>
      </c>
      <c r="I1397" t="s">
        <v>50</v>
      </c>
      <c r="J1397" t="s">
        <v>51</v>
      </c>
      <c r="K1397" t="s">
        <v>52</v>
      </c>
      <c r="L1397" t="s">
        <v>1567</v>
      </c>
      <c r="M1397" t="s">
        <v>984</v>
      </c>
      <c r="N1397" t="s">
        <v>2393</v>
      </c>
      <c r="O1397" t="s">
        <v>986</v>
      </c>
      <c r="P1397" t="s">
        <v>1746</v>
      </c>
      <c r="Q1397" t="s">
        <v>984</v>
      </c>
      <c r="R1397" t="s">
        <v>1410</v>
      </c>
      <c r="S1397" t="s">
        <v>986</v>
      </c>
      <c r="T1397" t="s">
        <v>970</v>
      </c>
      <c r="U1397" t="s">
        <v>986</v>
      </c>
      <c r="V1397" t="s">
        <v>1110</v>
      </c>
      <c r="W1397" t="s">
        <v>984</v>
      </c>
      <c r="X1397" t="s">
        <v>2714</v>
      </c>
      <c r="Y1397" t="s">
        <v>986</v>
      </c>
      <c r="Z1397" t="s">
        <v>658</v>
      </c>
      <c r="AA1397" t="s">
        <v>33</v>
      </c>
      <c r="AB1397">
        <v>9</v>
      </c>
      <c r="AC1397">
        <v>0</v>
      </c>
    </row>
    <row r="1398" spans="2:29" x14ac:dyDescent="0.25">
      <c r="B1398">
        <f t="shared" si="42"/>
        <v>2022</v>
      </c>
      <c r="C1398">
        <f t="shared" si="43"/>
        <v>8</v>
      </c>
      <c r="D1398" s="19">
        <f>_xlfn.XLOOKUP(G1398,[1]Sheet1!$K:$K,[1]Sheet1!$D:$D,0)</f>
        <v>44774</v>
      </c>
      <c r="E1398" s="19">
        <f>_xlfn.XLOOKUP(G1398,[1]Sheet1!$K:$K,[1]Sheet1!$E:$E,0)</f>
        <v>44780</v>
      </c>
      <c r="F1398" t="str">
        <f>_xlfn.XLOOKUP(G1398,[1]Sheet1!$K:$K,[1]Sheet1!$N:$N,0)</f>
        <v>2022-W32</v>
      </c>
      <c r="G1398" t="s">
        <v>734</v>
      </c>
      <c r="H1398" t="s">
        <v>35</v>
      </c>
      <c r="I1398" t="s">
        <v>35</v>
      </c>
      <c r="J1398" t="s">
        <v>36</v>
      </c>
      <c r="K1398" t="s">
        <v>37</v>
      </c>
      <c r="L1398" t="s">
        <v>1649</v>
      </c>
      <c r="M1398" t="s">
        <v>984</v>
      </c>
      <c r="N1398" t="s">
        <v>2266</v>
      </c>
      <c r="O1398" t="s">
        <v>986</v>
      </c>
      <c r="P1398" t="s">
        <v>1890</v>
      </c>
      <c r="Q1398" t="s">
        <v>984</v>
      </c>
      <c r="R1398" t="s">
        <v>2610</v>
      </c>
      <c r="S1398" t="s">
        <v>986</v>
      </c>
      <c r="T1398" t="s">
        <v>970</v>
      </c>
      <c r="U1398" t="s">
        <v>986</v>
      </c>
      <c r="V1398" t="s">
        <v>1110</v>
      </c>
      <c r="W1398" t="s">
        <v>984</v>
      </c>
      <c r="X1398" t="s">
        <v>2337</v>
      </c>
      <c r="Y1398" t="s">
        <v>986</v>
      </c>
      <c r="Z1398" t="s">
        <v>441</v>
      </c>
      <c r="AA1398" t="s">
        <v>33</v>
      </c>
      <c r="AB1398">
        <v>8</v>
      </c>
      <c r="AC1398">
        <v>0</v>
      </c>
    </row>
    <row r="1399" spans="2:29" x14ac:dyDescent="0.25">
      <c r="B1399">
        <f t="shared" si="42"/>
        <v>2022</v>
      </c>
      <c r="C1399">
        <f t="shared" si="43"/>
        <v>8</v>
      </c>
      <c r="D1399" s="19">
        <f>_xlfn.XLOOKUP(G1399,[1]Sheet1!$K:$K,[1]Sheet1!$D:$D,0)</f>
        <v>44774</v>
      </c>
      <c r="E1399" s="19">
        <f>_xlfn.XLOOKUP(G1399,[1]Sheet1!$K:$K,[1]Sheet1!$E:$E,0)</f>
        <v>44780</v>
      </c>
      <c r="F1399" t="str">
        <f>_xlfn.XLOOKUP(G1399,[1]Sheet1!$K:$K,[1]Sheet1!$N:$N,0)</f>
        <v>2022-W32</v>
      </c>
      <c r="G1399" t="s">
        <v>734</v>
      </c>
      <c r="H1399" t="s">
        <v>163</v>
      </c>
      <c r="I1399" t="s">
        <v>163</v>
      </c>
      <c r="J1399" t="s">
        <v>164</v>
      </c>
      <c r="K1399" t="s">
        <v>165</v>
      </c>
      <c r="L1399" t="s">
        <v>2218</v>
      </c>
      <c r="M1399" t="s">
        <v>984</v>
      </c>
      <c r="N1399" t="s">
        <v>2353</v>
      </c>
      <c r="O1399" t="s">
        <v>986</v>
      </c>
      <c r="P1399" t="s">
        <v>1559</v>
      </c>
      <c r="Q1399" t="s">
        <v>984</v>
      </c>
      <c r="R1399" t="s">
        <v>3278</v>
      </c>
      <c r="S1399" t="s">
        <v>986</v>
      </c>
      <c r="T1399" t="s">
        <v>970</v>
      </c>
      <c r="U1399" t="s">
        <v>986</v>
      </c>
      <c r="V1399" t="s">
        <v>1022</v>
      </c>
      <c r="W1399" t="s">
        <v>996</v>
      </c>
      <c r="X1399" t="s">
        <v>1279</v>
      </c>
      <c r="Y1399" t="s">
        <v>986</v>
      </c>
      <c r="Z1399" t="s">
        <v>550</v>
      </c>
      <c r="AA1399" t="s">
        <v>166</v>
      </c>
      <c r="AB1399">
        <v>8</v>
      </c>
      <c r="AC1399">
        <v>1</v>
      </c>
    </row>
    <row r="1400" spans="2:29" x14ac:dyDescent="0.25">
      <c r="B1400">
        <f t="shared" si="42"/>
        <v>2022</v>
      </c>
      <c r="C1400">
        <f t="shared" si="43"/>
        <v>8</v>
      </c>
      <c r="D1400" s="19">
        <f>_xlfn.XLOOKUP(G1400,[1]Sheet1!$K:$K,[1]Sheet1!$D:$D,0)</f>
        <v>44774</v>
      </c>
      <c r="E1400" s="19">
        <f>_xlfn.XLOOKUP(G1400,[1]Sheet1!$K:$K,[1]Sheet1!$E:$E,0)</f>
        <v>44780</v>
      </c>
      <c r="F1400" t="str">
        <f>_xlfn.XLOOKUP(G1400,[1]Sheet1!$K:$K,[1]Sheet1!$N:$N,0)</f>
        <v>2022-W32</v>
      </c>
      <c r="G1400" t="s">
        <v>734</v>
      </c>
      <c r="H1400" t="s">
        <v>41</v>
      </c>
      <c r="I1400" t="s">
        <v>41</v>
      </c>
      <c r="J1400" t="s">
        <v>42</v>
      </c>
      <c r="K1400" t="s">
        <v>43</v>
      </c>
      <c r="L1400" t="s">
        <v>1550</v>
      </c>
      <c r="M1400" t="s">
        <v>984</v>
      </c>
      <c r="N1400" t="s">
        <v>2276</v>
      </c>
      <c r="O1400" t="s">
        <v>986</v>
      </c>
      <c r="P1400" t="s">
        <v>1914</v>
      </c>
      <c r="Q1400" t="s">
        <v>984</v>
      </c>
      <c r="R1400" t="s">
        <v>1901</v>
      </c>
      <c r="S1400" t="s">
        <v>986</v>
      </c>
      <c r="T1400" t="s">
        <v>970</v>
      </c>
      <c r="U1400" t="s">
        <v>986</v>
      </c>
      <c r="V1400" t="s">
        <v>963</v>
      </c>
      <c r="W1400" t="s">
        <v>984</v>
      </c>
      <c r="X1400" t="s">
        <v>2762</v>
      </c>
      <c r="Y1400" t="s">
        <v>986</v>
      </c>
      <c r="Z1400" t="s">
        <v>152</v>
      </c>
      <c r="AA1400" t="s">
        <v>33</v>
      </c>
      <c r="AB1400">
        <v>4</v>
      </c>
      <c r="AC1400">
        <v>0</v>
      </c>
    </row>
    <row r="1401" spans="2:29" x14ac:dyDescent="0.25">
      <c r="B1401">
        <f t="shared" si="42"/>
        <v>2022</v>
      </c>
      <c r="C1401">
        <f t="shared" si="43"/>
        <v>8</v>
      </c>
      <c r="D1401" s="19">
        <f>_xlfn.XLOOKUP(G1401,[1]Sheet1!$K:$K,[1]Sheet1!$D:$D,0)</f>
        <v>44774</v>
      </c>
      <c r="E1401" s="19">
        <f>_xlfn.XLOOKUP(G1401,[1]Sheet1!$K:$K,[1]Sheet1!$E:$E,0)</f>
        <v>44780</v>
      </c>
      <c r="F1401" t="str">
        <f>_xlfn.XLOOKUP(G1401,[1]Sheet1!$K:$K,[1]Sheet1!$N:$N,0)</f>
        <v>2022-W32</v>
      </c>
      <c r="G1401" t="s">
        <v>734</v>
      </c>
      <c r="H1401" t="s">
        <v>157</v>
      </c>
      <c r="I1401" t="s">
        <v>157</v>
      </c>
      <c r="J1401" t="s">
        <v>158</v>
      </c>
      <c r="K1401" t="s">
        <v>159</v>
      </c>
      <c r="L1401" t="s">
        <v>1125</v>
      </c>
      <c r="M1401" t="s">
        <v>984</v>
      </c>
      <c r="N1401" t="s">
        <v>2800</v>
      </c>
      <c r="O1401" t="s">
        <v>986</v>
      </c>
      <c r="P1401" t="s">
        <v>988</v>
      </c>
      <c r="Q1401" t="s">
        <v>984</v>
      </c>
      <c r="R1401" t="s">
        <v>2809</v>
      </c>
      <c r="S1401" t="s">
        <v>986</v>
      </c>
      <c r="T1401" t="s">
        <v>970</v>
      </c>
      <c r="U1401" t="s">
        <v>986</v>
      </c>
      <c r="V1401" t="s">
        <v>1081</v>
      </c>
      <c r="W1401" t="s">
        <v>984</v>
      </c>
      <c r="X1401" t="s">
        <v>1157</v>
      </c>
      <c r="Y1401" t="s">
        <v>986</v>
      </c>
      <c r="Z1401" t="s">
        <v>257</v>
      </c>
      <c r="AA1401" t="s">
        <v>33</v>
      </c>
      <c r="AB1401">
        <v>3</v>
      </c>
      <c r="AC1401">
        <v>0</v>
      </c>
    </row>
    <row r="1402" spans="2:29" x14ac:dyDescent="0.25">
      <c r="B1402">
        <f t="shared" si="42"/>
        <v>2022</v>
      </c>
      <c r="C1402">
        <f t="shared" si="43"/>
        <v>8</v>
      </c>
      <c r="D1402" s="19">
        <f>_xlfn.XLOOKUP(G1402,[1]Sheet1!$K:$K,[1]Sheet1!$D:$D,0)</f>
        <v>44774</v>
      </c>
      <c r="E1402" s="19">
        <f>_xlfn.XLOOKUP(G1402,[1]Sheet1!$K:$K,[1]Sheet1!$E:$E,0)</f>
        <v>44780</v>
      </c>
      <c r="F1402" t="str">
        <f>_xlfn.XLOOKUP(G1402,[1]Sheet1!$K:$K,[1]Sheet1!$N:$N,0)</f>
        <v>2022-W32</v>
      </c>
      <c r="G1402" t="s">
        <v>734</v>
      </c>
      <c r="H1402" t="s">
        <v>107</v>
      </c>
      <c r="I1402" t="s">
        <v>107</v>
      </c>
      <c r="J1402" t="s">
        <v>108</v>
      </c>
      <c r="K1402" t="s">
        <v>109</v>
      </c>
      <c r="L1402" t="s">
        <v>1275</v>
      </c>
      <c r="M1402" t="s">
        <v>984</v>
      </c>
      <c r="N1402" t="s">
        <v>3033</v>
      </c>
      <c r="O1402" t="s">
        <v>986</v>
      </c>
      <c r="P1402" t="s">
        <v>1010</v>
      </c>
      <c r="Q1402" t="s">
        <v>984</v>
      </c>
      <c r="R1402" t="s">
        <v>2444</v>
      </c>
      <c r="S1402" t="s">
        <v>986</v>
      </c>
      <c r="T1402" t="s">
        <v>970</v>
      </c>
      <c r="U1402" t="s">
        <v>986</v>
      </c>
      <c r="V1402" t="s">
        <v>972</v>
      </c>
      <c r="W1402" t="s">
        <v>984</v>
      </c>
      <c r="X1402" t="s">
        <v>1385</v>
      </c>
      <c r="Y1402" t="s">
        <v>986</v>
      </c>
      <c r="Z1402" t="s">
        <v>257</v>
      </c>
      <c r="AA1402" t="s">
        <v>33</v>
      </c>
      <c r="AB1402">
        <v>2</v>
      </c>
      <c r="AC1402">
        <v>0</v>
      </c>
    </row>
    <row r="1403" spans="2:29" x14ac:dyDescent="0.25">
      <c r="B1403">
        <f t="shared" si="42"/>
        <v>2022</v>
      </c>
      <c r="C1403">
        <f t="shared" si="43"/>
        <v>7</v>
      </c>
      <c r="D1403" s="19">
        <f>_xlfn.XLOOKUP(G1403,[1]Sheet1!$K:$K,[1]Sheet1!$D:$D,0)</f>
        <v>44767</v>
      </c>
      <c r="E1403" s="19">
        <f>_xlfn.XLOOKUP(G1403,[1]Sheet1!$K:$K,[1]Sheet1!$E:$E,0)</f>
        <v>44773</v>
      </c>
      <c r="F1403" t="str">
        <f>_xlfn.XLOOKUP(G1403,[1]Sheet1!$K:$K,[1]Sheet1!$N:$N,0)</f>
        <v>2022-W31</v>
      </c>
      <c r="G1403" t="s">
        <v>736</v>
      </c>
      <c r="H1403" t="s">
        <v>58</v>
      </c>
      <c r="I1403" t="s">
        <v>58</v>
      </c>
      <c r="J1403" t="s">
        <v>59</v>
      </c>
      <c r="K1403" t="s">
        <v>60</v>
      </c>
      <c r="L1403" t="s">
        <v>1362</v>
      </c>
      <c r="M1403" t="s">
        <v>984</v>
      </c>
      <c r="N1403" t="s">
        <v>2353</v>
      </c>
      <c r="O1403" t="s">
        <v>986</v>
      </c>
      <c r="P1403" t="s">
        <v>2064</v>
      </c>
      <c r="Q1403" t="s">
        <v>984</v>
      </c>
      <c r="R1403" t="s">
        <v>3279</v>
      </c>
      <c r="S1403" t="s">
        <v>986</v>
      </c>
      <c r="T1403" t="s">
        <v>970</v>
      </c>
      <c r="U1403" t="s">
        <v>986</v>
      </c>
      <c r="V1403" t="s">
        <v>992</v>
      </c>
      <c r="W1403" t="s">
        <v>984</v>
      </c>
      <c r="X1403" t="s">
        <v>1750</v>
      </c>
      <c r="Y1403" t="s">
        <v>986</v>
      </c>
      <c r="Z1403" t="s">
        <v>673</v>
      </c>
      <c r="AA1403" t="s">
        <v>33</v>
      </c>
      <c r="AB1403">
        <v>15</v>
      </c>
      <c r="AC1403">
        <v>0</v>
      </c>
    </row>
    <row r="1404" spans="2:29" x14ac:dyDescent="0.25">
      <c r="B1404">
        <f t="shared" si="42"/>
        <v>2022</v>
      </c>
      <c r="C1404">
        <f t="shared" si="43"/>
        <v>7</v>
      </c>
      <c r="D1404" s="19">
        <f>_xlfn.XLOOKUP(G1404,[1]Sheet1!$K:$K,[1]Sheet1!$D:$D,0)</f>
        <v>44767</v>
      </c>
      <c r="E1404" s="19">
        <f>_xlfn.XLOOKUP(G1404,[1]Sheet1!$K:$K,[1]Sheet1!$E:$E,0)</f>
        <v>44773</v>
      </c>
      <c r="F1404" t="str">
        <f>_xlfn.XLOOKUP(G1404,[1]Sheet1!$K:$K,[1]Sheet1!$N:$N,0)</f>
        <v>2022-W31</v>
      </c>
      <c r="G1404" t="s">
        <v>736</v>
      </c>
      <c r="H1404" t="s">
        <v>231</v>
      </c>
      <c r="I1404" t="s">
        <v>231</v>
      </c>
      <c r="J1404" t="s">
        <v>232</v>
      </c>
      <c r="K1404" t="s">
        <v>233</v>
      </c>
      <c r="L1404" t="s">
        <v>1326</v>
      </c>
      <c r="M1404" t="s">
        <v>984</v>
      </c>
      <c r="N1404" t="s">
        <v>3280</v>
      </c>
      <c r="O1404" t="s">
        <v>986</v>
      </c>
      <c r="P1404" t="s">
        <v>1793</v>
      </c>
      <c r="Q1404" t="s">
        <v>984</v>
      </c>
      <c r="R1404" t="s">
        <v>2159</v>
      </c>
      <c r="S1404" t="s">
        <v>986</v>
      </c>
      <c r="T1404" t="s">
        <v>970</v>
      </c>
      <c r="U1404" t="s">
        <v>986</v>
      </c>
      <c r="V1404" t="s">
        <v>1125</v>
      </c>
      <c r="W1404" t="s">
        <v>984</v>
      </c>
      <c r="X1404" t="s">
        <v>1435</v>
      </c>
      <c r="Y1404" t="s">
        <v>986</v>
      </c>
      <c r="Z1404" t="s">
        <v>383</v>
      </c>
      <c r="AA1404" t="s">
        <v>33</v>
      </c>
      <c r="AB1404">
        <v>12</v>
      </c>
      <c r="AC1404">
        <v>0</v>
      </c>
    </row>
    <row r="1405" spans="2:29" x14ac:dyDescent="0.25">
      <c r="B1405">
        <f t="shared" si="42"/>
        <v>2022</v>
      </c>
      <c r="C1405">
        <f t="shared" si="43"/>
        <v>7</v>
      </c>
      <c r="D1405" s="19">
        <f>_xlfn.XLOOKUP(G1405,[1]Sheet1!$K:$K,[1]Sheet1!$D:$D,0)</f>
        <v>44767</v>
      </c>
      <c r="E1405" s="19">
        <f>_xlfn.XLOOKUP(G1405,[1]Sheet1!$K:$K,[1]Sheet1!$E:$E,0)</f>
        <v>44773</v>
      </c>
      <c r="F1405" t="str">
        <f>_xlfn.XLOOKUP(G1405,[1]Sheet1!$K:$K,[1]Sheet1!$N:$N,0)</f>
        <v>2022-W31</v>
      </c>
      <c r="G1405" t="s">
        <v>736</v>
      </c>
      <c r="H1405" t="s">
        <v>301</v>
      </c>
      <c r="I1405" t="s">
        <v>301</v>
      </c>
      <c r="J1405" t="s">
        <v>302</v>
      </c>
      <c r="K1405" t="s">
        <v>303</v>
      </c>
      <c r="L1405" t="s">
        <v>975</v>
      </c>
      <c r="M1405" t="s">
        <v>984</v>
      </c>
      <c r="N1405" t="s">
        <v>3281</v>
      </c>
      <c r="O1405" t="s">
        <v>986</v>
      </c>
      <c r="P1405" t="s">
        <v>2601</v>
      </c>
      <c r="Q1405" t="s">
        <v>984</v>
      </c>
      <c r="R1405" t="s">
        <v>2440</v>
      </c>
      <c r="S1405" t="s">
        <v>986</v>
      </c>
      <c r="T1405" t="s">
        <v>970</v>
      </c>
      <c r="U1405" t="s">
        <v>986</v>
      </c>
      <c r="V1405" t="s">
        <v>1125</v>
      </c>
      <c r="W1405" t="s">
        <v>984</v>
      </c>
      <c r="X1405" t="s">
        <v>2176</v>
      </c>
      <c r="Y1405" t="s">
        <v>986</v>
      </c>
      <c r="Z1405" t="s">
        <v>425</v>
      </c>
      <c r="AA1405" t="s">
        <v>33</v>
      </c>
      <c r="AB1405">
        <v>12</v>
      </c>
      <c r="AC1405">
        <v>0</v>
      </c>
    </row>
    <row r="1406" spans="2:29" x14ac:dyDescent="0.25">
      <c r="B1406">
        <f t="shared" si="42"/>
        <v>2022</v>
      </c>
      <c r="C1406">
        <f t="shared" si="43"/>
        <v>7</v>
      </c>
      <c r="D1406" s="19">
        <f>_xlfn.XLOOKUP(G1406,[1]Sheet1!$K:$K,[1]Sheet1!$D:$D,0)</f>
        <v>44767</v>
      </c>
      <c r="E1406" s="19">
        <f>_xlfn.XLOOKUP(G1406,[1]Sheet1!$K:$K,[1]Sheet1!$E:$E,0)</f>
        <v>44773</v>
      </c>
      <c r="F1406" t="str">
        <f>_xlfn.XLOOKUP(G1406,[1]Sheet1!$K:$K,[1]Sheet1!$N:$N,0)</f>
        <v>2022-W31</v>
      </c>
      <c r="G1406" t="s">
        <v>736</v>
      </c>
      <c r="H1406" t="s">
        <v>35</v>
      </c>
      <c r="I1406" t="s">
        <v>35</v>
      </c>
      <c r="J1406" t="s">
        <v>36</v>
      </c>
      <c r="K1406" t="s">
        <v>37</v>
      </c>
      <c r="L1406" t="s">
        <v>1285</v>
      </c>
      <c r="M1406" t="s">
        <v>984</v>
      </c>
      <c r="N1406" t="s">
        <v>2297</v>
      </c>
      <c r="O1406" t="s">
        <v>986</v>
      </c>
      <c r="P1406" t="s">
        <v>995</v>
      </c>
      <c r="Q1406" t="s">
        <v>984</v>
      </c>
      <c r="R1406" t="s">
        <v>1261</v>
      </c>
      <c r="S1406" t="s">
        <v>986</v>
      </c>
      <c r="T1406" t="s">
        <v>970</v>
      </c>
      <c r="U1406" t="s">
        <v>986</v>
      </c>
      <c r="V1406" t="s">
        <v>1125</v>
      </c>
      <c r="W1406" t="s">
        <v>984</v>
      </c>
      <c r="X1406" t="s">
        <v>3282</v>
      </c>
      <c r="Y1406" t="s">
        <v>986</v>
      </c>
      <c r="Z1406" t="s">
        <v>706</v>
      </c>
      <c r="AA1406" t="s">
        <v>33</v>
      </c>
      <c r="AB1406">
        <v>12</v>
      </c>
      <c r="AC1406">
        <v>0</v>
      </c>
    </row>
    <row r="1407" spans="2:29" x14ac:dyDescent="0.25">
      <c r="B1407">
        <f t="shared" si="42"/>
        <v>2022</v>
      </c>
      <c r="C1407">
        <f t="shared" si="43"/>
        <v>7</v>
      </c>
      <c r="D1407" s="19">
        <f>_xlfn.XLOOKUP(G1407,[1]Sheet1!$K:$K,[1]Sheet1!$D:$D,0)</f>
        <v>44767</v>
      </c>
      <c r="E1407" s="19">
        <f>_xlfn.XLOOKUP(G1407,[1]Sheet1!$K:$K,[1]Sheet1!$E:$E,0)</f>
        <v>44773</v>
      </c>
      <c r="F1407" t="str">
        <f>_xlfn.XLOOKUP(G1407,[1]Sheet1!$K:$K,[1]Sheet1!$N:$N,0)</f>
        <v>2022-W31</v>
      </c>
      <c r="G1407" t="s">
        <v>736</v>
      </c>
      <c r="H1407" t="s">
        <v>88</v>
      </c>
      <c r="I1407" t="s">
        <v>88</v>
      </c>
      <c r="J1407" t="s">
        <v>89</v>
      </c>
      <c r="K1407" t="s">
        <v>90</v>
      </c>
      <c r="L1407" t="s">
        <v>1180</v>
      </c>
      <c r="M1407" t="s">
        <v>984</v>
      </c>
      <c r="N1407" t="s">
        <v>1046</v>
      </c>
      <c r="O1407" t="s">
        <v>986</v>
      </c>
      <c r="P1407" t="s">
        <v>1511</v>
      </c>
      <c r="Q1407" t="s">
        <v>984</v>
      </c>
      <c r="R1407" t="s">
        <v>3242</v>
      </c>
      <c r="S1407" t="s">
        <v>986</v>
      </c>
      <c r="T1407" t="s">
        <v>970</v>
      </c>
      <c r="U1407" t="s">
        <v>986</v>
      </c>
      <c r="V1407" t="s">
        <v>1012</v>
      </c>
      <c r="W1407" t="s">
        <v>984</v>
      </c>
      <c r="X1407" t="s">
        <v>3283</v>
      </c>
      <c r="Y1407" t="s">
        <v>986</v>
      </c>
      <c r="Z1407" t="s">
        <v>220</v>
      </c>
      <c r="AA1407" t="s">
        <v>33</v>
      </c>
      <c r="AB1407">
        <v>10</v>
      </c>
      <c r="AC1407">
        <v>0</v>
      </c>
    </row>
    <row r="1408" spans="2:29" x14ac:dyDescent="0.25">
      <c r="B1408">
        <f t="shared" si="42"/>
        <v>2022</v>
      </c>
      <c r="C1408">
        <f t="shared" si="43"/>
        <v>7</v>
      </c>
      <c r="D1408" s="19">
        <f>_xlfn.XLOOKUP(G1408,[1]Sheet1!$K:$K,[1]Sheet1!$D:$D,0)</f>
        <v>44767</v>
      </c>
      <c r="E1408" s="19">
        <f>_xlfn.XLOOKUP(G1408,[1]Sheet1!$K:$K,[1]Sheet1!$E:$E,0)</f>
        <v>44773</v>
      </c>
      <c r="F1408" t="str">
        <f>_xlfn.XLOOKUP(G1408,[1]Sheet1!$K:$K,[1]Sheet1!$N:$N,0)</f>
        <v>2022-W31</v>
      </c>
      <c r="G1408" t="s">
        <v>736</v>
      </c>
      <c r="H1408" t="s">
        <v>50</v>
      </c>
      <c r="I1408" t="s">
        <v>50</v>
      </c>
      <c r="J1408" t="s">
        <v>51</v>
      </c>
      <c r="K1408" t="s">
        <v>52</v>
      </c>
      <c r="L1408" t="s">
        <v>2002</v>
      </c>
      <c r="M1408" t="s">
        <v>984</v>
      </c>
      <c r="N1408" t="s">
        <v>1849</v>
      </c>
      <c r="O1408" t="s">
        <v>986</v>
      </c>
      <c r="P1408" t="s">
        <v>1738</v>
      </c>
      <c r="Q1408" t="s">
        <v>984</v>
      </c>
      <c r="R1408" t="s">
        <v>1244</v>
      </c>
      <c r="S1408" t="s">
        <v>986</v>
      </c>
      <c r="T1408" t="s">
        <v>970</v>
      </c>
      <c r="U1408" t="s">
        <v>986</v>
      </c>
      <c r="V1408" t="s">
        <v>1012</v>
      </c>
      <c r="W1408" t="s">
        <v>984</v>
      </c>
      <c r="X1408" t="s">
        <v>2582</v>
      </c>
      <c r="Y1408" t="s">
        <v>986</v>
      </c>
      <c r="Z1408" t="s">
        <v>702</v>
      </c>
      <c r="AA1408" t="s">
        <v>33</v>
      </c>
      <c r="AB1408">
        <v>9</v>
      </c>
      <c r="AC1408">
        <v>0</v>
      </c>
    </row>
    <row r="1409" spans="2:29" x14ac:dyDescent="0.25">
      <c r="B1409">
        <f t="shared" si="42"/>
        <v>2022</v>
      </c>
      <c r="C1409">
        <f t="shared" si="43"/>
        <v>7</v>
      </c>
      <c r="D1409" s="19">
        <f>_xlfn.XLOOKUP(G1409,[1]Sheet1!$K:$K,[1]Sheet1!$D:$D,0)</f>
        <v>44767</v>
      </c>
      <c r="E1409" s="19">
        <f>_xlfn.XLOOKUP(G1409,[1]Sheet1!$K:$K,[1]Sheet1!$E:$E,0)</f>
        <v>44773</v>
      </c>
      <c r="F1409" t="str">
        <f>_xlfn.XLOOKUP(G1409,[1]Sheet1!$K:$K,[1]Sheet1!$N:$N,0)</f>
        <v>2022-W31</v>
      </c>
      <c r="G1409" t="s">
        <v>736</v>
      </c>
      <c r="H1409" t="s">
        <v>41</v>
      </c>
      <c r="I1409" t="s">
        <v>41</v>
      </c>
      <c r="J1409" t="s">
        <v>42</v>
      </c>
      <c r="K1409" t="s">
        <v>43</v>
      </c>
      <c r="L1409" t="s">
        <v>1150</v>
      </c>
      <c r="M1409" t="s">
        <v>984</v>
      </c>
      <c r="N1409" t="s">
        <v>1165</v>
      </c>
      <c r="O1409" t="s">
        <v>986</v>
      </c>
      <c r="P1409" t="s">
        <v>2304</v>
      </c>
      <c r="Q1409" t="s">
        <v>984</v>
      </c>
      <c r="R1409" t="s">
        <v>1272</v>
      </c>
      <c r="S1409" t="s">
        <v>986</v>
      </c>
      <c r="T1409" t="s">
        <v>3192</v>
      </c>
      <c r="U1409" t="s">
        <v>986</v>
      </c>
      <c r="V1409" t="s">
        <v>1032</v>
      </c>
      <c r="W1409" t="s">
        <v>984</v>
      </c>
      <c r="X1409" t="s">
        <v>1435</v>
      </c>
      <c r="Y1409" t="s">
        <v>986</v>
      </c>
      <c r="Z1409" t="s">
        <v>144</v>
      </c>
      <c r="AA1409" t="s">
        <v>33</v>
      </c>
      <c r="AB1409">
        <v>6</v>
      </c>
      <c r="AC1409">
        <v>0</v>
      </c>
    </row>
    <row r="1410" spans="2:29" x14ac:dyDescent="0.25">
      <c r="B1410">
        <f t="shared" si="42"/>
        <v>2022</v>
      </c>
      <c r="C1410">
        <f t="shared" si="43"/>
        <v>7</v>
      </c>
      <c r="D1410" s="19">
        <f>_xlfn.XLOOKUP(G1410,[1]Sheet1!$K:$K,[1]Sheet1!$D:$D,0)</f>
        <v>44767</v>
      </c>
      <c r="E1410" s="19">
        <f>_xlfn.XLOOKUP(G1410,[1]Sheet1!$K:$K,[1]Sheet1!$E:$E,0)</f>
        <v>44773</v>
      </c>
      <c r="F1410" t="str">
        <f>_xlfn.XLOOKUP(G1410,[1]Sheet1!$K:$K,[1]Sheet1!$N:$N,0)</f>
        <v>2022-W31</v>
      </c>
      <c r="G1410" t="s">
        <v>736</v>
      </c>
      <c r="H1410" t="s">
        <v>163</v>
      </c>
      <c r="I1410" t="s">
        <v>163</v>
      </c>
      <c r="J1410" t="s">
        <v>164</v>
      </c>
      <c r="K1410" t="s">
        <v>165</v>
      </c>
      <c r="L1410" t="s">
        <v>1623</v>
      </c>
      <c r="M1410" t="s">
        <v>984</v>
      </c>
      <c r="N1410" t="s">
        <v>3284</v>
      </c>
      <c r="O1410" t="s">
        <v>986</v>
      </c>
      <c r="P1410" t="s">
        <v>1172</v>
      </c>
      <c r="Q1410" t="s">
        <v>984</v>
      </c>
      <c r="R1410" t="s">
        <v>3285</v>
      </c>
      <c r="S1410" t="s">
        <v>986</v>
      </c>
      <c r="T1410" t="s">
        <v>970</v>
      </c>
      <c r="U1410" t="s">
        <v>986</v>
      </c>
      <c r="V1410" t="s">
        <v>963</v>
      </c>
      <c r="W1410" t="s">
        <v>996</v>
      </c>
      <c r="X1410" t="s">
        <v>2157</v>
      </c>
      <c r="Y1410" t="s">
        <v>986</v>
      </c>
      <c r="Z1410" t="s">
        <v>376</v>
      </c>
      <c r="AA1410" t="s">
        <v>166</v>
      </c>
      <c r="AB1410">
        <v>5</v>
      </c>
      <c r="AC1410">
        <v>1</v>
      </c>
    </row>
    <row r="1411" spans="2:29" x14ac:dyDescent="0.25">
      <c r="B1411">
        <f t="shared" si="42"/>
        <v>2022</v>
      </c>
      <c r="C1411">
        <f t="shared" si="43"/>
        <v>7</v>
      </c>
      <c r="D1411" s="19">
        <f>_xlfn.XLOOKUP(G1411,[1]Sheet1!$K:$K,[1]Sheet1!$D:$D,0)</f>
        <v>44767</v>
      </c>
      <c r="E1411" s="19">
        <f>_xlfn.XLOOKUP(G1411,[1]Sheet1!$K:$K,[1]Sheet1!$E:$E,0)</f>
        <v>44773</v>
      </c>
      <c r="F1411" t="str">
        <f>_xlfn.XLOOKUP(G1411,[1]Sheet1!$K:$K,[1]Sheet1!$N:$N,0)</f>
        <v>2022-W31</v>
      </c>
      <c r="G1411" t="s">
        <v>736</v>
      </c>
      <c r="H1411" t="s">
        <v>222</v>
      </c>
      <c r="I1411" t="s">
        <v>222</v>
      </c>
      <c r="J1411" t="s">
        <v>158</v>
      </c>
      <c r="K1411" t="s">
        <v>223</v>
      </c>
      <c r="L1411" t="s">
        <v>1345</v>
      </c>
      <c r="M1411" t="s">
        <v>984</v>
      </c>
      <c r="N1411" t="s">
        <v>1091</v>
      </c>
      <c r="O1411" t="s">
        <v>986</v>
      </c>
      <c r="P1411" t="s">
        <v>1079</v>
      </c>
      <c r="Q1411" t="s">
        <v>984</v>
      </c>
      <c r="R1411" t="s">
        <v>1481</v>
      </c>
      <c r="S1411" t="s">
        <v>986</v>
      </c>
      <c r="T1411" t="s">
        <v>970</v>
      </c>
      <c r="U1411" t="s">
        <v>986</v>
      </c>
      <c r="V1411" t="s">
        <v>977</v>
      </c>
      <c r="W1411" t="s">
        <v>984</v>
      </c>
      <c r="X1411" t="s">
        <v>1361</v>
      </c>
      <c r="Y1411" t="s">
        <v>986</v>
      </c>
      <c r="Z1411" t="s">
        <v>367</v>
      </c>
      <c r="AA1411" t="s">
        <v>33</v>
      </c>
      <c r="AB1411">
        <v>4</v>
      </c>
      <c r="AC1411">
        <v>0</v>
      </c>
    </row>
    <row r="1412" spans="2:29" x14ac:dyDescent="0.25">
      <c r="B1412">
        <f t="shared" ref="B1412:B1475" si="44">YEAR(D1412)</f>
        <v>2022</v>
      </c>
      <c r="C1412">
        <f t="shared" ref="C1412:C1475" si="45">MONTH(D1412)</f>
        <v>7</v>
      </c>
      <c r="D1412" s="19">
        <f>_xlfn.XLOOKUP(G1412,[1]Sheet1!$K:$K,[1]Sheet1!$D:$D,0)</f>
        <v>44767</v>
      </c>
      <c r="E1412" s="19">
        <f>_xlfn.XLOOKUP(G1412,[1]Sheet1!$K:$K,[1]Sheet1!$E:$E,0)</f>
        <v>44773</v>
      </c>
      <c r="F1412" t="str">
        <f>_xlfn.XLOOKUP(G1412,[1]Sheet1!$K:$K,[1]Sheet1!$N:$N,0)</f>
        <v>2022-W31</v>
      </c>
      <c r="G1412" t="s">
        <v>736</v>
      </c>
      <c r="H1412" t="s">
        <v>116</v>
      </c>
      <c r="I1412" t="s">
        <v>116</v>
      </c>
      <c r="J1412" t="s">
        <v>117</v>
      </c>
      <c r="K1412" t="s">
        <v>118</v>
      </c>
      <c r="L1412" t="s">
        <v>1018</v>
      </c>
      <c r="M1412" t="s">
        <v>984</v>
      </c>
      <c r="N1412" t="s">
        <v>1700</v>
      </c>
      <c r="O1412" t="s">
        <v>986</v>
      </c>
      <c r="P1412" t="s">
        <v>1954</v>
      </c>
      <c r="Q1412" t="s">
        <v>984</v>
      </c>
      <c r="R1412" t="s">
        <v>1814</v>
      </c>
      <c r="S1412" t="s">
        <v>986</v>
      </c>
      <c r="T1412" t="s">
        <v>970</v>
      </c>
      <c r="U1412" t="s">
        <v>986</v>
      </c>
      <c r="V1412" t="s">
        <v>977</v>
      </c>
      <c r="W1412" t="s">
        <v>984</v>
      </c>
      <c r="X1412" t="s">
        <v>1099</v>
      </c>
      <c r="Y1412" t="s">
        <v>986</v>
      </c>
      <c r="Z1412" t="s">
        <v>737</v>
      </c>
      <c r="AA1412" t="s">
        <v>33</v>
      </c>
      <c r="AB1412">
        <v>4</v>
      </c>
      <c r="AC1412">
        <v>0</v>
      </c>
    </row>
    <row r="1413" spans="2:29" x14ac:dyDescent="0.25">
      <c r="B1413">
        <f t="shared" si="44"/>
        <v>2022</v>
      </c>
      <c r="C1413">
        <f t="shared" si="45"/>
        <v>7</v>
      </c>
      <c r="D1413" s="19">
        <f>_xlfn.XLOOKUP(G1413,[1]Sheet1!$K:$K,[1]Sheet1!$D:$D,0)</f>
        <v>44767</v>
      </c>
      <c r="E1413" s="19">
        <f>_xlfn.XLOOKUP(G1413,[1]Sheet1!$K:$K,[1]Sheet1!$E:$E,0)</f>
        <v>44773</v>
      </c>
      <c r="F1413" t="str">
        <f>_xlfn.XLOOKUP(G1413,[1]Sheet1!$K:$K,[1]Sheet1!$N:$N,0)</f>
        <v>2022-W31</v>
      </c>
      <c r="G1413" t="s">
        <v>736</v>
      </c>
      <c r="H1413" t="s">
        <v>107</v>
      </c>
      <c r="I1413" t="s">
        <v>107</v>
      </c>
      <c r="J1413" t="s">
        <v>108</v>
      </c>
      <c r="K1413" t="s">
        <v>109</v>
      </c>
      <c r="L1413" t="s">
        <v>1433</v>
      </c>
      <c r="M1413" t="s">
        <v>984</v>
      </c>
      <c r="N1413" t="s">
        <v>1203</v>
      </c>
      <c r="O1413" t="s">
        <v>986</v>
      </c>
      <c r="P1413" t="s">
        <v>1087</v>
      </c>
      <c r="Q1413" t="s">
        <v>984</v>
      </c>
      <c r="R1413" t="s">
        <v>2636</v>
      </c>
      <c r="S1413" t="s">
        <v>986</v>
      </c>
      <c r="T1413" t="s">
        <v>970</v>
      </c>
      <c r="U1413" t="s">
        <v>986</v>
      </c>
      <c r="V1413" t="s">
        <v>977</v>
      </c>
      <c r="W1413" t="s">
        <v>984</v>
      </c>
      <c r="X1413" t="s">
        <v>1152</v>
      </c>
      <c r="Y1413" t="s">
        <v>986</v>
      </c>
      <c r="Z1413" t="s">
        <v>367</v>
      </c>
      <c r="AA1413" t="s">
        <v>33</v>
      </c>
      <c r="AB1413">
        <v>4</v>
      </c>
      <c r="AC1413">
        <v>0</v>
      </c>
    </row>
    <row r="1414" spans="2:29" x14ac:dyDescent="0.25">
      <c r="B1414">
        <f t="shared" si="44"/>
        <v>2022</v>
      </c>
      <c r="C1414">
        <f t="shared" si="45"/>
        <v>7</v>
      </c>
      <c r="D1414" s="19">
        <f>_xlfn.XLOOKUP(G1414,[1]Sheet1!$K:$K,[1]Sheet1!$D:$D,0)</f>
        <v>44767</v>
      </c>
      <c r="E1414" s="19">
        <f>_xlfn.XLOOKUP(G1414,[1]Sheet1!$K:$K,[1]Sheet1!$E:$E,0)</f>
        <v>44773</v>
      </c>
      <c r="F1414" t="str">
        <f>_xlfn.XLOOKUP(G1414,[1]Sheet1!$K:$K,[1]Sheet1!$N:$N,0)</f>
        <v>2022-W31</v>
      </c>
      <c r="G1414" t="s">
        <v>736</v>
      </c>
      <c r="H1414" t="s">
        <v>157</v>
      </c>
      <c r="I1414" t="s">
        <v>157</v>
      </c>
      <c r="J1414" t="s">
        <v>158</v>
      </c>
      <c r="K1414" t="s">
        <v>159</v>
      </c>
      <c r="L1414" t="s">
        <v>1187</v>
      </c>
      <c r="M1414" t="s">
        <v>984</v>
      </c>
      <c r="N1414" t="s">
        <v>1422</v>
      </c>
      <c r="O1414" t="s">
        <v>986</v>
      </c>
      <c r="P1414" t="s">
        <v>1204</v>
      </c>
      <c r="Q1414" t="s">
        <v>984</v>
      </c>
      <c r="R1414" t="s">
        <v>1138</v>
      </c>
      <c r="S1414" t="s">
        <v>986</v>
      </c>
      <c r="T1414" t="s">
        <v>2537</v>
      </c>
      <c r="U1414" t="s">
        <v>986</v>
      </c>
      <c r="V1414" t="s">
        <v>1081</v>
      </c>
      <c r="W1414" t="s">
        <v>984</v>
      </c>
      <c r="X1414" t="s">
        <v>1335</v>
      </c>
      <c r="Y1414" t="s">
        <v>986</v>
      </c>
      <c r="Z1414" t="s">
        <v>318</v>
      </c>
      <c r="AA1414" t="s">
        <v>33</v>
      </c>
      <c r="AB1414">
        <v>3</v>
      </c>
      <c r="AC1414">
        <v>0</v>
      </c>
    </row>
    <row r="1415" spans="2:29" x14ac:dyDescent="0.25">
      <c r="B1415">
        <f t="shared" si="44"/>
        <v>2022</v>
      </c>
      <c r="C1415">
        <f t="shared" si="45"/>
        <v>7</v>
      </c>
      <c r="D1415" s="19">
        <f>_xlfn.XLOOKUP(G1415,[1]Sheet1!$K:$K,[1]Sheet1!$D:$D,0)</f>
        <v>44760</v>
      </c>
      <c r="E1415" s="19">
        <f>_xlfn.XLOOKUP(G1415,[1]Sheet1!$K:$K,[1]Sheet1!$E:$E,0)</f>
        <v>44766</v>
      </c>
      <c r="F1415" t="str">
        <f>_xlfn.XLOOKUP(G1415,[1]Sheet1!$K:$K,[1]Sheet1!$N:$N,0)</f>
        <v>2022-W30</v>
      </c>
      <c r="G1415" t="s">
        <v>738</v>
      </c>
      <c r="H1415" t="s">
        <v>301</v>
      </c>
      <c r="I1415" t="s">
        <v>301</v>
      </c>
      <c r="J1415" t="s">
        <v>302</v>
      </c>
      <c r="K1415" t="s">
        <v>303</v>
      </c>
      <c r="L1415" t="s">
        <v>1559</v>
      </c>
      <c r="M1415" t="s">
        <v>984</v>
      </c>
      <c r="N1415" t="s">
        <v>3286</v>
      </c>
      <c r="O1415" t="s">
        <v>986</v>
      </c>
      <c r="P1415" t="s">
        <v>1710</v>
      </c>
      <c r="Q1415" t="s">
        <v>984</v>
      </c>
      <c r="R1415" t="s">
        <v>3287</v>
      </c>
      <c r="S1415" t="s">
        <v>986</v>
      </c>
      <c r="T1415" t="s">
        <v>970</v>
      </c>
      <c r="U1415" t="s">
        <v>986</v>
      </c>
      <c r="V1415" t="s">
        <v>1219</v>
      </c>
      <c r="W1415" t="s">
        <v>984</v>
      </c>
      <c r="X1415" t="s">
        <v>1068</v>
      </c>
      <c r="Y1415" t="s">
        <v>986</v>
      </c>
      <c r="Z1415" t="s">
        <v>436</v>
      </c>
      <c r="AA1415" t="s">
        <v>33</v>
      </c>
      <c r="AB1415">
        <v>19</v>
      </c>
      <c r="AC1415">
        <v>0</v>
      </c>
    </row>
    <row r="1416" spans="2:29" x14ac:dyDescent="0.25">
      <c r="B1416">
        <f t="shared" si="44"/>
        <v>2022</v>
      </c>
      <c r="C1416">
        <f t="shared" si="45"/>
        <v>7</v>
      </c>
      <c r="D1416" s="19">
        <f>_xlfn.XLOOKUP(G1416,[1]Sheet1!$K:$K,[1]Sheet1!$D:$D,0)</f>
        <v>44760</v>
      </c>
      <c r="E1416" s="19">
        <f>_xlfn.XLOOKUP(G1416,[1]Sheet1!$K:$K,[1]Sheet1!$E:$E,0)</f>
        <v>44766</v>
      </c>
      <c r="F1416" t="str">
        <f>_xlfn.XLOOKUP(G1416,[1]Sheet1!$K:$K,[1]Sheet1!$N:$N,0)</f>
        <v>2022-W30</v>
      </c>
      <c r="G1416" t="s">
        <v>738</v>
      </c>
      <c r="H1416" t="s">
        <v>50</v>
      </c>
      <c r="I1416" t="s">
        <v>50</v>
      </c>
      <c r="J1416" t="s">
        <v>51</v>
      </c>
      <c r="K1416" t="s">
        <v>52</v>
      </c>
      <c r="L1416" t="s">
        <v>2884</v>
      </c>
      <c r="M1416" t="s">
        <v>984</v>
      </c>
      <c r="N1416" t="s">
        <v>3288</v>
      </c>
      <c r="O1416" t="s">
        <v>986</v>
      </c>
      <c r="P1416" t="s">
        <v>3289</v>
      </c>
      <c r="Q1416" t="s">
        <v>984</v>
      </c>
      <c r="R1416" t="s">
        <v>3290</v>
      </c>
      <c r="S1416" t="s">
        <v>986</v>
      </c>
      <c r="T1416" t="s">
        <v>970</v>
      </c>
      <c r="U1416" t="s">
        <v>986</v>
      </c>
      <c r="V1416" t="s">
        <v>1221</v>
      </c>
      <c r="W1416" t="s">
        <v>984</v>
      </c>
      <c r="X1416" t="s">
        <v>1216</v>
      </c>
      <c r="Y1416" t="s">
        <v>986</v>
      </c>
      <c r="Z1416" t="s">
        <v>650</v>
      </c>
      <c r="AA1416" t="s">
        <v>33</v>
      </c>
      <c r="AB1416">
        <v>18</v>
      </c>
      <c r="AC1416">
        <v>0</v>
      </c>
    </row>
    <row r="1417" spans="2:29" x14ac:dyDescent="0.25">
      <c r="B1417">
        <f t="shared" si="44"/>
        <v>2022</v>
      </c>
      <c r="C1417">
        <f t="shared" si="45"/>
        <v>7</v>
      </c>
      <c r="D1417" s="19">
        <f>_xlfn.XLOOKUP(G1417,[1]Sheet1!$K:$K,[1]Sheet1!$D:$D,0)</f>
        <v>44760</v>
      </c>
      <c r="E1417" s="19">
        <f>_xlfn.XLOOKUP(G1417,[1]Sheet1!$K:$K,[1]Sheet1!$E:$E,0)</f>
        <v>44766</v>
      </c>
      <c r="F1417" t="str">
        <f>_xlfn.XLOOKUP(G1417,[1]Sheet1!$K:$K,[1]Sheet1!$N:$N,0)</f>
        <v>2022-W30</v>
      </c>
      <c r="G1417" t="s">
        <v>738</v>
      </c>
      <c r="H1417" t="s">
        <v>231</v>
      </c>
      <c r="I1417" t="s">
        <v>231</v>
      </c>
      <c r="J1417" t="s">
        <v>232</v>
      </c>
      <c r="K1417" t="s">
        <v>233</v>
      </c>
      <c r="L1417" t="s">
        <v>2177</v>
      </c>
      <c r="M1417" t="s">
        <v>984</v>
      </c>
      <c r="N1417" t="s">
        <v>1014</v>
      </c>
      <c r="O1417" t="s">
        <v>986</v>
      </c>
      <c r="P1417" t="s">
        <v>1499</v>
      </c>
      <c r="Q1417" t="s">
        <v>984</v>
      </c>
      <c r="R1417" t="s">
        <v>1808</v>
      </c>
      <c r="S1417" t="s">
        <v>986</v>
      </c>
      <c r="T1417" t="s">
        <v>970</v>
      </c>
      <c r="U1417" t="s">
        <v>986</v>
      </c>
      <c r="V1417" t="s">
        <v>988</v>
      </c>
      <c r="W1417" t="s">
        <v>984</v>
      </c>
      <c r="X1417" t="s">
        <v>2397</v>
      </c>
      <c r="Y1417" t="s">
        <v>986</v>
      </c>
      <c r="Z1417" t="s">
        <v>674</v>
      </c>
      <c r="AA1417" t="s">
        <v>33</v>
      </c>
      <c r="AB1417">
        <v>14</v>
      </c>
      <c r="AC1417">
        <v>0</v>
      </c>
    </row>
    <row r="1418" spans="2:29" x14ac:dyDescent="0.25">
      <c r="B1418">
        <f t="shared" si="44"/>
        <v>2022</v>
      </c>
      <c r="C1418">
        <f t="shared" si="45"/>
        <v>7</v>
      </c>
      <c r="D1418" s="19">
        <f>_xlfn.XLOOKUP(G1418,[1]Sheet1!$K:$K,[1]Sheet1!$D:$D,0)</f>
        <v>44760</v>
      </c>
      <c r="E1418" s="19">
        <f>_xlfn.XLOOKUP(G1418,[1]Sheet1!$K:$K,[1]Sheet1!$E:$E,0)</f>
        <v>44766</v>
      </c>
      <c r="F1418" t="str">
        <f>_xlfn.XLOOKUP(G1418,[1]Sheet1!$K:$K,[1]Sheet1!$N:$N,0)</f>
        <v>2022-W30</v>
      </c>
      <c r="G1418" t="s">
        <v>738</v>
      </c>
      <c r="H1418" t="s">
        <v>58</v>
      </c>
      <c r="I1418" t="s">
        <v>58</v>
      </c>
      <c r="J1418" t="s">
        <v>59</v>
      </c>
      <c r="K1418" t="s">
        <v>60</v>
      </c>
      <c r="L1418" t="s">
        <v>2994</v>
      </c>
      <c r="M1418" t="s">
        <v>984</v>
      </c>
      <c r="N1418" t="s">
        <v>3195</v>
      </c>
      <c r="O1418" t="s">
        <v>986</v>
      </c>
      <c r="P1418" t="s">
        <v>3044</v>
      </c>
      <c r="Q1418" t="s">
        <v>984</v>
      </c>
      <c r="R1418" t="s">
        <v>2097</v>
      </c>
      <c r="S1418" t="s">
        <v>986</v>
      </c>
      <c r="T1418" t="s">
        <v>970</v>
      </c>
      <c r="U1418" t="s">
        <v>986</v>
      </c>
      <c r="V1418" t="s">
        <v>988</v>
      </c>
      <c r="W1418" t="s">
        <v>984</v>
      </c>
      <c r="X1418" t="s">
        <v>1183</v>
      </c>
      <c r="Y1418" t="s">
        <v>986</v>
      </c>
      <c r="Z1418" t="s">
        <v>674</v>
      </c>
      <c r="AA1418" t="s">
        <v>33</v>
      </c>
      <c r="AB1418">
        <v>14</v>
      </c>
      <c r="AC1418">
        <v>0</v>
      </c>
    </row>
    <row r="1419" spans="2:29" x14ac:dyDescent="0.25">
      <c r="B1419">
        <f t="shared" si="44"/>
        <v>2022</v>
      </c>
      <c r="C1419">
        <f t="shared" si="45"/>
        <v>7</v>
      </c>
      <c r="D1419" s="19">
        <f>_xlfn.XLOOKUP(G1419,[1]Sheet1!$K:$K,[1]Sheet1!$D:$D,0)</f>
        <v>44760</v>
      </c>
      <c r="E1419" s="19">
        <f>_xlfn.XLOOKUP(G1419,[1]Sheet1!$K:$K,[1]Sheet1!$E:$E,0)</f>
        <v>44766</v>
      </c>
      <c r="F1419" t="str">
        <f>_xlfn.XLOOKUP(G1419,[1]Sheet1!$K:$K,[1]Sheet1!$N:$N,0)</f>
        <v>2022-W30</v>
      </c>
      <c r="G1419" t="s">
        <v>738</v>
      </c>
      <c r="H1419" t="s">
        <v>88</v>
      </c>
      <c r="I1419" t="s">
        <v>88</v>
      </c>
      <c r="J1419" t="s">
        <v>89</v>
      </c>
      <c r="K1419" t="s">
        <v>90</v>
      </c>
      <c r="L1419" t="s">
        <v>1507</v>
      </c>
      <c r="M1419" t="s">
        <v>984</v>
      </c>
      <c r="N1419" t="s">
        <v>1696</v>
      </c>
      <c r="O1419" t="s">
        <v>986</v>
      </c>
      <c r="P1419" t="s">
        <v>1635</v>
      </c>
      <c r="Q1419" t="s">
        <v>984</v>
      </c>
      <c r="R1419" t="s">
        <v>3165</v>
      </c>
      <c r="S1419" t="s">
        <v>986</v>
      </c>
      <c r="T1419" t="s">
        <v>2652</v>
      </c>
      <c r="U1419" t="s">
        <v>986</v>
      </c>
      <c r="V1419" t="s">
        <v>1001</v>
      </c>
      <c r="W1419" t="s">
        <v>984</v>
      </c>
      <c r="X1419" t="s">
        <v>3291</v>
      </c>
      <c r="Y1419" t="s">
        <v>986</v>
      </c>
      <c r="Z1419" t="s">
        <v>255</v>
      </c>
      <c r="AA1419" t="s">
        <v>33</v>
      </c>
      <c r="AB1419">
        <v>12</v>
      </c>
      <c r="AC1419">
        <v>0</v>
      </c>
    </row>
    <row r="1420" spans="2:29" x14ac:dyDescent="0.25">
      <c r="B1420">
        <f t="shared" si="44"/>
        <v>2022</v>
      </c>
      <c r="C1420">
        <f t="shared" si="45"/>
        <v>7</v>
      </c>
      <c r="D1420" s="19">
        <f>_xlfn.XLOOKUP(G1420,[1]Sheet1!$K:$K,[1]Sheet1!$D:$D,0)</f>
        <v>44760</v>
      </c>
      <c r="E1420" s="19">
        <f>_xlfn.XLOOKUP(G1420,[1]Sheet1!$K:$K,[1]Sheet1!$E:$E,0)</f>
        <v>44766</v>
      </c>
      <c r="F1420" t="str">
        <f>_xlfn.XLOOKUP(G1420,[1]Sheet1!$K:$K,[1]Sheet1!$N:$N,0)</f>
        <v>2022-W30</v>
      </c>
      <c r="G1420" t="s">
        <v>738</v>
      </c>
      <c r="H1420" t="s">
        <v>116</v>
      </c>
      <c r="I1420" t="s">
        <v>116</v>
      </c>
      <c r="J1420" t="s">
        <v>117</v>
      </c>
      <c r="K1420" t="s">
        <v>118</v>
      </c>
      <c r="L1420" t="s">
        <v>1030</v>
      </c>
      <c r="M1420" t="s">
        <v>984</v>
      </c>
      <c r="N1420" t="s">
        <v>1683</v>
      </c>
      <c r="O1420" t="s">
        <v>986</v>
      </c>
      <c r="P1420" t="s">
        <v>2612</v>
      </c>
      <c r="Q1420" t="s">
        <v>984</v>
      </c>
      <c r="R1420" t="s">
        <v>1929</v>
      </c>
      <c r="S1420" t="s">
        <v>986</v>
      </c>
      <c r="T1420" t="s">
        <v>970</v>
      </c>
      <c r="U1420" t="s">
        <v>986</v>
      </c>
      <c r="V1420" t="s">
        <v>1125</v>
      </c>
      <c r="W1420" t="s">
        <v>984</v>
      </c>
      <c r="X1420" t="s">
        <v>1040</v>
      </c>
      <c r="Y1420" t="s">
        <v>986</v>
      </c>
      <c r="Z1420" t="s">
        <v>739</v>
      </c>
      <c r="AA1420" t="s">
        <v>33</v>
      </c>
      <c r="AB1420">
        <v>12</v>
      </c>
      <c r="AC1420">
        <v>0</v>
      </c>
    </row>
    <row r="1421" spans="2:29" x14ac:dyDescent="0.25">
      <c r="B1421">
        <f t="shared" si="44"/>
        <v>2022</v>
      </c>
      <c r="C1421">
        <f t="shared" si="45"/>
        <v>7</v>
      </c>
      <c r="D1421" s="19">
        <f>_xlfn.XLOOKUP(G1421,[1]Sheet1!$K:$K,[1]Sheet1!$D:$D,0)</f>
        <v>44760</v>
      </c>
      <c r="E1421" s="19">
        <f>_xlfn.XLOOKUP(G1421,[1]Sheet1!$K:$K,[1]Sheet1!$E:$E,0)</f>
        <v>44766</v>
      </c>
      <c r="F1421" t="str">
        <f>_xlfn.XLOOKUP(G1421,[1]Sheet1!$K:$K,[1]Sheet1!$N:$N,0)</f>
        <v>2022-W30</v>
      </c>
      <c r="G1421" t="s">
        <v>738</v>
      </c>
      <c r="H1421" t="s">
        <v>35</v>
      </c>
      <c r="I1421" t="s">
        <v>35</v>
      </c>
      <c r="J1421" t="s">
        <v>36</v>
      </c>
      <c r="K1421" t="s">
        <v>37</v>
      </c>
      <c r="L1421" t="s">
        <v>1324</v>
      </c>
      <c r="M1421" t="s">
        <v>984</v>
      </c>
      <c r="N1421" t="s">
        <v>1841</v>
      </c>
      <c r="O1421" t="s">
        <v>986</v>
      </c>
      <c r="P1421" t="s">
        <v>1642</v>
      </c>
      <c r="Q1421" t="s">
        <v>984</v>
      </c>
      <c r="R1421" t="s">
        <v>1818</v>
      </c>
      <c r="S1421" t="s">
        <v>986</v>
      </c>
      <c r="T1421" t="s">
        <v>970</v>
      </c>
      <c r="U1421" t="s">
        <v>986</v>
      </c>
      <c r="V1421" t="s">
        <v>1022</v>
      </c>
      <c r="W1421" t="s">
        <v>984</v>
      </c>
      <c r="X1421" t="s">
        <v>2145</v>
      </c>
      <c r="Y1421" t="s">
        <v>986</v>
      </c>
      <c r="Z1421" t="s">
        <v>216</v>
      </c>
      <c r="AA1421" t="s">
        <v>33</v>
      </c>
      <c r="AB1421">
        <v>8</v>
      </c>
      <c r="AC1421">
        <v>0</v>
      </c>
    </row>
    <row r="1422" spans="2:29" x14ac:dyDescent="0.25">
      <c r="B1422">
        <f t="shared" si="44"/>
        <v>2022</v>
      </c>
      <c r="C1422">
        <f t="shared" si="45"/>
        <v>7</v>
      </c>
      <c r="D1422" s="19">
        <f>_xlfn.XLOOKUP(G1422,[1]Sheet1!$K:$K,[1]Sheet1!$D:$D,0)</f>
        <v>44760</v>
      </c>
      <c r="E1422" s="19">
        <f>_xlfn.XLOOKUP(G1422,[1]Sheet1!$K:$K,[1]Sheet1!$E:$E,0)</f>
        <v>44766</v>
      </c>
      <c r="F1422" t="str">
        <f>_xlfn.XLOOKUP(G1422,[1]Sheet1!$K:$K,[1]Sheet1!$N:$N,0)</f>
        <v>2022-W30</v>
      </c>
      <c r="G1422" t="s">
        <v>738</v>
      </c>
      <c r="H1422" t="s">
        <v>41</v>
      </c>
      <c r="I1422" t="s">
        <v>41</v>
      </c>
      <c r="J1422" t="s">
        <v>42</v>
      </c>
      <c r="K1422" t="s">
        <v>43</v>
      </c>
      <c r="L1422" t="s">
        <v>1028</v>
      </c>
      <c r="M1422" t="s">
        <v>984</v>
      </c>
      <c r="N1422" t="s">
        <v>1353</v>
      </c>
      <c r="O1422" t="s">
        <v>986</v>
      </c>
      <c r="P1422" t="s">
        <v>1890</v>
      </c>
      <c r="Q1422" t="s">
        <v>984</v>
      </c>
      <c r="R1422" t="s">
        <v>2015</v>
      </c>
      <c r="S1422" t="s">
        <v>986</v>
      </c>
      <c r="T1422" t="s">
        <v>970</v>
      </c>
      <c r="U1422" t="s">
        <v>986</v>
      </c>
      <c r="V1422" t="s">
        <v>967</v>
      </c>
      <c r="W1422" t="s">
        <v>984</v>
      </c>
      <c r="X1422" t="s">
        <v>2272</v>
      </c>
      <c r="Y1422" t="s">
        <v>986</v>
      </c>
      <c r="Z1422" t="s">
        <v>176</v>
      </c>
      <c r="AA1422" t="s">
        <v>33</v>
      </c>
      <c r="AB1422">
        <v>7</v>
      </c>
      <c r="AC1422">
        <v>0</v>
      </c>
    </row>
    <row r="1423" spans="2:29" x14ac:dyDescent="0.25">
      <c r="B1423">
        <f t="shared" si="44"/>
        <v>2022</v>
      </c>
      <c r="C1423">
        <f t="shared" si="45"/>
        <v>7</v>
      </c>
      <c r="D1423" s="19">
        <f>_xlfn.XLOOKUP(G1423,[1]Sheet1!$K:$K,[1]Sheet1!$D:$D,0)</f>
        <v>44760</v>
      </c>
      <c r="E1423" s="19">
        <f>_xlfn.XLOOKUP(G1423,[1]Sheet1!$K:$K,[1]Sheet1!$E:$E,0)</f>
        <v>44766</v>
      </c>
      <c r="F1423" t="str">
        <f>_xlfn.XLOOKUP(G1423,[1]Sheet1!$K:$K,[1]Sheet1!$N:$N,0)</f>
        <v>2022-W30</v>
      </c>
      <c r="G1423" t="s">
        <v>738</v>
      </c>
      <c r="H1423" t="s">
        <v>163</v>
      </c>
      <c r="I1423" t="s">
        <v>163</v>
      </c>
      <c r="J1423" t="s">
        <v>164</v>
      </c>
      <c r="K1423" t="s">
        <v>165</v>
      </c>
      <c r="L1423" t="s">
        <v>1764</v>
      </c>
      <c r="M1423" t="s">
        <v>984</v>
      </c>
      <c r="N1423" t="s">
        <v>1659</v>
      </c>
      <c r="O1423" t="s">
        <v>986</v>
      </c>
      <c r="P1423" t="s">
        <v>3140</v>
      </c>
      <c r="Q1423" t="s">
        <v>984</v>
      </c>
      <c r="R1423" t="s">
        <v>1068</v>
      </c>
      <c r="S1423" t="s">
        <v>986</v>
      </c>
      <c r="T1423" t="s">
        <v>970</v>
      </c>
      <c r="U1423" t="s">
        <v>986</v>
      </c>
      <c r="V1423" t="s">
        <v>967</v>
      </c>
      <c r="W1423" t="s">
        <v>984</v>
      </c>
      <c r="X1423" t="s">
        <v>1725</v>
      </c>
      <c r="Y1423" t="s">
        <v>986</v>
      </c>
      <c r="Z1423" t="s">
        <v>407</v>
      </c>
      <c r="AA1423" t="s">
        <v>33</v>
      </c>
      <c r="AB1423">
        <v>7</v>
      </c>
      <c r="AC1423">
        <v>0</v>
      </c>
    </row>
    <row r="1424" spans="2:29" x14ac:dyDescent="0.25">
      <c r="B1424">
        <f t="shared" si="44"/>
        <v>2022</v>
      </c>
      <c r="C1424">
        <f t="shared" si="45"/>
        <v>7</v>
      </c>
      <c r="D1424" s="19">
        <f>_xlfn.XLOOKUP(G1424,[1]Sheet1!$K:$K,[1]Sheet1!$D:$D,0)</f>
        <v>44760</v>
      </c>
      <c r="E1424" s="19">
        <f>_xlfn.XLOOKUP(G1424,[1]Sheet1!$K:$K,[1]Sheet1!$E:$E,0)</f>
        <v>44766</v>
      </c>
      <c r="F1424" t="str">
        <f>_xlfn.XLOOKUP(G1424,[1]Sheet1!$K:$K,[1]Sheet1!$N:$N,0)</f>
        <v>2022-W30</v>
      </c>
      <c r="G1424" t="s">
        <v>738</v>
      </c>
      <c r="H1424" t="s">
        <v>222</v>
      </c>
      <c r="I1424" t="s">
        <v>222</v>
      </c>
      <c r="J1424" t="s">
        <v>158</v>
      </c>
      <c r="K1424" t="s">
        <v>223</v>
      </c>
      <c r="L1424" t="s">
        <v>1266</v>
      </c>
      <c r="M1424" t="s">
        <v>984</v>
      </c>
      <c r="N1424" t="s">
        <v>1205</v>
      </c>
      <c r="O1424" t="s">
        <v>986</v>
      </c>
      <c r="P1424" t="s">
        <v>1345</v>
      </c>
      <c r="Q1424" t="s">
        <v>984</v>
      </c>
      <c r="R1424" t="s">
        <v>1525</v>
      </c>
      <c r="S1424" t="s">
        <v>986</v>
      </c>
      <c r="T1424" t="s">
        <v>970</v>
      </c>
      <c r="U1424" t="s">
        <v>986</v>
      </c>
      <c r="V1424" t="s">
        <v>963</v>
      </c>
      <c r="W1424" t="s">
        <v>984</v>
      </c>
      <c r="X1424" t="s">
        <v>2305</v>
      </c>
      <c r="Y1424" t="s">
        <v>986</v>
      </c>
      <c r="Z1424" t="s">
        <v>376</v>
      </c>
      <c r="AA1424" t="s">
        <v>33</v>
      </c>
      <c r="AB1424">
        <v>5</v>
      </c>
      <c r="AC1424">
        <v>0</v>
      </c>
    </row>
    <row r="1425" spans="2:29" x14ac:dyDescent="0.25">
      <c r="B1425">
        <f t="shared" si="44"/>
        <v>2022</v>
      </c>
      <c r="C1425">
        <f t="shared" si="45"/>
        <v>7</v>
      </c>
      <c r="D1425" s="19">
        <f>_xlfn.XLOOKUP(G1425,[1]Sheet1!$K:$K,[1]Sheet1!$D:$D,0)</f>
        <v>44760</v>
      </c>
      <c r="E1425" s="19">
        <f>_xlfn.XLOOKUP(G1425,[1]Sheet1!$K:$K,[1]Sheet1!$E:$E,0)</f>
        <v>44766</v>
      </c>
      <c r="F1425" t="str">
        <f>_xlfn.XLOOKUP(G1425,[1]Sheet1!$K:$K,[1]Sheet1!$N:$N,0)</f>
        <v>2022-W30</v>
      </c>
      <c r="G1425" t="s">
        <v>738</v>
      </c>
      <c r="H1425" t="s">
        <v>107</v>
      </c>
      <c r="I1425" t="s">
        <v>107</v>
      </c>
      <c r="J1425" t="s">
        <v>108</v>
      </c>
      <c r="K1425" t="s">
        <v>109</v>
      </c>
      <c r="L1425" t="s">
        <v>1360</v>
      </c>
      <c r="M1425" t="s">
        <v>984</v>
      </c>
      <c r="N1425" t="s">
        <v>2340</v>
      </c>
      <c r="O1425" t="s">
        <v>986</v>
      </c>
      <c r="P1425" t="s">
        <v>1132</v>
      </c>
      <c r="Q1425" t="s">
        <v>984</v>
      </c>
      <c r="R1425" t="s">
        <v>1220</v>
      </c>
      <c r="S1425" t="s">
        <v>986</v>
      </c>
      <c r="T1425" t="s">
        <v>970</v>
      </c>
      <c r="U1425" t="s">
        <v>986</v>
      </c>
      <c r="V1425" t="s">
        <v>977</v>
      </c>
      <c r="W1425" t="s">
        <v>984</v>
      </c>
      <c r="X1425" t="s">
        <v>1040</v>
      </c>
      <c r="Y1425" t="s">
        <v>986</v>
      </c>
      <c r="Z1425" t="s">
        <v>367</v>
      </c>
      <c r="AA1425" t="s">
        <v>33</v>
      </c>
      <c r="AB1425">
        <v>4</v>
      </c>
      <c r="AC1425">
        <v>0</v>
      </c>
    </row>
    <row r="1426" spans="2:29" x14ac:dyDescent="0.25">
      <c r="B1426">
        <f t="shared" si="44"/>
        <v>2022</v>
      </c>
      <c r="C1426">
        <f t="shared" si="45"/>
        <v>7</v>
      </c>
      <c r="D1426" s="19">
        <f>_xlfn.XLOOKUP(G1426,[1]Sheet1!$K:$K,[1]Sheet1!$D:$D,0)</f>
        <v>44760</v>
      </c>
      <c r="E1426" s="19">
        <f>_xlfn.XLOOKUP(G1426,[1]Sheet1!$K:$K,[1]Sheet1!$E:$E,0)</f>
        <v>44766</v>
      </c>
      <c r="F1426" t="str">
        <f>_xlfn.XLOOKUP(G1426,[1]Sheet1!$K:$K,[1]Sheet1!$N:$N,0)</f>
        <v>2022-W30</v>
      </c>
      <c r="G1426" t="s">
        <v>738</v>
      </c>
      <c r="H1426" t="s">
        <v>157</v>
      </c>
      <c r="I1426" t="s">
        <v>157</v>
      </c>
      <c r="J1426" t="s">
        <v>158</v>
      </c>
      <c r="K1426" t="s">
        <v>159</v>
      </c>
      <c r="L1426" t="s">
        <v>1005</v>
      </c>
      <c r="M1426" t="s">
        <v>984</v>
      </c>
      <c r="N1426" t="s">
        <v>2868</v>
      </c>
      <c r="O1426" t="s">
        <v>986</v>
      </c>
      <c r="P1426" t="s">
        <v>1219</v>
      </c>
      <c r="Q1426" t="s">
        <v>984</v>
      </c>
      <c r="R1426" t="s">
        <v>2184</v>
      </c>
      <c r="S1426" t="s">
        <v>986</v>
      </c>
      <c r="T1426" t="s">
        <v>970</v>
      </c>
      <c r="U1426" t="s">
        <v>986</v>
      </c>
      <c r="V1426" t="s">
        <v>972</v>
      </c>
      <c r="W1426" t="s">
        <v>984</v>
      </c>
      <c r="X1426" t="s">
        <v>1232</v>
      </c>
      <c r="Y1426" t="s">
        <v>986</v>
      </c>
      <c r="Z1426" t="s">
        <v>257</v>
      </c>
      <c r="AA1426" t="s">
        <v>33</v>
      </c>
      <c r="AB1426">
        <v>2</v>
      </c>
      <c r="AC1426">
        <v>0</v>
      </c>
    </row>
    <row r="1427" spans="2:29" x14ac:dyDescent="0.25">
      <c r="B1427">
        <f t="shared" si="44"/>
        <v>2022</v>
      </c>
      <c r="C1427">
        <f t="shared" si="45"/>
        <v>7</v>
      </c>
      <c r="D1427" s="19">
        <f>_xlfn.XLOOKUP(G1427,[1]Sheet1!$K:$K,[1]Sheet1!$D:$D,0)</f>
        <v>44760</v>
      </c>
      <c r="E1427" s="19">
        <f>_xlfn.XLOOKUP(G1427,[1]Sheet1!$K:$K,[1]Sheet1!$E:$E,0)</f>
        <v>44766</v>
      </c>
      <c r="F1427" t="str">
        <f>_xlfn.XLOOKUP(G1427,[1]Sheet1!$K:$K,[1]Sheet1!$N:$N,0)</f>
        <v>2022-W30</v>
      </c>
      <c r="G1427" t="s">
        <v>738</v>
      </c>
      <c r="H1427" t="s">
        <v>62</v>
      </c>
      <c r="I1427" t="s">
        <v>62</v>
      </c>
      <c r="J1427" t="s">
        <v>63</v>
      </c>
      <c r="K1427" t="s">
        <v>64</v>
      </c>
      <c r="L1427" t="s">
        <v>1219</v>
      </c>
      <c r="M1427" t="s">
        <v>984</v>
      </c>
      <c r="N1427" t="s">
        <v>2076</v>
      </c>
      <c r="O1427" t="s">
        <v>986</v>
      </c>
      <c r="P1427" t="s">
        <v>1119</v>
      </c>
      <c r="Q1427" t="s">
        <v>984</v>
      </c>
      <c r="R1427" t="s">
        <v>2183</v>
      </c>
      <c r="S1427" t="s">
        <v>986</v>
      </c>
      <c r="T1427" t="s">
        <v>970</v>
      </c>
      <c r="U1427" t="s">
        <v>986</v>
      </c>
      <c r="V1427" t="s">
        <v>972</v>
      </c>
      <c r="W1427" t="s">
        <v>984</v>
      </c>
      <c r="X1427" t="s">
        <v>1467</v>
      </c>
      <c r="Y1427" t="s">
        <v>986</v>
      </c>
      <c r="Z1427" t="s">
        <v>257</v>
      </c>
      <c r="AA1427" t="s">
        <v>33</v>
      </c>
      <c r="AB1427">
        <v>2</v>
      </c>
      <c r="AC1427">
        <v>0</v>
      </c>
    </row>
    <row r="1428" spans="2:29" x14ac:dyDescent="0.25">
      <c r="B1428">
        <f t="shared" si="44"/>
        <v>2022</v>
      </c>
      <c r="C1428">
        <f t="shared" si="45"/>
        <v>7</v>
      </c>
      <c r="D1428" s="19">
        <f>_xlfn.XLOOKUP(G1428,[1]Sheet1!$K:$K,[1]Sheet1!$D:$D,0)</f>
        <v>44760</v>
      </c>
      <c r="E1428" s="19">
        <f>_xlfn.XLOOKUP(G1428,[1]Sheet1!$K:$K,[1]Sheet1!$E:$E,0)</f>
        <v>44766</v>
      </c>
      <c r="F1428" t="str">
        <f>_xlfn.XLOOKUP(G1428,[1]Sheet1!$K:$K,[1]Sheet1!$N:$N,0)</f>
        <v>2022-W30</v>
      </c>
      <c r="G1428" t="s">
        <v>738</v>
      </c>
      <c r="H1428" t="s">
        <v>45</v>
      </c>
      <c r="I1428" t="s">
        <v>45</v>
      </c>
      <c r="J1428" t="s">
        <v>46</v>
      </c>
      <c r="K1428" t="s">
        <v>47</v>
      </c>
      <c r="L1428" t="s">
        <v>992</v>
      </c>
      <c r="M1428" t="s">
        <v>984</v>
      </c>
      <c r="N1428" t="s">
        <v>2887</v>
      </c>
      <c r="O1428" t="s">
        <v>986</v>
      </c>
      <c r="P1428" t="s">
        <v>1221</v>
      </c>
      <c r="Q1428" t="s">
        <v>984</v>
      </c>
      <c r="R1428" t="s">
        <v>2656</v>
      </c>
      <c r="S1428" t="s">
        <v>986</v>
      </c>
      <c r="T1428" t="s">
        <v>970</v>
      </c>
      <c r="U1428" t="s">
        <v>986</v>
      </c>
      <c r="V1428" t="s">
        <v>972</v>
      </c>
      <c r="W1428" t="s">
        <v>984</v>
      </c>
      <c r="X1428" t="s">
        <v>1805</v>
      </c>
      <c r="Y1428" t="s">
        <v>986</v>
      </c>
      <c r="Z1428" t="s">
        <v>257</v>
      </c>
      <c r="AA1428" t="s">
        <v>33</v>
      </c>
      <c r="AB1428">
        <v>2</v>
      </c>
      <c r="AC1428">
        <v>0</v>
      </c>
    </row>
    <row r="1429" spans="2:29" x14ac:dyDescent="0.25">
      <c r="B1429">
        <f t="shared" si="44"/>
        <v>2022</v>
      </c>
      <c r="C1429">
        <f t="shared" si="45"/>
        <v>7</v>
      </c>
      <c r="D1429" s="19">
        <f>_xlfn.XLOOKUP(G1429,[1]Sheet1!$K:$K,[1]Sheet1!$D:$D,0)</f>
        <v>44760</v>
      </c>
      <c r="E1429" s="19">
        <f>_xlfn.XLOOKUP(G1429,[1]Sheet1!$K:$K,[1]Sheet1!$E:$E,0)</f>
        <v>44766</v>
      </c>
      <c r="F1429" t="str">
        <f>_xlfn.XLOOKUP(G1429,[1]Sheet1!$K:$K,[1]Sheet1!$N:$N,0)</f>
        <v>2022-W30</v>
      </c>
      <c r="G1429" t="s">
        <v>738</v>
      </c>
      <c r="H1429" t="s">
        <v>186</v>
      </c>
      <c r="I1429" t="s">
        <v>186</v>
      </c>
      <c r="J1429" t="s">
        <v>187</v>
      </c>
      <c r="K1429" t="s">
        <v>188</v>
      </c>
      <c r="L1429" t="s">
        <v>977</v>
      </c>
      <c r="M1429" t="s">
        <v>984</v>
      </c>
      <c r="N1429" t="s">
        <v>2510</v>
      </c>
      <c r="O1429" t="s">
        <v>986</v>
      </c>
      <c r="P1429" t="s">
        <v>977</v>
      </c>
      <c r="Q1429" t="s">
        <v>984</v>
      </c>
      <c r="R1429" t="s">
        <v>3023</v>
      </c>
      <c r="S1429" t="s">
        <v>986</v>
      </c>
      <c r="T1429" t="s">
        <v>970</v>
      </c>
      <c r="U1429" t="s">
        <v>986</v>
      </c>
      <c r="V1429" t="s">
        <v>996</v>
      </c>
      <c r="W1429" t="s">
        <v>984</v>
      </c>
      <c r="X1429" t="s">
        <v>1157</v>
      </c>
      <c r="Y1429" t="s">
        <v>986</v>
      </c>
      <c r="Z1429" t="s">
        <v>166</v>
      </c>
      <c r="AA1429" t="s">
        <v>33</v>
      </c>
      <c r="AB1429">
        <v>1</v>
      </c>
      <c r="AC1429">
        <v>0</v>
      </c>
    </row>
    <row r="1430" spans="2:29" x14ac:dyDescent="0.25">
      <c r="B1430">
        <f t="shared" si="44"/>
        <v>2022</v>
      </c>
      <c r="C1430">
        <f t="shared" si="45"/>
        <v>7</v>
      </c>
      <c r="D1430" s="19">
        <f>_xlfn.XLOOKUP(G1430,[1]Sheet1!$K:$K,[1]Sheet1!$D:$D,0)</f>
        <v>44760</v>
      </c>
      <c r="E1430" s="19">
        <f>_xlfn.XLOOKUP(G1430,[1]Sheet1!$K:$K,[1]Sheet1!$E:$E,0)</f>
        <v>44766</v>
      </c>
      <c r="F1430" t="str">
        <f>_xlfn.XLOOKUP(G1430,[1]Sheet1!$K:$K,[1]Sheet1!$N:$N,0)</f>
        <v>2022-W30</v>
      </c>
      <c r="G1430" t="s">
        <v>738</v>
      </c>
      <c r="H1430" t="s">
        <v>397</v>
      </c>
      <c r="I1430" t="s">
        <v>397</v>
      </c>
      <c r="J1430" t="s">
        <v>398</v>
      </c>
      <c r="K1430" t="s">
        <v>399</v>
      </c>
      <c r="L1430" t="s">
        <v>1032</v>
      </c>
      <c r="M1430" t="s">
        <v>984</v>
      </c>
      <c r="N1430" t="s">
        <v>2901</v>
      </c>
      <c r="O1430" t="s">
        <v>986</v>
      </c>
      <c r="P1430" t="s">
        <v>1032</v>
      </c>
      <c r="Q1430" t="s">
        <v>984</v>
      </c>
      <c r="R1430" t="s">
        <v>3019</v>
      </c>
      <c r="S1430" t="s">
        <v>986</v>
      </c>
      <c r="T1430" t="s">
        <v>970</v>
      </c>
      <c r="U1430" t="s">
        <v>986</v>
      </c>
      <c r="V1430" t="s">
        <v>996</v>
      </c>
      <c r="W1430" t="s">
        <v>984</v>
      </c>
      <c r="X1430" t="s">
        <v>1040</v>
      </c>
      <c r="Y1430" t="s">
        <v>986</v>
      </c>
      <c r="Z1430" t="s">
        <v>166</v>
      </c>
      <c r="AA1430" t="s">
        <v>33</v>
      </c>
      <c r="AB1430">
        <v>1</v>
      </c>
      <c r="AC1430">
        <v>0</v>
      </c>
    </row>
    <row r="1431" spans="2:29" x14ac:dyDescent="0.25">
      <c r="B1431">
        <f t="shared" si="44"/>
        <v>2022</v>
      </c>
      <c r="C1431">
        <f t="shared" si="45"/>
        <v>7</v>
      </c>
      <c r="D1431" s="19">
        <f>_xlfn.XLOOKUP(G1431,[1]Sheet1!$K:$K,[1]Sheet1!$D:$D,0)</f>
        <v>44753</v>
      </c>
      <c r="E1431" s="19">
        <f>_xlfn.XLOOKUP(G1431,[1]Sheet1!$K:$K,[1]Sheet1!$E:$E,0)</f>
        <v>44759</v>
      </c>
      <c r="F1431" t="str">
        <f>_xlfn.XLOOKUP(G1431,[1]Sheet1!$K:$K,[1]Sheet1!$N:$N,0)</f>
        <v>2022-W29</v>
      </c>
      <c r="G1431" t="s">
        <v>740</v>
      </c>
      <c r="H1431" t="s">
        <v>301</v>
      </c>
      <c r="I1431" t="s">
        <v>301</v>
      </c>
      <c r="J1431" t="s">
        <v>302</v>
      </c>
      <c r="K1431" t="s">
        <v>303</v>
      </c>
      <c r="L1431" t="s">
        <v>2472</v>
      </c>
      <c r="M1431" t="s">
        <v>984</v>
      </c>
      <c r="N1431" t="s">
        <v>1450</v>
      </c>
      <c r="O1431" t="s">
        <v>986</v>
      </c>
      <c r="P1431" t="s">
        <v>2712</v>
      </c>
      <c r="Q1431" t="s">
        <v>984</v>
      </c>
      <c r="R1431" t="s">
        <v>3232</v>
      </c>
      <c r="S1431" t="s">
        <v>986</v>
      </c>
      <c r="T1431" t="s">
        <v>970</v>
      </c>
      <c r="U1431" t="s">
        <v>986</v>
      </c>
      <c r="V1431" t="s">
        <v>1266</v>
      </c>
      <c r="W1431" t="s">
        <v>996</v>
      </c>
      <c r="X1431" t="s">
        <v>3292</v>
      </c>
      <c r="Y1431" t="s">
        <v>986</v>
      </c>
      <c r="Z1431" t="s">
        <v>741</v>
      </c>
      <c r="AA1431" t="s">
        <v>57</v>
      </c>
      <c r="AB1431">
        <v>36</v>
      </c>
      <c r="AC1431">
        <v>1</v>
      </c>
    </row>
    <row r="1432" spans="2:29" x14ac:dyDescent="0.25">
      <c r="B1432">
        <f t="shared" si="44"/>
        <v>2022</v>
      </c>
      <c r="C1432">
        <f t="shared" si="45"/>
        <v>7</v>
      </c>
      <c r="D1432" s="19">
        <f>_xlfn.XLOOKUP(G1432,[1]Sheet1!$K:$K,[1]Sheet1!$D:$D,0)</f>
        <v>44753</v>
      </c>
      <c r="E1432" s="19">
        <f>_xlfn.XLOOKUP(G1432,[1]Sheet1!$K:$K,[1]Sheet1!$E:$E,0)</f>
        <v>44759</v>
      </c>
      <c r="F1432" t="str">
        <f>_xlfn.XLOOKUP(G1432,[1]Sheet1!$K:$K,[1]Sheet1!$N:$N,0)</f>
        <v>2022-W29</v>
      </c>
      <c r="G1432" t="s">
        <v>740</v>
      </c>
      <c r="H1432" t="s">
        <v>58</v>
      </c>
      <c r="I1432" t="s">
        <v>58</v>
      </c>
      <c r="J1432" t="s">
        <v>59</v>
      </c>
      <c r="K1432" t="s">
        <v>60</v>
      </c>
      <c r="L1432" t="s">
        <v>2552</v>
      </c>
      <c r="M1432" t="s">
        <v>984</v>
      </c>
      <c r="N1432" t="s">
        <v>3293</v>
      </c>
      <c r="O1432" t="s">
        <v>986</v>
      </c>
      <c r="P1432" t="s">
        <v>1766</v>
      </c>
      <c r="Q1432" t="s">
        <v>984</v>
      </c>
      <c r="R1432" t="s">
        <v>3294</v>
      </c>
      <c r="S1432" t="s">
        <v>986</v>
      </c>
      <c r="T1432" t="s">
        <v>970</v>
      </c>
      <c r="U1432" t="s">
        <v>986</v>
      </c>
      <c r="V1432" t="s">
        <v>1321</v>
      </c>
      <c r="W1432" t="s">
        <v>984</v>
      </c>
      <c r="X1432" t="s">
        <v>1415</v>
      </c>
      <c r="Y1432" t="s">
        <v>986</v>
      </c>
      <c r="Z1432" t="s">
        <v>742</v>
      </c>
      <c r="AA1432" t="s">
        <v>33</v>
      </c>
      <c r="AB1432">
        <v>23</v>
      </c>
      <c r="AC1432">
        <v>0</v>
      </c>
    </row>
    <row r="1433" spans="2:29" x14ac:dyDescent="0.25">
      <c r="B1433">
        <f t="shared" si="44"/>
        <v>2022</v>
      </c>
      <c r="C1433">
        <f t="shared" si="45"/>
        <v>7</v>
      </c>
      <c r="D1433" s="19">
        <f>_xlfn.XLOOKUP(G1433,[1]Sheet1!$K:$K,[1]Sheet1!$D:$D,0)</f>
        <v>44753</v>
      </c>
      <c r="E1433" s="19">
        <f>_xlfn.XLOOKUP(G1433,[1]Sheet1!$K:$K,[1]Sheet1!$E:$E,0)</f>
        <v>44759</v>
      </c>
      <c r="F1433" t="str">
        <f>_xlfn.XLOOKUP(G1433,[1]Sheet1!$K:$K,[1]Sheet1!$N:$N,0)</f>
        <v>2022-W29</v>
      </c>
      <c r="G1433" t="s">
        <v>740</v>
      </c>
      <c r="H1433" t="s">
        <v>231</v>
      </c>
      <c r="I1433" t="s">
        <v>231</v>
      </c>
      <c r="J1433" t="s">
        <v>232</v>
      </c>
      <c r="K1433" t="s">
        <v>233</v>
      </c>
      <c r="L1433" t="s">
        <v>2660</v>
      </c>
      <c r="M1433" t="s">
        <v>984</v>
      </c>
      <c r="N1433" t="s">
        <v>3295</v>
      </c>
      <c r="O1433" t="s">
        <v>986</v>
      </c>
      <c r="P1433" t="s">
        <v>1306</v>
      </c>
      <c r="Q1433" t="s">
        <v>984</v>
      </c>
      <c r="R1433" t="s">
        <v>1720</v>
      </c>
      <c r="S1433" t="s">
        <v>986</v>
      </c>
      <c r="T1433" t="s">
        <v>970</v>
      </c>
      <c r="U1433" t="s">
        <v>986</v>
      </c>
      <c r="V1433" t="s">
        <v>1221</v>
      </c>
      <c r="W1433" t="s">
        <v>984</v>
      </c>
      <c r="X1433" t="s">
        <v>3267</v>
      </c>
      <c r="Y1433" t="s">
        <v>986</v>
      </c>
      <c r="Z1433" t="s">
        <v>743</v>
      </c>
      <c r="AA1433" t="s">
        <v>33</v>
      </c>
      <c r="AB1433">
        <v>21</v>
      </c>
      <c r="AC1433">
        <v>0</v>
      </c>
    </row>
    <row r="1434" spans="2:29" x14ac:dyDescent="0.25">
      <c r="B1434">
        <f t="shared" si="44"/>
        <v>2022</v>
      </c>
      <c r="C1434">
        <f t="shared" si="45"/>
        <v>7</v>
      </c>
      <c r="D1434" s="19">
        <f>_xlfn.XLOOKUP(G1434,[1]Sheet1!$K:$K,[1]Sheet1!$D:$D,0)</f>
        <v>44753</v>
      </c>
      <c r="E1434" s="19">
        <f>_xlfn.XLOOKUP(G1434,[1]Sheet1!$K:$K,[1]Sheet1!$E:$E,0)</f>
        <v>44759</v>
      </c>
      <c r="F1434" t="str">
        <f>_xlfn.XLOOKUP(G1434,[1]Sheet1!$K:$K,[1]Sheet1!$N:$N,0)</f>
        <v>2022-W29</v>
      </c>
      <c r="G1434" t="s">
        <v>740</v>
      </c>
      <c r="H1434" t="s">
        <v>35</v>
      </c>
      <c r="I1434" t="s">
        <v>35</v>
      </c>
      <c r="J1434" t="s">
        <v>36</v>
      </c>
      <c r="K1434" t="s">
        <v>37</v>
      </c>
      <c r="L1434" t="s">
        <v>2062</v>
      </c>
      <c r="M1434" t="s">
        <v>984</v>
      </c>
      <c r="N1434" t="s">
        <v>3296</v>
      </c>
      <c r="O1434" t="s">
        <v>986</v>
      </c>
      <c r="P1434" t="s">
        <v>2229</v>
      </c>
      <c r="Q1434" t="s">
        <v>984</v>
      </c>
      <c r="R1434" t="s">
        <v>3297</v>
      </c>
      <c r="S1434" t="s">
        <v>986</v>
      </c>
      <c r="T1434" t="s">
        <v>970</v>
      </c>
      <c r="U1434" t="s">
        <v>986</v>
      </c>
      <c r="V1434" t="s">
        <v>1221</v>
      </c>
      <c r="W1434" t="s">
        <v>984</v>
      </c>
      <c r="X1434" t="s">
        <v>2061</v>
      </c>
      <c r="Y1434" t="s">
        <v>986</v>
      </c>
      <c r="Z1434" t="s">
        <v>744</v>
      </c>
      <c r="AA1434" t="s">
        <v>33</v>
      </c>
      <c r="AB1434">
        <v>20</v>
      </c>
      <c r="AC1434">
        <v>0</v>
      </c>
    </row>
    <row r="1435" spans="2:29" x14ac:dyDescent="0.25">
      <c r="B1435">
        <f t="shared" si="44"/>
        <v>2022</v>
      </c>
      <c r="C1435">
        <f t="shared" si="45"/>
        <v>7</v>
      </c>
      <c r="D1435" s="19">
        <f>_xlfn.XLOOKUP(G1435,[1]Sheet1!$K:$K,[1]Sheet1!$D:$D,0)</f>
        <v>44753</v>
      </c>
      <c r="E1435" s="19">
        <f>_xlfn.XLOOKUP(G1435,[1]Sheet1!$K:$K,[1]Sheet1!$E:$E,0)</f>
        <v>44759</v>
      </c>
      <c r="F1435" t="str">
        <f>_xlfn.XLOOKUP(G1435,[1]Sheet1!$K:$K,[1]Sheet1!$N:$N,0)</f>
        <v>2022-W29</v>
      </c>
      <c r="G1435" t="s">
        <v>740</v>
      </c>
      <c r="H1435" t="s">
        <v>88</v>
      </c>
      <c r="I1435" t="s">
        <v>88</v>
      </c>
      <c r="J1435" t="s">
        <v>89</v>
      </c>
      <c r="K1435" t="s">
        <v>90</v>
      </c>
      <c r="L1435" t="s">
        <v>1858</v>
      </c>
      <c r="M1435" t="s">
        <v>984</v>
      </c>
      <c r="N1435" t="s">
        <v>3298</v>
      </c>
      <c r="O1435" t="s">
        <v>986</v>
      </c>
      <c r="P1435" t="s">
        <v>1766</v>
      </c>
      <c r="Q1435" t="s">
        <v>984</v>
      </c>
      <c r="R1435" t="s">
        <v>3294</v>
      </c>
      <c r="S1435" t="s">
        <v>986</v>
      </c>
      <c r="T1435" t="s">
        <v>1957</v>
      </c>
      <c r="U1435" t="s">
        <v>986</v>
      </c>
      <c r="V1435" t="s">
        <v>1340</v>
      </c>
      <c r="W1435" t="s">
        <v>984</v>
      </c>
      <c r="X1435" t="s">
        <v>3010</v>
      </c>
      <c r="Y1435" t="s">
        <v>986</v>
      </c>
      <c r="Z1435" t="s">
        <v>745</v>
      </c>
      <c r="AA1435" t="s">
        <v>33</v>
      </c>
      <c r="AB1435">
        <v>16</v>
      </c>
      <c r="AC1435">
        <v>0</v>
      </c>
    </row>
    <row r="1436" spans="2:29" x14ac:dyDescent="0.25">
      <c r="B1436">
        <f t="shared" si="44"/>
        <v>2022</v>
      </c>
      <c r="C1436">
        <f t="shared" si="45"/>
        <v>7</v>
      </c>
      <c r="D1436" s="19">
        <f>_xlfn.XLOOKUP(G1436,[1]Sheet1!$K:$K,[1]Sheet1!$D:$D,0)</f>
        <v>44753</v>
      </c>
      <c r="E1436" s="19">
        <f>_xlfn.XLOOKUP(G1436,[1]Sheet1!$K:$K,[1]Sheet1!$E:$E,0)</f>
        <v>44759</v>
      </c>
      <c r="F1436" t="str">
        <f>_xlfn.XLOOKUP(G1436,[1]Sheet1!$K:$K,[1]Sheet1!$N:$N,0)</f>
        <v>2022-W29</v>
      </c>
      <c r="G1436" t="s">
        <v>740</v>
      </c>
      <c r="H1436" t="s">
        <v>163</v>
      </c>
      <c r="I1436" t="s">
        <v>163</v>
      </c>
      <c r="J1436" t="s">
        <v>164</v>
      </c>
      <c r="K1436" t="s">
        <v>165</v>
      </c>
      <c r="L1436" t="s">
        <v>1324</v>
      </c>
      <c r="M1436" t="s">
        <v>984</v>
      </c>
      <c r="N1436" t="s">
        <v>2371</v>
      </c>
      <c r="O1436" t="s">
        <v>986</v>
      </c>
      <c r="P1436" t="s">
        <v>2587</v>
      </c>
      <c r="Q1436" t="s">
        <v>984</v>
      </c>
      <c r="R1436" t="s">
        <v>1409</v>
      </c>
      <c r="S1436" t="s">
        <v>986</v>
      </c>
      <c r="T1436" t="s">
        <v>970</v>
      </c>
      <c r="U1436" t="s">
        <v>986</v>
      </c>
      <c r="V1436" t="s">
        <v>988</v>
      </c>
      <c r="W1436" t="s">
        <v>984</v>
      </c>
      <c r="X1436" t="s">
        <v>3176</v>
      </c>
      <c r="Y1436" t="s">
        <v>986</v>
      </c>
      <c r="Z1436" t="s">
        <v>746</v>
      </c>
      <c r="AA1436" t="s">
        <v>33</v>
      </c>
      <c r="AB1436">
        <v>14</v>
      </c>
      <c r="AC1436">
        <v>0</v>
      </c>
    </row>
    <row r="1437" spans="2:29" x14ac:dyDescent="0.25">
      <c r="B1437">
        <f t="shared" si="44"/>
        <v>2022</v>
      </c>
      <c r="C1437">
        <f t="shared" si="45"/>
        <v>7</v>
      </c>
      <c r="D1437" s="19">
        <f>_xlfn.XLOOKUP(G1437,[1]Sheet1!$K:$K,[1]Sheet1!$D:$D,0)</f>
        <v>44753</v>
      </c>
      <c r="E1437" s="19">
        <f>_xlfn.XLOOKUP(G1437,[1]Sheet1!$K:$K,[1]Sheet1!$E:$E,0)</f>
        <v>44759</v>
      </c>
      <c r="F1437" t="str">
        <f>_xlfn.XLOOKUP(G1437,[1]Sheet1!$K:$K,[1]Sheet1!$N:$N,0)</f>
        <v>2022-W29</v>
      </c>
      <c r="G1437" t="s">
        <v>740</v>
      </c>
      <c r="H1437" t="s">
        <v>116</v>
      </c>
      <c r="I1437" t="s">
        <v>116</v>
      </c>
      <c r="J1437" t="s">
        <v>117</v>
      </c>
      <c r="K1437" t="s">
        <v>118</v>
      </c>
      <c r="L1437" t="s">
        <v>1536</v>
      </c>
      <c r="M1437" t="s">
        <v>984</v>
      </c>
      <c r="N1437" t="s">
        <v>1476</v>
      </c>
      <c r="O1437" t="s">
        <v>986</v>
      </c>
      <c r="P1437" t="s">
        <v>1539</v>
      </c>
      <c r="Q1437" t="s">
        <v>984</v>
      </c>
      <c r="R1437" t="s">
        <v>1215</v>
      </c>
      <c r="S1437" t="s">
        <v>986</v>
      </c>
      <c r="T1437" t="s">
        <v>3299</v>
      </c>
      <c r="U1437" t="s">
        <v>986</v>
      </c>
      <c r="V1437" t="s">
        <v>1012</v>
      </c>
      <c r="W1437" t="s">
        <v>984</v>
      </c>
      <c r="X1437" t="s">
        <v>3300</v>
      </c>
      <c r="Y1437" t="s">
        <v>986</v>
      </c>
      <c r="Z1437" t="s">
        <v>747</v>
      </c>
      <c r="AA1437" t="s">
        <v>33</v>
      </c>
      <c r="AB1437">
        <v>11</v>
      </c>
      <c r="AC1437">
        <v>0</v>
      </c>
    </row>
    <row r="1438" spans="2:29" x14ac:dyDescent="0.25">
      <c r="B1438">
        <f t="shared" si="44"/>
        <v>2022</v>
      </c>
      <c r="C1438">
        <f t="shared" si="45"/>
        <v>7</v>
      </c>
      <c r="D1438" s="19">
        <f>_xlfn.XLOOKUP(G1438,[1]Sheet1!$K:$K,[1]Sheet1!$D:$D,0)</f>
        <v>44753</v>
      </c>
      <c r="E1438" s="19">
        <f>_xlfn.XLOOKUP(G1438,[1]Sheet1!$K:$K,[1]Sheet1!$E:$E,0)</f>
        <v>44759</v>
      </c>
      <c r="F1438" t="str">
        <f>_xlfn.XLOOKUP(G1438,[1]Sheet1!$K:$K,[1]Sheet1!$N:$N,0)</f>
        <v>2022-W29</v>
      </c>
      <c r="G1438" t="s">
        <v>740</v>
      </c>
      <c r="H1438" t="s">
        <v>41</v>
      </c>
      <c r="I1438" t="s">
        <v>41</v>
      </c>
      <c r="J1438" t="s">
        <v>42</v>
      </c>
      <c r="K1438" t="s">
        <v>43</v>
      </c>
      <c r="L1438" t="s">
        <v>1778</v>
      </c>
      <c r="M1438" t="s">
        <v>984</v>
      </c>
      <c r="N1438" t="s">
        <v>2526</v>
      </c>
      <c r="O1438" t="s">
        <v>986</v>
      </c>
      <c r="P1438" t="s">
        <v>1269</v>
      </c>
      <c r="Q1438" t="s">
        <v>984</v>
      </c>
      <c r="R1438" t="s">
        <v>1698</v>
      </c>
      <c r="S1438" t="s">
        <v>986</v>
      </c>
      <c r="T1438" t="s">
        <v>970</v>
      </c>
      <c r="U1438" t="s">
        <v>986</v>
      </c>
      <c r="V1438" t="s">
        <v>1110</v>
      </c>
      <c r="W1438" t="s">
        <v>984</v>
      </c>
      <c r="X1438" t="s">
        <v>1806</v>
      </c>
      <c r="Y1438" t="s">
        <v>986</v>
      </c>
      <c r="Z1438" t="s">
        <v>748</v>
      </c>
      <c r="AA1438" t="s">
        <v>33</v>
      </c>
      <c r="AB1438">
        <v>9</v>
      </c>
      <c r="AC1438">
        <v>0</v>
      </c>
    </row>
    <row r="1439" spans="2:29" x14ac:dyDescent="0.25">
      <c r="B1439">
        <f t="shared" si="44"/>
        <v>2022</v>
      </c>
      <c r="C1439">
        <f t="shared" si="45"/>
        <v>7</v>
      </c>
      <c r="D1439" s="19">
        <f>_xlfn.XLOOKUP(G1439,[1]Sheet1!$K:$K,[1]Sheet1!$D:$D,0)</f>
        <v>44753</v>
      </c>
      <c r="E1439" s="19">
        <f>_xlfn.XLOOKUP(G1439,[1]Sheet1!$K:$K,[1]Sheet1!$E:$E,0)</f>
        <v>44759</v>
      </c>
      <c r="F1439" t="str">
        <f>_xlfn.XLOOKUP(G1439,[1]Sheet1!$K:$K,[1]Sheet1!$N:$N,0)</f>
        <v>2022-W29</v>
      </c>
      <c r="G1439" t="s">
        <v>740</v>
      </c>
      <c r="H1439" t="s">
        <v>222</v>
      </c>
      <c r="I1439" t="s">
        <v>222</v>
      </c>
      <c r="J1439" t="s">
        <v>158</v>
      </c>
      <c r="K1439" t="s">
        <v>223</v>
      </c>
      <c r="L1439" t="s">
        <v>1110</v>
      </c>
      <c r="M1439" t="s">
        <v>984</v>
      </c>
      <c r="N1439" t="s">
        <v>1728</v>
      </c>
      <c r="O1439" t="s">
        <v>986</v>
      </c>
      <c r="P1439" t="s">
        <v>1340</v>
      </c>
      <c r="Q1439" t="s">
        <v>984</v>
      </c>
      <c r="R1439" t="s">
        <v>2800</v>
      </c>
      <c r="S1439" t="s">
        <v>986</v>
      </c>
      <c r="T1439" t="s">
        <v>1580</v>
      </c>
      <c r="U1439" t="s">
        <v>986</v>
      </c>
      <c r="V1439" t="s">
        <v>1022</v>
      </c>
      <c r="W1439" t="s">
        <v>984</v>
      </c>
      <c r="X1439" t="s">
        <v>1398</v>
      </c>
      <c r="Y1439" t="s">
        <v>986</v>
      </c>
      <c r="Z1439" t="s">
        <v>216</v>
      </c>
      <c r="AA1439" t="s">
        <v>33</v>
      </c>
      <c r="AB1439">
        <v>8</v>
      </c>
      <c r="AC1439">
        <v>0</v>
      </c>
    </row>
    <row r="1440" spans="2:29" x14ac:dyDescent="0.25">
      <c r="B1440">
        <f t="shared" si="44"/>
        <v>2022</v>
      </c>
      <c r="C1440">
        <f t="shared" si="45"/>
        <v>7</v>
      </c>
      <c r="D1440" s="19">
        <f>_xlfn.XLOOKUP(G1440,[1]Sheet1!$K:$K,[1]Sheet1!$D:$D,0)</f>
        <v>44753</v>
      </c>
      <c r="E1440" s="19">
        <f>_xlfn.XLOOKUP(G1440,[1]Sheet1!$K:$K,[1]Sheet1!$E:$E,0)</f>
        <v>44759</v>
      </c>
      <c r="F1440" t="str">
        <f>_xlfn.XLOOKUP(G1440,[1]Sheet1!$K:$K,[1]Sheet1!$N:$N,0)</f>
        <v>2022-W29</v>
      </c>
      <c r="G1440" t="s">
        <v>740</v>
      </c>
      <c r="H1440" t="s">
        <v>62</v>
      </c>
      <c r="I1440" t="s">
        <v>62</v>
      </c>
      <c r="J1440" t="s">
        <v>63</v>
      </c>
      <c r="K1440" t="s">
        <v>64</v>
      </c>
      <c r="L1440" t="s">
        <v>988</v>
      </c>
      <c r="M1440" t="s">
        <v>984</v>
      </c>
      <c r="N1440" t="s">
        <v>2341</v>
      </c>
      <c r="O1440" t="s">
        <v>986</v>
      </c>
      <c r="P1440" t="s">
        <v>992</v>
      </c>
      <c r="Q1440" t="s">
        <v>984</v>
      </c>
      <c r="R1440" t="s">
        <v>2656</v>
      </c>
      <c r="S1440" t="s">
        <v>986</v>
      </c>
      <c r="T1440" t="s">
        <v>970</v>
      </c>
      <c r="U1440" t="s">
        <v>986</v>
      </c>
      <c r="V1440" t="s">
        <v>1032</v>
      </c>
      <c r="W1440" t="s">
        <v>984</v>
      </c>
      <c r="X1440" t="s">
        <v>2937</v>
      </c>
      <c r="Y1440" t="s">
        <v>986</v>
      </c>
      <c r="Z1440" t="s">
        <v>621</v>
      </c>
      <c r="AA1440" t="s">
        <v>33</v>
      </c>
      <c r="AB1440">
        <v>6</v>
      </c>
      <c r="AC1440">
        <v>0</v>
      </c>
    </row>
    <row r="1441" spans="2:29" x14ac:dyDescent="0.25">
      <c r="B1441">
        <f t="shared" si="44"/>
        <v>2022</v>
      </c>
      <c r="C1441">
        <f t="shared" si="45"/>
        <v>7</v>
      </c>
      <c r="D1441" s="19">
        <f>_xlfn.XLOOKUP(G1441,[1]Sheet1!$K:$K,[1]Sheet1!$D:$D,0)</f>
        <v>44753</v>
      </c>
      <c r="E1441" s="19">
        <f>_xlfn.XLOOKUP(G1441,[1]Sheet1!$K:$K,[1]Sheet1!$E:$E,0)</f>
        <v>44759</v>
      </c>
      <c r="F1441" t="str">
        <f>_xlfn.XLOOKUP(G1441,[1]Sheet1!$K:$K,[1]Sheet1!$N:$N,0)</f>
        <v>2022-W29</v>
      </c>
      <c r="G1441" t="s">
        <v>740</v>
      </c>
      <c r="H1441" t="s">
        <v>45</v>
      </c>
      <c r="I1441" t="s">
        <v>45</v>
      </c>
      <c r="J1441" t="s">
        <v>46</v>
      </c>
      <c r="K1441" t="s">
        <v>47</v>
      </c>
      <c r="L1441" t="s">
        <v>1110</v>
      </c>
      <c r="M1441" t="s">
        <v>984</v>
      </c>
      <c r="N1441" t="s">
        <v>1728</v>
      </c>
      <c r="O1441" t="s">
        <v>986</v>
      </c>
      <c r="P1441" t="s">
        <v>1340</v>
      </c>
      <c r="Q1441" t="s">
        <v>984</v>
      </c>
      <c r="R1441" t="s">
        <v>2800</v>
      </c>
      <c r="S1441" t="s">
        <v>986</v>
      </c>
      <c r="T1441" t="s">
        <v>970</v>
      </c>
      <c r="U1441" t="s">
        <v>986</v>
      </c>
      <c r="V1441" t="s">
        <v>1032</v>
      </c>
      <c r="W1441" t="s">
        <v>984</v>
      </c>
      <c r="X1441" t="s">
        <v>1657</v>
      </c>
      <c r="Y1441" t="s">
        <v>986</v>
      </c>
      <c r="Z1441" t="s">
        <v>585</v>
      </c>
      <c r="AA1441" t="s">
        <v>33</v>
      </c>
      <c r="AB1441">
        <v>6</v>
      </c>
      <c r="AC1441">
        <v>0</v>
      </c>
    </row>
    <row r="1442" spans="2:29" x14ac:dyDescent="0.25">
      <c r="B1442">
        <f t="shared" si="44"/>
        <v>2022</v>
      </c>
      <c r="C1442">
        <f t="shared" si="45"/>
        <v>7</v>
      </c>
      <c r="D1442" s="19">
        <f>_xlfn.XLOOKUP(G1442,[1]Sheet1!$K:$K,[1]Sheet1!$D:$D,0)</f>
        <v>44753</v>
      </c>
      <c r="E1442" s="19">
        <f>_xlfn.XLOOKUP(G1442,[1]Sheet1!$K:$K,[1]Sheet1!$E:$E,0)</f>
        <v>44759</v>
      </c>
      <c r="F1442" t="str">
        <f>_xlfn.XLOOKUP(G1442,[1]Sheet1!$K:$K,[1]Sheet1!$N:$N,0)</f>
        <v>2022-W29</v>
      </c>
      <c r="G1442" t="s">
        <v>740</v>
      </c>
      <c r="H1442" t="s">
        <v>397</v>
      </c>
      <c r="I1442" t="s">
        <v>397</v>
      </c>
      <c r="J1442" t="s">
        <v>398</v>
      </c>
      <c r="K1442" t="s">
        <v>399</v>
      </c>
      <c r="L1442" t="s">
        <v>963</v>
      </c>
      <c r="M1442" t="s">
        <v>984</v>
      </c>
      <c r="N1442" t="s">
        <v>2960</v>
      </c>
      <c r="O1442" t="s">
        <v>986</v>
      </c>
      <c r="P1442" t="s">
        <v>967</v>
      </c>
      <c r="Q1442" t="s">
        <v>984</v>
      </c>
      <c r="R1442" t="s">
        <v>3175</v>
      </c>
      <c r="S1442" t="s">
        <v>986</v>
      </c>
      <c r="T1442" t="s">
        <v>970</v>
      </c>
      <c r="U1442" t="s">
        <v>986</v>
      </c>
      <c r="V1442" t="s">
        <v>977</v>
      </c>
      <c r="W1442" t="s">
        <v>984</v>
      </c>
      <c r="X1442" t="s">
        <v>2644</v>
      </c>
      <c r="Y1442" t="s">
        <v>986</v>
      </c>
      <c r="Z1442" t="s">
        <v>367</v>
      </c>
      <c r="AA1442" t="s">
        <v>33</v>
      </c>
      <c r="AB1442">
        <v>4</v>
      </c>
      <c r="AC1442">
        <v>0</v>
      </c>
    </row>
    <row r="1443" spans="2:29" x14ac:dyDescent="0.25">
      <c r="B1443">
        <f t="shared" si="44"/>
        <v>2022</v>
      </c>
      <c r="C1443">
        <f t="shared" si="45"/>
        <v>7</v>
      </c>
      <c r="D1443" s="19">
        <f>_xlfn.XLOOKUP(G1443,[1]Sheet1!$K:$K,[1]Sheet1!$D:$D,0)</f>
        <v>44753</v>
      </c>
      <c r="E1443" s="19">
        <f>_xlfn.XLOOKUP(G1443,[1]Sheet1!$K:$K,[1]Sheet1!$E:$E,0)</f>
        <v>44759</v>
      </c>
      <c r="F1443" t="str">
        <f>_xlfn.XLOOKUP(G1443,[1]Sheet1!$K:$K,[1]Sheet1!$N:$N,0)</f>
        <v>2022-W29</v>
      </c>
      <c r="G1443" t="s">
        <v>740</v>
      </c>
      <c r="H1443" t="s">
        <v>107</v>
      </c>
      <c r="I1443" t="s">
        <v>107</v>
      </c>
      <c r="J1443" t="s">
        <v>108</v>
      </c>
      <c r="K1443" t="s">
        <v>109</v>
      </c>
      <c r="L1443" t="s">
        <v>1266</v>
      </c>
      <c r="M1443" t="s">
        <v>984</v>
      </c>
      <c r="N1443" t="s">
        <v>1295</v>
      </c>
      <c r="O1443" t="s">
        <v>986</v>
      </c>
      <c r="P1443" t="s">
        <v>1200</v>
      </c>
      <c r="Q1443" t="s">
        <v>984</v>
      </c>
      <c r="R1443" t="s">
        <v>1185</v>
      </c>
      <c r="S1443" t="s">
        <v>986</v>
      </c>
      <c r="T1443" t="s">
        <v>1621</v>
      </c>
      <c r="U1443" t="s">
        <v>986</v>
      </c>
      <c r="V1443" t="s">
        <v>1081</v>
      </c>
      <c r="W1443" t="s">
        <v>984</v>
      </c>
      <c r="X1443" t="s">
        <v>1375</v>
      </c>
      <c r="Y1443" t="s">
        <v>986</v>
      </c>
      <c r="Z1443" t="s">
        <v>749</v>
      </c>
      <c r="AA1443" t="s">
        <v>33</v>
      </c>
      <c r="AB1443">
        <v>3</v>
      </c>
      <c r="AC1443">
        <v>0</v>
      </c>
    </row>
    <row r="1444" spans="2:29" x14ac:dyDescent="0.25">
      <c r="B1444">
        <f t="shared" si="44"/>
        <v>2022</v>
      </c>
      <c r="C1444">
        <f t="shared" si="45"/>
        <v>7</v>
      </c>
      <c r="D1444" s="19">
        <f>_xlfn.XLOOKUP(G1444,[1]Sheet1!$K:$K,[1]Sheet1!$D:$D,0)</f>
        <v>44753</v>
      </c>
      <c r="E1444" s="19">
        <f>_xlfn.XLOOKUP(G1444,[1]Sheet1!$K:$K,[1]Sheet1!$E:$E,0)</f>
        <v>44759</v>
      </c>
      <c r="F1444" t="str">
        <f>_xlfn.XLOOKUP(G1444,[1]Sheet1!$K:$K,[1]Sheet1!$N:$N,0)</f>
        <v>2022-W29</v>
      </c>
      <c r="G1444" t="s">
        <v>740</v>
      </c>
      <c r="H1444" t="s">
        <v>157</v>
      </c>
      <c r="I1444" t="s">
        <v>157</v>
      </c>
      <c r="J1444" t="s">
        <v>158</v>
      </c>
      <c r="K1444" t="s">
        <v>159</v>
      </c>
      <c r="L1444" t="s">
        <v>972</v>
      </c>
      <c r="M1444" t="s">
        <v>984</v>
      </c>
      <c r="N1444" t="s">
        <v>3022</v>
      </c>
      <c r="O1444" t="s">
        <v>986</v>
      </c>
      <c r="P1444" t="s">
        <v>1081</v>
      </c>
      <c r="Q1444" t="s">
        <v>984</v>
      </c>
      <c r="R1444" t="s">
        <v>1557</v>
      </c>
      <c r="S1444" t="s">
        <v>986</v>
      </c>
      <c r="T1444" t="s">
        <v>970</v>
      </c>
      <c r="U1444" t="s">
        <v>986</v>
      </c>
      <c r="V1444" t="s">
        <v>972</v>
      </c>
      <c r="W1444" t="s">
        <v>984</v>
      </c>
      <c r="X1444" t="s">
        <v>970</v>
      </c>
      <c r="Y1444" t="s">
        <v>986</v>
      </c>
      <c r="Z1444" t="s">
        <v>257</v>
      </c>
      <c r="AA1444" t="s">
        <v>33</v>
      </c>
      <c r="AB1444">
        <v>2</v>
      </c>
      <c r="AC1444">
        <v>0</v>
      </c>
    </row>
    <row r="1445" spans="2:29" x14ac:dyDescent="0.25">
      <c r="B1445">
        <f t="shared" si="44"/>
        <v>2022</v>
      </c>
      <c r="C1445">
        <f t="shared" si="45"/>
        <v>7</v>
      </c>
      <c r="D1445" s="19">
        <f>_xlfn.XLOOKUP(G1445,[1]Sheet1!$K:$K,[1]Sheet1!$D:$D,0)</f>
        <v>44746</v>
      </c>
      <c r="E1445" s="19">
        <f>_xlfn.XLOOKUP(G1445,[1]Sheet1!$K:$K,[1]Sheet1!$E:$E,0)</f>
        <v>44752</v>
      </c>
      <c r="F1445" t="str">
        <f>_xlfn.XLOOKUP(G1445,[1]Sheet1!$K:$K,[1]Sheet1!$N:$N,0)</f>
        <v>2022-W28</v>
      </c>
      <c r="G1445" t="s">
        <v>750</v>
      </c>
      <c r="H1445" t="s">
        <v>301</v>
      </c>
      <c r="I1445" t="s">
        <v>301</v>
      </c>
      <c r="J1445" t="s">
        <v>302</v>
      </c>
      <c r="K1445" t="s">
        <v>303</v>
      </c>
      <c r="L1445" t="s">
        <v>1713</v>
      </c>
      <c r="M1445" t="s">
        <v>984</v>
      </c>
      <c r="N1445" t="s">
        <v>3301</v>
      </c>
      <c r="O1445" t="s">
        <v>986</v>
      </c>
      <c r="P1445" t="s">
        <v>2584</v>
      </c>
      <c r="Q1445" t="s">
        <v>984</v>
      </c>
      <c r="R1445" t="s">
        <v>3302</v>
      </c>
      <c r="S1445" t="s">
        <v>986</v>
      </c>
      <c r="T1445" t="s">
        <v>970</v>
      </c>
      <c r="U1445" t="s">
        <v>986</v>
      </c>
      <c r="V1445" t="s">
        <v>1341</v>
      </c>
      <c r="W1445" t="s">
        <v>984</v>
      </c>
      <c r="X1445" t="s">
        <v>3182</v>
      </c>
      <c r="Y1445" t="s">
        <v>986</v>
      </c>
      <c r="Z1445" t="s">
        <v>572</v>
      </c>
      <c r="AA1445" t="s">
        <v>33</v>
      </c>
      <c r="AB1445">
        <v>19</v>
      </c>
      <c r="AC1445">
        <v>0</v>
      </c>
    </row>
    <row r="1446" spans="2:29" x14ac:dyDescent="0.25">
      <c r="B1446">
        <f t="shared" si="44"/>
        <v>2022</v>
      </c>
      <c r="C1446">
        <f t="shared" si="45"/>
        <v>7</v>
      </c>
      <c r="D1446" s="19">
        <f>_xlfn.XLOOKUP(G1446,[1]Sheet1!$K:$K,[1]Sheet1!$D:$D,0)</f>
        <v>44746</v>
      </c>
      <c r="E1446" s="19">
        <f>_xlfn.XLOOKUP(G1446,[1]Sheet1!$K:$K,[1]Sheet1!$E:$E,0)</f>
        <v>44752</v>
      </c>
      <c r="F1446" t="str">
        <f>_xlfn.XLOOKUP(G1446,[1]Sheet1!$K:$K,[1]Sheet1!$N:$N,0)</f>
        <v>2022-W28</v>
      </c>
      <c r="G1446" t="s">
        <v>750</v>
      </c>
      <c r="H1446" t="s">
        <v>58</v>
      </c>
      <c r="I1446" t="s">
        <v>58</v>
      </c>
      <c r="J1446" t="s">
        <v>59</v>
      </c>
      <c r="K1446" t="s">
        <v>60</v>
      </c>
      <c r="L1446" t="s">
        <v>3052</v>
      </c>
      <c r="M1446" t="s">
        <v>984</v>
      </c>
      <c r="N1446" t="s">
        <v>3303</v>
      </c>
      <c r="O1446" t="s">
        <v>986</v>
      </c>
      <c r="P1446" t="s">
        <v>1715</v>
      </c>
      <c r="Q1446" t="s">
        <v>984</v>
      </c>
      <c r="R1446" t="s">
        <v>3304</v>
      </c>
      <c r="S1446" t="s">
        <v>986</v>
      </c>
      <c r="T1446" t="s">
        <v>3114</v>
      </c>
      <c r="U1446" t="s">
        <v>986</v>
      </c>
      <c r="V1446" t="s">
        <v>1332</v>
      </c>
      <c r="W1446" t="s">
        <v>984</v>
      </c>
      <c r="X1446" t="s">
        <v>3305</v>
      </c>
      <c r="Y1446" t="s">
        <v>986</v>
      </c>
      <c r="Z1446" t="s">
        <v>751</v>
      </c>
      <c r="AA1446" t="s">
        <v>33</v>
      </c>
      <c r="AB1446">
        <v>18</v>
      </c>
      <c r="AC1446">
        <v>0</v>
      </c>
    </row>
    <row r="1447" spans="2:29" x14ac:dyDescent="0.25">
      <c r="B1447">
        <f t="shared" si="44"/>
        <v>2022</v>
      </c>
      <c r="C1447">
        <f t="shared" si="45"/>
        <v>7</v>
      </c>
      <c r="D1447" s="19">
        <f>_xlfn.XLOOKUP(G1447,[1]Sheet1!$K:$K,[1]Sheet1!$D:$D,0)</f>
        <v>44746</v>
      </c>
      <c r="E1447" s="19">
        <f>_xlfn.XLOOKUP(G1447,[1]Sheet1!$K:$K,[1]Sheet1!$E:$E,0)</f>
        <v>44752</v>
      </c>
      <c r="F1447" t="str">
        <f>_xlfn.XLOOKUP(G1447,[1]Sheet1!$K:$K,[1]Sheet1!$N:$N,0)</f>
        <v>2022-W28</v>
      </c>
      <c r="G1447" t="s">
        <v>750</v>
      </c>
      <c r="H1447" t="s">
        <v>88</v>
      </c>
      <c r="I1447" t="s">
        <v>88</v>
      </c>
      <c r="J1447" t="s">
        <v>89</v>
      </c>
      <c r="K1447" t="s">
        <v>90</v>
      </c>
      <c r="L1447" t="s">
        <v>2066</v>
      </c>
      <c r="M1447" t="s">
        <v>984</v>
      </c>
      <c r="N1447" t="s">
        <v>3306</v>
      </c>
      <c r="O1447" t="s">
        <v>986</v>
      </c>
      <c r="P1447" t="s">
        <v>2139</v>
      </c>
      <c r="Q1447" t="s">
        <v>984</v>
      </c>
      <c r="R1447" t="s">
        <v>3307</v>
      </c>
      <c r="S1447" t="s">
        <v>986</v>
      </c>
      <c r="T1447" t="s">
        <v>970</v>
      </c>
      <c r="U1447" t="s">
        <v>986</v>
      </c>
      <c r="V1447" t="s">
        <v>1001</v>
      </c>
      <c r="W1447" t="s">
        <v>984</v>
      </c>
      <c r="X1447" t="s">
        <v>3308</v>
      </c>
      <c r="Y1447" t="s">
        <v>986</v>
      </c>
      <c r="Z1447" t="s">
        <v>752</v>
      </c>
      <c r="AA1447" t="s">
        <v>33</v>
      </c>
      <c r="AB1447">
        <v>13</v>
      </c>
      <c r="AC1447">
        <v>0</v>
      </c>
    </row>
    <row r="1448" spans="2:29" x14ac:dyDescent="0.25">
      <c r="B1448">
        <f t="shared" si="44"/>
        <v>2022</v>
      </c>
      <c r="C1448">
        <f t="shared" si="45"/>
        <v>7</v>
      </c>
      <c r="D1448" s="19">
        <f>_xlfn.XLOOKUP(G1448,[1]Sheet1!$K:$K,[1]Sheet1!$D:$D,0)</f>
        <v>44746</v>
      </c>
      <c r="E1448" s="19">
        <f>_xlfn.XLOOKUP(G1448,[1]Sheet1!$K:$K,[1]Sheet1!$E:$E,0)</f>
        <v>44752</v>
      </c>
      <c r="F1448" t="str">
        <f>_xlfn.XLOOKUP(G1448,[1]Sheet1!$K:$K,[1]Sheet1!$N:$N,0)</f>
        <v>2022-W28</v>
      </c>
      <c r="G1448" t="s">
        <v>750</v>
      </c>
      <c r="H1448" t="s">
        <v>35</v>
      </c>
      <c r="I1448" t="s">
        <v>35</v>
      </c>
      <c r="J1448" t="s">
        <v>36</v>
      </c>
      <c r="K1448" t="s">
        <v>37</v>
      </c>
      <c r="L1448" t="s">
        <v>2030</v>
      </c>
      <c r="M1448" t="s">
        <v>984</v>
      </c>
      <c r="N1448" t="s">
        <v>3309</v>
      </c>
      <c r="O1448" t="s">
        <v>986</v>
      </c>
      <c r="P1448" t="s">
        <v>1827</v>
      </c>
      <c r="Q1448" t="s">
        <v>984</v>
      </c>
      <c r="R1448" t="s">
        <v>3249</v>
      </c>
      <c r="S1448" t="s">
        <v>986</v>
      </c>
      <c r="T1448" t="s">
        <v>970</v>
      </c>
      <c r="U1448" t="s">
        <v>986</v>
      </c>
      <c r="V1448" t="s">
        <v>1042</v>
      </c>
      <c r="W1448" t="s">
        <v>984</v>
      </c>
      <c r="X1448" t="s">
        <v>1435</v>
      </c>
      <c r="Y1448" t="s">
        <v>986</v>
      </c>
      <c r="Z1448" t="s">
        <v>753</v>
      </c>
      <c r="AA1448" t="s">
        <v>33</v>
      </c>
      <c r="AB1448">
        <v>10</v>
      </c>
      <c r="AC1448">
        <v>0</v>
      </c>
    </row>
    <row r="1449" spans="2:29" x14ac:dyDescent="0.25">
      <c r="B1449">
        <f t="shared" si="44"/>
        <v>2022</v>
      </c>
      <c r="C1449">
        <f t="shared" si="45"/>
        <v>7</v>
      </c>
      <c r="D1449" s="19">
        <f>_xlfn.XLOOKUP(G1449,[1]Sheet1!$K:$K,[1]Sheet1!$D:$D,0)</f>
        <v>44746</v>
      </c>
      <c r="E1449" s="19">
        <f>_xlfn.XLOOKUP(G1449,[1]Sheet1!$K:$K,[1]Sheet1!$E:$E,0)</f>
        <v>44752</v>
      </c>
      <c r="F1449" t="str">
        <f>_xlfn.XLOOKUP(G1449,[1]Sheet1!$K:$K,[1]Sheet1!$N:$N,0)</f>
        <v>2022-W28</v>
      </c>
      <c r="G1449" t="s">
        <v>750</v>
      </c>
      <c r="H1449" t="s">
        <v>231</v>
      </c>
      <c r="I1449" t="s">
        <v>231</v>
      </c>
      <c r="J1449" t="s">
        <v>232</v>
      </c>
      <c r="K1449" t="s">
        <v>233</v>
      </c>
      <c r="L1449" t="s">
        <v>1800</v>
      </c>
      <c r="M1449" t="s">
        <v>984</v>
      </c>
      <c r="N1449" t="s">
        <v>3310</v>
      </c>
      <c r="O1449" t="s">
        <v>986</v>
      </c>
      <c r="P1449" t="s">
        <v>2650</v>
      </c>
      <c r="Q1449" t="s">
        <v>984</v>
      </c>
      <c r="R1449" t="s">
        <v>1643</v>
      </c>
      <c r="S1449" t="s">
        <v>986</v>
      </c>
      <c r="T1449" t="s">
        <v>970</v>
      </c>
      <c r="U1449" t="s">
        <v>986</v>
      </c>
      <c r="V1449" t="s">
        <v>1110</v>
      </c>
      <c r="W1449" t="s">
        <v>984</v>
      </c>
      <c r="X1449" t="s">
        <v>2451</v>
      </c>
      <c r="Y1449" t="s">
        <v>986</v>
      </c>
      <c r="Z1449" t="s">
        <v>754</v>
      </c>
      <c r="AA1449" t="s">
        <v>33</v>
      </c>
      <c r="AB1449">
        <v>9</v>
      </c>
      <c r="AC1449">
        <v>0</v>
      </c>
    </row>
    <row r="1450" spans="2:29" x14ac:dyDescent="0.25">
      <c r="B1450">
        <f t="shared" si="44"/>
        <v>2022</v>
      </c>
      <c r="C1450">
        <f t="shared" si="45"/>
        <v>7</v>
      </c>
      <c r="D1450" s="19">
        <f>_xlfn.XLOOKUP(G1450,[1]Sheet1!$K:$K,[1]Sheet1!$D:$D,0)</f>
        <v>44746</v>
      </c>
      <c r="E1450" s="19">
        <f>_xlfn.XLOOKUP(G1450,[1]Sheet1!$K:$K,[1]Sheet1!$E:$E,0)</f>
        <v>44752</v>
      </c>
      <c r="F1450" t="str">
        <f>_xlfn.XLOOKUP(G1450,[1]Sheet1!$K:$K,[1]Sheet1!$N:$N,0)</f>
        <v>2022-W28</v>
      </c>
      <c r="G1450" t="s">
        <v>750</v>
      </c>
      <c r="H1450" t="s">
        <v>116</v>
      </c>
      <c r="I1450" t="s">
        <v>116</v>
      </c>
      <c r="J1450" t="s">
        <v>117</v>
      </c>
      <c r="K1450" t="s">
        <v>118</v>
      </c>
      <c r="L1450" t="s">
        <v>1349</v>
      </c>
      <c r="M1450" t="s">
        <v>984</v>
      </c>
      <c r="N1450" t="s">
        <v>2689</v>
      </c>
      <c r="O1450" t="s">
        <v>986</v>
      </c>
      <c r="P1450" t="s">
        <v>1213</v>
      </c>
      <c r="Q1450" t="s">
        <v>984</v>
      </c>
      <c r="R1450" t="s">
        <v>2569</v>
      </c>
      <c r="S1450" t="s">
        <v>986</v>
      </c>
      <c r="T1450" t="s">
        <v>3220</v>
      </c>
      <c r="U1450" t="s">
        <v>986</v>
      </c>
      <c r="V1450" t="s">
        <v>967</v>
      </c>
      <c r="W1450" t="s">
        <v>984</v>
      </c>
      <c r="X1450" t="s">
        <v>3094</v>
      </c>
      <c r="Y1450" t="s">
        <v>986</v>
      </c>
      <c r="Z1450" t="s">
        <v>755</v>
      </c>
      <c r="AA1450" t="s">
        <v>33</v>
      </c>
      <c r="AB1450">
        <v>7</v>
      </c>
      <c r="AC1450">
        <v>0</v>
      </c>
    </row>
    <row r="1451" spans="2:29" x14ac:dyDescent="0.25">
      <c r="B1451">
        <f t="shared" si="44"/>
        <v>2022</v>
      </c>
      <c r="C1451">
        <f t="shared" si="45"/>
        <v>7</v>
      </c>
      <c r="D1451" s="19">
        <f>_xlfn.XLOOKUP(G1451,[1]Sheet1!$K:$K,[1]Sheet1!$D:$D,0)</f>
        <v>44746</v>
      </c>
      <c r="E1451" s="19">
        <f>_xlfn.XLOOKUP(G1451,[1]Sheet1!$K:$K,[1]Sheet1!$E:$E,0)</f>
        <v>44752</v>
      </c>
      <c r="F1451" t="str">
        <f>_xlfn.XLOOKUP(G1451,[1]Sheet1!$K:$K,[1]Sheet1!$N:$N,0)</f>
        <v>2022-W28</v>
      </c>
      <c r="G1451" t="s">
        <v>750</v>
      </c>
      <c r="H1451" t="s">
        <v>41</v>
      </c>
      <c r="I1451" t="s">
        <v>41</v>
      </c>
      <c r="J1451" t="s">
        <v>42</v>
      </c>
      <c r="K1451" t="s">
        <v>43</v>
      </c>
      <c r="L1451" t="s">
        <v>1299</v>
      </c>
      <c r="M1451" t="s">
        <v>984</v>
      </c>
      <c r="N1451" t="s">
        <v>1896</v>
      </c>
      <c r="O1451" t="s">
        <v>986</v>
      </c>
      <c r="P1451" t="s">
        <v>1507</v>
      </c>
      <c r="Q1451" t="s">
        <v>984</v>
      </c>
      <c r="R1451" t="s">
        <v>1919</v>
      </c>
      <c r="S1451" t="s">
        <v>986</v>
      </c>
      <c r="T1451" t="s">
        <v>2681</v>
      </c>
      <c r="U1451" t="s">
        <v>986</v>
      </c>
      <c r="V1451" t="s">
        <v>1022</v>
      </c>
      <c r="W1451" t="s">
        <v>984</v>
      </c>
      <c r="X1451" t="s">
        <v>1435</v>
      </c>
      <c r="Y1451" t="s">
        <v>986</v>
      </c>
      <c r="Z1451" t="s">
        <v>756</v>
      </c>
      <c r="AA1451" t="s">
        <v>33</v>
      </c>
      <c r="AB1451">
        <v>7</v>
      </c>
      <c r="AC1451">
        <v>0</v>
      </c>
    </row>
    <row r="1452" spans="2:29" x14ac:dyDescent="0.25">
      <c r="B1452">
        <f t="shared" si="44"/>
        <v>2022</v>
      </c>
      <c r="C1452">
        <f t="shared" si="45"/>
        <v>7</v>
      </c>
      <c r="D1452" s="19">
        <f>_xlfn.XLOOKUP(G1452,[1]Sheet1!$K:$K,[1]Sheet1!$D:$D,0)</f>
        <v>44746</v>
      </c>
      <c r="E1452" s="19">
        <f>_xlfn.XLOOKUP(G1452,[1]Sheet1!$K:$K,[1]Sheet1!$E:$E,0)</f>
        <v>44752</v>
      </c>
      <c r="F1452" t="str">
        <f>_xlfn.XLOOKUP(G1452,[1]Sheet1!$K:$K,[1]Sheet1!$N:$N,0)</f>
        <v>2022-W28</v>
      </c>
      <c r="G1452" t="s">
        <v>750</v>
      </c>
      <c r="H1452" t="s">
        <v>107</v>
      </c>
      <c r="I1452" t="s">
        <v>107</v>
      </c>
      <c r="J1452" t="s">
        <v>108</v>
      </c>
      <c r="K1452" t="s">
        <v>109</v>
      </c>
      <c r="L1452" t="s">
        <v>1204</v>
      </c>
      <c r="M1452" t="s">
        <v>984</v>
      </c>
      <c r="N1452" t="s">
        <v>1832</v>
      </c>
      <c r="O1452" t="s">
        <v>986</v>
      </c>
      <c r="P1452" t="s">
        <v>1087</v>
      </c>
      <c r="Q1452" t="s">
        <v>984</v>
      </c>
      <c r="R1452" t="s">
        <v>1647</v>
      </c>
      <c r="S1452" t="s">
        <v>986</v>
      </c>
      <c r="T1452" t="s">
        <v>3311</v>
      </c>
      <c r="U1452" t="s">
        <v>986</v>
      </c>
      <c r="V1452" t="s">
        <v>972</v>
      </c>
      <c r="W1452" t="s">
        <v>984</v>
      </c>
      <c r="X1452" t="s">
        <v>1208</v>
      </c>
      <c r="Y1452" t="s">
        <v>986</v>
      </c>
      <c r="Z1452" t="s">
        <v>257</v>
      </c>
      <c r="AA1452" t="s">
        <v>33</v>
      </c>
      <c r="AB1452">
        <v>2</v>
      </c>
      <c r="AC1452">
        <v>0</v>
      </c>
    </row>
    <row r="1453" spans="2:29" x14ac:dyDescent="0.25">
      <c r="B1453">
        <f t="shared" si="44"/>
        <v>2022</v>
      </c>
      <c r="C1453">
        <f t="shared" si="45"/>
        <v>6</v>
      </c>
      <c r="D1453" s="19">
        <f>_xlfn.XLOOKUP(G1453,[1]Sheet1!$K:$K,[1]Sheet1!$D:$D,0)</f>
        <v>44739</v>
      </c>
      <c r="E1453" s="19">
        <f>_xlfn.XLOOKUP(G1453,[1]Sheet1!$K:$K,[1]Sheet1!$E:$E,0)</f>
        <v>44745</v>
      </c>
      <c r="F1453" t="str">
        <f>_xlfn.XLOOKUP(G1453,[1]Sheet1!$K:$K,[1]Sheet1!$N:$N,0)</f>
        <v>2022-W27</v>
      </c>
      <c r="G1453" t="s">
        <v>757</v>
      </c>
      <c r="H1453" t="s">
        <v>58</v>
      </c>
      <c r="I1453" t="s">
        <v>58</v>
      </c>
      <c r="J1453" t="s">
        <v>59</v>
      </c>
      <c r="K1453" t="s">
        <v>60</v>
      </c>
      <c r="L1453" t="s">
        <v>3237</v>
      </c>
      <c r="M1453" t="s">
        <v>984</v>
      </c>
      <c r="N1453" t="s">
        <v>1415</v>
      </c>
      <c r="O1453" t="s">
        <v>986</v>
      </c>
      <c r="P1453" t="s">
        <v>3312</v>
      </c>
      <c r="Q1453" t="s">
        <v>984</v>
      </c>
      <c r="R1453" t="s">
        <v>2536</v>
      </c>
      <c r="S1453" t="s">
        <v>986</v>
      </c>
      <c r="T1453" t="s">
        <v>970</v>
      </c>
      <c r="U1453" t="s">
        <v>986</v>
      </c>
      <c r="V1453" t="s">
        <v>1321</v>
      </c>
      <c r="W1453" t="s">
        <v>984</v>
      </c>
      <c r="X1453" t="s">
        <v>1268</v>
      </c>
      <c r="Y1453" t="s">
        <v>986</v>
      </c>
      <c r="Z1453" t="s">
        <v>758</v>
      </c>
      <c r="AA1453" t="s">
        <v>33</v>
      </c>
      <c r="AB1453">
        <v>28</v>
      </c>
      <c r="AC1453">
        <v>0</v>
      </c>
    </row>
    <row r="1454" spans="2:29" x14ac:dyDescent="0.25">
      <c r="B1454">
        <f t="shared" si="44"/>
        <v>2022</v>
      </c>
      <c r="C1454">
        <f t="shared" si="45"/>
        <v>6</v>
      </c>
      <c r="D1454" s="19">
        <f>_xlfn.XLOOKUP(G1454,[1]Sheet1!$K:$K,[1]Sheet1!$D:$D,0)</f>
        <v>44739</v>
      </c>
      <c r="E1454" s="19">
        <f>_xlfn.XLOOKUP(G1454,[1]Sheet1!$K:$K,[1]Sheet1!$E:$E,0)</f>
        <v>44745</v>
      </c>
      <c r="F1454" t="str">
        <f>_xlfn.XLOOKUP(G1454,[1]Sheet1!$K:$K,[1]Sheet1!$N:$N,0)</f>
        <v>2022-W27</v>
      </c>
      <c r="G1454" t="s">
        <v>757</v>
      </c>
      <c r="H1454" t="s">
        <v>231</v>
      </c>
      <c r="I1454" t="s">
        <v>231</v>
      </c>
      <c r="J1454" t="s">
        <v>232</v>
      </c>
      <c r="K1454" t="s">
        <v>233</v>
      </c>
      <c r="L1454" t="s">
        <v>2443</v>
      </c>
      <c r="M1454" t="s">
        <v>984</v>
      </c>
      <c r="N1454" t="s">
        <v>3313</v>
      </c>
      <c r="O1454" t="s">
        <v>986</v>
      </c>
      <c r="P1454" t="s">
        <v>2452</v>
      </c>
      <c r="Q1454" t="s">
        <v>984</v>
      </c>
      <c r="R1454" t="s">
        <v>3314</v>
      </c>
      <c r="S1454" t="s">
        <v>986</v>
      </c>
      <c r="T1454" t="s">
        <v>2029</v>
      </c>
      <c r="U1454" t="s">
        <v>986</v>
      </c>
      <c r="V1454" t="s">
        <v>1132</v>
      </c>
      <c r="W1454" t="s">
        <v>984</v>
      </c>
      <c r="X1454" t="s">
        <v>3315</v>
      </c>
      <c r="Y1454" t="s">
        <v>986</v>
      </c>
      <c r="Z1454" t="s">
        <v>759</v>
      </c>
      <c r="AA1454" t="s">
        <v>33</v>
      </c>
      <c r="AB1454">
        <v>26</v>
      </c>
      <c r="AC1454">
        <v>0</v>
      </c>
    </row>
    <row r="1455" spans="2:29" x14ac:dyDescent="0.25">
      <c r="B1455">
        <f t="shared" si="44"/>
        <v>2022</v>
      </c>
      <c r="C1455">
        <f t="shared" si="45"/>
        <v>6</v>
      </c>
      <c r="D1455" s="19">
        <f>_xlfn.XLOOKUP(G1455,[1]Sheet1!$K:$K,[1]Sheet1!$D:$D,0)</f>
        <v>44739</v>
      </c>
      <c r="E1455" s="19">
        <f>_xlfn.XLOOKUP(G1455,[1]Sheet1!$K:$K,[1]Sheet1!$E:$E,0)</f>
        <v>44745</v>
      </c>
      <c r="F1455" t="str">
        <f>_xlfn.XLOOKUP(G1455,[1]Sheet1!$K:$K,[1]Sheet1!$N:$N,0)</f>
        <v>2022-W27</v>
      </c>
      <c r="G1455" t="s">
        <v>757</v>
      </c>
      <c r="H1455" t="s">
        <v>301</v>
      </c>
      <c r="I1455" t="s">
        <v>301</v>
      </c>
      <c r="J1455" t="s">
        <v>302</v>
      </c>
      <c r="K1455" t="s">
        <v>303</v>
      </c>
      <c r="L1455" t="s">
        <v>1793</v>
      </c>
      <c r="M1455" t="s">
        <v>984</v>
      </c>
      <c r="N1455" t="s">
        <v>3316</v>
      </c>
      <c r="O1455" t="s">
        <v>986</v>
      </c>
      <c r="P1455" t="s">
        <v>2255</v>
      </c>
      <c r="Q1455" t="s">
        <v>984</v>
      </c>
      <c r="R1455" t="s">
        <v>3317</v>
      </c>
      <c r="S1455" t="s">
        <v>986</v>
      </c>
      <c r="T1455" t="s">
        <v>3041</v>
      </c>
      <c r="U1455" t="s">
        <v>986</v>
      </c>
      <c r="V1455" t="s">
        <v>1332</v>
      </c>
      <c r="W1455" t="s">
        <v>984</v>
      </c>
      <c r="X1455" t="s">
        <v>1325</v>
      </c>
      <c r="Y1455" t="s">
        <v>986</v>
      </c>
      <c r="Z1455" t="s">
        <v>751</v>
      </c>
      <c r="AA1455" t="s">
        <v>33</v>
      </c>
      <c r="AB1455">
        <v>16</v>
      </c>
      <c r="AC1455">
        <v>0</v>
      </c>
    </row>
    <row r="1456" spans="2:29" x14ac:dyDescent="0.25">
      <c r="B1456">
        <f t="shared" si="44"/>
        <v>2022</v>
      </c>
      <c r="C1456">
        <f t="shared" si="45"/>
        <v>6</v>
      </c>
      <c r="D1456" s="19">
        <f>_xlfn.XLOOKUP(G1456,[1]Sheet1!$K:$K,[1]Sheet1!$D:$D,0)</f>
        <v>44739</v>
      </c>
      <c r="E1456" s="19">
        <f>_xlfn.XLOOKUP(G1456,[1]Sheet1!$K:$K,[1]Sheet1!$E:$E,0)</f>
        <v>44745</v>
      </c>
      <c r="F1456" t="str">
        <f>_xlfn.XLOOKUP(G1456,[1]Sheet1!$K:$K,[1]Sheet1!$N:$N,0)</f>
        <v>2022-W27</v>
      </c>
      <c r="G1456" t="s">
        <v>757</v>
      </c>
      <c r="H1456" t="s">
        <v>35</v>
      </c>
      <c r="I1456" t="s">
        <v>35</v>
      </c>
      <c r="J1456" t="s">
        <v>36</v>
      </c>
      <c r="K1456" t="s">
        <v>37</v>
      </c>
      <c r="L1456" t="s">
        <v>2358</v>
      </c>
      <c r="M1456" t="s">
        <v>984</v>
      </c>
      <c r="N1456" t="s">
        <v>3318</v>
      </c>
      <c r="O1456" t="s">
        <v>986</v>
      </c>
      <c r="P1456" t="s">
        <v>2898</v>
      </c>
      <c r="Q1456" t="s">
        <v>984</v>
      </c>
      <c r="R1456" t="s">
        <v>3293</v>
      </c>
      <c r="S1456" t="s">
        <v>986</v>
      </c>
      <c r="T1456" t="s">
        <v>970</v>
      </c>
      <c r="U1456" t="s">
        <v>986</v>
      </c>
      <c r="V1456" t="s">
        <v>992</v>
      </c>
      <c r="W1456" t="s">
        <v>984</v>
      </c>
      <c r="X1456" t="s">
        <v>1518</v>
      </c>
      <c r="Y1456" t="s">
        <v>986</v>
      </c>
      <c r="Z1456" t="s">
        <v>439</v>
      </c>
      <c r="AA1456" t="s">
        <v>33</v>
      </c>
      <c r="AB1456">
        <v>15</v>
      </c>
      <c r="AC1456">
        <v>0</v>
      </c>
    </row>
    <row r="1457" spans="2:29" x14ac:dyDescent="0.25">
      <c r="B1457">
        <f t="shared" si="44"/>
        <v>2022</v>
      </c>
      <c r="C1457">
        <f t="shared" si="45"/>
        <v>6</v>
      </c>
      <c r="D1457" s="19">
        <f>_xlfn.XLOOKUP(G1457,[1]Sheet1!$K:$K,[1]Sheet1!$D:$D,0)</f>
        <v>44739</v>
      </c>
      <c r="E1457" s="19">
        <f>_xlfn.XLOOKUP(G1457,[1]Sheet1!$K:$K,[1]Sheet1!$E:$E,0)</f>
        <v>44745</v>
      </c>
      <c r="F1457" t="str">
        <f>_xlfn.XLOOKUP(G1457,[1]Sheet1!$K:$K,[1]Sheet1!$N:$N,0)</f>
        <v>2022-W27</v>
      </c>
      <c r="G1457" t="s">
        <v>757</v>
      </c>
      <c r="H1457" t="s">
        <v>88</v>
      </c>
      <c r="I1457" t="s">
        <v>88</v>
      </c>
      <c r="J1457" t="s">
        <v>89</v>
      </c>
      <c r="K1457" t="s">
        <v>90</v>
      </c>
      <c r="L1457" t="s">
        <v>1800</v>
      </c>
      <c r="M1457" t="s">
        <v>984</v>
      </c>
      <c r="N1457" t="s">
        <v>1229</v>
      </c>
      <c r="O1457" t="s">
        <v>986</v>
      </c>
      <c r="P1457" t="s">
        <v>2650</v>
      </c>
      <c r="Q1457" t="s">
        <v>984</v>
      </c>
      <c r="R1457" t="s">
        <v>1418</v>
      </c>
      <c r="S1457" t="s">
        <v>986</v>
      </c>
      <c r="T1457" t="s">
        <v>970</v>
      </c>
      <c r="U1457" t="s">
        <v>986</v>
      </c>
      <c r="V1457" t="s">
        <v>992</v>
      </c>
      <c r="W1457" t="s">
        <v>984</v>
      </c>
      <c r="X1457" t="s">
        <v>2645</v>
      </c>
      <c r="Y1457" t="s">
        <v>986</v>
      </c>
      <c r="Z1457" t="s">
        <v>439</v>
      </c>
      <c r="AA1457" t="s">
        <v>33</v>
      </c>
      <c r="AB1457">
        <v>14</v>
      </c>
      <c r="AC1457">
        <v>0</v>
      </c>
    </row>
    <row r="1458" spans="2:29" x14ac:dyDescent="0.25">
      <c r="B1458">
        <f t="shared" si="44"/>
        <v>2022</v>
      </c>
      <c r="C1458">
        <f t="shared" si="45"/>
        <v>6</v>
      </c>
      <c r="D1458" s="19">
        <f>_xlfn.XLOOKUP(G1458,[1]Sheet1!$K:$K,[1]Sheet1!$D:$D,0)</f>
        <v>44739</v>
      </c>
      <c r="E1458" s="19">
        <f>_xlfn.XLOOKUP(G1458,[1]Sheet1!$K:$K,[1]Sheet1!$E:$E,0)</f>
        <v>44745</v>
      </c>
      <c r="F1458" t="str">
        <f>_xlfn.XLOOKUP(G1458,[1]Sheet1!$K:$K,[1]Sheet1!$N:$N,0)</f>
        <v>2022-W27</v>
      </c>
      <c r="G1458" t="s">
        <v>757</v>
      </c>
      <c r="H1458" t="s">
        <v>116</v>
      </c>
      <c r="I1458" t="s">
        <v>116</v>
      </c>
      <c r="J1458" t="s">
        <v>117</v>
      </c>
      <c r="K1458" t="s">
        <v>118</v>
      </c>
      <c r="L1458" t="s">
        <v>1914</v>
      </c>
      <c r="M1458" t="s">
        <v>984</v>
      </c>
      <c r="N1458" t="s">
        <v>2687</v>
      </c>
      <c r="O1458" t="s">
        <v>986</v>
      </c>
      <c r="P1458" t="s">
        <v>1511</v>
      </c>
      <c r="Q1458" t="s">
        <v>984</v>
      </c>
      <c r="R1458" t="s">
        <v>1835</v>
      </c>
      <c r="S1458" t="s">
        <v>986</v>
      </c>
      <c r="T1458" t="s">
        <v>970</v>
      </c>
      <c r="U1458" t="s">
        <v>986</v>
      </c>
      <c r="V1458" t="s">
        <v>1110</v>
      </c>
      <c r="W1458" t="s">
        <v>984</v>
      </c>
      <c r="X1458" t="s">
        <v>2479</v>
      </c>
      <c r="Y1458" t="s">
        <v>986</v>
      </c>
      <c r="Z1458" t="s">
        <v>386</v>
      </c>
      <c r="AA1458" t="s">
        <v>33</v>
      </c>
      <c r="AB1458">
        <v>9</v>
      </c>
      <c r="AC1458">
        <v>0</v>
      </c>
    </row>
    <row r="1459" spans="2:29" x14ac:dyDescent="0.25">
      <c r="B1459">
        <f t="shared" si="44"/>
        <v>2022</v>
      </c>
      <c r="C1459">
        <f t="shared" si="45"/>
        <v>6</v>
      </c>
      <c r="D1459" s="19">
        <f>_xlfn.XLOOKUP(G1459,[1]Sheet1!$K:$K,[1]Sheet1!$D:$D,0)</f>
        <v>44739</v>
      </c>
      <c r="E1459" s="19">
        <f>_xlfn.XLOOKUP(G1459,[1]Sheet1!$K:$K,[1]Sheet1!$E:$E,0)</f>
        <v>44745</v>
      </c>
      <c r="F1459" t="str">
        <f>_xlfn.XLOOKUP(G1459,[1]Sheet1!$K:$K,[1]Sheet1!$N:$N,0)</f>
        <v>2022-W27</v>
      </c>
      <c r="G1459" t="s">
        <v>757</v>
      </c>
      <c r="H1459" t="s">
        <v>41</v>
      </c>
      <c r="I1459" t="s">
        <v>41</v>
      </c>
      <c r="J1459" t="s">
        <v>42</v>
      </c>
      <c r="K1459" t="s">
        <v>43</v>
      </c>
      <c r="L1459" t="s">
        <v>1438</v>
      </c>
      <c r="M1459" t="s">
        <v>984</v>
      </c>
      <c r="N1459" t="s">
        <v>1620</v>
      </c>
      <c r="O1459" t="s">
        <v>986</v>
      </c>
      <c r="P1459" t="s">
        <v>1425</v>
      </c>
      <c r="Q1459" t="s">
        <v>984</v>
      </c>
      <c r="R1459" t="s">
        <v>3083</v>
      </c>
      <c r="S1459" t="s">
        <v>986</v>
      </c>
      <c r="T1459" t="s">
        <v>970</v>
      </c>
      <c r="U1459" t="s">
        <v>986</v>
      </c>
      <c r="V1459" t="s">
        <v>1110</v>
      </c>
      <c r="W1459" t="s">
        <v>984</v>
      </c>
      <c r="X1459" t="s">
        <v>3319</v>
      </c>
      <c r="Y1459" t="s">
        <v>986</v>
      </c>
      <c r="Z1459" t="s">
        <v>760</v>
      </c>
      <c r="AA1459" t="s">
        <v>33</v>
      </c>
      <c r="AB1459">
        <v>9</v>
      </c>
      <c r="AC1459">
        <v>0</v>
      </c>
    </row>
    <row r="1460" spans="2:29" x14ac:dyDescent="0.25">
      <c r="B1460">
        <f t="shared" si="44"/>
        <v>2022</v>
      </c>
      <c r="C1460">
        <f t="shared" si="45"/>
        <v>6</v>
      </c>
      <c r="D1460" s="19">
        <f>_xlfn.XLOOKUP(G1460,[1]Sheet1!$K:$K,[1]Sheet1!$D:$D,0)</f>
        <v>44739</v>
      </c>
      <c r="E1460" s="19">
        <f>_xlfn.XLOOKUP(G1460,[1]Sheet1!$K:$K,[1]Sheet1!$E:$E,0)</f>
        <v>44745</v>
      </c>
      <c r="F1460" t="str">
        <f>_xlfn.XLOOKUP(G1460,[1]Sheet1!$K:$K,[1]Sheet1!$N:$N,0)</f>
        <v>2022-W27</v>
      </c>
      <c r="G1460" t="s">
        <v>757</v>
      </c>
      <c r="H1460" t="s">
        <v>107</v>
      </c>
      <c r="I1460" t="s">
        <v>107</v>
      </c>
      <c r="J1460" t="s">
        <v>108</v>
      </c>
      <c r="K1460" t="s">
        <v>109</v>
      </c>
      <c r="L1460" t="s">
        <v>1349</v>
      </c>
      <c r="M1460" t="s">
        <v>984</v>
      </c>
      <c r="N1460" t="s">
        <v>1743</v>
      </c>
      <c r="O1460" t="s">
        <v>986</v>
      </c>
      <c r="P1460" t="s">
        <v>1567</v>
      </c>
      <c r="Q1460" t="s">
        <v>984</v>
      </c>
      <c r="R1460" t="s">
        <v>2308</v>
      </c>
      <c r="S1460" t="s">
        <v>986</v>
      </c>
      <c r="T1460" t="s">
        <v>3320</v>
      </c>
      <c r="U1460" t="s">
        <v>986</v>
      </c>
      <c r="V1460" t="s">
        <v>977</v>
      </c>
      <c r="W1460" t="s">
        <v>984</v>
      </c>
      <c r="X1460" t="s">
        <v>1249</v>
      </c>
      <c r="Y1460" t="s">
        <v>986</v>
      </c>
      <c r="Z1460" t="s">
        <v>678</v>
      </c>
      <c r="AA1460" t="s">
        <v>33</v>
      </c>
      <c r="AB1460">
        <v>3</v>
      </c>
      <c r="AC1460">
        <v>0</v>
      </c>
    </row>
    <row r="1461" spans="2:29" x14ac:dyDescent="0.25">
      <c r="B1461">
        <f t="shared" si="44"/>
        <v>2022</v>
      </c>
      <c r="C1461">
        <f t="shared" si="45"/>
        <v>6</v>
      </c>
      <c r="D1461" s="19">
        <f>_xlfn.XLOOKUP(G1461,[1]Sheet1!$K:$K,[1]Sheet1!$D:$D,0)</f>
        <v>44739</v>
      </c>
      <c r="E1461" s="19">
        <f>_xlfn.XLOOKUP(G1461,[1]Sheet1!$K:$K,[1]Sheet1!$E:$E,0)</f>
        <v>44745</v>
      </c>
      <c r="F1461" t="str">
        <f>_xlfn.XLOOKUP(G1461,[1]Sheet1!$K:$K,[1]Sheet1!$N:$N,0)</f>
        <v>2022-W27</v>
      </c>
      <c r="G1461" t="s">
        <v>757</v>
      </c>
      <c r="H1461" t="s">
        <v>50</v>
      </c>
      <c r="I1461" t="s">
        <v>50</v>
      </c>
      <c r="J1461" t="s">
        <v>51</v>
      </c>
      <c r="K1461" t="s">
        <v>52</v>
      </c>
      <c r="L1461" t="s">
        <v>1318</v>
      </c>
      <c r="M1461" t="s">
        <v>984</v>
      </c>
      <c r="N1461" t="s">
        <v>1185</v>
      </c>
      <c r="O1461" t="s">
        <v>986</v>
      </c>
      <c r="P1461" t="s">
        <v>1189</v>
      </c>
      <c r="Q1461" t="s">
        <v>984</v>
      </c>
      <c r="R1461" t="s">
        <v>1488</v>
      </c>
      <c r="S1461" t="s">
        <v>986</v>
      </c>
      <c r="T1461" t="s">
        <v>970</v>
      </c>
      <c r="U1461" t="s">
        <v>986</v>
      </c>
      <c r="V1461" t="s">
        <v>972</v>
      </c>
      <c r="W1461" t="s">
        <v>984</v>
      </c>
      <c r="X1461" t="s">
        <v>1749</v>
      </c>
      <c r="Y1461" t="s">
        <v>986</v>
      </c>
      <c r="Z1461" t="s">
        <v>761</v>
      </c>
      <c r="AA1461" t="s">
        <v>33</v>
      </c>
      <c r="AB1461">
        <v>1</v>
      </c>
      <c r="AC1461">
        <v>0</v>
      </c>
    </row>
    <row r="1462" spans="2:29" x14ac:dyDescent="0.25">
      <c r="B1462">
        <f t="shared" si="44"/>
        <v>2022</v>
      </c>
      <c r="C1462">
        <f t="shared" si="45"/>
        <v>6</v>
      </c>
      <c r="D1462" s="19">
        <f>_xlfn.XLOOKUP(G1462,[1]Sheet1!$K:$K,[1]Sheet1!$D:$D,0)</f>
        <v>44732</v>
      </c>
      <c r="E1462" s="19">
        <f>_xlfn.XLOOKUP(G1462,[1]Sheet1!$K:$K,[1]Sheet1!$E:$E,0)</f>
        <v>44738</v>
      </c>
      <c r="F1462" t="str">
        <f>_xlfn.XLOOKUP(G1462,[1]Sheet1!$K:$K,[1]Sheet1!$N:$N,0)</f>
        <v>2022-W26</v>
      </c>
      <c r="G1462" t="s">
        <v>762</v>
      </c>
      <c r="H1462" t="s">
        <v>301</v>
      </c>
      <c r="I1462" t="s">
        <v>301</v>
      </c>
      <c r="J1462" t="s">
        <v>302</v>
      </c>
      <c r="K1462" t="s">
        <v>303</v>
      </c>
      <c r="L1462" t="s">
        <v>1449</v>
      </c>
      <c r="M1462" t="s">
        <v>984</v>
      </c>
      <c r="N1462" t="s">
        <v>1970</v>
      </c>
      <c r="O1462" t="s">
        <v>986</v>
      </c>
      <c r="P1462" t="s">
        <v>2743</v>
      </c>
      <c r="Q1462" t="s">
        <v>984</v>
      </c>
      <c r="R1462" t="s">
        <v>3321</v>
      </c>
      <c r="S1462" t="s">
        <v>986</v>
      </c>
      <c r="T1462" t="s">
        <v>970</v>
      </c>
      <c r="U1462" t="s">
        <v>986</v>
      </c>
      <c r="V1462" t="s">
        <v>1321</v>
      </c>
      <c r="W1462" t="s">
        <v>996</v>
      </c>
      <c r="X1462" t="s">
        <v>3322</v>
      </c>
      <c r="Y1462" t="s">
        <v>986</v>
      </c>
      <c r="Z1462" t="s">
        <v>763</v>
      </c>
      <c r="AA1462" t="s">
        <v>442</v>
      </c>
      <c r="AB1462">
        <v>27</v>
      </c>
      <c r="AC1462">
        <v>1</v>
      </c>
    </row>
    <row r="1463" spans="2:29" x14ac:dyDescent="0.25">
      <c r="B1463">
        <f t="shared" si="44"/>
        <v>2022</v>
      </c>
      <c r="C1463">
        <f t="shared" si="45"/>
        <v>6</v>
      </c>
      <c r="D1463" s="19">
        <f>_xlfn.XLOOKUP(G1463,[1]Sheet1!$K:$K,[1]Sheet1!$D:$D,0)</f>
        <v>44732</v>
      </c>
      <c r="E1463" s="19">
        <f>_xlfn.XLOOKUP(G1463,[1]Sheet1!$K:$K,[1]Sheet1!$E:$E,0)</f>
        <v>44738</v>
      </c>
      <c r="F1463" t="str">
        <f>_xlfn.XLOOKUP(G1463,[1]Sheet1!$K:$K,[1]Sheet1!$N:$N,0)</f>
        <v>2022-W26</v>
      </c>
      <c r="G1463" t="s">
        <v>762</v>
      </c>
      <c r="H1463" t="s">
        <v>231</v>
      </c>
      <c r="I1463" t="s">
        <v>231</v>
      </c>
      <c r="J1463" t="s">
        <v>232</v>
      </c>
      <c r="K1463" t="s">
        <v>233</v>
      </c>
      <c r="L1463" t="s">
        <v>2552</v>
      </c>
      <c r="M1463" t="s">
        <v>984</v>
      </c>
      <c r="N1463" t="s">
        <v>2600</v>
      </c>
      <c r="O1463" t="s">
        <v>986</v>
      </c>
      <c r="P1463" t="s">
        <v>2996</v>
      </c>
      <c r="Q1463" t="s">
        <v>984</v>
      </c>
      <c r="R1463" t="s">
        <v>3323</v>
      </c>
      <c r="S1463" t="s">
        <v>986</v>
      </c>
      <c r="T1463" t="s">
        <v>2187</v>
      </c>
      <c r="U1463" t="s">
        <v>986</v>
      </c>
      <c r="V1463" t="s">
        <v>1296</v>
      </c>
      <c r="W1463" t="s">
        <v>984</v>
      </c>
      <c r="X1463" t="s">
        <v>2672</v>
      </c>
      <c r="Y1463" t="s">
        <v>986</v>
      </c>
      <c r="Z1463" t="s">
        <v>764</v>
      </c>
      <c r="AA1463" t="s">
        <v>33</v>
      </c>
      <c r="AB1463">
        <v>25</v>
      </c>
      <c r="AC1463">
        <v>0</v>
      </c>
    </row>
    <row r="1464" spans="2:29" x14ac:dyDescent="0.25">
      <c r="B1464">
        <f t="shared" si="44"/>
        <v>2022</v>
      </c>
      <c r="C1464">
        <f t="shared" si="45"/>
        <v>6</v>
      </c>
      <c r="D1464" s="19">
        <f>_xlfn.XLOOKUP(G1464,[1]Sheet1!$K:$K,[1]Sheet1!$D:$D,0)</f>
        <v>44732</v>
      </c>
      <c r="E1464" s="19">
        <f>_xlfn.XLOOKUP(G1464,[1]Sheet1!$K:$K,[1]Sheet1!$E:$E,0)</f>
        <v>44738</v>
      </c>
      <c r="F1464" t="str">
        <f>_xlfn.XLOOKUP(G1464,[1]Sheet1!$K:$K,[1]Sheet1!$N:$N,0)</f>
        <v>2022-W26</v>
      </c>
      <c r="G1464" t="s">
        <v>762</v>
      </c>
      <c r="H1464" t="s">
        <v>58</v>
      </c>
      <c r="I1464" t="s">
        <v>58</v>
      </c>
      <c r="J1464" t="s">
        <v>59</v>
      </c>
      <c r="K1464" t="s">
        <v>60</v>
      </c>
      <c r="L1464" t="s">
        <v>1312</v>
      </c>
      <c r="M1464" t="s">
        <v>984</v>
      </c>
      <c r="N1464" t="s">
        <v>3324</v>
      </c>
      <c r="O1464" t="s">
        <v>986</v>
      </c>
      <c r="P1464" t="s">
        <v>2721</v>
      </c>
      <c r="Q1464" t="s">
        <v>984</v>
      </c>
      <c r="R1464" t="s">
        <v>3325</v>
      </c>
      <c r="S1464" t="s">
        <v>986</v>
      </c>
      <c r="T1464" t="s">
        <v>970</v>
      </c>
      <c r="U1464" t="s">
        <v>986</v>
      </c>
      <c r="V1464" t="s">
        <v>1360</v>
      </c>
      <c r="W1464" t="s">
        <v>984</v>
      </c>
      <c r="X1464" t="s">
        <v>2490</v>
      </c>
      <c r="Y1464" t="s">
        <v>986</v>
      </c>
      <c r="Z1464" t="s">
        <v>764</v>
      </c>
      <c r="AA1464" t="s">
        <v>33</v>
      </c>
      <c r="AB1464">
        <v>17</v>
      </c>
      <c r="AC1464">
        <v>0</v>
      </c>
    </row>
    <row r="1465" spans="2:29" x14ac:dyDescent="0.25">
      <c r="B1465">
        <f t="shared" si="44"/>
        <v>2022</v>
      </c>
      <c r="C1465">
        <f t="shared" si="45"/>
        <v>6</v>
      </c>
      <c r="D1465" s="19">
        <f>_xlfn.XLOOKUP(G1465,[1]Sheet1!$K:$K,[1]Sheet1!$D:$D,0)</f>
        <v>44732</v>
      </c>
      <c r="E1465" s="19">
        <f>_xlfn.XLOOKUP(G1465,[1]Sheet1!$K:$K,[1]Sheet1!$E:$E,0)</f>
        <v>44738</v>
      </c>
      <c r="F1465" t="str">
        <f>_xlfn.XLOOKUP(G1465,[1]Sheet1!$K:$K,[1]Sheet1!$N:$N,0)</f>
        <v>2022-W26</v>
      </c>
      <c r="G1465" t="s">
        <v>762</v>
      </c>
      <c r="H1465" t="s">
        <v>35</v>
      </c>
      <c r="I1465" t="s">
        <v>35</v>
      </c>
      <c r="J1465" t="s">
        <v>36</v>
      </c>
      <c r="K1465" t="s">
        <v>37</v>
      </c>
      <c r="L1465" t="s">
        <v>1855</v>
      </c>
      <c r="M1465" t="s">
        <v>984</v>
      </c>
      <c r="N1465" t="s">
        <v>3326</v>
      </c>
      <c r="O1465" t="s">
        <v>986</v>
      </c>
      <c r="P1465" t="s">
        <v>3052</v>
      </c>
      <c r="Q1465" t="s">
        <v>984</v>
      </c>
      <c r="R1465" t="s">
        <v>3298</v>
      </c>
      <c r="S1465" t="s">
        <v>986</v>
      </c>
      <c r="T1465" t="s">
        <v>2303</v>
      </c>
      <c r="U1465" t="s">
        <v>986</v>
      </c>
      <c r="V1465" t="s">
        <v>1340</v>
      </c>
      <c r="W1465" t="s">
        <v>984</v>
      </c>
      <c r="X1465" t="s">
        <v>1589</v>
      </c>
      <c r="Y1465" t="s">
        <v>986</v>
      </c>
      <c r="Z1465" t="s">
        <v>439</v>
      </c>
      <c r="AA1465" t="s">
        <v>33</v>
      </c>
      <c r="AB1465">
        <v>16</v>
      </c>
      <c r="AC1465">
        <v>0</v>
      </c>
    </row>
    <row r="1466" spans="2:29" x14ac:dyDescent="0.25">
      <c r="B1466">
        <f t="shared" si="44"/>
        <v>2022</v>
      </c>
      <c r="C1466">
        <f t="shared" si="45"/>
        <v>6</v>
      </c>
      <c r="D1466" s="19">
        <f>_xlfn.XLOOKUP(G1466,[1]Sheet1!$K:$K,[1]Sheet1!$D:$D,0)</f>
        <v>44732</v>
      </c>
      <c r="E1466" s="19">
        <f>_xlfn.XLOOKUP(G1466,[1]Sheet1!$K:$K,[1]Sheet1!$E:$E,0)</f>
        <v>44738</v>
      </c>
      <c r="F1466" t="str">
        <f>_xlfn.XLOOKUP(G1466,[1]Sheet1!$K:$K,[1]Sheet1!$N:$N,0)</f>
        <v>2022-W26</v>
      </c>
      <c r="G1466" t="s">
        <v>762</v>
      </c>
      <c r="H1466" t="s">
        <v>88</v>
      </c>
      <c r="I1466" t="s">
        <v>88</v>
      </c>
      <c r="J1466" t="s">
        <v>89</v>
      </c>
      <c r="K1466" t="s">
        <v>90</v>
      </c>
      <c r="L1466" t="s">
        <v>2030</v>
      </c>
      <c r="M1466" t="s">
        <v>984</v>
      </c>
      <c r="N1466" t="s">
        <v>3327</v>
      </c>
      <c r="O1466" t="s">
        <v>986</v>
      </c>
      <c r="P1466" t="s">
        <v>1194</v>
      </c>
      <c r="Q1466" t="s">
        <v>984</v>
      </c>
      <c r="R1466" t="s">
        <v>3226</v>
      </c>
      <c r="S1466" t="s">
        <v>986</v>
      </c>
      <c r="T1466" t="s">
        <v>970</v>
      </c>
      <c r="U1466" t="s">
        <v>986</v>
      </c>
      <c r="V1466" t="s">
        <v>1340</v>
      </c>
      <c r="W1466" t="s">
        <v>984</v>
      </c>
      <c r="X1466" t="s">
        <v>3328</v>
      </c>
      <c r="Y1466" t="s">
        <v>986</v>
      </c>
      <c r="Z1466" t="s">
        <v>607</v>
      </c>
      <c r="AA1466" t="s">
        <v>33</v>
      </c>
      <c r="AB1466">
        <v>13</v>
      </c>
      <c r="AC1466">
        <v>0</v>
      </c>
    </row>
    <row r="1467" spans="2:29" x14ac:dyDescent="0.25">
      <c r="B1467">
        <f t="shared" si="44"/>
        <v>2022</v>
      </c>
      <c r="C1467">
        <f t="shared" si="45"/>
        <v>6</v>
      </c>
      <c r="D1467" s="19">
        <f>_xlfn.XLOOKUP(G1467,[1]Sheet1!$K:$K,[1]Sheet1!$D:$D,0)</f>
        <v>44732</v>
      </c>
      <c r="E1467" s="19">
        <f>_xlfn.XLOOKUP(G1467,[1]Sheet1!$K:$K,[1]Sheet1!$E:$E,0)</f>
        <v>44738</v>
      </c>
      <c r="F1467" t="str">
        <f>_xlfn.XLOOKUP(G1467,[1]Sheet1!$K:$K,[1]Sheet1!$N:$N,0)</f>
        <v>2022-W26</v>
      </c>
      <c r="G1467" t="s">
        <v>762</v>
      </c>
      <c r="H1467" t="s">
        <v>116</v>
      </c>
      <c r="I1467" t="s">
        <v>116</v>
      </c>
      <c r="J1467" t="s">
        <v>117</v>
      </c>
      <c r="K1467" t="s">
        <v>118</v>
      </c>
      <c r="L1467" t="s">
        <v>1047</v>
      </c>
      <c r="M1467" t="s">
        <v>984</v>
      </c>
      <c r="N1467" t="s">
        <v>3329</v>
      </c>
      <c r="O1467" t="s">
        <v>986</v>
      </c>
      <c r="P1467" t="s">
        <v>1285</v>
      </c>
      <c r="Q1467" t="s">
        <v>984</v>
      </c>
      <c r="R1467" t="s">
        <v>2760</v>
      </c>
      <c r="S1467" t="s">
        <v>986</v>
      </c>
      <c r="T1467" t="s">
        <v>2682</v>
      </c>
      <c r="U1467" t="s">
        <v>986</v>
      </c>
      <c r="V1467" t="s">
        <v>1042</v>
      </c>
      <c r="W1467" t="s">
        <v>984</v>
      </c>
      <c r="X1467" t="s">
        <v>2413</v>
      </c>
      <c r="Y1467" t="s">
        <v>986</v>
      </c>
      <c r="Z1467" t="s">
        <v>384</v>
      </c>
      <c r="AA1467" t="s">
        <v>33</v>
      </c>
      <c r="AB1467">
        <v>10</v>
      </c>
      <c r="AC1467">
        <v>0</v>
      </c>
    </row>
    <row r="1468" spans="2:29" x14ac:dyDescent="0.25">
      <c r="B1468">
        <f t="shared" si="44"/>
        <v>2022</v>
      </c>
      <c r="C1468">
        <f t="shared" si="45"/>
        <v>6</v>
      </c>
      <c r="D1468" s="19">
        <f>_xlfn.XLOOKUP(G1468,[1]Sheet1!$K:$K,[1]Sheet1!$D:$D,0)</f>
        <v>44732</v>
      </c>
      <c r="E1468" s="19">
        <f>_xlfn.XLOOKUP(G1468,[1]Sheet1!$K:$K,[1]Sheet1!$E:$E,0)</f>
        <v>44738</v>
      </c>
      <c r="F1468" t="str">
        <f>_xlfn.XLOOKUP(G1468,[1]Sheet1!$K:$K,[1]Sheet1!$N:$N,0)</f>
        <v>2022-W26</v>
      </c>
      <c r="G1468" t="s">
        <v>762</v>
      </c>
      <c r="H1468" t="s">
        <v>107</v>
      </c>
      <c r="I1468" t="s">
        <v>107</v>
      </c>
      <c r="J1468" t="s">
        <v>108</v>
      </c>
      <c r="K1468" t="s">
        <v>109</v>
      </c>
      <c r="L1468" t="s">
        <v>1047</v>
      </c>
      <c r="M1468" t="s">
        <v>984</v>
      </c>
      <c r="N1468" t="s">
        <v>3329</v>
      </c>
      <c r="O1468" t="s">
        <v>986</v>
      </c>
      <c r="P1468" t="s">
        <v>1504</v>
      </c>
      <c r="Q1468" t="s">
        <v>984</v>
      </c>
      <c r="R1468" t="s">
        <v>2454</v>
      </c>
      <c r="S1468" t="s">
        <v>986</v>
      </c>
      <c r="T1468" t="s">
        <v>970</v>
      </c>
      <c r="U1468" t="s">
        <v>986</v>
      </c>
      <c r="V1468" t="s">
        <v>1001</v>
      </c>
      <c r="W1468" t="s">
        <v>984</v>
      </c>
      <c r="X1468" t="s">
        <v>3330</v>
      </c>
      <c r="Y1468" t="s">
        <v>986</v>
      </c>
      <c r="Z1468" t="s">
        <v>765</v>
      </c>
      <c r="AA1468" t="s">
        <v>33</v>
      </c>
      <c r="AB1468">
        <v>10</v>
      </c>
      <c r="AC1468">
        <v>0</v>
      </c>
    </row>
    <row r="1469" spans="2:29" x14ac:dyDescent="0.25">
      <c r="B1469">
        <f t="shared" si="44"/>
        <v>2022</v>
      </c>
      <c r="C1469">
        <f t="shared" si="45"/>
        <v>6</v>
      </c>
      <c r="D1469" s="19">
        <f>_xlfn.XLOOKUP(G1469,[1]Sheet1!$K:$K,[1]Sheet1!$D:$D,0)</f>
        <v>44732</v>
      </c>
      <c r="E1469" s="19">
        <f>_xlfn.XLOOKUP(G1469,[1]Sheet1!$K:$K,[1]Sheet1!$E:$E,0)</f>
        <v>44738</v>
      </c>
      <c r="F1469" t="str">
        <f>_xlfn.XLOOKUP(G1469,[1]Sheet1!$K:$K,[1]Sheet1!$N:$N,0)</f>
        <v>2022-W26</v>
      </c>
      <c r="G1469" t="s">
        <v>762</v>
      </c>
      <c r="H1469" t="s">
        <v>41</v>
      </c>
      <c r="I1469" t="s">
        <v>41</v>
      </c>
      <c r="J1469" t="s">
        <v>42</v>
      </c>
      <c r="K1469" t="s">
        <v>43</v>
      </c>
      <c r="L1469" t="s">
        <v>1336</v>
      </c>
      <c r="M1469" t="s">
        <v>984</v>
      </c>
      <c r="N1469" t="s">
        <v>2966</v>
      </c>
      <c r="O1469" t="s">
        <v>986</v>
      </c>
      <c r="P1469" t="s">
        <v>1275</v>
      </c>
      <c r="Q1469" t="s">
        <v>984</v>
      </c>
      <c r="R1469" t="s">
        <v>1585</v>
      </c>
      <c r="S1469" t="s">
        <v>986</v>
      </c>
      <c r="T1469" t="s">
        <v>970</v>
      </c>
      <c r="U1469" t="s">
        <v>986</v>
      </c>
      <c r="V1469" t="s">
        <v>967</v>
      </c>
      <c r="W1469" t="s">
        <v>984</v>
      </c>
      <c r="X1469" t="s">
        <v>2519</v>
      </c>
      <c r="Y1469" t="s">
        <v>986</v>
      </c>
      <c r="Z1469" t="s">
        <v>385</v>
      </c>
      <c r="AA1469" t="s">
        <v>33</v>
      </c>
      <c r="AB1469">
        <v>7</v>
      </c>
      <c r="AC1469">
        <v>0</v>
      </c>
    </row>
    <row r="1470" spans="2:29" x14ac:dyDescent="0.25">
      <c r="B1470">
        <f t="shared" si="44"/>
        <v>2022</v>
      </c>
      <c r="C1470">
        <f t="shared" si="45"/>
        <v>6</v>
      </c>
      <c r="D1470" s="19">
        <f>_xlfn.XLOOKUP(G1470,[1]Sheet1!$K:$K,[1]Sheet1!$D:$D,0)</f>
        <v>44732</v>
      </c>
      <c r="E1470" s="19">
        <f>_xlfn.XLOOKUP(G1470,[1]Sheet1!$K:$K,[1]Sheet1!$E:$E,0)</f>
        <v>44738</v>
      </c>
      <c r="F1470" t="str">
        <f>_xlfn.XLOOKUP(G1470,[1]Sheet1!$K:$K,[1]Sheet1!$N:$N,0)</f>
        <v>2022-W26</v>
      </c>
      <c r="G1470" t="s">
        <v>762</v>
      </c>
      <c r="H1470" t="s">
        <v>50</v>
      </c>
      <c r="I1470" t="s">
        <v>50</v>
      </c>
      <c r="J1470" t="s">
        <v>51</v>
      </c>
      <c r="K1470" t="s">
        <v>52</v>
      </c>
      <c r="L1470" t="s">
        <v>1108</v>
      </c>
      <c r="M1470" t="s">
        <v>984</v>
      </c>
      <c r="N1470" t="s">
        <v>1135</v>
      </c>
      <c r="O1470" t="s">
        <v>986</v>
      </c>
      <c r="P1470" t="s">
        <v>1200</v>
      </c>
      <c r="Q1470" t="s">
        <v>984</v>
      </c>
      <c r="R1470" t="s">
        <v>2493</v>
      </c>
      <c r="S1470" t="s">
        <v>986</v>
      </c>
      <c r="T1470" t="s">
        <v>1621</v>
      </c>
      <c r="U1470" t="s">
        <v>986</v>
      </c>
      <c r="V1470" t="s">
        <v>996</v>
      </c>
      <c r="W1470" t="s">
        <v>984</v>
      </c>
      <c r="X1470" t="s">
        <v>1218</v>
      </c>
      <c r="Y1470" t="s">
        <v>986</v>
      </c>
      <c r="Z1470" t="s">
        <v>442</v>
      </c>
      <c r="AA1470" t="s">
        <v>33</v>
      </c>
      <c r="AB1470">
        <v>1</v>
      </c>
      <c r="AC1470">
        <v>0</v>
      </c>
    </row>
    <row r="1471" spans="2:29" x14ac:dyDescent="0.25">
      <c r="B1471">
        <f t="shared" si="44"/>
        <v>2022</v>
      </c>
      <c r="C1471">
        <f t="shared" si="45"/>
        <v>6</v>
      </c>
      <c r="D1471" s="19">
        <f>_xlfn.XLOOKUP(G1471,[1]Sheet1!$K:$K,[1]Sheet1!$D:$D,0)</f>
        <v>44725</v>
      </c>
      <c r="E1471" s="19">
        <f>_xlfn.XLOOKUP(G1471,[1]Sheet1!$K:$K,[1]Sheet1!$E:$E,0)</f>
        <v>44731</v>
      </c>
      <c r="F1471" t="str">
        <f>_xlfn.XLOOKUP(G1471,[1]Sheet1!$K:$K,[1]Sheet1!$N:$N,0)</f>
        <v>2022-W25</v>
      </c>
      <c r="G1471" t="s">
        <v>766</v>
      </c>
      <c r="H1471" t="s">
        <v>231</v>
      </c>
      <c r="I1471" t="s">
        <v>231</v>
      </c>
      <c r="J1471" t="s">
        <v>232</v>
      </c>
      <c r="K1471" t="s">
        <v>233</v>
      </c>
      <c r="L1471" t="s">
        <v>2957</v>
      </c>
      <c r="M1471" t="s">
        <v>984</v>
      </c>
      <c r="N1471" t="s">
        <v>3331</v>
      </c>
      <c r="O1471" t="s">
        <v>986</v>
      </c>
      <c r="P1471" t="s">
        <v>2736</v>
      </c>
      <c r="Q1471" t="s">
        <v>984</v>
      </c>
      <c r="R1471" t="s">
        <v>3332</v>
      </c>
      <c r="S1471" t="s">
        <v>986</v>
      </c>
      <c r="T1471" t="s">
        <v>3220</v>
      </c>
      <c r="U1471" t="s">
        <v>986</v>
      </c>
      <c r="V1471" t="s">
        <v>1089</v>
      </c>
      <c r="W1471" t="s">
        <v>984</v>
      </c>
      <c r="X1471" t="s">
        <v>3333</v>
      </c>
      <c r="Y1471" t="s">
        <v>986</v>
      </c>
      <c r="Z1471" t="s">
        <v>767</v>
      </c>
      <c r="AA1471" t="s">
        <v>33</v>
      </c>
      <c r="AB1471">
        <v>47</v>
      </c>
      <c r="AC1471">
        <v>0</v>
      </c>
    </row>
    <row r="1472" spans="2:29" x14ac:dyDescent="0.25">
      <c r="B1472">
        <f t="shared" si="44"/>
        <v>2022</v>
      </c>
      <c r="C1472">
        <f t="shared" si="45"/>
        <v>6</v>
      </c>
      <c r="D1472" s="19">
        <f>_xlfn.XLOOKUP(G1472,[1]Sheet1!$K:$K,[1]Sheet1!$D:$D,0)</f>
        <v>44725</v>
      </c>
      <c r="E1472" s="19">
        <f>_xlfn.XLOOKUP(G1472,[1]Sheet1!$K:$K,[1]Sheet1!$E:$E,0)</f>
        <v>44731</v>
      </c>
      <c r="F1472" t="str">
        <f>_xlfn.XLOOKUP(G1472,[1]Sheet1!$K:$K,[1]Sheet1!$N:$N,0)</f>
        <v>2022-W25</v>
      </c>
      <c r="G1472" t="s">
        <v>766</v>
      </c>
      <c r="H1472" t="s">
        <v>301</v>
      </c>
      <c r="I1472" t="s">
        <v>301</v>
      </c>
      <c r="J1472" t="s">
        <v>302</v>
      </c>
      <c r="K1472" t="s">
        <v>303</v>
      </c>
      <c r="L1472" t="s">
        <v>1499</v>
      </c>
      <c r="M1472" t="s">
        <v>984</v>
      </c>
      <c r="N1472" t="s">
        <v>3334</v>
      </c>
      <c r="O1472" t="s">
        <v>986</v>
      </c>
      <c r="P1472" t="s">
        <v>2074</v>
      </c>
      <c r="Q1472" t="s">
        <v>984</v>
      </c>
      <c r="R1472" t="s">
        <v>3335</v>
      </c>
      <c r="S1472" t="s">
        <v>986</v>
      </c>
      <c r="T1472" t="s">
        <v>970</v>
      </c>
      <c r="U1472" t="s">
        <v>986</v>
      </c>
      <c r="V1472" t="s">
        <v>1106</v>
      </c>
      <c r="W1472" t="s">
        <v>996</v>
      </c>
      <c r="X1472" t="s">
        <v>3336</v>
      </c>
      <c r="Y1472" t="s">
        <v>986</v>
      </c>
      <c r="Z1472" t="s">
        <v>768</v>
      </c>
      <c r="AA1472" t="s">
        <v>442</v>
      </c>
      <c r="AB1472">
        <v>32</v>
      </c>
      <c r="AC1472">
        <v>1</v>
      </c>
    </row>
    <row r="1473" spans="2:29" x14ac:dyDescent="0.25">
      <c r="B1473">
        <f t="shared" si="44"/>
        <v>2022</v>
      </c>
      <c r="C1473">
        <f t="shared" si="45"/>
        <v>6</v>
      </c>
      <c r="D1473" s="19">
        <f>_xlfn.XLOOKUP(G1473,[1]Sheet1!$K:$K,[1]Sheet1!$D:$D,0)</f>
        <v>44725</v>
      </c>
      <c r="E1473" s="19">
        <f>_xlfn.XLOOKUP(G1473,[1]Sheet1!$K:$K,[1]Sheet1!$E:$E,0)</f>
        <v>44731</v>
      </c>
      <c r="F1473" t="str">
        <f>_xlfn.XLOOKUP(G1473,[1]Sheet1!$K:$K,[1]Sheet1!$N:$N,0)</f>
        <v>2022-W25</v>
      </c>
      <c r="G1473" t="s">
        <v>766</v>
      </c>
      <c r="H1473" t="s">
        <v>58</v>
      </c>
      <c r="I1473" t="s">
        <v>58</v>
      </c>
      <c r="J1473" t="s">
        <v>59</v>
      </c>
      <c r="K1473" t="s">
        <v>60</v>
      </c>
      <c r="L1473" t="s">
        <v>1192</v>
      </c>
      <c r="M1473" t="s">
        <v>984</v>
      </c>
      <c r="N1473" t="s">
        <v>3337</v>
      </c>
      <c r="O1473" t="s">
        <v>986</v>
      </c>
      <c r="P1473" t="s">
        <v>1461</v>
      </c>
      <c r="Q1473" t="s">
        <v>984</v>
      </c>
      <c r="R1473" t="s">
        <v>2826</v>
      </c>
      <c r="S1473" t="s">
        <v>986</v>
      </c>
      <c r="T1473" t="s">
        <v>970</v>
      </c>
      <c r="U1473" t="s">
        <v>986</v>
      </c>
      <c r="V1473" t="s">
        <v>1341</v>
      </c>
      <c r="W1473" t="s">
        <v>996</v>
      </c>
      <c r="X1473" t="s">
        <v>3338</v>
      </c>
      <c r="Y1473" t="s">
        <v>986</v>
      </c>
      <c r="Z1473" t="s">
        <v>769</v>
      </c>
      <c r="AA1473" t="s">
        <v>442</v>
      </c>
      <c r="AB1473">
        <v>20</v>
      </c>
      <c r="AC1473">
        <v>1</v>
      </c>
    </row>
    <row r="1474" spans="2:29" x14ac:dyDescent="0.25">
      <c r="B1474">
        <f t="shared" si="44"/>
        <v>2022</v>
      </c>
      <c r="C1474">
        <f t="shared" si="45"/>
        <v>6</v>
      </c>
      <c r="D1474" s="19">
        <f>_xlfn.XLOOKUP(G1474,[1]Sheet1!$K:$K,[1]Sheet1!$D:$D,0)</f>
        <v>44725</v>
      </c>
      <c r="E1474" s="19">
        <f>_xlfn.XLOOKUP(G1474,[1]Sheet1!$K:$K,[1]Sheet1!$E:$E,0)</f>
        <v>44731</v>
      </c>
      <c r="F1474" t="str">
        <f>_xlfn.XLOOKUP(G1474,[1]Sheet1!$K:$K,[1]Sheet1!$N:$N,0)</f>
        <v>2022-W25</v>
      </c>
      <c r="G1474" t="s">
        <v>766</v>
      </c>
      <c r="H1474" t="s">
        <v>88</v>
      </c>
      <c r="I1474" t="s">
        <v>88</v>
      </c>
      <c r="J1474" t="s">
        <v>89</v>
      </c>
      <c r="K1474" t="s">
        <v>90</v>
      </c>
      <c r="L1474" t="s">
        <v>1281</v>
      </c>
      <c r="M1474" t="s">
        <v>984</v>
      </c>
      <c r="N1474" t="s">
        <v>3071</v>
      </c>
      <c r="O1474" t="s">
        <v>986</v>
      </c>
      <c r="P1474" t="s">
        <v>1089</v>
      </c>
      <c r="Q1474" t="s">
        <v>984</v>
      </c>
      <c r="R1474" t="s">
        <v>2051</v>
      </c>
      <c r="S1474" t="s">
        <v>986</v>
      </c>
      <c r="T1474" t="s">
        <v>970</v>
      </c>
      <c r="U1474" t="s">
        <v>986</v>
      </c>
      <c r="V1474" t="s">
        <v>1125</v>
      </c>
      <c r="W1474" t="s">
        <v>996</v>
      </c>
      <c r="X1474" t="s">
        <v>1774</v>
      </c>
      <c r="Y1474" t="s">
        <v>986</v>
      </c>
      <c r="Z1474" t="s">
        <v>608</v>
      </c>
      <c r="AA1474" t="s">
        <v>442</v>
      </c>
      <c r="AB1474">
        <v>12</v>
      </c>
      <c r="AC1474">
        <v>1</v>
      </c>
    </row>
    <row r="1475" spans="2:29" x14ac:dyDescent="0.25">
      <c r="B1475">
        <f t="shared" si="44"/>
        <v>2022</v>
      </c>
      <c r="C1475">
        <f t="shared" si="45"/>
        <v>6</v>
      </c>
      <c r="D1475" s="19">
        <f>_xlfn.XLOOKUP(G1475,[1]Sheet1!$K:$K,[1]Sheet1!$D:$D,0)</f>
        <v>44725</v>
      </c>
      <c r="E1475" s="19">
        <f>_xlfn.XLOOKUP(G1475,[1]Sheet1!$K:$K,[1]Sheet1!$E:$E,0)</f>
        <v>44731</v>
      </c>
      <c r="F1475" t="str">
        <f>_xlfn.XLOOKUP(G1475,[1]Sheet1!$K:$K,[1]Sheet1!$N:$N,0)</f>
        <v>2022-W25</v>
      </c>
      <c r="G1475" t="s">
        <v>766</v>
      </c>
      <c r="H1475" t="s">
        <v>35</v>
      </c>
      <c r="I1475" t="s">
        <v>35</v>
      </c>
      <c r="J1475" t="s">
        <v>36</v>
      </c>
      <c r="K1475" t="s">
        <v>37</v>
      </c>
      <c r="L1475" t="s">
        <v>1284</v>
      </c>
      <c r="M1475" t="s">
        <v>984</v>
      </c>
      <c r="N1475" t="s">
        <v>1852</v>
      </c>
      <c r="O1475" t="s">
        <v>986</v>
      </c>
      <c r="P1475" t="s">
        <v>1214</v>
      </c>
      <c r="Q1475" t="s">
        <v>984</v>
      </c>
      <c r="R1475" t="s">
        <v>3207</v>
      </c>
      <c r="S1475" t="s">
        <v>986</v>
      </c>
      <c r="T1475" t="s">
        <v>970</v>
      </c>
      <c r="U1475" t="s">
        <v>986</v>
      </c>
      <c r="V1475" t="s">
        <v>1125</v>
      </c>
      <c r="W1475" t="s">
        <v>984</v>
      </c>
      <c r="X1475" t="s">
        <v>1316</v>
      </c>
      <c r="Y1475" t="s">
        <v>986</v>
      </c>
      <c r="Z1475" t="s">
        <v>608</v>
      </c>
      <c r="AA1475" t="s">
        <v>33</v>
      </c>
      <c r="AB1475">
        <v>12</v>
      </c>
      <c r="AC1475">
        <v>0</v>
      </c>
    </row>
    <row r="1476" spans="2:29" x14ac:dyDescent="0.25">
      <c r="B1476">
        <f t="shared" ref="B1476:B1539" si="46">YEAR(D1476)</f>
        <v>2022</v>
      </c>
      <c r="C1476">
        <f t="shared" ref="C1476:C1539" si="47">MONTH(D1476)</f>
        <v>6</v>
      </c>
      <c r="D1476" s="19">
        <f>_xlfn.XLOOKUP(G1476,[1]Sheet1!$K:$K,[1]Sheet1!$D:$D,0)</f>
        <v>44725</v>
      </c>
      <c r="E1476" s="19">
        <f>_xlfn.XLOOKUP(G1476,[1]Sheet1!$K:$K,[1]Sheet1!$E:$E,0)</f>
        <v>44731</v>
      </c>
      <c r="F1476" t="str">
        <f>_xlfn.XLOOKUP(G1476,[1]Sheet1!$K:$K,[1]Sheet1!$N:$N,0)</f>
        <v>2022-W25</v>
      </c>
      <c r="G1476" t="s">
        <v>766</v>
      </c>
      <c r="H1476" t="s">
        <v>50</v>
      </c>
      <c r="I1476" t="s">
        <v>50</v>
      </c>
      <c r="J1476" t="s">
        <v>51</v>
      </c>
      <c r="K1476" t="s">
        <v>52</v>
      </c>
      <c r="L1476" t="s">
        <v>1119</v>
      </c>
      <c r="M1476" t="s">
        <v>984</v>
      </c>
      <c r="N1476" t="s">
        <v>1815</v>
      </c>
      <c r="O1476" t="s">
        <v>986</v>
      </c>
      <c r="P1476" t="s">
        <v>1187</v>
      </c>
      <c r="Q1476" t="s">
        <v>984</v>
      </c>
      <c r="R1476" t="s">
        <v>2723</v>
      </c>
      <c r="S1476" t="s">
        <v>986</v>
      </c>
      <c r="T1476" t="s">
        <v>970</v>
      </c>
      <c r="U1476" t="s">
        <v>986</v>
      </c>
      <c r="V1476" t="s">
        <v>1012</v>
      </c>
      <c r="W1476" t="s">
        <v>984</v>
      </c>
      <c r="X1476" t="s">
        <v>3339</v>
      </c>
      <c r="Y1476" t="s">
        <v>986</v>
      </c>
      <c r="Z1476" t="s">
        <v>675</v>
      </c>
      <c r="AA1476" t="s">
        <v>33</v>
      </c>
      <c r="AB1476">
        <v>11</v>
      </c>
      <c r="AC1476">
        <v>0</v>
      </c>
    </row>
    <row r="1477" spans="2:29" x14ac:dyDescent="0.25">
      <c r="B1477">
        <f t="shared" si="46"/>
        <v>2022</v>
      </c>
      <c r="C1477">
        <f t="shared" si="47"/>
        <v>6</v>
      </c>
      <c r="D1477" s="19">
        <f>_xlfn.XLOOKUP(G1477,[1]Sheet1!$K:$K,[1]Sheet1!$D:$D,0)</f>
        <v>44725</v>
      </c>
      <c r="E1477" s="19">
        <f>_xlfn.XLOOKUP(G1477,[1]Sheet1!$K:$K,[1]Sheet1!$E:$E,0)</f>
        <v>44731</v>
      </c>
      <c r="F1477" t="str">
        <f>_xlfn.XLOOKUP(G1477,[1]Sheet1!$K:$K,[1]Sheet1!$N:$N,0)</f>
        <v>2022-W25</v>
      </c>
      <c r="G1477" t="s">
        <v>766</v>
      </c>
      <c r="H1477" t="s">
        <v>41</v>
      </c>
      <c r="I1477" t="s">
        <v>41</v>
      </c>
      <c r="J1477" t="s">
        <v>42</v>
      </c>
      <c r="K1477" t="s">
        <v>43</v>
      </c>
      <c r="L1477" t="s">
        <v>1477</v>
      </c>
      <c r="M1477" t="s">
        <v>984</v>
      </c>
      <c r="N1477" t="s">
        <v>1036</v>
      </c>
      <c r="O1477" t="s">
        <v>986</v>
      </c>
      <c r="P1477" t="s">
        <v>1056</v>
      </c>
      <c r="Q1477" t="s">
        <v>984</v>
      </c>
      <c r="R1477" t="s">
        <v>3259</v>
      </c>
      <c r="S1477" t="s">
        <v>986</v>
      </c>
      <c r="T1477" t="s">
        <v>970</v>
      </c>
      <c r="U1477" t="s">
        <v>986</v>
      </c>
      <c r="V1477" t="s">
        <v>1012</v>
      </c>
      <c r="W1477" t="s">
        <v>984</v>
      </c>
      <c r="X1477" t="s">
        <v>3340</v>
      </c>
      <c r="Y1477" t="s">
        <v>986</v>
      </c>
      <c r="Z1477" t="s">
        <v>675</v>
      </c>
      <c r="AA1477" t="s">
        <v>33</v>
      </c>
      <c r="AB1477">
        <v>11</v>
      </c>
      <c r="AC1477">
        <v>0</v>
      </c>
    </row>
    <row r="1478" spans="2:29" x14ac:dyDescent="0.25">
      <c r="B1478">
        <f t="shared" si="46"/>
        <v>2022</v>
      </c>
      <c r="C1478">
        <f t="shared" si="47"/>
        <v>6</v>
      </c>
      <c r="D1478" s="19">
        <f>_xlfn.XLOOKUP(G1478,[1]Sheet1!$K:$K,[1]Sheet1!$D:$D,0)</f>
        <v>44725</v>
      </c>
      <c r="E1478" s="19">
        <f>_xlfn.XLOOKUP(G1478,[1]Sheet1!$K:$K,[1]Sheet1!$E:$E,0)</f>
        <v>44731</v>
      </c>
      <c r="F1478" t="str">
        <f>_xlfn.XLOOKUP(G1478,[1]Sheet1!$K:$K,[1]Sheet1!$N:$N,0)</f>
        <v>2022-W25</v>
      </c>
      <c r="G1478" t="s">
        <v>766</v>
      </c>
      <c r="H1478" t="s">
        <v>107</v>
      </c>
      <c r="I1478" t="s">
        <v>107</v>
      </c>
      <c r="J1478" t="s">
        <v>108</v>
      </c>
      <c r="K1478" t="s">
        <v>109</v>
      </c>
      <c r="L1478" t="s">
        <v>1477</v>
      </c>
      <c r="M1478" t="s">
        <v>984</v>
      </c>
      <c r="N1478" t="s">
        <v>1036</v>
      </c>
      <c r="O1478" t="s">
        <v>986</v>
      </c>
      <c r="P1478" t="s">
        <v>1425</v>
      </c>
      <c r="Q1478" t="s">
        <v>984</v>
      </c>
      <c r="R1478" t="s">
        <v>1690</v>
      </c>
      <c r="S1478" t="s">
        <v>986</v>
      </c>
      <c r="T1478" t="s">
        <v>3341</v>
      </c>
      <c r="U1478" t="s">
        <v>986</v>
      </c>
      <c r="V1478" t="s">
        <v>1012</v>
      </c>
      <c r="W1478" t="s">
        <v>984</v>
      </c>
      <c r="X1478" t="s">
        <v>3340</v>
      </c>
      <c r="Y1478" t="s">
        <v>986</v>
      </c>
      <c r="Z1478" t="s">
        <v>675</v>
      </c>
      <c r="AA1478" t="s">
        <v>33</v>
      </c>
      <c r="AB1478">
        <v>11</v>
      </c>
      <c r="AC1478">
        <v>0</v>
      </c>
    </row>
    <row r="1479" spans="2:29" x14ac:dyDescent="0.25">
      <c r="B1479">
        <f t="shared" si="46"/>
        <v>2022</v>
      </c>
      <c r="C1479">
        <f t="shared" si="47"/>
        <v>6</v>
      </c>
      <c r="D1479" s="19">
        <f>_xlfn.XLOOKUP(G1479,[1]Sheet1!$K:$K,[1]Sheet1!$D:$D,0)</f>
        <v>44725</v>
      </c>
      <c r="E1479" s="19">
        <f>_xlfn.XLOOKUP(G1479,[1]Sheet1!$K:$K,[1]Sheet1!$E:$E,0)</f>
        <v>44731</v>
      </c>
      <c r="F1479" t="str">
        <f>_xlfn.XLOOKUP(G1479,[1]Sheet1!$K:$K,[1]Sheet1!$N:$N,0)</f>
        <v>2022-W25</v>
      </c>
      <c r="G1479" t="s">
        <v>766</v>
      </c>
      <c r="H1479" t="s">
        <v>116</v>
      </c>
      <c r="I1479" t="s">
        <v>116</v>
      </c>
      <c r="J1479" t="s">
        <v>117</v>
      </c>
      <c r="K1479" t="s">
        <v>118</v>
      </c>
      <c r="L1479" t="s">
        <v>1095</v>
      </c>
      <c r="M1479" t="s">
        <v>984</v>
      </c>
      <c r="N1479" t="s">
        <v>2623</v>
      </c>
      <c r="O1479" t="s">
        <v>986</v>
      </c>
      <c r="P1479" t="s">
        <v>1275</v>
      </c>
      <c r="Q1479" t="s">
        <v>984</v>
      </c>
      <c r="R1479" t="s">
        <v>2067</v>
      </c>
      <c r="S1479" t="s">
        <v>986</v>
      </c>
      <c r="T1479" t="s">
        <v>3342</v>
      </c>
      <c r="U1479" t="s">
        <v>986</v>
      </c>
      <c r="V1479" t="s">
        <v>1032</v>
      </c>
      <c r="W1479" t="s">
        <v>984</v>
      </c>
      <c r="X1479" t="s">
        <v>3091</v>
      </c>
      <c r="Y1479" t="s">
        <v>986</v>
      </c>
      <c r="Z1479" t="s">
        <v>770</v>
      </c>
      <c r="AA1479" t="s">
        <v>33</v>
      </c>
      <c r="AB1479">
        <v>6</v>
      </c>
      <c r="AC1479">
        <v>0</v>
      </c>
    </row>
    <row r="1480" spans="2:29" x14ac:dyDescent="0.25">
      <c r="B1480">
        <f t="shared" si="46"/>
        <v>2022</v>
      </c>
      <c r="C1480">
        <f t="shared" si="47"/>
        <v>6</v>
      </c>
      <c r="D1480" s="19">
        <f>_xlfn.XLOOKUP(G1480,[1]Sheet1!$K:$K,[1]Sheet1!$D:$D,0)</f>
        <v>44718</v>
      </c>
      <c r="E1480" s="19">
        <f>_xlfn.XLOOKUP(G1480,[1]Sheet1!$K:$K,[1]Sheet1!$E:$E,0)</f>
        <v>44724</v>
      </c>
      <c r="F1480" t="str">
        <f>_xlfn.XLOOKUP(G1480,[1]Sheet1!$K:$K,[1]Sheet1!$N:$N,0)</f>
        <v>2022-W24</v>
      </c>
      <c r="G1480" t="s">
        <v>771</v>
      </c>
      <c r="H1480" t="s">
        <v>231</v>
      </c>
      <c r="I1480" t="s">
        <v>231</v>
      </c>
      <c r="J1480" t="s">
        <v>232</v>
      </c>
      <c r="K1480" t="s">
        <v>233</v>
      </c>
      <c r="L1480" t="s">
        <v>1360</v>
      </c>
      <c r="M1480" t="s">
        <v>984</v>
      </c>
      <c r="N1480" t="s">
        <v>1774</v>
      </c>
      <c r="O1480" t="s">
        <v>986</v>
      </c>
      <c r="P1480" t="s">
        <v>1106</v>
      </c>
      <c r="Q1480" t="s">
        <v>984</v>
      </c>
      <c r="R1480" t="s">
        <v>3343</v>
      </c>
      <c r="S1480" t="s">
        <v>986</v>
      </c>
      <c r="T1480" t="s">
        <v>1570</v>
      </c>
      <c r="U1480" t="s">
        <v>986</v>
      </c>
      <c r="V1480" t="s">
        <v>1081</v>
      </c>
      <c r="W1480" t="s">
        <v>984</v>
      </c>
      <c r="X1480" t="s">
        <v>1078</v>
      </c>
      <c r="Y1480" t="s">
        <v>986</v>
      </c>
      <c r="Z1480" t="s">
        <v>772</v>
      </c>
      <c r="AA1480" t="s">
        <v>33</v>
      </c>
      <c r="AB1480">
        <v>3</v>
      </c>
      <c r="AC1480">
        <v>0</v>
      </c>
    </row>
    <row r="1481" spans="2:29" x14ac:dyDescent="0.25">
      <c r="B1481">
        <f t="shared" si="46"/>
        <v>2022</v>
      </c>
      <c r="C1481">
        <f t="shared" si="47"/>
        <v>6</v>
      </c>
      <c r="D1481" s="19">
        <f>_xlfn.XLOOKUP(G1481,[1]Sheet1!$K:$K,[1]Sheet1!$D:$D,0)</f>
        <v>44718</v>
      </c>
      <c r="E1481" s="19">
        <f>_xlfn.XLOOKUP(G1481,[1]Sheet1!$K:$K,[1]Sheet1!$E:$E,0)</f>
        <v>44724</v>
      </c>
      <c r="F1481" t="str">
        <f>_xlfn.XLOOKUP(G1481,[1]Sheet1!$K:$K,[1]Sheet1!$N:$N,0)</f>
        <v>2022-W24</v>
      </c>
      <c r="G1481" t="s">
        <v>771</v>
      </c>
      <c r="H1481" t="s">
        <v>35</v>
      </c>
      <c r="I1481" t="s">
        <v>35</v>
      </c>
      <c r="J1481" t="s">
        <v>36</v>
      </c>
      <c r="K1481" t="s">
        <v>37</v>
      </c>
      <c r="L1481" t="s">
        <v>963</v>
      </c>
      <c r="M1481" t="s">
        <v>984</v>
      </c>
      <c r="N1481" t="s">
        <v>1270</v>
      </c>
      <c r="O1481" t="s">
        <v>986</v>
      </c>
      <c r="P1481" t="s">
        <v>1022</v>
      </c>
      <c r="Q1481" t="s">
        <v>984</v>
      </c>
      <c r="R1481" t="s">
        <v>2147</v>
      </c>
      <c r="S1481" t="s">
        <v>986</v>
      </c>
      <c r="T1481" t="s">
        <v>970</v>
      </c>
      <c r="U1481" t="s">
        <v>986</v>
      </c>
      <c r="V1481" t="s">
        <v>972</v>
      </c>
      <c r="W1481" t="s">
        <v>984</v>
      </c>
      <c r="X1481" t="s">
        <v>974</v>
      </c>
      <c r="Y1481" t="s">
        <v>986</v>
      </c>
      <c r="Z1481" t="s">
        <v>761</v>
      </c>
      <c r="AA1481" t="s">
        <v>33</v>
      </c>
      <c r="AB1481">
        <v>2</v>
      </c>
      <c r="AC1481">
        <v>0</v>
      </c>
    </row>
    <row r="1482" spans="2:29" x14ac:dyDescent="0.25">
      <c r="B1482">
        <f t="shared" si="46"/>
        <v>2022</v>
      </c>
      <c r="C1482">
        <f t="shared" si="47"/>
        <v>6</v>
      </c>
      <c r="D1482" s="19">
        <f>_xlfn.XLOOKUP(G1482,[1]Sheet1!$K:$K,[1]Sheet1!$D:$D,0)</f>
        <v>44718</v>
      </c>
      <c r="E1482" s="19">
        <f>_xlfn.XLOOKUP(G1482,[1]Sheet1!$K:$K,[1]Sheet1!$E:$E,0)</f>
        <v>44724</v>
      </c>
      <c r="F1482" t="str">
        <f>_xlfn.XLOOKUP(G1482,[1]Sheet1!$K:$K,[1]Sheet1!$N:$N,0)</f>
        <v>2022-W24</v>
      </c>
      <c r="G1482" t="s">
        <v>771</v>
      </c>
      <c r="H1482" t="s">
        <v>88</v>
      </c>
      <c r="I1482" t="s">
        <v>88</v>
      </c>
      <c r="J1482" t="s">
        <v>89</v>
      </c>
      <c r="K1482" t="s">
        <v>90</v>
      </c>
      <c r="L1482" t="s">
        <v>1081</v>
      </c>
      <c r="M1482" t="s">
        <v>984</v>
      </c>
      <c r="N1482" t="s">
        <v>1619</v>
      </c>
      <c r="O1482" t="s">
        <v>986</v>
      </c>
      <c r="P1482" t="s">
        <v>963</v>
      </c>
      <c r="Q1482" t="s">
        <v>984</v>
      </c>
      <c r="R1482" t="s">
        <v>2307</v>
      </c>
      <c r="S1482" t="s">
        <v>986</v>
      </c>
      <c r="T1482" t="s">
        <v>970</v>
      </c>
      <c r="U1482" t="s">
        <v>986</v>
      </c>
      <c r="V1482" t="s">
        <v>996</v>
      </c>
      <c r="W1482" t="s">
        <v>984</v>
      </c>
      <c r="X1482" t="s">
        <v>1538</v>
      </c>
      <c r="Y1482" t="s">
        <v>986</v>
      </c>
      <c r="Z1482" t="s">
        <v>442</v>
      </c>
      <c r="AA1482" t="s">
        <v>33</v>
      </c>
      <c r="AB1482">
        <v>1</v>
      </c>
      <c r="AC1482">
        <v>0</v>
      </c>
    </row>
    <row r="1483" spans="2:29" x14ac:dyDescent="0.25">
      <c r="B1483">
        <f t="shared" si="46"/>
        <v>2022</v>
      </c>
      <c r="C1483">
        <f t="shared" si="47"/>
        <v>6</v>
      </c>
      <c r="D1483" s="19">
        <f>_xlfn.XLOOKUP(G1483,[1]Sheet1!$K:$K,[1]Sheet1!$D:$D,0)</f>
        <v>44718</v>
      </c>
      <c r="E1483" s="19">
        <f>_xlfn.XLOOKUP(G1483,[1]Sheet1!$K:$K,[1]Sheet1!$E:$E,0)</f>
        <v>44724</v>
      </c>
      <c r="F1483" t="str">
        <f>_xlfn.XLOOKUP(G1483,[1]Sheet1!$K:$K,[1]Sheet1!$N:$N,0)</f>
        <v>2022-W24</v>
      </c>
      <c r="G1483" t="s">
        <v>771</v>
      </c>
      <c r="H1483" t="s">
        <v>50</v>
      </c>
      <c r="I1483" t="s">
        <v>50</v>
      </c>
      <c r="J1483" t="s">
        <v>51</v>
      </c>
      <c r="K1483" t="s">
        <v>52</v>
      </c>
      <c r="L1483" t="s">
        <v>1001</v>
      </c>
      <c r="M1483" t="s">
        <v>984</v>
      </c>
      <c r="N1483" t="s">
        <v>1040</v>
      </c>
      <c r="O1483" t="s">
        <v>986</v>
      </c>
      <c r="P1483" t="s">
        <v>1005</v>
      </c>
      <c r="Q1483" t="s">
        <v>984</v>
      </c>
      <c r="R1483" t="s">
        <v>1040</v>
      </c>
      <c r="S1483" t="s">
        <v>986</v>
      </c>
      <c r="T1483" t="s">
        <v>970</v>
      </c>
      <c r="U1483" t="s">
        <v>986</v>
      </c>
      <c r="V1483" t="s">
        <v>996</v>
      </c>
      <c r="W1483" t="s">
        <v>984</v>
      </c>
      <c r="X1483" t="s">
        <v>1247</v>
      </c>
      <c r="Y1483" t="s">
        <v>986</v>
      </c>
      <c r="Z1483" t="s">
        <v>442</v>
      </c>
      <c r="AA1483" t="s">
        <v>33</v>
      </c>
      <c r="AB1483">
        <v>1</v>
      </c>
      <c r="AC1483">
        <v>0</v>
      </c>
    </row>
    <row r="1484" spans="2:29" x14ac:dyDescent="0.25">
      <c r="B1484">
        <f t="shared" si="46"/>
        <v>2022</v>
      </c>
      <c r="C1484">
        <f t="shared" si="47"/>
        <v>6</v>
      </c>
      <c r="D1484" s="19">
        <f>_xlfn.XLOOKUP(G1484,[1]Sheet1!$K:$K,[1]Sheet1!$D:$D,0)</f>
        <v>44718</v>
      </c>
      <c r="E1484" s="19">
        <f>_xlfn.XLOOKUP(G1484,[1]Sheet1!$K:$K,[1]Sheet1!$E:$E,0)</f>
        <v>44724</v>
      </c>
      <c r="F1484" t="str">
        <f>_xlfn.XLOOKUP(G1484,[1]Sheet1!$K:$K,[1]Sheet1!$N:$N,0)</f>
        <v>2022-W24</v>
      </c>
      <c r="G1484" t="s">
        <v>771</v>
      </c>
      <c r="H1484" t="s">
        <v>301</v>
      </c>
      <c r="I1484" t="s">
        <v>301</v>
      </c>
      <c r="J1484" t="s">
        <v>302</v>
      </c>
      <c r="K1484" t="s">
        <v>303</v>
      </c>
      <c r="L1484" t="s">
        <v>1042</v>
      </c>
      <c r="M1484" t="s">
        <v>984</v>
      </c>
      <c r="N1484" t="s">
        <v>2470</v>
      </c>
      <c r="O1484" t="s">
        <v>986</v>
      </c>
      <c r="P1484" t="s">
        <v>1125</v>
      </c>
      <c r="Q1484" t="s">
        <v>984</v>
      </c>
      <c r="R1484" t="s">
        <v>1232</v>
      </c>
      <c r="S1484" t="s">
        <v>986</v>
      </c>
      <c r="T1484" t="s">
        <v>970</v>
      </c>
      <c r="U1484" t="s">
        <v>986</v>
      </c>
      <c r="V1484" t="s">
        <v>996</v>
      </c>
      <c r="W1484" t="s">
        <v>984</v>
      </c>
      <c r="X1484" t="s">
        <v>1152</v>
      </c>
      <c r="Y1484" t="s">
        <v>986</v>
      </c>
      <c r="Z1484" t="s">
        <v>442</v>
      </c>
      <c r="AA1484" t="s">
        <v>33</v>
      </c>
      <c r="AB1484">
        <v>1</v>
      </c>
      <c r="AC1484">
        <v>0</v>
      </c>
    </row>
    <row r="1485" spans="2:29" x14ac:dyDescent="0.25">
      <c r="B1485">
        <f t="shared" si="46"/>
        <v>2022</v>
      </c>
      <c r="C1485">
        <f t="shared" si="47"/>
        <v>6</v>
      </c>
      <c r="D1485" s="19">
        <f>_xlfn.XLOOKUP(G1485,[1]Sheet1!$K:$K,[1]Sheet1!$D:$D,0)</f>
        <v>44718</v>
      </c>
      <c r="E1485" s="19">
        <f>_xlfn.XLOOKUP(G1485,[1]Sheet1!$K:$K,[1]Sheet1!$E:$E,0)</f>
        <v>44724</v>
      </c>
      <c r="F1485" t="str">
        <f>_xlfn.XLOOKUP(G1485,[1]Sheet1!$K:$K,[1]Sheet1!$N:$N,0)</f>
        <v>2022-W24</v>
      </c>
      <c r="G1485" t="s">
        <v>771</v>
      </c>
      <c r="H1485" t="s">
        <v>58</v>
      </c>
      <c r="I1485" t="s">
        <v>58</v>
      </c>
      <c r="J1485" t="s">
        <v>59</v>
      </c>
      <c r="K1485" t="s">
        <v>60</v>
      </c>
      <c r="L1485" t="s">
        <v>963</v>
      </c>
      <c r="M1485" t="s">
        <v>984</v>
      </c>
      <c r="N1485" t="s">
        <v>1270</v>
      </c>
      <c r="O1485" t="s">
        <v>986</v>
      </c>
      <c r="P1485" t="s">
        <v>963</v>
      </c>
      <c r="Q1485" t="s">
        <v>984</v>
      </c>
      <c r="R1485" t="s">
        <v>2307</v>
      </c>
      <c r="S1485" t="s">
        <v>986</v>
      </c>
      <c r="T1485" t="s">
        <v>970</v>
      </c>
      <c r="U1485" t="s">
        <v>986</v>
      </c>
      <c r="V1485" t="s">
        <v>996</v>
      </c>
      <c r="W1485" t="s">
        <v>984</v>
      </c>
      <c r="X1485" t="s">
        <v>1522</v>
      </c>
      <c r="Y1485" t="s">
        <v>986</v>
      </c>
      <c r="Z1485" t="s">
        <v>442</v>
      </c>
      <c r="AA1485" t="s">
        <v>33</v>
      </c>
      <c r="AB1485">
        <v>1</v>
      </c>
      <c r="AC1485">
        <v>0</v>
      </c>
    </row>
    <row r="1486" spans="2:29" x14ac:dyDescent="0.25">
      <c r="B1486">
        <f t="shared" si="46"/>
        <v>2022</v>
      </c>
      <c r="C1486">
        <f t="shared" si="47"/>
        <v>6</v>
      </c>
      <c r="D1486" s="19">
        <f>_xlfn.XLOOKUP(G1486,[1]Sheet1!$K:$K,[1]Sheet1!$D:$D,0)</f>
        <v>44718</v>
      </c>
      <c r="E1486" s="19">
        <f>_xlfn.XLOOKUP(G1486,[1]Sheet1!$K:$K,[1]Sheet1!$E:$E,0)</f>
        <v>44724</v>
      </c>
      <c r="F1486" t="str">
        <f>_xlfn.XLOOKUP(G1486,[1]Sheet1!$K:$K,[1]Sheet1!$N:$N,0)</f>
        <v>2022-W24</v>
      </c>
      <c r="G1486" t="s">
        <v>771</v>
      </c>
      <c r="H1486" t="s">
        <v>116</v>
      </c>
      <c r="I1486" t="s">
        <v>116</v>
      </c>
      <c r="J1486" t="s">
        <v>117</v>
      </c>
      <c r="K1486" t="s">
        <v>118</v>
      </c>
      <c r="L1486" t="s">
        <v>996</v>
      </c>
      <c r="M1486" t="s">
        <v>984</v>
      </c>
      <c r="N1486" t="s">
        <v>1334</v>
      </c>
      <c r="O1486" t="s">
        <v>986</v>
      </c>
      <c r="P1486" t="s">
        <v>972</v>
      </c>
      <c r="Q1486" t="s">
        <v>984</v>
      </c>
      <c r="R1486" t="s">
        <v>1392</v>
      </c>
      <c r="S1486" t="s">
        <v>986</v>
      </c>
      <c r="T1486" t="s">
        <v>970</v>
      </c>
      <c r="U1486" t="s">
        <v>986</v>
      </c>
      <c r="V1486" t="s">
        <v>996</v>
      </c>
      <c r="W1486" t="s">
        <v>984</v>
      </c>
      <c r="X1486" t="s">
        <v>970</v>
      </c>
      <c r="Y1486" t="s">
        <v>986</v>
      </c>
      <c r="Z1486" t="s">
        <v>442</v>
      </c>
      <c r="AA1486" t="s">
        <v>33</v>
      </c>
      <c r="AB1486">
        <v>1</v>
      </c>
      <c r="AC1486">
        <v>0</v>
      </c>
    </row>
    <row r="1487" spans="2:29" x14ac:dyDescent="0.25">
      <c r="B1487">
        <f t="shared" si="46"/>
        <v>2022</v>
      </c>
      <c r="C1487">
        <f t="shared" si="47"/>
        <v>6</v>
      </c>
      <c r="D1487" s="19">
        <f>_xlfn.XLOOKUP(G1487,[1]Sheet1!$K:$K,[1]Sheet1!$D:$D,0)</f>
        <v>44718</v>
      </c>
      <c r="E1487" s="19">
        <f>_xlfn.XLOOKUP(G1487,[1]Sheet1!$K:$K,[1]Sheet1!$E:$E,0)</f>
        <v>44724</v>
      </c>
      <c r="F1487" t="str">
        <f>_xlfn.XLOOKUP(G1487,[1]Sheet1!$K:$K,[1]Sheet1!$N:$N,0)</f>
        <v>2022-W24</v>
      </c>
      <c r="G1487" t="s">
        <v>771</v>
      </c>
      <c r="H1487" t="s">
        <v>107</v>
      </c>
      <c r="I1487" t="s">
        <v>107</v>
      </c>
      <c r="J1487" t="s">
        <v>108</v>
      </c>
      <c r="K1487" t="s">
        <v>109</v>
      </c>
      <c r="L1487" t="s">
        <v>1005</v>
      </c>
      <c r="M1487" t="s">
        <v>984</v>
      </c>
      <c r="N1487" t="s">
        <v>3344</v>
      </c>
      <c r="O1487" t="s">
        <v>986</v>
      </c>
      <c r="P1487" t="s">
        <v>1221</v>
      </c>
      <c r="Q1487" t="s">
        <v>984</v>
      </c>
      <c r="R1487" t="s">
        <v>3345</v>
      </c>
      <c r="S1487" t="s">
        <v>986</v>
      </c>
      <c r="T1487" t="s">
        <v>1574</v>
      </c>
      <c r="U1487" t="s">
        <v>986</v>
      </c>
      <c r="V1487" t="s">
        <v>996</v>
      </c>
      <c r="W1487" t="s">
        <v>984</v>
      </c>
      <c r="X1487" t="s">
        <v>1249</v>
      </c>
      <c r="Y1487" t="s">
        <v>986</v>
      </c>
      <c r="Z1487" t="s">
        <v>442</v>
      </c>
      <c r="AA1487" t="s">
        <v>33</v>
      </c>
      <c r="AB1487">
        <v>1</v>
      </c>
      <c r="AC1487">
        <v>0</v>
      </c>
    </row>
    <row r="1488" spans="2:29" x14ac:dyDescent="0.25">
      <c r="B1488">
        <f t="shared" si="46"/>
        <v>2023</v>
      </c>
      <c r="C1488">
        <f t="shared" si="47"/>
        <v>10</v>
      </c>
      <c r="D1488" s="19">
        <f>_xlfn.XLOOKUP(G1488,[1]Sheet1!$K:$K,[1]Sheet1!$D:$D,0)</f>
        <v>45215</v>
      </c>
      <c r="E1488" s="19">
        <f>_xlfn.XLOOKUP(G1488,[1]Sheet1!$K:$K,[1]Sheet1!$E:$E,0)</f>
        <v>45221</v>
      </c>
      <c r="F1488" t="str">
        <f>_xlfn.XLOOKUP(G1488,[1]Sheet1!$K:$K,[1]Sheet1!$N:$N,0)</f>
        <v>2023-W42</v>
      </c>
      <c r="G1488" t="s">
        <v>773</v>
      </c>
      <c r="H1488" t="s">
        <v>40</v>
      </c>
      <c r="I1488" t="s">
        <v>58</v>
      </c>
      <c r="J1488" t="s">
        <v>59</v>
      </c>
      <c r="K1488" t="s">
        <v>60</v>
      </c>
      <c r="L1488" t="s">
        <v>2443</v>
      </c>
      <c r="M1488" t="s">
        <v>963</v>
      </c>
      <c r="N1488" t="s">
        <v>3346</v>
      </c>
      <c r="O1488" t="s">
        <v>3245</v>
      </c>
      <c r="P1488" t="s">
        <v>2195</v>
      </c>
      <c r="Q1488" t="s">
        <v>1022</v>
      </c>
      <c r="R1488" t="s">
        <v>3153</v>
      </c>
      <c r="S1488" t="s">
        <v>1774</v>
      </c>
      <c r="T1488" t="s">
        <v>970</v>
      </c>
      <c r="U1488" t="s">
        <v>970</v>
      </c>
      <c r="V1488" t="s">
        <v>1005</v>
      </c>
      <c r="W1488" t="s">
        <v>984</v>
      </c>
      <c r="X1488" t="s">
        <v>2764</v>
      </c>
      <c r="Y1488" t="s">
        <v>986</v>
      </c>
      <c r="Z1488" t="s">
        <v>647</v>
      </c>
      <c r="AA1488" t="s">
        <v>33</v>
      </c>
      <c r="AB1488">
        <v>16</v>
      </c>
      <c r="AC1488">
        <v>0</v>
      </c>
    </row>
    <row r="1489" spans="2:29" x14ac:dyDescent="0.25">
      <c r="B1489">
        <f t="shared" si="46"/>
        <v>2023</v>
      </c>
      <c r="C1489">
        <f t="shared" si="47"/>
        <v>10</v>
      </c>
      <c r="D1489" s="19">
        <f>_xlfn.XLOOKUP(G1489,[1]Sheet1!$K:$K,[1]Sheet1!$D:$D,0)</f>
        <v>45215</v>
      </c>
      <c r="E1489" s="19">
        <f>_xlfn.XLOOKUP(G1489,[1]Sheet1!$K:$K,[1]Sheet1!$E:$E,0)</f>
        <v>45221</v>
      </c>
      <c r="F1489" t="str">
        <f>_xlfn.XLOOKUP(G1489,[1]Sheet1!$K:$K,[1]Sheet1!$N:$N,0)</f>
        <v>2023-W42</v>
      </c>
      <c r="G1489" t="s">
        <v>773</v>
      </c>
      <c r="H1489" t="s">
        <v>34</v>
      </c>
      <c r="I1489" t="s">
        <v>50</v>
      </c>
      <c r="J1489" t="s">
        <v>51</v>
      </c>
      <c r="K1489" t="s">
        <v>52</v>
      </c>
      <c r="L1489" t="s">
        <v>1299</v>
      </c>
      <c r="M1489" t="s">
        <v>996</v>
      </c>
      <c r="N1489" t="s">
        <v>2703</v>
      </c>
      <c r="O1489" t="s">
        <v>1223</v>
      </c>
      <c r="P1489" t="s">
        <v>2455</v>
      </c>
      <c r="Q1489" t="s">
        <v>996</v>
      </c>
      <c r="R1489" t="s">
        <v>1133</v>
      </c>
      <c r="S1489" t="s">
        <v>1619</v>
      </c>
      <c r="T1489" t="s">
        <v>970</v>
      </c>
      <c r="U1489" t="s">
        <v>970</v>
      </c>
      <c r="V1489" t="s">
        <v>1001</v>
      </c>
      <c r="W1489" t="s">
        <v>996</v>
      </c>
      <c r="X1489" t="s">
        <v>3347</v>
      </c>
      <c r="Y1489" t="s">
        <v>970</v>
      </c>
      <c r="Z1489" t="s">
        <v>251</v>
      </c>
      <c r="AA1489" t="s">
        <v>57</v>
      </c>
      <c r="AB1489">
        <v>13</v>
      </c>
      <c r="AC1489">
        <v>1</v>
      </c>
    </row>
    <row r="1490" spans="2:29" x14ac:dyDescent="0.25">
      <c r="B1490">
        <f t="shared" si="46"/>
        <v>2023</v>
      </c>
      <c r="C1490">
        <f t="shared" si="47"/>
        <v>10</v>
      </c>
      <c r="D1490" s="19">
        <f>_xlfn.XLOOKUP(G1490,[1]Sheet1!$K:$K,[1]Sheet1!$D:$D,0)</f>
        <v>45215</v>
      </c>
      <c r="E1490" s="19">
        <f>_xlfn.XLOOKUP(G1490,[1]Sheet1!$K:$K,[1]Sheet1!$E:$E,0)</f>
        <v>45221</v>
      </c>
      <c r="F1490" t="str">
        <f>_xlfn.XLOOKUP(G1490,[1]Sheet1!$K:$K,[1]Sheet1!$N:$N,0)</f>
        <v>2023-W42</v>
      </c>
      <c r="G1490" t="s">
        <v>773</v>
      </c>
      <c r="H1490" t="s">
        <v>29</v>
      </c>
      <c r="I1490" t="s">
        <v>29</v>
      </c>
      <c r="J1490" t="s">
        <v>30</v>
      </c>
      <c r="K1490" t="s">
        <v>31</v>
      </c>
      <c r="L1490" t="s">
        <v>2103</v>
      </c>
      <c r="M1490" t="s">
        <v>984</v>
      </c>
      <c r="N1490" t="s">
        <v>2133</v>
      </c>
      <c r="O1490" t="s">
        <v>986</v>
      </c>
      <c r="P1490" t="s">
        <v>2064</v>
      </c>
      <c r="Q1490" t="s">
        <v>984</v>
      </c>
      <c r="R1490" t="s">
        <v>3150</v>
      </c>
      <c r="S1490" t="s">
        <v>986</v>
      </c>
      <c r="T1490" t="s">
        <v>2676</v>
      </c>
      <c r="U1490" t="s">
        <v>986</v>
      </c>
      <c r="V1490" t="s">
        <v>1012</v>
      </c>
      <c r="W1490" t="s">
        <v>984</v>
      </c>
      <c r="X1490" t="s">
        <v>3178</v>
      </c>
      <c r="Y1490" t="s">
        <v>986</v>
      </c>
      <c r="Z1490" t="s">
        <v>169</v>
      </c>
      <c r="AA1490" t="s">
        <v>33</v>
      </c>
      <c r="AB1490">
        <v>11</v>
      </c>
      <c r="AC1490">
        <v>0</v>
      </c>
    </row>
    <row r="1491" spans="2:29" x14ac:dyDescent="0.25">
      <c r="B1491">
        <f t="shared" si="46"/>
        <v>2023</v>
      </c>
      <c r="C1491">
        <f t="shared" si="47"/>
        <v>10</v>
      </c>
      <c r="D1491" s="19">
        <f>_xlfn.XLOOKUP(G1491,[1]Sheet1!$K:$K,[1]Sheet1!$D:$D,0)</f>
        <v>45215</v>
      </c>
      <c r="E1491" s="19">
        <f>_xlfn.XLOOKUP(G1491,[1]Sheet1!$K:$K,[1]Sheet1!$E:$E,0)</f>
        <v>45221</v>
      </c>
      <c r="F1491" t="str">
        <f>_xlfn.XLOOKUP(G1491,[1]Sheet1!$K:$K,[1]Sheet1!$N:$N,0)</f>
        <v>2023-W42</v>
      </c>
      <c r="G1491" t="s">
        <v>773</v>
      </c>
      <c r="H1491" t="s">
        <v>92</v>
      </c>
      <c r="I1491" t="s">
        <v>97</v>
      </c>
      <c r="J1491" t="s">
        <v>98</v>
      </c>
      <c r="K1491" t="s">
        <v>99</v>
      </c>
      <c r="L1491" t="s">
        <v>1499</v>
      </c>
      <c r="M1491" t="s">
        <v>972</v>
      </c>
      <c r="N1491" t="s">
        <v>1852</v>
      </c>
      <c r="O1491" t="s">
        <v>1467</v>
      </c>
      <c r="P1491" t="s">
        <v>2443</v>
      </c>
      <c r="Q1491" t="s">
        <v>972</v>
      </c>
      <c r="R1491" t="s">
        <v>1066</v>
      </c>
      <c r="S1491" t="s">
        <v>1247</v>
      </c>
      <c r="T1491" t="s">
        <v>970</v>
      </c>
      <c r="U1491" t="s">
        <v>970</v>
      </c>
      <c r="V1491" t="s">
        <v>1012</v>
      </c>
      <c r="W1491" t="s">
        <v>984</v>
      </c>
      <c r="X1491" t="s">
        <v>1542</v>
      </c>
      <c r="Y1491" t="s">
        <v>986</v>
      </c>
      <c r="Z1491" t="s">
        <v>150</v>
      </c>
      <c r="AA1491" t="s">
        <v>33</v>
      </c>
      <c r="AB1491">
        <v>11</v>
      </c>
      <c r="AC1491">
        <v>0</v>
      </c>
    </row>
    <row r="1492" spans="2:29" x14ac:dyDescent="0.25">
      <c r="B1492">
        <f t="shared" si="46"/>
        <v>2023</v>
      </c>
      <c r="C1492">
        <f t="shared" si="47"/>
        <v>10</v>
      </c>
      <c r="D1492" s="19">
        <f>_xlfn.XLOOKUP(G1492,[1]Sheet1!$K:$K,[1]Sheet1!$D:$D,0)</f>
        <v>45215</v>
      </c>
      <c r="E1492" s="19">
        <f>_xlfn.XLOOKUP(G1492,[1]Sheet1!$K:$K,[1]Sheet1!$E:$E,0)</f>
        <v>45221</v>
      </c>
      <c r="F1492" t="str">
        <f>_xlfn.XLOOKUP(G1492,[1]Sheet1!$K:$K,[1]Sheet1!$N:$N,0)</f>
        <v>2023-W42</v>
      </c>
      <c r="G1492" t="s">
        <v>773</v>
      </c>
      <c r="H1492" t="s">
        <v>24</v>
      </c>
      <c r="I1492" t="s">
        <v>24</v>
      </c>
      <c r="J1492" t="s">
        <v>25</v>
      </c>
      <c r="K1492" t="s">
        <v>26</v>
      </c>
      <c r="L1492" t="s">
        <v>2030</v>
      </c>
      <c r="M1492" t="s">
        <v>996</v>
      </c>
      <c r="N1492" t="s">
        <v>2067</v>
      </c>
      <c r="O1492" t="s">
        <v>1223</v>
      </c>
      <c r="P1492" t="s">
        <v>1194</v>
      </c>
      <c r="Q1492" t="s">
        <v>996</v>
      </c>
      <c r="R1492" t="s">
        <v>2562</v>
      </c>
      <c r="S1492" t="s">
        <v>1619</v>
      </c>
      <c r="T1492" t="s">
        <v>3348</v>
      </c>
      <c r="U1492" t="s">
        <v>970</v>
      </c>
      <c r="V1492" t="s">
        <v>1042</v>
      </c>
      <c r="W1492" t="s">
        <v>984</v>
      </c>
      <c r="X1492" t="s">
        <v>1435</v>
      </c>
      <c r="Y1492" t="s">
        <v>986</v>
      </c>
      <c r="Z1492" t="s">
        <v>220</v>
      </c>
      <c r="AA1492" t="s">
        <v>33</v>
      </c>
      <c r="AB1492">
        <v>10</v>
      </c>
      <c r="AC1492">
        <v>0</v>
      </c>
    </row>
    <row r="1493" spans="2:29" x14ac:dyDescent="0.25">
      <c r="B1493">
        <f t="shared" si="46"/>
        <v>2023</v>
      </c>
      <c r="C1493">
        <f t="shared" si="47"/>
        <v>10</v>
      </c>
      <c r="D1493" s="19">
        <f>_xlfn.XLOOKUP(G1493,[1]Sheet1!$K:$K,[1]Sheet1!$D:$D,0)</f>
        <v>45215</v>
      </c>
      <c r="E1493" s="19">
        <f>_xlfn.XLOOKUP(G1493,[1]Sheet1!$K:$K,[1]Sheet1!$E:$E,0)</f>
        <v>45221</v>
      </c>
      <c r="F1493" t="str">
        <f>_xlfn.XLOOKUP(G1493,[1]Sheet1!$K:$K,[1]Sheet1!$N:$N,0)</f>
        <v>2023-W42</v>
      </c>
      <c r="G1493" t="s">
        <v>773</v>
      </c>
      <c r="H1493" t="s">
        <v>76</v>
      </c>
      <c r="I1493" t="s">
        <v>76</v>
      </c>
      <c r="J1493" t="s">
        <v>77</v>
      </c>
      <c r="K1493" t="s">
        <v>78</v>
      </c>
      <c r="L1493" t="s">
        <v>2066</v>
      </c>
      <c r="M1493" t="s">
        <v>977</v>
      </c>
      <c r="N1493" t="s">
        <v>2769</v>
      </c>
      <c r="O1493" t="s">
        <v>1302</v>
      </c>
      <c r="P1493" t="s">
        <v>3349</v>
      </c>
      <c r="Q1493" t="s">
        <v>967</v>
      </c>
      <c r="R1493" t="s">
        <v>2818</v>
      </c>
      <c r="S1493" t="s">
        <v>3350</v>
      </c>
      <c r="T1493" t="s">
        <v>970</v>
      </c>
      <c r="U1493" t="s">
        <v>970</v>
      </c>
      <c r="V1493" t="s">
        <v>1042</v>
      </c>
      <c r="W1493" t="s">
        <v>984</v>
      </c>
      <c r="X1493" t="s">
        <v>1698</v>
      </c>
      <c r="Y1493" t="s">
        <v>986</v>
      </c>
      <c r="Z1493" t="s">
        <v>169</v>
      </c>
      <c r="AA1493" t="s">
        <v>33</v>
      </c>
      <c r="AB1493">
        <v>10</v>
      </c>
      <c r="AC1493">
        <v>0</v>
      </c>
    </row>
    <row r="1494" spans="2:29" x14ac:dyDescent="0.25">
      <c r="B1494">
        <f t="shared" si="46"/>
        <v>2023</v>
      </c>
      <c r="C1494">
        <f t="shared" si="47"/>
        <v>10</v>
      </c>
      <c r="D1494" s="19">
        <f>_xlfn.XLOOKUP(G1494,[1]Sheet1!$K:$K,[1]Sheet1!$D:$D,0)</f>
        <v>45215</v>
      </c>
      <c r="E1494" s="19">
        <f>_xlfn.XLOOKUP(G1494,[1]Sheet1!$K:$K,[1]Sheet1!$E:$E,0)</f>
        <v>45221</v>
      </c>
      <c r="F1494" t="str">
        <f>_xlfn.XLOOKUP(G1494,[1]Sheet1!$K:$K,[1]Sheet1!$N:$N,0)</f>
        <v>2023-W42</v>
      </c>
      <c r="G1494" t="s">
        <v>773</v>
      </c>
      <c r="H1494" t="s">
        <v>92</v>
      </c>
      <c r="I1494" t="s">
        <v>111</v>
      </c>
      <c r="J1494" t="s">
        <v>112</v>
      </c>
      <c r="K1494" t="s">
        <v>113</v>
      </c>
      <c r="L1494" t="s">
        <v>1150</v>
      </c>
      <c r="M1494" t="s">
        <v>984</v>
      </c>
      <c r="N1494" t="s">
        <v>2072</v>
      </c>
      <c r="O1494" t="s">
        <v>986</v>
      </c>
      <c r="P1494" t="s">
        <v>2304</v>
      </c>
      <c r="Q1494" t="s">
        <v>984</v>
      </c>
      <c r="R1494" t="s">
        <v>1494</v>
      </c>
      <c r="S1494" t="s">
        <v>986</v>
      </c>
      <c r="T1494" t="s">
        <v>970</v>
      </c>
      <c r="U1494" t="s">
        <v>986</v>
      </c>
      <c r="V1494" t="s">
        <v>1032</v>
      </c>
      <c r="W1494" t="s">
        <v>984</v>
      </c>
      <c r="X1494" t="s">
        <v>1435</v>
      </c>
      <c r="Y1494" t="s">
        <v>986</v>
      </c>
      <c r="Z1494" t="s">
        <v>128</v>
      </c>
      <c r="AA1494" t="s">
        <v>33</v>
      </c>
      <c r="AB1494">
        <v>6</v>
      </c>
      <c r="AC1494">
        <v>0</v>
      </c>
    </row>
    <row r="1495" spans="2:29" x14ac:dyDescent="0.25">
      <c r="B1495">
        <f t="shared" si="46"/>
        <v>2023</v>
      </c>
      <c r="C1495">
        <f t="shared" si="47"/>
        <v>10</v>
      </c>
      <c r="D1495" s="19">
        <f>_xlfn.XLOOKUP(G1495,[1]Sheet1!$K:$K,[1]Sheet1!$D:$D,0)</f>
        <v>45215</v>
      </c>
      <c r="E1495" s="19">
        <f>_xlfn.XLOOKUP(G1495,[1]Sheet1!$K:$K,[1]Sheet1!$E:$E,0)</f>
        <v>45221</v>
      </c>
      <c r="F1495" t="str">
        <f>_xlfn.XLOOKUP(G1495,[1]Sheet1!$K:$K,[1]Sheet1!$N:$N,0)</f>
        <v>2023-W42</v>
      </c>
      <c r="G1495" t="s">
        <v>773</v>
      </c>
      <c r="H1495" t="s">
        <v>115</v>
      </c>
      <c r="I1495" t="s">
        <v>116</v>
      </c>
      <c r="J1495" t="s">
        <v>117</v>
      </c>
      <c r="K1495" t="s">
        <v>118</v>
      </c>
      <c r="L1495" t="s">
        <v>1266</v>
      </c>
      <c r="M1495" t="s">
        <v>984</v>
      </c>
      <c r="N1495" t="s">
        <v>2221</v>
      </c>
      <c r="O1495" t="s">
        <v>986</v>
      </c>
      <c r="P1495" t="s">
        <v>1345</v>
      </c>
      <c r="Q1495" t="s">
        <v>984</v>
      </c>
      <c r="R1495" t="s">
        <v>2143</v>
      </c>
      <c r="S1495" t="s">
        <v>986</v>
      </c>
      <c r="T1495" t="s">
        <v>970</v>
      </c>
      <c r="U1495" t="s">
        <v>986</v>
      </c>
      <c r="V1495" t="s">
        <v>963</v>
      </c>
      <c r="W1495" t="s">
        <v>984</v>
      </c>
      <c r="X1495" t="s">
        <v>2305</v>
      </c>
      <c r="Y1495" t="s">
        <v>986</v>
      </c>
      <c r="Z1495" t="s">
        <v>152</v>
      </c>
      <c r="AA1495" t="s">
        <v>33</v>
      </c>
      <c r="AB1495">
        <v>5</v>
      </c>
      <c r="AC1495">
        <v>0</v>
      </c>
    </row>
    <row r="1496" spans="2:29" x14ac:dyDescent="0.25">
      <c r="B1496">
        <f t="shared" si="46"/>
        <v>2023</v>
      </c>
      <c r="C1496">
        <f t="shared" si="47"/>
        <v>10</v>
      </c>
      <c r="D1496" s="19">
        <f>_xlfn.XLOOKUP(G1496,[1]Sheet1!$K:$K,[1]Sheet1!$D:$D,0)</f>
        <v>45215</v>
      </c>
      <c r="E1496" s="19">
        <f>_xlfn.XLOOKUP(G1496,[1]Sheet1!$K:$K,[1]Sheet1!$E:$E,0)</f>
        <v>45221</v>
      </c>
      <c r="F1496" t="str">
        <f>_xlfn.XLOOKUP(G1496,[1]Sheet1!$K:$K,[1]Sheet1!$N:$N,0)</f>
        <v>2023-W42</v>
      </c>
      <c r="G1496" t="s">
        <v>773</v>
      </c>
      <c r="H1496" t="s">
        <v>120</v>
      </c>
      <c r="I1496" t="s">
        <v>120</v>
      </c>
      <c r="J1496" t="s">
        <v>121</v>
      </c>
      <c r="K1496" t="s">
        <v>122</v>
      </c>
      <c r="L1496" t="s">
        <v>1345</v>
      </c>
      <c r="M1496" t="s">
        <v>984</v>
      </c>
      <c r="N1496" t="s">
        <v>1323</v>
      </c>
      <c r="O1496" t="s">
        <v>986</v>
      </c>
      <c r="P1496" t="s">
        <v>1070</v>
      </c>
      <c r="Q1496" t="s">
        <v>984</v>
      </c>
      <c r="R1496" t="s">
        <v>1209</v>
      </c>
      <c r="S1496" t="s">
        <v>986</v>
      </c>
      <c r="T1496" t="s">
        <v>970</v>
      </c>
      <c r="U1496" t="s">
        <v>986</v>
      </c>
      <c r="V1496" t="s">
        <v>963</v>
      </c>
      <c r="W1496" t="s">
        <v>984</v>
      </c>
      <c r="X1496" t="s">
        <v>1335</v>
      </c>
      <c r="Y1496" t="s">
        <v>986</v>
      </c>
      <c r="Z1496" t="s">
        <v>129</v>
      </c>
      <c r="AA1496" t="s">
        <v>33</v>
      </c>
      <c r="AB1496">
        <v>5</v>
      </c>
      <c r="AC1496">
        <v>0</v>
      </c>
    </row>
    <row r="1497" spans="2:29" x14ac:dyDescent="0.25">
      <c r="B1497">
        <f t="shared" si="46"/>
        <v>2023</v>
      </c>
      <c r="C1497">
        <f t="shared" si="47"/>
        <v>10</v>
      </c>
      <c r="D1497" s="19">
        <f>_xlfn.XLOOKUP(G1497,[1]Sheet1!$K:$K,[1]Sheet1!$D:$D,0)</f>
        <v>45215</v>
      </c>
      <c r="E1497" s="19">
        <f>_xlfn.XLOOKUP(G1497,[1]Sheet1!$K:$K,[1]Sheet1!$E:$E,0)</f>
        <v>45221</v>
      </c>
      <c r="F1497" t="str">
        <f>_xlfn.XLOOKUP(G1497,[1]Sheet1!$K:$K,[1]Sheet1!$N:$N,0)</f>
        <v>2023-W42</v>
      </c>
      <c r="G1497" t="s">
        <v>773</v>
      </c>
      <c r="H1497" t="s">
        <v>133</v>
      </c>
      <c r="I1497" t="s">
        <v>72</v>
      </c>
      <c r="J1497" t="s">
        <v>73</v>
      </c>
      <c r="K1497" t="s">
        <v>74</v>
      </c>
      <c r="L1497" t="s">
        <v>1241</v>
      </c>
      <c r="M1497" t="s">
        <v>996</v>
      </c>
      <c r="N1497" t="s">
        <v>2308</v>
      </c>
      <c r="O1497" t="s">
        <v>1223</v>
      </c>
      <c r="P1497" t="s">
        <v>2403</v>
      </c>
      <c r="Q1497" t="s">
        <v>996</v>
      </c>
      <c r="R1497" t="s">
        <v>1240</v>
      </c>
      <c r="S1497" t="s">
        <v>1619</v>
      </c>
      <c r="T1497" t="s">
        <v>970</v>
      </c>
      <c r="U1497" t="s">
        <v>970</v>
      </c>
      <c r="V1497" t="s">
        <v>963</v>
      </c>
      <c r="W1497" t="s">
        <v>984</v>
      </c>
      <c r="X1497" t="s">
        <v>1428</v>
      </c>
      <c r="Y1497" t="s">
        <v>986</v>
      </c>
      <c r="Z1497" t="s">
        <v>774</v>
      </c>
      <c r="AA1497" t="s">
        <v>33</v>
      </c>
      <c r="AB1497">
        <v>5</v>
      </c>
      <c r="AC1497">
        <v>0</v>
      </c>
    </row>
    <row r="1498" spans="2:29" x14ac:dyDescent="0.25">
      <c r="B1498">
        <f t="shared" si="46"/>
        <v>2023</v>
      </c>
      <c r="C1498">
        <f t="shared" si="47"/>
        <v>10</v>
      </c>
      <c r="D1498" s="19">
        <f>_xlfn.XLOOKUP(G1498,[1]Sheet1!$K:$K,[1]Sheet1!$D:$D,0)</f>
        <v>45215</v>
      </c>
      <c r="E1498" s="19">
        <f>_xlfn.XLOOKUP(G1498,[1]Sheet1!$K:$K,[1]Sheet1!$E:$E,0)</f>
        <v>45221</v>
      </c>
      <c r="F1498" t="str">
        <f>_xlfn.XLOOKUP(G1498,[1]Sheet1!$K:$K,[1]Sheet1!$N:$N,0)</f>
        <v>2023-W42</v>
      </c>
      <c r="G1498" t="s">
        <v>773</v>
      </c>
      <c r="H1498" t="s">
        <v>92</v>
      </c>
      <c r="I1498" t="s">
        <v>102</v>
      </c>
      <c r="J1498" t="s">
        <v>103</v>
      </c>
      <c r="K1498" t="s">
        <v>104</v>
      </c>
      <c r="L1498" t="s">
        <v>2603</v>
      </c>
      <c r="M1498" t="s">
        <v>996</v>
      </c>
      <c r="N1498" t="s">
        <v>1667</v>
      </c>
      <c r="O1498" t="s">
        <v>1223</v>
      </c>
      <c r="P1498" t="s">
        <v>2957</v>
      </c>
      <c r="Q1498" t="s">
        <v>996</v>
      </c>
      <c r="R1498" t="s">
        <v>2641</v>
      </c>
      <c r="S1498" t="s">
        <v>1619</v>
      </c>
      <c r="T1498" t="s">
        <v>970</v>
      </c>
      <c r="U1498" t="s">
        <v>970</v>
      </c>
      <c r="V1498" t="s">
        <v>963</v>
      </c>
      <c r="W1498" t="s">
        <v>984</v>
      </c>
      <c r="X1498" t="s">
        <v>1488</v>
      </c>
      <c r="Y1498" t="s">
        <v>986</v>
      </c>
      <c r="Z1498" t="s">
        <v>132</v>
      </c>
      <c r="AA1498" t="s">
        <v>33</v>
      </c>
      <c r="AB1498">
        <v>5</v>
      </c>
      <c r="AC1498">
        <v>0</v>
      </c>
    </row>
    <row r="1499" spans="2:29" x14ac:dyDescent="0.25">
      <c r="B1499">
        <f t="shared" si="46"/>
        <v>2023</v>
      </c>
      <c r="C1499">
        <f t="shared" si="47"/>
        <v>10</v>
      </c>
      <c r="D1499" s="19">
        <f>_xlfn.XLOOKUP(G1499,[1]Sheet1!$K:$K,[1]Sheet1!$D:$D,0)</f>
        <v>45215</v>
      </c>
      <c r="E1499" s="19">
        <f>_xlfn.XLOOKUP(G1499,[1]Sheet1!$K:$K,[1]Sheet1!$E:$E,0)</f>
        <v>45221</v>
      </c>
      <c r="F1499" t="str">
        <f>_xlfn.XLOOKUP(G1499,[1]Sheet1!$K:$K,[1]Sheet1!$N:$N,0)</f>
        <v>2023-W42</v>
      </c>
      <c r="G1499" t="s">
        <v>773</v>
      </c>
      <c r="H1499" t="s">
        <v>54</v>
      </c>
      <c r="I1499" t="s">
        <v>54</v>
      </c>
      <c r="J1499" t="s">
        <v>30</v>
      </c>
      <c r="K1499" t="s">
        <v>55</v>
      </c>
      <c r="L1499" t="s">
        <v>1504</v>
      </c>
      <c r="M1499" t="s">
        <v>996</v>
      </c>
      <c r="N1499" t="s">
        <v>1693</v>
      </c>
      <c r="O1499" t="s">
        <v>1223</v>
      </c>
      <c r="P1499" t="s">
        <v>971</v>
      </c>
      <c r="Q1499" t="s">
        <v>996</v>
      </c>
      <c r="R1499" t="s">
        <v>3209</v>
      </c>
      <c r="S1499" t="s">
        <v>1619</v>
      </c>
      <c r="T1499" t="s">
        <v>970</v>
      </c>
      <c r="U1499" t="s">
        <v>970</v>
      </c>
      <c r="V1499" t="s">
        <v>1081</v>
      </c>
      <c r="W1499" t="s">
        <v>984</v>
      </c>
      <c r="X1499" t="s">
        <v>1465</v>
      </c>
      <c r="Y1499" t="s">
        <v>986</v>
      </c>
      <c r="Z1499" t="s">
        <v>775</v>
      </c>
      <c r="AA1499" t="s">
        <v>33</v>
      </c>
      <c r="AB1499">
        <v>3</v>
      </c>
      <c r="AC1499">
        <v>0</v>
      </c>
    </row>
    <row r="1500" spans="2:29" x14ac:dyDescent="0.25">
      <c r="B1500">
        <f t="shared" si="46"/>
        <v>2023</v>
      </c>
      <c r="C1500">
        <f t="shared" si="47"/>
        <v>10</v>
      </c>
      <c r="D1500" s="19">
        <f>_xlfn.XLOOKUP(G1500,[1]Sheet1!$K:$K,[1]Sheet1!$D:$D,0)</f>
        <v>45215</v>
      </c>
      <c r="E1500" s="19">
        <f>_xlfn.XLOOKUP(G1500,[1]Sheet1!$K:$K,[1]Sheet1!$E:$E,0)</f>
        <v>45221</v>
      </c>
      <c r="F1500" t="str">
        <f>_xlfn.XLOOKUP(G1500,[1]Sheet1!$K:$K,[1]Sheet1!$N:$N,0)</f>
        <v>2023-W42</v>
      </c>
      <c r="G1500" t="s">
        <v>773</v>
      </c>
      <c r="H1500" t="s">
        <v>66</v>
      </c>
      <c r="I1500" t="s">
        <v>67</v>
      </c>
      <c r="J1500" t="s">
        <v>68</v>
      </c>
      <c r="K1500" t="s">
        <v>69</v>
      </c>
      <c r="L1500" t="s">
        <v>1038</v>
      </c>
      <c r="M1500" t="s">
        <v>972</v>
      </c>
      <c r="N1500" t="s">
        <v>2400</v>
      </c>
      <c r="O1500" t="s">
        <v>1467</v>
      </c>
      <c r="P1500" t="s">
        <v>1778</v>
      </c>
      <c r="Q1500" t="s">
        <v>1081</v>
      </c>
      <c r="R1500" t="s">
        <v>2494</v>
      </c>
      <c r="S1500" t="s">
        <v>1480</v>
      </c>
      <c r="T1500" t="s">
        <v>970</v>
      </c>
      <c r="U1500" t="s">
        <v>970</v>
      </c>
      <c r="V1500" t="s">
        <v>1081</v>
      </c>
      <c r="W1500" t="s">
        <v>984</v>
      </c>
      <c r="X1500" t="s">
        <v>1959</v>
      </c>
      <c r="Y1500" t="s">
        <v>986</v>
      </c>
      <c r="Z1500" t="s">
        <v>137</v>
      </c>
      <c r="AA1500" t="s">
        <v>33</v>
      </c>
      <c r="AB1500">
        <v>3</v>
      </c>
      <c r="AC1500">
        <v>0</v>
      </c>
    </row>
    <row r="1501" spans="2:29" x14ac:dyDescent="0.25">
      <c r="B1501">
        <f t="shared" si="46"/>
        <v>2023</v>
      </c>
      <c r="C1501">
        <f t="shared" si="47"/>
        <v>10</v>
      </c>
      <c r="D1501" s="19">
        <f>_xlfn.XLOOKUP(G1501,[1]Sheet1!$K:$K,[1]Sheet1!$D:$D,0)</f>
        <v>45215</v>
      </c>
      <c r="E1501" s="19">
        <f>_xlfn.XLOOKUP(G1501,[1]Sheet1!$K:$K,[1]Sheet1!$E:$E,0)</f>
        <v>45221</v>
      </c>
      <c r="F1501" t="str">
        <f>_xlfn.XLOOKUP(G1501,[1]Sheet1!$K:$K,[1]Sheet1!$N:$N,0)</f>
        <v>2023-W42</v>
      </c>
      <c r="G1501" t="s">
        <v>773</v>
      </c>
      <c r="H1501" t="s">
        <v>40</v>
      </c>
      <c r="I1501" t="s">
        <v>88</v>
      </c>
      <c r="J1501" t="s">
        <v>89</v>
      </c>
      <c r="K1501" t="s">
        <v>90</v>
      </c>
      <c r="L1501" t="s">
        <v>1200</v>
      </c>
      <c r="M1501" t="s">
        <v>984</v>
      </c>
      <c r="N1501" t="s">
        <v>2555</v>
      </c>
      <c r="O1501" t="s">
        <v>986</v>
      </c>
      <c r="P1501" t="s">
        <v>1101</v>
      </c>
      <c r="Q1501" t="s">
        <v>984</v>
      </c>
      <c r="R1501" t="s">
        <v>1396</v>
      </c>
      <c r="S1501" t="s">
        <v>986</v>
      </c>
      <c r="T1501" t="s">
        <v>2681</v>
      </c>
      <c r="U1501" t="s">
        <v>986</v>
      </c>
      <c r="V1501" t="s">
        <v>972</v>
      </c>
      <c r="W1501" t="s">
        <v>984</v>
      </c>
      <c r="X1501" t="s">
        <v>1400</v>
      </c>
      <c r="Y1501" t="s">
        <v>986</v>
      </c>
      <c r="Z1501" t="s">
        <v>135</v>
      </c>
      <c r="AA1501" t="s">
        <v>33</v>
      </c>
      <c r="AB1501">
        <v>2</v>
      </c>
      <c r="AC1501">
        <v>0</v>
      </c>
    </row>
    <row r="1502" spans="2:29" x14ac:dyDescent="0.25">
      <c r="B1502">
        <f t="shared" si="46"/>
        <v>2023</v>
      </c>
      <c r="C1502">
        <f t="shared" si="47"/>
        <v>10</v>
      </c>
      <c r="D1502" s="19">
        <f>_xlfn.XLOOKUP(G1502,[1]Sheet1!$K:$K,[1]Sheet1!$D:$D,0)</f>
        <v>45215</v>
      </c>
      <c r="E1502" s="19">
        <f>_xlfn.XLOOKUP(G1502,[1]Sheet1!$K:$K,[1]Sheet1!$E:$E,0)</f>
        <v>45221</v>
      </c>
      <c r="F1502" t="str">
        <f>_xlfn.XLOOKUP(G1502,[1]Sheet1!$K:$K,[1]Sheet1!$N:$N,0)</f>
        <v>2023-W42</v>
      </c>
      <c r="G1502" t="s">
        <v>773</v>
      </c>
      <c r="H1502" t="s">
        <v>40</v>
      </c>
      <c r="I1502" t="s">
        <v>41</v>
      </c>
      <c r="J1502" t="s">
        <v>42</v>
      </c>
      <c r="K1502" t="s">
        <v>43</v>
      </c>
      <c r="L1502" t="s">
        <v>1054</v>
      </c>
      <c r="M1502" t="s">
        <v>984</v>
      </c>
      <c r="N1502" t="s">
        <v>2578</v>
      </c>
      <c r="O1502" t="s">
        <v>986</v>
      </c>
      <c r="P1502" t="s">
        <v>1778</v>
      </c>
      <c r="Q1502" t="s">
        <v>984</v>
      </c>
      <c r="R1502" t="s">
        <v>2494</v>
      </c>
      <c r="S1502" t="s">
        <v>986</v>
      </c>
      <c r="T1502" t="s">
        <v>970</v>
      </c>
      <c r="U1502" t="s">
        <v>986</v>
      </c>
      <c r="V1502" t="s">
        <v>963</v>
      </c>
      <c r="W1502" t="s">
        <v>984</v>
      </c>
      <c r="X1502" t="s">
        <v>3095</v>
      </c>
      <c r="Y1502" t="s">
        <v>986</v>
      </c>
      <c r="Z1502" t="s">
        <v>376</v>
      </c>
      <c r="AA1502" t="s">
        <v>33</v>
      </c>
      <c r="AB1502">
        <v>2</v>
      </c>
      <c r="AC1502">
        <v>0</v>
      </c>
    </row>
    <row r="1503" spans="2:29" x14ac:dyDescent="0.25">
      <c r="B1503">
        <f t="shared" si="46"/>
        <v>2023</v>
      </c>
      <c r="C1503">
        <f t="shared" si="47"/>
        <v>10</v>
      </c>
      <c r="D1503" s="19">
        <f>_xlfn.XLOOKUP(G1503,[1]Sheet1!$K:$K,[1]Sheet1!$D:$D,0)</f>
        <v>45215</v>
      </c>
      <c r="E1503" s="19">
        <f>_xlfn.XLOOKUP(G1503,[1]Sheet1!$K:$K,[1]Sheet1!$E:$E,0)</f>
        <v>45221</v>
      </c>
      <c r="F1503" t="str">
        <f>_xlfn.XLOOKUP(G1503,[1]Sheet1!$K:$K,[1]Sheet1!$N:$N,0)</f>
        <v>2023-W42</v>
      </c>
      <c r="G1503" t="s">
        <v>773</v>
      </c>
      <c r="H1503" t="s">
        <v>34</v>
      </c>
      <c r="I1503" t="s">
        <v>107</v>
      </c>
      <c r="J1503" t="s">
        <v>108</v>
      </c>
      <c r="K1503" t="s">
        <v>109</v>
      </c>
      <c r="L1503" t="s">
        <v>1062</v>
      </c>
      <c r="M1503" t="s">
        <v>984</v>
      </c>
      <c r="N1503" t="s">
        <v>1295</v>
      </c>
      <c r="O1503" t="s">
        <v>986</v>
      </c>
      <c r="P1503" t="s">
        <v>1912</v>
      </c>
      <c r="Q1503" t="s">
        <v>984</v>
      </c>
      <c r="R1503" t="s">
        <v>2287</v>
      </c>
      <c r="S1503" t="s">
        <v>986</v>
      </c>
      <c r="T1503" t="s">
        <v>970</v>
      </c>
      <c r="U1503" t="s">
        <v>986</v>
      </c>
      <c r="V1503" t="s">
        <v>972</v>
      </c>
      <c r="W1503" t="s">
        <v>984</v>
      </c>
      <c r="X1503" t="s">
        <v>1761</v>
      </c>
      <c r="Y1503" t="s">
        <v>986</v>
      </c>
      <c r="Z1503" t="s">
        <v>217</v>
      </c>
      <c r="AA1503" t="s">
        <v>33</v>
      </c>
      <c r="AB1503">
        <v>2</v>
      </c>
      <c r="AC1503">
        <v>0</v>
      </c>
    </row>
    <row r="1504" spans="2:29" x14ac:dyDescent="0.25">
      <c r="B1504">
        <f t="shared" si="46"/>
        <v>2023</v>
      </c>
      <c r="C1504">
        <f t="shared" si="47"/>
        <v>10</v>
      </c>
      <c r="D1504" s="19">
        <f>_xlfn.XLOOKUP(G1504,[1]Sheet1!$K:$K,[1]Sheet1!$D:$D,0)</f>
        <v>45215</v>
      </c>
      <c r="E1504" s="19">
        <f>_xlfn.XLOOKUP(G1504,[1]Sheet1!$K:$K,[1]Sheet1!$E:$E,0)</f>
        <v>45221</v>
      </c>
      <c r="F1504" t="str">
        <f>_xlfn.XLOOKUP(G1504,[1]Sheet1!$K:$K,[1]Sheet1!$N:$N,0)</f>
        <v>2023-W42</v>
      </c>
      <c r="G1504" t="s">
        <v>773</v>
      </c>
      <c r="H1504" t="s">
        <v>34</v>
      </c>
      <c r="I1504" t="s">
        <v>35</v>
      </c>
      <c r="J1504" t="s">
        <v>36</v>
      </c>
      <c r="K1504" t="s">
        <v>37</v>
      </c>
      <c r="L1504" t="s">
        <v>1567</v>
      </c>
      <c r="M1504" t="s">
        <v>984</v>
      </c>
      <c r="N1504" t="s">
        <v>2671</v>
      </c>
      <c r="O1504" t="s">
        <v>986</v>
      </c>
      <c r="P1504" t="s">
        <v>1511</v>
      </c>
      <c r="Q1504" t="s">
        <v>984</v>
      </c>
      <c r="R1504" t="s">
        <v>2580</v>
      </c>
      <c r="S1504" t="s">
        <v>986</v>
      </c>
      <c r="T1504" t="s">
        <v>970</v>
      </c>
      <c r="U1504" t="s">
        <v>986</v>
      </c>
      <c r="V1504" t="s">
        <v>972</v>
      </c>
      <c r="W1504" t="s">
        <v>984</v>
      </c>
      <c r="X1504" t="s">
        <v>2555</v>
      </c>
      <c r="Y1504" t="s">
        <v>986</v>
      </c>
      <c r="Z1504" t="s">
        <v>135</v>
      </c>
      <c r="AA1504" t="s">
        <v>33</v>
      </c>
      <c r="AB1504">
        <v>2</v>
      </c>
      <c r="AC1504">
        <v>0</v>
      </c>
    </row>
    <row r="1505" spans="2:29" x14ac:dyDescent="0.25">
      <c r="B1505">
        <f t="shared" si="46"/>
        <v>2023</v>
      </c>
      <c r="C1505">
        <f t="shared" si="47"/>
        <v>10</v>
      </c>
      <c r="D1505" s="19">
        <f>_xlfn.XLOOKUP(G1505,[1]Sheet1!$K:$K,[1]Sheet1!$D:$D,0)</f>
        <v>45215</v>
      </c>
      <c r="E1505" s="19">
        <f>_xlfn.XLOOKUP(G1505,[1]Sheet1!$K:$K,[1]Sheet1!$E:$E,0)</f>
        <v>45221</v>
      </c>
      <c r="F1505" t="str">
        <f>_xlfn.XLOOKUP(G1505,[1]Sheet1!$K:$K,[1]Sheet1!$N:$N,0)</f>
        <v>2023-W42</v>
      </c>
      <c r="G1505" t="s">
        <v>773</v>
      </c>
      <c r="H1505" t="s">
        <v>66</v>
      </c>
      <c r="I1505" t="s">
        <v>84</v>
      </c>
      <c r="J1505" t="s">
        <v>85</v>
      </c>
      <c r="K1505" t="s">
        <v>86</v>
      </c>
      <c r="L1505" t="s">
        <v>1204</v>
      </c>
      <c r="M1505" t="s">
        <v>984</v>
      </c>
      <c r="N1505" t="s">
        <v>2280</v>
      </c>
      <c r="O1505" t="s">
        <v>986</v>
      </c>
      <c r="P1505" t="s">
        <v>1200</v>
      </c>
      <c r="Q1505" t="s">
        <v>984</v>
      </c>
      <c r="R1505" t="s">
        <v>1440</v>
      </c>
      <c r="S1505" t="s">
        <v>986</v>
      </c>
      <c r="T1505" t="s">
        <v>970</v>
      </c>
      <c r="U1505" t="s">
        <v>986</v>
      </c>
      <c r="V1505" t="s">
        <v>972</v>
      </c>
      <c r="W1505" t="s">
        <v>984</v>
      </c>
      <c r="X1505" t="s">
        <v>1208</v>
      </c>
      <c r="Y1505" t="s">
        <v>986</v>
      </c>
      <c r="Z1505" t="s">
        <v>138</v>
      </c>
      <c r="AA1505" t="s">
        <v>33</v>
      </c>
      <c r="AB1505">
        <v>2</v>
      </c>
      <c r="AC1505">
        <v>0</v>
      </c>
    </row>
    <row r="1506" spans="2:29" x14ac:dyDescent="0.25">
      <c r="B1506">
        <f t="shared" si="46"/>
        <v>2023</v>
      </c>
      <c r="C1506">
        <f t="shared" si="47"/>
        <v>10</v>
      </c>
      <c r="D1506" s="19">
        <f>_xlfn.XLOOKUP(G1506,[1]Sheet1!$K:$K,[1]Sheet1!$D:$D,0)</f>
        <v>45215</v>
      </c>
      <c r="E1506" s="19">
        <f>_xlfn.XLOOKUP(G1506,[1]Sheet1!$K:$K,[1]Sheet1!$E:$E,0)</f>
        <v>45221</v>
      </c>
      <c r="F1506" t="str">
        <f>_xlfn.XLOOKUP(G1506,[1]Sheet1!$K:$K,[1]Sheet1!$N:$N,0)</f>
        <v>2023-W42</v>
      </c>
      <c r="G1506" t="s">
        <v>773</v>
      </c>
      <c r="H1506" t="s">
        <v>133</v>
      </c>
      <c r="I1506" t="s">
        <v>80</v>
      </c>
      <c r="J1506" t="s">
        <v>81</v>
      </c>
      <c r="K1506" t="s">
        <v>82</v>
      </c>
      <c r="L1506" t="s">
        <v>1576</v>
      </c>
      <c r="M1506" t="s">
        <v>996</v>
      </c>
      <c r="N1506" t="s">
        <v>1023</v>
      </c>
      <c r="O1506" t="s">
        <v>1223</v>
      </c>
      <c r="P1506" t="s">
        <v>999</v>
      </c>
      <c r="Q1506" t="s">
        <v>996</v>
      </c>
      <c r="R1506" t="s">
        <v>1277</v>
      </c>
      <c r="S1506" t="s">
        <v>1619</v>
      </c>
      <c r="T1506" t="s">
        <v>970</v>
      </c>
      <c r="U1506" t="s">
        <v>986</v>
      </c>
      <c r="V1506" t="s">
        <v>972</v>
      </c>
      <c r="W1506" t="s">
        <v>984</v>
      </c>
      <c r="X1506" t="s">
        <v>1488</v>
      </c>
      <c r="Y1506" t="s">
        <v>986</v>
      </c>
      <c r="Z1506" t="s">
        <v>519</v>
      </c>
      <c r="AA1506" t="s">
        <v>33</v>
      </c>
      <c r="AB1506">
        <v>2</v>
      </c>
      <c r="AC1506">
        <v>0</v>
      </c>
    </row>
    <row r="1507" spans="2:29" x14ac:dyDescent="0.25">
      <c r="B1507">
        <f t="shared" si="46"/>
        <v>2023</v>
      </c>
      <c r="C1507">
        <f t="shared" si="47"/>
        <v>10</v>
      </c>
      <c r="D1507" s="19">
        <f>_xlfn.XLOOKUP(G1507,[1]Sheet1!$K:$K,[1]Sheet1!$D:$D,0)</f>
        <v>45215</v>
      </c>
      <c r="E1507" s="19">
        <f>_xlfn.XLOOKUP(G1507,[1]Sheet1!$K:$K,[1]Sheet1!$E:$E,0)</f>
        <v>45221</v>
      </c>
      <c r="F1507" t="str">
        <f>_xlfn.XLOOKUP(G1507,[1]Sheet1!$K:$K,[1]Sheet1!$N:$N,0)</f>
        <v>2023-W42</v>
      </c>
      <c r="G1507" t="s">
        <v>773</v>
      </c>
      <c r="H1507" t="s">
        <v>92</v>
      </c>
      <c r="I1507" t="s">
        <v>93</v>
      </c>
      <c r="J1507" t="s">
        <v>94</v>
      </c>
      <c r="K1507" t="s">
        <v>95</v>
      </c>
      <c r="L1507" t="s">
        <v>1954</v>
      </c>
      <c r="M1507" t="s">
        <v>984</v>
      </c>
      <c r="N1507" t="s">
        <v>1555</v>
      </c>
      <c r="O1507" t="s">
        <v>986</v>
      </c>
      <c r="P1507" t="s">
        <v>1890</v>
      </c>
      <c r="Q1507" t="s">
        <v>984</v>
      </c>
      <c r="R1507" t="s">
        <v>2546</v>
      </c>
      <c r="S1507" t="s">
        <v>986</v>
      </c>
      <c r="T1507" t="s">
        <v>970</v>
      </c>
      <c r="U1507" t="s">
        <v>986</v>
      </c>
      <c r="V1507" t="s">
        <v>972</v>
      </c>
      <c r="W1507" t="s">
        <v>984</v>
      </c>
      <c r="X1507" t="s">
        <v>1083</v>
      </c>
      <c r="Y1507" t="s">
        <v>986</v>
      </c>
      <c r="Z1507" t="s">
        <v>138</v>
      </c>
      <c r="AA1507" t="s">
        <v>33</v>
      </c>
      <c r="AB1507">
        <v>2</v>
      </c>
      <c r="AC1507">
        <v>0</v>
      </c>
    </row>
    <row r="1508" spans="2:29" x14ac:dyDescent="0.25">
      <c r="B1508">
        <f t="shared" si="46"/>
        <v>2023</v>
      </c>
      <c r="C1508">
        <f t="shared" si="47"/>
        <v>10</v>
      </c>
      <c r="D1508" s="19">
        <f>_xlfn.XLOOKUP(G1508,[1]Sheet1!$K:$K,[1]Sheet1!$D:$D,0)</f>
        <v>45215</v>
      </c>
      <c r="E1508" s="19">
        <f>_xlfn.XLOOKUP(G1508,[1]Sheet1!$K:$K,[1]Sheet1!$E:$E,0)</f>
        <v>45221</v>
      </c>
      <c r="F1508" t="str">
        <f>_xlfn.XLOOKUP(G1508,[1]Sheet1!$K:$K,[1]Sheet1!$N:$N,0)</f>
        <v>2023-W42</v>
      </c>
      <c r="G1508" t="s">
        <v>773</v>
      </c>
      <c r="H1508" t="s">
        <v>34</v>
      </c>
      <c r="I1508" t="s">
        <v>45</v>
      </c>
      <c r="J1508" t="s">
        <v>46</v>
      </c>
      <c r="K1508" t="s">
        <v>47</v>
      </c>
      <c r="L1508" t="s">
        <v>1281</v>
      </c>
      <c r="M1508" t="s">
        <v>984</v>
      </c>
      <c r="N1508" t="s">
        <v>2616</v>
      </c>
      <c r="O1508" t="s">
        <v>986</v>
      </c>
      <c r="P1508" t="s">
        <v>1097</v>
      </c>
      <c r="Q1508" t="s">
        <v>984</v>
      </c>
      <c r="R1508" t="s">
        <v>1190</v>
      </c>
      <c r="S1508" t="s">
        <v>986</v>
      </c>
      <c r="T1508" t="s">
        <v>970</v>
      </c>
      <c r="U1508" t="s">
        <v>986</v>
      </c>
      <c r="V1508" t="s">
        <v>996</v>
      </c>
      <c r="W1508" t="s">
        <v>984</v>
      </c>
      <c r="X1508" t="s">
        <v>1445</v>
      </c>
      <c r="Y1508" t="s">
        <v>986</v>
      </c>
      <c r="Z1508" t="s">
        <v>139</v>
      </c>
      <c r="AA1508" t="s">
        <v>33</v>
      </c>
      <c r="AB1508">
        <v>1</v>
      </c>
      <c r="AC1508">
        <v>0</v>
      </c>
    </row>
    <row r="1509" spans="2:29" x14ac:dyDescent="0.25">
      <c r="B1509">
        <f t="shared" si="46"/>
        <v>2022</v>
      </c>
      <c r="C1509">
        <f t="shared" si="47"/>
        <v>5</v>
      </c>
      <c r="D1509" s="19">
        <f>_xlfn.XLOOKUP(G1509,[1]Sheet1!$K:$K,[1]Sheet1!$D:$D,0)</f>
        <v>44711</v>
      </c>
      <c r="E1509" s="19">
        <f>_xlfn.XLOOKUP(G1509,[1]Sheet1!$K:$K,[1]Sheet1!$E:$E,0)</f>
        <v>44717</v>
      </c>
      <c r="F1509" t="str">
        <f>_xlfn.XLOOKUP(G1509,[1]Sheet1!$K:$K,[1]Sheet1!$N:$N,0)</f>
        <v>2022-W23</v>
      </c>
      <c r="G1509" t="s">
        <v>776</v>
      </c>
    </row>
    <row r="1510" spans="2:29" x14ac:dyDescent="0.25">
      <c r="B1510">
        <f t="shared" si="46"/>
        <v>2023</v>
      </c>
      <c r="C1510">
        <f t="shared" si="47"/>
        <v>10</v>
      </c>
      <c r="D1510" s="19">
        <f>_xlfn.XLOOKUP(G1510,[1]Sheet1!$K:$K,[1]Sheet1!$D:$D,0)</f>
        <v>45208</v>
      </c>
      <c r="E1510" s="19">
        <f>_xlfn.XLOOKUP(G1510,[1]Sheet1!$K:$K,[1]Sheet1!$E:$E,0)</f>
        <v>45214</v>
      </c>
      <c r="F1510" t="str">
        <f>_xlfn.XLOOKUP(G1510,[1]Sheet1!$K:$K,[1]Sheet1!$N:$N,0)</f>
        <v>2023-W41</v>
      </c>
      <c r="G1510" t="s">
        <v>777</v>
      </c>
      <c r="H1510" t="s">
        <v>40</v>
      </c>
      <c r="I1510" t="s">
        <v>58</v>
      </c>
      <c r="J1510" t="s">
        <v>59</v>
      </c>
      <c r="K1510" t="s">
        <v>60</v>
      </c>
      <c r="L1510" t="s">
        <v>3351</v>
      </c>
      <c r="M1510" t="s">
        <v>1081</v>
      </c>
      <c r="N1510" t="s">
        <v>3352</v>
      </c>
      <c r="O1510" t="s">
        <v>1152</v>
      </c>
      <c r="P1510" t="s">
        <v>1995</v>
      </c>
      <c r="Q1510" t="s">
        <v>1032</v>
      </c>
      <c r="R1510" t="s">
        <v>3353</v>
      </c>
      <c r="S1510" t="s">
        <v>1805</v>
      </c>
      <c r="T1510" t="s">
        <v>970</v>
      </c>
      <c r="U1510" t="s">
        <v>970</v>
      </c>
      <c r="V1510" t="s">
        <v>1204</v>
      </c>
      <c r="W1510" t="s">
        <v>984</v>
      </c>
      <c r="X1510" t="s">
        <v>2478</v>
      </c>
      <c r="Y1510" t="s">
        <v>986</v>
      </c>
      <c r="Z1510" t="s">
        <v>125</v>
      </c>
      <c r="AA1510" t="s">
        <v>33</v>
      </c>
      <c r="AB1510">
        <v>31</v>
      </c>
      <c r="AC1510">
        <v>0</v>
      </c>
    </row>
    <row r="1511" spans="2:29" x14ac:dyDescent="0.25">
      <c r="B1511">
        <f t="shared" si="46"/>
        <v>2023</v>
      </c>
      <c r="C1511">
        <f t="shared" si="47"/>
        <v>10</v>
      </c>
      <c r="D1511" s="19">
        <f>_xlfn.XLOOKUP(G1511,[1]Sheet1!$K:$K,[1]Sheet1!$D:$D,0)</f>
        <v>45208</v>
      </c>
      <c r="E1511" s="19">
        <f>_xlfn.XLOOKUP(G1511,[1]Sheet1!$K:$K,[1]Sheet1!$E:$E,0)</f>
        <v>45214</v>
      </c>
      <c r="F1511" t="str">
        <f>_xlfn.XLOOKUP(G1511,[1]Sheet1!$K:$K,[1]Sheet1!$N:$N,0)</f>
        <v>2023-W41</v>
      </c>
      <c r="G1511" t="s">
        <v>777</v>
      </c>
      <c r="H1511" t="s">
        <v>76</v>
      </c>
      <c r="I1511" t="s">
        <v>76</v>
      </c>
      <c r="J1511" t="s">
        <v>77</v>
      </c>
      <c r="K1511" t="s">
        <v>78</v>
      </c>
      <c r="L1511" t="s">
        <v>2403</v>
      </c>
      <c r="M1511" t="s">
        <v>977</v>
      </c>
      <c r="N1511" t="s">
        <v>1566</v>
      </c>
      <c r="O1511" t="s">
        <v>1805</v>
      </c>
      <c r="P1511" t="s">
        <v>2299</v>
      </c>
      <c r="Q1511" t="s">
        <v>1022</v>
      </c>
      <c r="R1511" t="s">
        <v>3354</v>
      </c>
      <c r="S1511" t="s">
        <v>3355</v>
      </c>
      <c r="T1511" t="s">
        <v>970</v>
      </c>
      <c r="U1511" t="s">
        <v>2635</v>
      </c>
      <c r="V1511" t="s">
        <v>1119</v>
      </c>
      <c r="W1511" t="s">
        <v>996</v>
      </c>
      <c r="X1511" t="s">
        <v>1709</v>
      </c>
      <c r="Y1511" t="s">
        <v>1157</v>
      </c>
      <c r="Z1511" t="s">
        <v>242</v>
      </c>
      <c r="AA1511" t="s">
        <v>146</v>
      </c>
      <c r="AB1511">
        <v>23</v>
      </c>
      <c r="AC1511">
        <v>1</v>
      </c>
    </row>
    <row r="1512" spans="2:29" x14ac:dyDescent="0.25">
      <c r="B1512">
        <f t="shared" si="46"/>
        <v>2023</v>
      </c>
      <c r="C1512">
        <f t="shared" si="47"/>
        <v>10</v>
      </c>
      <c r="D1512" s="19">
        <f>_xlfn.XLOOKUP(G1512,[1]Sheet1!$K:$K,[1]Sheet1!$D:$D,0)</f>
        <v>45208</v>
      </c>
      <c r="E1512" s="19">
        <f>_xlfn.XLOOKUP(G1512,[1]Sheet1!$K:$K,[1]Sheet1!$E:$E,0)</f>
        <v>45214</v>
      </c>
      <c r="F1512" t="str">
        <f>_xlfn.XLOOKUP(G1512,[1]Sheet1!$K:$K,[1]Sheet1!$N:$N,0)</f>
        <v>2023-W41</v>
      </c>
      <c r="G1512" t="s">
        <v>777</v>
      </c>
      <c r="H1512" t="s">
        <v>92</v>
      </c>
      <c r="I1512" t="s">
        <v>102</v>
      </c>
      <c r="J1512" t="s">
        <v>103</v>
      </c>
      <c r="K1512" t="s">
        <v>104</v>
      </c>
      <c r="L1512" t="s">
        <v>3126</v>
      </c>
      <c r="M1512" t="s">
        <v>963</v>
      </c>
      <c r="N1512" t="s">
        <v>3356</v>
      </c>
      <c r="O1512" t="s">
        <v>1040</v>
      </c>
      <c r="P1512" t="s">
        <v>1080</v>
      </c>
      <c r="Q1512" t="s">
        <v>963</v>
      </c>
      <c r="R1512" t="s">
        <v>3357</v>
      </c>
      <c r="S1512" t="s">
        <v>1335</v>
      </c>
      <c r="T1512" t="s">
        <v>970</v>
      </c>
      <c r="U1512" t="s">
        <v>970</v>
      </c>
      <c r="V1512" t="s">
        <v>992</v>
      </c>
      <c r="W1512" t="s">
        <v>984</v>
      </c>
      <c r="X1512" t="s">
        <v>2630</v>
      </c>
      <c r="Y1512" t="s">
        <v>986</v>
      </c>
      <c r="Z1512" t="s">
        <v>142</v>
      </c>
      <c r="AA1512" t="s">
        <v>33</v>
      </c>
      <c r="AB1512">
        <v>15</v>
      </c>
      <c r="AC1512">
        <v>0</v>
      </c>
    </row>
    <row r="1513" spans="2:29" x14ac:dyDescent="0.25">
      <c r="B1513">
        <f t="shared" si="46"/>
        <v>2023</v>
      </c>
      <c r="C1513">
        <f t="shared" si="47"/>
        <v>10</v>
      </c>
      <c r="D1513" s="19">
        <f>_xlfn.XLOOKUP(G1513,[1]Sheet1!$K:$K,[1]Sheet1!$D:$D,0)</f>
        <v>45208</v>
      </c>
      <c r="E1513" s="19">
        <f>_xlfn.XLOOKUP(G1513,[1]Sheet1!$K:$K,[1]Sheet1!$E:$E,0)</f>
        <v>45214</v>
      </c>
      <c r="F1513" t="str">
        <f>_xlfn.XLOOKUP(G1513,[1]Sheet1!$K:$K,[1]Sheet1!$N:$N,0)</f>
        <v>2023-W41</v>
      </c>
      <c r="G1513" t="s">
        <v>777</v>
      </c>
      <c r="H1513" t="s">
        <v>29</v>
      </c>
      <c r="I1513" t="s">
        <v>29</v>
      </c>
      <c r="J1513" t="s">
        <v>30</v>
      </c>
      <c r="K1513" t="s">
        <v>31</v>
      </c>
      <c r="L1513" t="s">
        <v>1588</v>
      </c>
      <c r="M1513" t="s">
        <v>996</v>
      </c>
      <c r="N1513" t="s">
        <v>989</v>
      </c>
      <c r="O1513" t="s">
        <v>1498</v>
      </c>
      <c r="P1513" t="s">
        <v>1713</v>
      </c>
      <c r="Q1513" t="s">
        <v>972</v>
      </c>
      <c r="R1513" t="s">
        <v>1979</v>
      </c>
      <c r="S1513" t="s">
        <v>2595</v>
      </c>
      <c r="T1513" t="s">
        <v>3358</v>
      </c>
      <c r="U1513" t="s">
        <v>970</v>
      </c>
      <c r="V1513" t="s">
        <v>988</v>
      </c>
      <c r="W1513" t="s">
        <v>984</v>
      </c>
      <c r="X1513" t="s">
        <v>3346</v>
      </c>
      <c r="Y1513" t="s">
        <v>986</v>
      </c>
      <c r="Z1513" t="s">
        <v>142</v>
      </c>
      <c r="AA1513" t="s">
        <v>33</v>
      </c>
      <c r="AB1513">
        <v>14</v>
      </c>
      <c r="AC1513">
        <v>0</v>
      </c>
    </row>
    <row r="1514" spans="2:29" x14ac:dyDescent="0.25">
      <c r="B1514">
        <f t="shared" si="46"/>
        <v>2023</v>
      </c>
      <c r="C1514">
        <f t="shared" si="47"/>
        <v>10</v>
      </c>
      <c r="D1514" s="19">
        <f>_xlfn.XLOOKUP(G1514,[1]Sheet1!$K:$K,[1]Sheet1!$D:$D,0)</f>
        <v>45208</v>
      </c>
      <c r="E1514" s="19">
        <f>_xlfn.XLOOKUP(G1514,[1]Sheet1!$K:$K,[1]Sheet1!$E:$E,0)</f>
        <v>45214</v>
      </c>
      <c r="F1514" t="str">
        <f>_xlfn.XLOOKUP(G1514,[1]Sheet1!$K:$K,[1]Sheet1!$N:$N,0)</f>
        <v>2023-W41</v>
      </c>
      <c r="G1514" t="s">
        <v>777</v>
      </c>
      <c r="H1514" t="s">
        <v>120</v>
      </c>
      <c r="I1514" t="s">
        <v>120</v>
      </c>
      <c r="J1514" t="s">
        <v>121</v>
      </c>
      <c r="K1514" t="s">
        <v>122</v>
      </c>
      <c r="L1514" t="s">
        <v>1200</v>
      </c>
      <c r="M1514" t="s">
        <v>996</v>
      </c>
      <c r="N1514" t="s">
        <v>1630</v>
      </c>
      <c r="O1514" t="s">
        <v>1498</v>
      </c>
      <c r="P1514" t="s">
        <v>1079</v>
      </c>
      <c r="Q1514" t="s">
        <v>996</v>
      </c>
      <c r="R1514" t="s">
        <v>2723</v>
      </c>
      <c r="S1514" t="s">
        <v>1282</v>
      </c>
      <c r="T1514" t="s">
        <v>2735</v>
      </c>
      <c r="U1514" t="s">
        <v>970</v>
      </c>
      <c r="V1514" t="s">
        <v>1022</v>
      </c>
      <c r="W1514" t="s">
        <v>984</v>
      </c>
      <c r="X1514" t="s">
        <v>3359</v>
      </c>
      <c r="Y1514" t="s">
        <v>986</v>
      </c>
      <c r="Z1514" t="s">
        <v>143</v>
      </c>
      <c r="AA1514" t="s">
        <v>33</v>
      </c>
      <c r="AB1514">
        <v>8</v>
      </c>
      <c r="AC1514">
        <v>0</v>
      </c>
    </row>
    <row r="1515" spans="2:29" x14ac:dyDescent="0.25">
      <c r="B1515">
        <f t="shared" si="46"/>
        <v>2023</v>
      </c>
      <c r="C1515">
        <f t="shared" si="47"/>
        <v>10</v>
      </c>
      <c r="D1515" s="19">
        <f>_xlfn.XLOOKUP(G1515,[1]Sheet1!$K:$K,[1]Sheet1!$D:$D,0)</f>
        <v>45208</v>
      </c>
      <c r="E1515" s="19">
        <f>_xlfn.XLOOKUP(G1515,[1]Sheet1!$K:$K,[1]Sheet1!$E:$E,0)</f>
        <v>45214</v>
      </c>
      <c r="F1515" t="str">
        <f>_xlfn.XLOOKUP(G1515,[1]Sheet1!$K:$K,[1]Sheet1!$N:$N,0)</f>
        <v>2023-W41</v>
      </c>
      <c r="G1515" t="s">
        <v>777</v>
      </c>
      <c r="H1515" t="s">
        <v>92</v>
      </c>
      <c r="I1515" t="s">
        <v>97</v>
      </c>
      <c r="J1515" t="s">
        <v>98</v>
      </c>
      <c r="K1515" t="s">
        <v>99</v>
      </c>
      <c r="L1515" t="s">
        <v>1738</v>
      </c>
      <c r="M1515" t="s">
        <v>977</v>
      </c>
      <c r="N1515" t="s">
        <v>3360</v>
      </c>
      <c r="O1515" t="s">
        <v>1805</v>
      </c>
      <c r="P1515" t="s">
        <v>2166</v>
      </c>
      <c r="Q1515" t="s">
        <v>1032</v>
      </c>
      <c r="R1515" t="s">
        <v>1435</v>
      </c>
      <c r="S1515" t="s">
        <v>1805</v>
      </c>
      <c r="T1515" t="s">
        <v>970</v>
      </c>
      <c r="U1515" t="s">
        <v>970</v>
      </c>
      <c r="V1515" t="s">
        <v>967</v>
      </c>
      <c r="W1515" t="s">
        <v>972</v>
      </c>
      <c r="X1515" t="s">
        <v>1279</v>
      </c>
      <c r="Y1515" t="s">
        <v>1524</v>
      </c>
      <c r="Z1515" t="s">
        <v>151</v>
      </c>
      <c r="AA1515" t="s">
        <v>138</v>
      </c>
      <c r="AB1515">
        <v>7</v>
      </c>
      <c r="AC1515">
        <v>2</v>
      </c>
    </row>
    <row r="1516" spans="2:29" x14ac:dyDescent="0.25">
      <c r="B1516">
        <f t="shared" si="46"/>
        <v>2023</v>
      </c>
      <c r="C1516">
        <f t="shared" si="47"/>
        <v>10</v>
      </c>
      <c r="D1516" s="19">
        <f>_xlfn.XLOOKUP(G1516,[1]Sheet1!$K:$K,[1]Sheet1!$D:$D,0)</f>
        <v>45208</v>
      </c>
      <c r="E1516" s="19">
        <f>_xlfn.XLOOKUP(G1516,[1]Sheet1!$K:$K,[1]Sheet1!$E:$E,0)</f>
        <v>45214</v>
      </c>
      <c r="F1516" t="str">
        <f>_xlfn.XLOOKUP(G1516,[1]Sheet1!$K:$K,[1]Sheet1!$N:$N,0)</f>
        <v>2023-W41</v>
      </c>
      <c r="G1516" t="s">
        <v>777</v>
      </c>
      <c r="H1516" t="s">
        <v>34</v>
      </c>
      <c r="I1516" t="s">
        <v>50</v>
      </c>
      <c r="J1516" t="s">
        <v>51</v>
      </c>
      <c r="K1516" t="s">
        <v>52</v>
      </c>
      <c r="L1516" t="s">
        <v>1284</v>
      </c>
      <c r="M1516" t="s">
        <v>996</v>
      </c>
      <c r="N1516" t="s">
        <v>2572</v>
      </c>
      <c r="O1516" t="s">
        <v>1498</v>
      </c>
      <c r="P1516" t="s">
        <v>1914</v>
      </c>
      <c r="Q1516" t="s">
        <v>996</v>
      </c>
      <c r="R1516" t="s">
        <v>1429</v>
      </c>
      <c r="S1516" t="s">
        <v>1282</v>
      </c>
      <c r="T1516" t="s">
        <v>970</v>
      </c>
      <c r="U1516" t="s">
        <v>970</v>
      </c>
      <c r="V1516" t="s">
        <v>977</v>
      </c>
      <c r="W1516" t="s">
        <v>984</v>
      </c>
      <c r="X1516" t="s">
        <v>1212</v>
      </c>
      <c r="Y1516" t="s">
        <v>986</v>
      </c>
      <c r="Z1516" t="s">
        <v>156</v>
      </c>
      <c r="AA1516" t="s">
        <v>33</v>
      </c>
      <c r="AB1516">
        <v>4</v>
      </c>
      <c r="AC1516">
        <v>0</v>
      </c>
    </row>
    <row r="1517" spans="2:29" x14ac:dyDescent="0.25">
      <c r="B1517">
        <f t="shared" si="46"/>
        <v>2023</v>
      </c>
      <c r="C1517">
        <f t="shared" si="47"/>
        <v>10</v>
      </c>
      <c r="D1517" s="19">
        <f>_xlfn.XLOOKUP(G1517,[1]Sheet1!$K:$K,[1]Sheet1!$D:$D,0)</f>
        <v>45208</v>
      </c>
      <c r="E1517" s="19">
        <f>_xlfn.XLOOKUP(G1517,[1]Sheet1!$K:$K,[1]Sheet1!$E:$E,0)</f>
        <v>45214</v>
      </c>
      <c r="F1517" t="str">
        <f>_xlfn.XLOOKUP(G1517,[1]Sheet1!$K:$K,[1]Sheet1!$N:$N,0)</f>
        <v>2023-W41</v>
      </c>
      <c r="G1517" t="s">
        <v>777</v>
      </c>
      <c r="H1517" t="s">
        <v>115</v>
      </c>
      <c r="I1517" t="s">
        <v>116</v>
      </c>
      <c r="J1517" t="s">
        <v>117</v>
      </c>
      <c r="K1517" t="s">
        <v>118</v>
      </c>
      <c r="L1517" t="s">
        <v>1187</v>
      </c>
      <c r="M1517" t="s">
        <v>984</v>
      </c>
      <c r="N1517" t="s">
        <v>2476</v>
      </c>
      <c r="O1517" t="s">
        <v>986</v>
      </c>
      <c r="P1517" t="s">
        <v>1189</v>
      </c>
      <c r="Q1517" t="s">
        <v>984</v>
      </c>
      <c r="R1517" t="s">
        <v>2180</v>
      </c>
      <c r="S1517" t="s">
        <v>986</v>
      </c>
      <c r="T1517" t="s">
        <v>970</v>
      </c>
      <c r="U1517" t="s">
        <v>986</v>
      </c>
      <c r="V1517" t="s">
        <v>977</v>
      </c>
      <c r="W1517" t="s">
        <v>984</v>
      </c>
      <c r="X1517" t="s">
        <v>2490</v>
      </c>
      <c r="Y1517" t="s">
        <v>986</v>
      </c>
      <c r="Z1517" t="s">
        <v>131</v>
      </c>
      <c r="AA1517" t="s">
        <v>33</v>
      </c>
      <c r="AB1517">
        <v>4</v>
      </c>
      <c r="AC1517">
        <v>0</v>
      </c>
    </row>
    <row r="1518" spans="2:29" x14ac:dyDescent="0.25">
      <c r="B1518">
        <f t="shared" si="46"/>
        <v>2023</v>
      </c>
      <c r="C1518">
        <f t="shared" si="47"/>
        <v>10</v>
      </c>
      <c r="D1518" s="19">
        <f>_xlfn.XLOOKUP(G1518,[1]Sheet1!$K:$K,[1]Sheet1!$D:$D,0)</f>
        <v>45208</v>
      </c>
      <c r="E1518" s="19">
        <f>_xlfn.XLOOKUP(G1518,[1]Sheet1!$K:$K,[1]Sheet1!$E:$E,0)</f>
        <v>45214</v>
      </c>
      <c r="F1518" t="str">
        <f>_xlfn.XLOOKUP(G1518,[1]Sheet1!$K:$K,[1]Sheet1!$N:$N,0)</f>
        <v>2023-W41</v>
      </c>
      <c r="G1518" t="s">
        <v>777</v>
      </c>
      <c r="H1518" t="s">
        <v>24</v>
      </c>
      <c r="I1518" t="s">
        <v>24</v>
      </c>
      <c r="J1518" t="s">
        <v>25</v>
      </c>
      <c r="K1518" t="s">
        <v>26</v>
      </c>
      <c r="L1518" t="s">
        <v>1189</v>
      </c>
      <c r="M1518" t="s">
        <v>984</v>
      </c>
      <c r="N1518" t="s">
        <v>1209</v>
      </c>
      <c r="O1518" t="s">
        <v>986</v>
      </c>
      <c r="P1518" t="s">
        <v>1056</v>
      </c>
      <c r="Q1518" t="s">
        <v>984</v>
      </c>
      <c r="R1518" t="s">
        <v>1597</v>
      </c>
      <c r="S1518" t="s">
        <v>986</v>
      </c>
      <c r="T1518" t="s">
        <v>970</v>
      </c>
      <c r="U1518" t="s">
        <v>986</v>
      </c>
      <c r="V1518" t="s">
        <v>977</v>
      </c>
      <c r="W1518" t="s">
        <v>984</v>
      </c>
      <c r="X1518" t="s">
        <v>1199</v>
      </c>
      <c r="Y1518" t="s">
        <v>986</v>
      </c>
      <c r="Z1518" t="s">
        <v>131</v>
      </c>
      <c r="AA1518" t="s">
        <v>33</v>
      </c>
      <c r="AB1518">
        <v>4</v>
      </c>
      <c r="AC1518">
        <v>0</v>
      </c>
    </row>
    <row r="1519" spans="2:29" x14ac:dyDescent="0.25">
      <c r="B1519">
        <f t="shared" si="46"/>
        <v>2023</v>
      </c>
      <c r="C1519">
        <f t="shared" si="47"/>
        <v>10</v>
      </c>
      <c r="D1519" s="19">
        <f>_xlfn.XLOOKUP(G1519,[1]Sheet1!$K:$K,[1]Sheet1!$D:$D,0)</f>
        <v>45208</v>
      </c>
      <c r="E1519" s="19">
        <f>_xlfn.XLOOKUP(G1519,[1]Sheet1!$K:$K,[1]Sheet1!$E:$E,0)</f>
        <v>45214</v>
      </c>
      <c r="F1519" t="str">
        <f>_xlfn.XLOOKUP(G1519,[1]Sheet1!$K:$K,[1]Sheet1!$N:$N,0)</f>
        <v>2023-W41</v>
      </c>
      <c r="G1519" t="s">
        <v>777</v>
      </c>
      <c r="H1519" t="s">
        <v>92</v>
      </c>
      <c r="I1519" t="s">
        <v>93</v>
      </c>
      <c r="J1519" t="s">
        <v>94</v>
      </c>
      <c r="K1519" t="s">
        <v>95</v>
      </c>
      <c r="L1519" t="s">
        <v>1192</v>
      </c>
      <c r="M1519" t="s">
        <v>972</v>
      </c>
      <c r="N1519" t="s">
        <v>3038</v>
      </c>
      <c r="O1519" t="s">
        <v>1448</v>
      </c>
      <c r="P1519" t="s">
        <v>2587</v>
      </c>
      <c r="Q1519" t="s">
        <v>977</v>
      </c>
      <c r="R1519" t="s">
        <v>1687</v>
      </c>
      <c r="S1519" t="s">
        <v>1361</v>
      </c>
      <c r="T1519" t="s">
        <v>970</v>
      </c>
      <c r="U1519" t="s">
        <v>970</v>
      </c>
      <c r="V1519" t="s">
        <v>977</v>
      </c>
      <c r="W1519" t="s">
        <v>984</v>
      </c>
      <c r="X1519" t="s">
        <v>2471</v>
      </c>
      <c r="Y1519" t="s">
        <v>986</v>
      </c>
      <c r="Z1519" t="s">
        <v>132</v>
      </c>
      <c r="AA1519" t="s">
        <v>33</v>
      </c>
      <c r="AB1519">
        <v>4</v>
      </c>
      <c r="AC1519">
        <v>0</v>
      </c>
    </row>
    <row r="1520" spans="2:29" x14ac:dyDescent="0.25">
      <c r="B1520">
        <f t="shared" si="46"/>
        <v>2023</v>
      </c>
      <c r="C1520">
        <f t="shared" si="47"/>
        <v>10</v>
      </c>
      <c r="D1520" s="19">
        <f>_xlfn.XLOOKUP(G1520,[1]Sheet1!$K:$K,[1]Sheet1!$D:$D,0)</f>
        <v>45208</v>
      </c>
      <c r="E1520" s="19">
        <f>_xlfn.XLOOKUP(G1520,[1]Sheet1!$K:$K,[1]Sheet1!$E:$E,0)</f>
        <v>45214</v>
      </c>
      <c r="F1520" t="str">
        <f>_xlfn.XLOOKUP(G1520,[1]Sheet1!$K:$K,[1]Sheet1!$N:$N,0)</f>
        <v>2023-W41</v>
      </c>
      <c r="G1520" t="s">
        <v>777</v>
      </c>
      <c r="H1520" t="s">
        <v>66</v>
      </c>
      <c r="I1520" t="s">
        <v>67</v>
      </c>
      <c r="J1520" t="s">
        <v>68</v>
      </c>
      <c r="K1520" t="s">
        <v>69</v>
      </c>
      <c r="L1520" t="s">
        <v>1049</v>
      </c>
      <c r="M1520" t="s">
        <v>984</v>
      </c>
      <c r="N1520" t="s">
        <v>1439</v>
      </c>
      <c r="O1520" t="s">
        <v>986</v>
      </c>
      <c r="P1520" t="s">
        <v>1150</v>
      </c>
      <c r="Q1520" t="s">
        <v>984</v>
      </c>
      <c r="R1520" t="s">
        <v>2493</v>
      </c>
      <c r="S1520" t="s">
        <v>986</v>
      </c>
      <c r="T1520" t="s">
        <v>970</v>
      </c>
      <c r="U1520" t="s">
        <v>986</v>
      </c>
      <c r="V1520" t="s">
        <v>1081</v>
      </c>
      <c r="W1520" t="s">
        <v>984</v>
      </c>
      <c r="X1520" t="s">
        <v>1133</v>
      </c>
      <c r="Y1520" t="s">
        <v>986</v>
      </c>
      <c r="Z1520" t="s">
        <v>137</v>
      </c>
      <c r="AA1520" t="s">
        <v>33</v>
      </c>
      <c r="AB1520">
        <v>3</v>
      </c>
      <c r="AC1520">
        <v>0</v>
      </c>
    </row>
    <row r="1521" spans="2:29" x14ac:dyDescent="0.25">
      <c r="B1521">
        <f t="shared" si="46"/>
        <v>2023</v>
      </c>
      <c r="C1521">
        <f t="shared" si="47"/>
        <v>10</v>
      </c>
      <c r="D1521" s="19">
        <f>_xlfn.XLOOKUP(G1521,[1]Sheet1!$K:$K,[1]Sheet1!$D:$D,0)</f>
        <v>45208</v>
      </c>
      <c r="E1521" s="19">
        <f>_xlfn.XLOOKUP(G1521,[1]Sheet1!$K:$K,[1]Sheet1!$E:$E,0)</f>
        <v>45214</v>
      </c>
      <c r="F1521" t="str">
        <f>_xlfn.XLOOKUP(G1521,[1]Sheet1!$K:$K,[1]Sheet1!$N:$N,0)</f>
        <v>2023-W41</v>
      </c>
      <c r="G1521" t="s">
        <v>777</v>
      </c>
      <c r="H1521" t="s">
        <v>34</v>
      </c>
      <c r="I1521" t="s">
        <v>62</v>
      </c>
      <c r="J1521" t="s">
        <v>63</v>
      </c>
      <c r="K1521" t="s">
        <v>64</v>
      </c>
      <c r="L1521" t="s">
        <v>1296</v>
      </c>
      <c r="M1521" t="s">
        <v>984</v>
      </c>
      <c r="N1521" t="s">
        <v>1149</v>
      </c>
      <c r="O1521" t="s">
        <v>986</v>
      </c>
      <c r="P1521" t="s">
        <v>1108</v>
      </c>
      <c r="Q1521" t="s">
        <v>984</v>
      </c>
      <c r="R1521" t="s">
        <v>2339</v>
      </c>
      <c r="S1521" t="s">
        <v>986</v>
      </c>
      <c r="T1521" t="s">
        <v>970</v>
      </c>
      <c r="U1521" t="s">
        <v>986</v>
      </c>
      <c r="V1521" t="s">
        <v>972</v>
      </c>
      <c r="W1521" t="s">
        <v>984</v>
      </c>
      <c r="X1521" t="s">
        <v>1435</v>
      </c>
      <c r="Y1521" t="s">
        <v>986</v>
      </c>
      <c r="Z1521" t="s">
        <v>135</v>
      </c>
      <c r="AA1521" t="s">
        <v>33</v>
      </c>
      <c r="AB1521">
        <v>2</v>
      </c>
      <c r="AC1521">
        <v>0</v>
      </c>
    </row>
    <row r="1522" spans="2:29" x14ac:dyDescent="0.25">
      <c r="B1522">
        <f t="shared" si="46"/>
        <v>2023</v>
      </c>
      <c r="C1522">
        <f t="shared" si="47"/>
        <v>10</v>
      </c>
      <c r="D1522" s="19">
        <f>_xlfn.XLOOKUP(G1522,[1]Sheet1!$K:$K,[1]Sheet1!$D:$D,0)</f>
        <v>45208</v>
      </c>
      <c r="E1522" s="19">
        <f>_xlfn.XLOOKUP(G1522,[1]Sheet1!$K:$K,[1]Sheet1!$E:$E,0)</f>
        <v>45214</v>
      </c>
      <c r="F1522" t="str">
        <f>_xlfn.XLOOKUP(G1522,[1]Sheet1!$K:$K,[1]Sheet1!$N:$N,0)</f>
        <v>2023-W41</v>
      </c>
      <c r="G1522" t="s">
        <v>777</v>
      </c>
      <c r="H1522" t="s">
        <v>34</v>
      </c>
      <c r="I1522" t="s">
        <v>107</v>
      </c>
      <c r="J1522" t="s">
        <v>108</v>
      </c>
      <c r="K1522" t="s">
        <v>109</v>
      </c>
      <c r="L1522" t="s">
        <v>1576</v>
      </c>
      <c r="M1522" t="s">
        <v>996</v>
      </c>
      <c r="N1522" t="s">
        <v>2307</v>
      </c>
      <c r="O1522" t="s">
        <v>1498</v>
      </c>
      <c r="P1522" t="s">
        <v>1299</v>
      </c>
      <c r="Q1522" t="s">
        <v>996</v>
      </c>
      <c r="R1522" t="s">
        <v>1472</v>
      </c>
      <c r="S1522" t="s">
        <v>1282</v>
      </c>
      <c r="T1522" t="s">
        <v>970</v>
      </c>
      <c r="U1522" t="s">
        <v>986</v>
      </c>
      <c r="V1522" t="s">
        <v>972</v>
      </c>
      <c r="W1522" t="s">
        <v>984</v>
      </c>
      <c r="X1522" t="s">
        <v>1488</v>
      </c>
      <c r="Y1522" t="s">
        <v>986</v>
      </c>
      <c r="Z1522" t="s">
        <v>217</v>
      </c>
      <c r="AA1522" t="s">
        <v>33</v>
      </c>
      <c r="AB1522">
        <v>2</v>
      </c>
      <c r="AC1522">
        <v>0</v>
      </c>
    </row>
    <row r="1523" spans="2:29" x14ac:dyDescent="0.25">
      <c r="B1523">
        <f t="shared" si="46"/>
        <v>2023</v>
      </c>
      <c r="C1523">
        <f t="shared" si="47"/>
        <v>10</v>
      </c>
      <c r="D1523" s="19">
        <f>_xlfn.XLOOKUP(G1523,[1]Sheet1!$K:$K,[1]Sheet1!$D:$D,0)</f>
        <v>45208</v>
      </c>
      <c r="E1523" s="19">
        <f>_xlfn.XLOOKUP(G1523,[1]Sheet1!$K:$K,[1]Sheet1!$E:$E,0)</f>
        <v>45214</v>
      </c>
      <c r="F1523" t="str">
        <f>_xlfn.XLOOKUP(G1523,[1]Sheet1!$K:$K,[1]Sheet1!$N:$N,0)</f>
        <v>2023-W41</v>
      </c>
      <c r="G1523" t="s">
        <v>777</v>
      </c>
      <c r="H1523" t="s">
        <v>54</v>
      </c>
      <c r="I1523" t="s">
        <v>54</v>
      </c>
      <c r="J1523" t="s">
        <v>30</v>
      </c>
      <c r="K1523" t="s">
        <v>55</v>
      </c>
      <c r="L1523" t="s">
        <v>1433</v>
      </c>
      <c r="M1523" t="s">
        <v>1081</v>
      </c>
      <c r="N1523" t="s">
        <v>1322</v>
      </c>
      <c r="O1523" t="s">
        <v>1152</v>
      </c>
      <c r="P1523" t="s">
        <v>1336</v>
      </c>
      <c r="Q1523" t="s">
        <v>1081</v>
      </c>
      <c r="R1523" t="s">
        <v>2786</v>
      </c>
      <c r="S1523" t="s">
        <v>1448</v>
      </c>
      <c r="T1523" t="s">
        <v>970</v>
      </c>
      <c r="U1523" t="s">
        <v>970</v>
      </c>
      <c r="V1523" t="s">
        <v>972</v>
      </c>
      <c r="W1523" t="s">
        <v>984</v>
      </c>
      <c r="X1523" t="s">
        <v>1391</v>
      </c>
      <c r="Y1523" t="s">
        <v>986</v>
      </c>
      <c r="Z1523" t="s">
        <v>136</v>
      </c>
      <c r="AA1523" t="s">
        <v>33</v>
      </c>
      <c r="AB1523">
        <v>2</v>
      </c>
      <c r="AC1523">
        <v>0</v>
      </c>
    </row>
    <row r="1524" spans="2:29" x14ac:dyDescent="0.25">
      <c r="B1524">
        <f t="shared" si="46"/>
        <v>2023</v>
      </c>
      <c r="C1524">
        <f t="shared" si="47"/>
        <v>10</v>
      </c>
      <c r="D1524" s="19">
        <f>_xlfn.XLOOKUP(G1524,[1]Sheet1!$K:$K,[1]Sheet1!$D:$D,0)</f>
        <v>45208</v>
      </c>
      <c r="E1524" s="19">
        <f>_xlfn.XLOOKUP(G1524,[1]Sheet1!$K:$K,[1]Sheet1!$E:$E,0)</f>
        <v>45214</v>
      </c>
      <c r="F1524" t="str">
        <f>_xlfn.XLOOKUP(G1524,[1]Sheet1!$K:$K,[1]Sheet1!$N:$N,0)</f>
        <v>2023-W41</v>
      </c>
      <c r="G1524" t="s">
        <v>777</v>
      </c>
      <c r="H1524" t="s">
        <v>34</v>
      </c>
      <c r="I1524" t="s">
        <v>35</v>
      </c>
      <c r="J1524" t="s">
        <v>36</v>
      </c>
      <c r="K1524" t="s">
        <v>37</v>
      </c>
      <c r="L1524" t="s">
        <v>1056</v>
      </c>
      <c r="M1524" t="s">
        <v>996</v>
      </c>
      <c r="N1524" t="s">
        <v>1494</v>
      </c>
      <c r="O1524" t="s">
        <v>1498</v>
      </c>
      <c r="P1524" t="s">
        <v>1284</v>
      </c>
      <c r="Q1524" t="s">
        <v>972</v>
      </c>
      <c r="R1524" t="s">
        <v>1168</v>
      </c>
      <c r="S1524" t="s">
        <v>2595</v>
      </c>
      <c r="T1524" t="s">
        <v>970</v>
      </c>
      <c r="U1524" t="s">
        <v>970</v>
      </c>
      <c r="V1524" t="s">
        <v>972</v>
      </c>
      <c r="W1524" t="s">
        <v>984</v>
      </c>
      <c r="X1524" t="s">
        <v>1498</v>
      </c>
      <c r="Y1524" t="s">
        <v>986</v>
      </c>
      <c r="Z1524" t="s">
        <v>135</v>
      </c>
      <c r="AA1524" t="s">
        <v>33</v>
      </c>
      <c r="AB1524">
        <v>1</v>
      </c>
      <c r="AC1524">
        <v>0</v>
      </c>
    </row>
    <row r="1525" spans="2:29" x14ac:dyDescent="0.25">
      <c r="B1525">
        <f t="shared" si="46"/>
        <v>2023</v>
      </c>
      <c r="C1525">
        <f t="shared" si="47"/>
        <v>10</v>
      </c>
      <c r="D1525" s="19">
        <f>_xlfn.XLOOKUP(G1525,[1]Sheet1!$K:$K,[1]Sheet1!$D:$D,0)</f>
        <v>45208</v>
      </c>
      <c r="E1525" s="19">
        <f>_xlfn.XLOOKUP(G1525,[1]Sheet1!$K:$K,[1]Sheet1!$E:$E,0)</f>
        <v>45214</v>
      </c>
      <c r="F1525" t="str">
        <f>_xlfn.XLOOKUP(G1525,[1]Sheet1!$K:$K,[1]Sheet1!$N:$N,0)</f>
        <v>2023-W41</v>
      </c>
      <c r="G1525" t="s">
        <v>777</v>
      </c>
      <c r="H1525" t="s">
        <v>66</v>
      </c>
      <c r="I1525" t="s">
        <v>84</v>
      </c>
      <c r="J1525" t="s">
        <v>85</v>
      </c>
      <c r="K1525" t="s">
        <v>86</v>
      </c>
      <c r="L1525" t="s">
        <v>1108</v>
      </c>
      <c r="M1525" t="s">
        <v>984</v>
      </c>
      <c r="N1525" t="s">
        <v>3072</v>
      </c>
      <c r="O1525" t="s">
        <v>986</v>
      </c>
      <c r="P1525" t="s">
        <v>1318</v>
      </c>
      <c r="Q1525" t="s">
        <v>984</v>
      </c>
      <c r="R1525" t="s">
        <v>2515</v>
      </c>
      <c r="S1525" t="s">
        <v>986</v>
      </c>
      <c r="T1525" t="s">
        <v>970</v>
      </c>
      <c r="U1525" t="s">
        <v>986</v>
      </c>
      <c r="V1525" t="s">
        <v>996</v>
      </c>
      <c r="W1525" t="s">
        <v>984</v>
      </c>
      <c r="X1525" t="s">
        <v>1218</v>
      </c>
      <c r="Y1525" t="s">
        <v>986</v>
      </c>
      <c r="Z1525" t="s">
        <v>146</v>
      </c>
      <c r="AA1525" t="s">
        <v>33</v>
      </c>
      <c r="AB1525">
        <v>1</v>
      </c>
      <c r="AC1525">
        <v>0</v>
      </c>
    </row>
    <row r="1526" spans="2:29" x14ac:dyDescent="0.25">
      <c r="B1526">
        <f t="shared" si="46"/>
        <v>2023</v>
      </c>
      <c r="C1526">
        <f t="shared" si="47"/>
        <v>10</v>
      </c>
      <c r="D1526" s="19">
        <f>_xlfn.XLOOKUP(G1526,[1]Sheet1!$K:$K,[1]Sheet1!$D:$D,0)</f>
        <v>45208</v>
      </c>
      <c r="E1526" s="19">
        <f>_xlfn.XLOOKUP(G1526,[1]Sheet1!$K:$K,[1]Sheet1!$E:$E,0)</f>
        <v>45214</v>
      </c>
      <c r="F1526" t="str">
        <f>_xlfn.XLOOKUP(G1526,[1]Sheet1!$K:$K,[1]Sheet1!$N:$N,0)</f>
        <v>2023-W41</v>
      </c>
      <c r="G1526" t="s">
        <v>777</v>
      </c>
      <c r="H1526" t="s">
        <v>92</v>
      </c>
      <c r="I1526" t="s">
        <v>111</v>
      </c>
      <c r="J1526" t="s">
        <v>112</v>
      </c>
      <c r="K1526" t="s">
        <v>113</v>
      </c>
      <c r="L1526" t="s">
        <v>1888</v>
      </c>
      <c r="M1526" t="s">
        <v>977</v>
      </c>
      <c r="N1526" t="s">
        <v>2628</v>
      </c>
      <c r="O1526" t="s">
        <v>1805</v>
      </c>
      <c r="P1526" t="s">
        <v>1309</v>
      </c>
      <c r="Q1526" t="s">
        <v>1032</v>
      </c>
      <c r="R1526" t="s">
        <v>1182</v>
      </c>
      <c r="S1526" t="s">
        <v>1805</v>
      </c>
      <c r="T1526" t="s">
        <v>970</v>
      </c>
      <c r="U1526" t="s">
        <v>970</v>
      </c>
      <c r="V1526" t="s">
        <v>996</v>
      </c>
      <c r="W1526" t="s">
        <v>984</v>
      </c>
      <c r="X1526" t="s">
        <v>1934</v>
      </c>
      <c r="Y1526" t="s">
        <v>986</v>
      </c>
      <c r="Z1526" t="s">
        <v>146</v>
      </c>
      <c r="AA1526" t="s">
        <v>33</v>
      </c>
      <c r="AB1526">
        <v>1</v>
      </c>
      <c r="AC1526">
        <v>0</v>
      </c>
    </row>
    <row r="1527" spans="2:29" x14ac:dyDescent="0.25">
      <c r="B1527">
        <f t="shared" si="46"/>
        <v>2023</v>
      </c>
      <c r="C1527">
        <f t="shared" si="47"/>
        <v>12</v>
      </c>
      <c r="D1527" s="19">
        <f>_xlfn.XLOOKUP(G1527,[1]Sheet1!$K:$K,[1]Sheet1!$D:$D,0)</f>
        <v>45271</v>
      </c>
      <c r="E1527" s="19">
        <f>_xlfn.XLOOKUP(G1527,[1]Sheet1!$K:$K,[1]Sheet1!$E:$E,0)</f>
        <v>45277</v>
      </c>
      <c r="F1527" t="str">
        <f>_xlfn.XLOOKUP(G1527,[1]Sheet1!$K:$K,[1]Sheet1!$N:$N,0)</f>
        <v>2023-W50</v>
      </c>
      <c r="G1527" t="s">
        <v>778</v>
      </c>
      <c r="H1527" t="s">
        <v>24</v>
      </c>
      <c r="I1527" t="s">
        <v>24</v>
      </c>
      <c r="J1527" t="s">
        <v>25</v>
      </c>
      <c r="K1527" t="s">
        <v>26</v>
      </c>
      <c r="L1527" t="s">
        <v>3361</v>
      </c>
      <c r="M1527" t="s">
        <v>1022</v>
      </c>
      <c r="N1527" t="s">
        <v>2141</v>
      </c>
      <c r="O1527" t="s">
        <v>2678</v>
      </c>
      <c r="P1527" t="s">
        <v>3362</v>
      </c>
      <c r="Q1527" t="s">
        <v>1110</v>
      </c>
      <c r="R1527" t="s">
        <v>1436</v>
      </c>
      <c r="S1527" t="s">
        <v>1429</v>
      </c>
      <c r="T1527" t="s">
        <v>970</v>
      </c>
      <c r="U1527" t="s">
        <v>970</v>
      </c>
      <c r="V1527" t="s">
        <v>2648</v>
      </c>
      <c r="W1527" t="s">
        <v>972</v>
      </c>
      <c r="X1527" t="s">
        <v>3363</v>
      </c>
      <c r="Y1527" t="s">
        <v>1157</v>
      </c>
      <c r="Z1527" t="s">
        <v>779</v>
      </c>
      <c r="AA1527" t="s">
        <v>761</v>
      </c>
      <c r="AB1527">
        <v>144</v>
      </c>
      <c r="AC1527">
        <v>2</v>
      </c>
    </row>
    <row r="1528" spans="2:29" x14ac:dyDescent="0.25">
      <c r="B1528">
        <f t="shared" si="46"/>
        <v>2023</v>
      </c>
      <c r="C1528">
        <f t="shared" si="47"/>
        <v>12</v>
      </c>
      <c r="D1528" s="19">
        <f>_xlfn.XLOOKUP(G1528,[1]Sheet1!$K:$K,[1]Sheet1!$D:$D,0)</f>
        <v>45271</v>
      </c>
      <c r="E1528" s="19">
        <f>_xlfn.XLOOKUP(G1528,[1]Sheet1!$K:$K,[1]Sheet1!$E:$E,0)</f>
        <v>45277</v>
      </c>
      <c r="F1528" t="str">
        <f>_xlfn.XLOOKUP(G1528,[1]Sheet1!$K:$K,[1]Sheet1!$N:$N,0)</f>
        <v>2023-W50</v>
      </c>
      <c r="G1528" t="s">
        <v>778</v>
      </c>
      <c r="H1528" t="s">
        <v>29</v>
      </c>
      <c r="I1528" t="s">
        <v>29</v>
      </c>
      <c r="J1528" t="s">
        <v>30</v>
      </c>
      <c r="K1528" t="s">
        <v>31</v>
      </c>
      <c r="L1528" t="s">
        <v>3364</v>
      </c>
      <c r="M1528" t="s">
        <v>972</v>
      </c>
      <c r="N1528" t="s">
        <v>1139</v>
      </c>
      <c r="O1528" t="s">
        <v>1598</v>
      </c>
      <c r="P1528" t="s">
        <v>3365</v>
      </c>
      <c r="Q1528" t="s">
        <v>1081</v>
      </c>
      <c r="R1528" t="s">
        <v>1091</v>
      </c>
      <c r="S1528" t="s">
        <v>2174</v>
      </c>
      <c r="T1528" t="s">
        <v>970</v>
      </c>
      <c r="U1528" t="s">
        <v>970</v>
      </c>
      <c r="V1528" t="s">
        <v>2561</v>
      </c>
      <c r="W1528" t="s">
        <v>984</v>
      </c>
      <c r="X1528" t="s">
        <v>3366</v>
      </c>
      <c r="Y1528" t="s">
        <v>986</v>
      </c>
      <c r="Z1528" t="s">
        <v>780</v>
      </c>
      <c r="AA1528" t="s">
        <v>33</v>
      </c>
      <c r="AB1528">
        <v>128</v>
      </c>
      <c r="AC1528">
        <v>0</v>
      </c>
    </row>
    <row r="1529" spans="2:29" x14ac:dyDescent="0.25">
      <c r="B1529">
        <f t="shared" si="46"/>
        <v>2023</v>
      </c>
      <c r="C1529">
        <f t="shared" si="47"/>
        <v>12</v>
      </c>
      <c r="D1529" s="19">
        <f>_xlfn.XLOOKUP(G1529,[1]Sheet1!$K:$K,[1]Sheet1!$D:$D,0)</f>
        <v>45271</v>
      </c>
      <c r="E1529" s="19">
        <f>_xlfn.XLOOKUP(G1529,[1]Sheet1!$K:$K,[1]Sheet1!$E:$E,0)</f>
        <v>45277</v>
      </c>
      <c r="F1529" t="str">
        <f>_xlfn.XLOOKUP(G1529,[1]Sheet1!$K:$K,[1]Sheet1!$N:$N,0)</f>
        <v>2023-W50</v>
      </c>
      <c r="G1529" t="s">
        <v>778</v>
      </c>
      <c r="H1529" t="s">
        <v>66</v>
      </c>
      <c r="I1529" t="s">
        <v>67</v>
      </c>
      <c r="J1529" t="s">
        <v>68</v>
      </c>
      <c r="K1529" t="s">
        <v>69</v>
      </c>
      <c r="L1529" t="s">
        <v>3367</v>
      </c>
      <c r="M1529" t="s">
        <v>988</v>
      </c>
      <c r="N1529" t="s">
        <v>1852</v>
      </c>
      <c r="O1529" t="s">
        <v>3368</v>
      </c>
      <c r="P1529" t="s">
        <v>3369</v>
      </c>
      <c r="Q1529" t="s">
        <v>1219</v>
      </c>
      <c r="R1529" t="s">
        <v>2521</v>
      </c>
      <c r="S1529" t="s">
        <v>1956</v>
      </c>
      <c r="T1529" t="s">
        <v>970</v>
      </c>
      <c r="U1529" t="s">
        <v>970</v>
      </c>
      <c r="V1529" t="s">
        <v>1309</v>
      </c>
      <c r="W1529" t="s">
        <v>972</v>
      </c>
      <c r="X1529" t="s">
        <v>1233</v>
      </c>
      <c r="Y1529" t="s">
        <v>1303</v>
      </c>
      <c r="Z1529" t="s">
        <v>781</v>
      </c>
      <c r="AA1529" t="s">
        <v>181</v>
      </c>
      <c r="AB1529">
        <v>119</v>
      </c>
      <c r="AC1529">
        <v>2</v>
      </c>
    </row>
    <row r="1530" spans="2:29" x14ac:dyDescent="0.25">
      <c r="B1530">
        <f t="shared" si="46"/>
        <v>2023</v>
      </c>
      <c r="C1530">
        <f t="shared" si="47"/>
        <v>12</v>
      </c>
      <c r="D1530" s="19">
        <f>_xlfn.XLOOKUP(G1530,[1]Sheet1!$K:$K,[1]Sheet1!$D:$D,0)</f>
        <v>45271</v>
      </c>
      <c r="E1530" s="19">
        <f>_xlfn.XLOOKUP(G1530,[1]Sheet1!$K:$K,[1]Sheet1!$E:$E,0)</f>
        <v>45277</v>
      </c>
      <c r="F1530" t="str">
        <f>_xlfn.XLOOKUP(G1530,[1]Sheet1!$K:$K,[1]Sheet1!$N:$N,0)</f>
        <v>2023-W50</v>
      </c>
      <c r="G1530" t="s">
        <v>778</v>
      </c>
      <c r="H1530" t="s">
        <v>34</v>
      </c>
      <c r="I1530" t="s">
        <v>62</v>
      </c>
      <c r="J1530" t="s">
        <v>63</v>
      </c>
      <c r="K1530" t="s">
        <v>64</v>
      </c>
      <c r="L1530" t="s">
        <v>3370</v>
      </c>
      <c r="M1530" t="s">
        <v>1012</v>
      </c>
      <c r="N1530" t="s">
        <v>2212</v>
      </c>
      <c r="O1530" t="s">
        <v>1782</v>
      </c>
      <c r="P1530" t="s">
        <v>2770</v>
      </c>
      <c r="Q1530" t="s">
        <v>1125</v>
      </c>
      <c r="R1530" t="s">
        <v>1712</v>
      </c>
      <c r="S1530" t="s">
        <v>1400</v>
      </c>
      <c r="T1530" t="s">
        <v>970</v>
      </c>
      <c r="U1530" t="s">
        <v>970</v>
      </c>
      <c r="V1530" t="s">
        <v>1192</v>
      </c>
      <c r="W1530" t="s">
        <v>984</v>
      </c>
      <c r="X1530" t="s">
        <v>3371</v>
      </c>
      <c r="Y1530" t="s">
        <v>986</v>
      </c>
      <c r="Z1530" t="s">
        <v>782</v>
      </c>
      <c r="AA1530" t="s">
        <v>33</v>
      </c>
      <c r="AB1530">
        <v>117</v>
      </c>
      <c r="AC1530">
        <v>0</v>
      </c>
    </row>
    <row r="1531" spans="2:29" x14ac:dyDescent="0.25">
      <c r="B1531">
        <f t="shared" si="46"/>
        <v>2023</v>
      </c>
      <c r="C1531">
        <f t="shared" si="47"/>
        <v>12</v>
      </c>
      <c r="D1531" s="19">
        <f>_xlfn.XLOOKUP(G1531,[1]Sheet1!$K:$K,[1]Sheet1!$D:$D,0)</f>
        <v>45271</v>
      </c>
      <c r="E1531" s="19">
        <f>_xlfn.XLOOKUP(G1531,[1]Sheet1!$K:$K,[1]Sheet1!$E:$E,0)</f>
        <v>45277</v>
      </c>
      <c r="F1531" t="str">
        <f>_xlfn.XLOOKUP(G1531,[1]Sheet1!$K:$K,[1]Sheet1!$N:$N,0)</f>
        <v>2023-W50</v>
      </c>
      <c r="G1531" t="s">
        <v>778</v>
      </c>
      <c r="H1531" t="s">
        <v>66</v>
      </c>
      <c r="I1531" t="s">
        <v>84</v>
      </c>
      <c r="J1531" t="s">
        <v>85</v>
      </c>
      <c r="K1531" t="s">
        <v>86</v>
      </c>
      <c r="L1531" t="s">
        <v>3372</v>
      </c>
      <c r="M1531" t="s">
        <v>1012</v>
      </c>
      <c r="N1531" t="s">
        <v>3368</v>
      </c>
      <c r="O1531" t="s">
        <v>1782</v>
      </c>
      <c r="P1531" t="s">
        <v>3373</v>
      </c>
      <c r="Q1531" t="s">
        <v>1012</v>
      </c>
      <c r="R1531" t="s">
        <v>2954</v>
      </c>
      <c r="S1531" t="s">
        <v>1472</v>
      </c>
      <c r="T1531" t="s">
        <v>970</v>
      </c>
      <c r="U1531" t="s">
        <v>970</v>
      </c>
      <c r="V1531" t="s">
        <v>1855</v>
      </c>
      <c r="W1531" t="s">
        <v>984</v>
      </c>
      <c r="X1531" t="s">
        <v>3374</v>
      </c>
      <c r="Y1531" t="s">
        <v>986</v>
      </c>
      <c r="Z1531" t="s">
        <v>783</v>
      </c>
      <c r="AA1531" t="s">
        <v>33</v>
      </c>
      <c r="AB1531">
        <v>117</v>
      </c>
      <c r="AC1531">
        <v>0</v>
      </c>
    </row>
    <row r="1532" spans="2:29" x14ac:dyDescent="0.25">
      <c r="B1532">
        <f t="shared" si="46"/>
        <v>2023</v>
      </c>
      <c r="C1532">
        <f t="shared" si="47"/>
        <v>12</v>
      </c>
      <c r="D1532" s="19">
        <f>_xlfn.XLOOKUP(G1532,[1]Sheet1!$K:$K,[1]Sheet1!$D:$D,0)</f>
        <v>45271</v>
      </c>
      <c r="E1532" s="19">
        <f>_xlfn.XLOOKUP(G1532,[1]Sheet1!$K:$K,[1]Sheet1!$E:$E,0)</f>
        <v>45277</v>
      </c>
      <c r="F1532" t="str">
        <f>_xlfn.XLOOKUP(G1532,[1]Sheet1!$K:$K,[1]Sheet1!$N:$N,0)</f>
        <v>2023-W50</v>
      </c>
      <c r="G1532" t="s">
        <v>778</v>
      </c>
      <c r="H1532" t="s">
        <v>40</v>
      </c>
      <c r="I1532" t="s">
        <v>58</v>
      </c>
      <c r="J1532" t="s">
        <v>59</v>
      </c>
      <c r="K1532" t="s">
        <v>60</v>
      </c>
      <c r="L1532" t="s">
        <v>3375</v>
      </c>
      <c r="M1532" t="s">
        <v>988</v>
      </c>
      <c r="N1532" t="s">
        <v>2626</v>
      </c>
      <c r="O1532" t="s">
        <v>3368</v>
      </c>
      <c r="P1532" t="s">
        <v>3376</v>
      </c>
      <c r="Q1532" t="s">
        <v>1219</v>
      </c>
      <c r="R1532" t="s">
        <v>3377</v>
      </c>
      <c r="S1532" t="s">
        <v>1956</v>
      </c>
      <c r="T1532" t="s">
        <v>970</v>
      </c>
      <c r="U1532" t="s">
        <v>970</v>
      </c>
      <c r="V1532" t="s">
        <v>1588</v>
      </c>
      <c r="W1532" t="s">
        <v>972</v>
      </c>
      <c r="X1532" t="s">
        <v>1803</v>
      </c>
      <c r="Y1532" t="s">
        <v>1303</v>
      </c>
      <c r="Z1532" t="s">
        <v>784</v>
      </c>
      <c r="AA1532" t="s">
        <v>257</v>
      </c>
      <c r="AB1532">
        <v>110</v>
      </c>
      <c r="AC1532">
        <v>2</v>
      </c>
    </row>
    <row r="1533" spans="2:29" x14ac:dyDescent="0.25">
      <c r="B1533">
        <f t="shared" si="46"/>
        <v>2023</v>
      </c>
      <c r="C1533">
        <f t="shared" si="47"/>
        <v>12</v>
      </c>
      <c r="D1533" s="19">
        <f>_xlfn.XLOOKUP(G1533,[1]Sheet1!$K:$K,[1]Sheet1!$D:$D,0)</f>
        <v>45271</v>
      </c>
      <c r="E1533" s="19">
        <f>_xlfn.XLOOKUP(G1533,[1]Sheet1!$K:$K,[1]Sheet1!$E:$E,0)</f>
        <v>45277</v>
      </c>
      <c r="F1533" t="str">
        <f>_xlfn.XLOOKUP(G1533,[1]Sheet1!$K:$K,[1]Sheet1!$N:$N,0)</f>
        <v>2023-W50</v>
      </c>
      <c r="G1533" t="s">
        <v>778</v>
      </c>
      <c r="H1533" t="s">
        <v>40</v>
      </c>
      <c r="I1533" t="s">
        <v>41</v>
      </c>
      <c r="J1533" t="s">
        <v>42</v>
      </c>
      <c r="K1533" t="s">
        <v>43</v>
      </c>
      <c r="L1533" t="s">
        <v>3378</v>
      </c>
      <c r="M1533" t="s">
        <v>988</v>
      </c>
      <c r="N1533" t="s">
        <v>2539</v>
      </c>
      <c r="O1533" t="s">
        <v>3368</v>
      </c>
      <c r="P1533" t="s">
        <v>2970</v>
      </c>
      <c r="Q1533" t="s">
        <v>992</v>
      </c>
      <c r="R1533" t="s">
        <v>1882</v>
      </c>
      <c r="S1533" t="s">
        <v>1530</v>
      </c>
      <c r="T1533" t="s">
        <v>970</v>
      </c>
      <c r="U1533" t="s">
        <v>970</v>
      </c>
      <c r="V1533" t="s">
        <v>1192</v>
      </c>
      <c r="W1533" t="s">
        <v>996</v>
      </c>
      <c r="X1533" t="s">
        <v>1639</v>
      </c>
      <c r="Y1533" t="s">
        <v>998</v>
      </c>
      <c r="Z1533" t="s">
        <v>785</v>
      </c>
      <c r="AA1533" t="s">
        <v>236</v>
      </c>
      <c r="AB1533">
        <v>110</v>
      </c>
      <c r="AC1533">
        <v>1</v>
      </c>
    </row>
    <row r="1534" spans="2:29" x14ac:dyDescent="0.25">
      <c r="B1534">
        <f t="shared" si="46"/>
        <v>2023</v>
      </c>
      <c r="C1534">
        <f t="shared" si="47"/>
        <v>12</v>
      </c>
      <c r="D1534" s="19">
        <f>_xlfn.XLOOKUP(G1534,[1]Sheet1!$K:$K,[1]Sheet1!$D:$D,0)</f>
        <v>45271</v>
      </c>
      <c r="E1534" s="19">
        <f>_xlfn.XLOOKUP(G1534,[1]Sheet1!$K:$K,[1]Sheet1!$E:$E,0)</f>
        <v>45277</v>
      </c>
      <c r="F1534" t="str">
        <f>_xlfn.XLOOKUP(G1534,[1]Sheet1!$K:$K,[1]Sheet1!$N:$N,0)</f>
        <v>2023-W50</v>
      </c>
      <c r="G1534" t="s">
        <v>778</v>
      </c>
      <c r="H1534" t="s">
        <v>71</v>
      </c>
      <c r="I1534" t="s">
        <v>72</v>
      </c>
      <c r="J1534" t="s">
        <v>73</v>
      </c>
      <c r="K1534" t="s">
        <v>74</v>
      </c>
      <c r="L1534" t="s">
        <v>3379</v>
      </c>
      <c r="M1534" t="s">
        <v>1332</v>
      </c>
      <c r="N1534" t="s">
        <v>3380</v>
      </c>
      <c r="O1534" t="s">
        <v>2609</v>
      </c>
      <c r="P1534" t="s">
        <v>3381</v>
      </c>
      <c r="Q1534" t="s">
        <v>1332</v>
      </c>
      <c r="R1534" t="s">
        <v>1473</v>
      </c>
      <c r="S1534" t="s">
        <v>1201</v>
      </c>
      <c r="T1534" t="s">
        <v>970</v>
      </c>
      <c r="U1534" t="s">
        <v>970</v>
      </c>
      <c r="V1534" t="s">
        <v>1214</v>
      </c>
      <c r="W1534" t="s">
        <v>984</v>
      </c>
      <c r="X1534" t="s">
        <v>1165</v>
      </c>
      <c r="Y1534" t="s">
        <v>986</v>
      </c>
      <c r="Z1534" t="s">
        <v>786</v>
      </c>
      <c r="AA1534" t="s">
        <v>33</v>
      </c>
      <c r="AB1534">
        <v>100</v>
      </c>
      <c r="AC1534">
        <v>0</v>
      </c>
    </row>
    <row r="1535" spans="2:29" x14ac:dyDescent="0.25">
      <c r="B1535">
        <f t="shared" si="46"/>
        <v>2023</v>
      </c>
      <c r="C1535">
        <f t="shared" si="47"/>
        <v>12</v>
      </c>
      <c r="D1535" s="19">
        <f>_xlfn.XLOOKUP(G1535,[1]Sheet1!$K:$K,[1]Sheet1!$D:$D,0)</f>
        <v>45271</v>
      </c>
      <c r="E1535" s="19">
        <f>_xlfn.XLOOKUP(G1535,[1]Sheet1!$K:$K,[1]Sheet1!$E:$E,0)</f>
        <v>45277</v>
      </c>
      <c r="F1535" t="str">
        <f>_xlfn.XLOOKUP(G1535,[1]Sheet1!$K:$K,[1]Sheet1!$N:$N,0)</f>
        <v>2023-W50</v>
      </c>
      <c r="G1535" t="s">
        <v>778</v>
      </c>
      <c r="H1535" t="s">
        <v>76</v>
      </c>
      <c r="I1535" t="s">
        <v>76</v>
      </c>
      <c r="J1535" t="s">
        <v>77</v>
      </c>
      <c r="K1535" t="s">
        <v>78</v>
      </c>
      <c r="L1535" t="s">
        <v>2914</v>
      </c>
      <c r="M1535" t="s">
        <v>1042</v>
      </c>
      <c r="N1535" t="s">
        <v>3382</v>
      </c>
      <c r="O1535" t="s">
        <v>1264</v>
      </c>
      <c r="P1535" t="s">
        <v>3383</v>
      </c>
      <c r="Q1535" t="s">
        <v>1012</v>
      </c>
      <c r="R1535" t="s">
        <v>2450</v>
      </c>
      <c r="S1535" t="s">
        <v>1472</v>
      </c>
      <c r="T1535" t="s">
        <v>970</v>
      </c>
      <c r="U1535" t="s">
        <v>970</v>
      </c>
      <c r="V1535" t="s">
        <v>2612</v>
      </c>
      <c r="W1535" t="s">
        <v>972</v>
      </c>
      <c r="X1535" t="s">
        <v>1919</v>
      </c>
      <c r="Y1535" t="s">
        <v>1522</v>
      </c>
      <c r="Z1535" t="s">
        <v>787</v>
      </c>
      <c r="AA1535" t="s">
        <v>257</v>
      </c>
      <c r="AB1535">
        <v>98</v>
      </c>
      <c r="AC1535">
        <v>2</v>
      </c>
    </row>
    <row r="1536" spans="2:29" x14ac:dyDescent="0.25">
      <c r="B1536">
        <f t="shared" si="46"/>
        <v>2023</v>
      </c>
      <c r="C1536">
        <f t="shared" si="47"/>
        <v>12</v>
      </c>
      <c r="D1536" s="19">
        <f>_xlfn.XLOOKUP(G1536,[1]Sheet1!$K:$K,[1]Sheet1!$D:$D,0)</f>
        <v>45271</v>
      </c>
      <c r="E1536" s="19">
        <f>_xlfn.XLOOKUP(G1536,[1]Sheet1!$K:$K,[1]Sheet1!$E:$E,0)</f>
        <v>45277</v>
      </c>
      <c r="F1536" t="str">
        <f>_xlfn.XLOOKUP(G1536,[1]Sheet1!$K:$K,[1]Sheet1!$N:$N,0)</f>
        <v>2023-W50</v>
      </c>
      <c r="G1536" t="s">
        <v>778</v>
      </c>
      <c r="H1536" t="s">
        <v>40</v>
      </c>
      <c r="I1536" t="s">
        <v>88</v>
      </c>
      <c r="J1536" t="s">
        <v>89</v>
      </c>
      <c r="K1536" t="s">
        <v>90</v>
      </c>
      <c r="L1536" t="s">
        <v>3384</v>
      </c>
      <c r="M1536" t="s">
        <v>1001</v>
      </c>
      <c r="N1536" t="s">
        <v>3051</v>
      </c>
      <c r="O1536" t="s">
        <v>1036</v>
      </c>
      <c r="P1536" t="s">
        <v>3385</v>
      </c>
      <c r="Q1536" t="s">
        <v>992</v>
      </c>
      <c r="R1536" t="s">
        <v>2505</v>
      </c>
      <c r="S1536" t="s">
        <v>1530</v>
      </c>
      <c r="T1536" t="s">
        <v>970</v>
      </c>
      <c r="U1536" t="s">
        <v>970</v>
      </c>
      <c r="V1536" t="s">
        <v>1271</v>
      </c>
      <c r="W1536" t="s">
        <v>977</v>
      </c>
      <c r="X1536" t="s">
        <v>3153</v>
      </c>
      <c r="Y1536" t="s">
        <v>1774</v>
      </c>
      <c r="Z1536" t="s">
        <v>788</v>
      </c>
      <c r="AA1536" t="s">
        <v>789</v>
      </c>
      <c r="AB1536">
        <v>91</v>
      </c>
      <c r="AC1536">
        <v>4</v>
      </c>
    </row>
    <row r="1537" spans="2:29" x14ac:dyDescent="0.25">
      <c r="B1537">
        <f t="shared" si="46"/>
        <v>2023</v>
      </c>
      <c r="C1537">
        <f t="shared" si="47"/>
        <v>12</v>
      </c>
      <c r="D1537" s="19">
        <f>_xlfn.XLOOKUP(G1537,[1]Sheet1!$K:$K,[1]Sheet1!$D:$D,0)</f>
        <v>45271</v>
      </c>
      <c r="E1537" s="19">
        <f>_xlfn.XLOOKUP(G1537,[1]Sheet1!$K:$K,[1]Sheet1!$E:$E,0)</f>
        <v>45277</v>
      </c>
      <c r="F1537" t="str">
        <f>_xlfn.XLOOKUP(G1537,[1]Sheet1!$K:$K,[1]Sheet1!$N:$N,0)</f>
        <v>2023-W50</v>
      </c>
      <c r="G1537" t="s">
        <v>778</v>
      </c>
      <c r="H1537" t="s">
        <v>34</v>
      </c>
      <c r="I1537" t="s">
        <v>45</v>
      </c>
      <c r="J1537" t="s">
        <v>46</v>
      </c>
      <c r="K1537" t="s">
        <v>47</v>
      </c>
      <c r="L1537" t="s">
        <v>2035</v>
      </c>
      <c r="M1537" t="s">
        <v>972</v>
      </c>
      <c r="N1537" t="s">
        <v>1376</v>
      </c>
      <c r="O1537" t="s">
        <v>1598</v>
      </c>
      <c r="P1537" t="s">
        <v>3386</v>
      </c>
      <c r="Q1537" t="s">
        <v>972</v>
      </c>
      <c r="R1537" t="s">
        <v>1376</v>
      </c>
      <c r="S1537" t="s">
        <v>3077</v>
      </c>
      <c r="T1537" t="s">
        <v>970</v>
      </c>
      <c r="U1537" t="s">
        <v>970</v>
      </c>
      <c r="V1537" t="s">
        <v>1213</v>
      </c>
      <c r="W1537" t="s">
        <v>996</v>
      </c>
      <c r="X1537" t="s">
        <v>3387</v>
      </c>
      <c r="Y1537" t="s">
        <v>1524</v>
      </c>
      <c r="Z1537" t="s">
        <v>790</v>
      </c>
      <c r="AA1537" t="s">
        <v>39</v>
      </c>
      <c r="AB1537">
        <v>89</v>
      </c>
      <c r="AC1537">
        <v>1</v>
      </c>
    </row>
    <row r="1538" spans="2:29" x14ac:dyDescent="0.25">
      <c r="B1538">
        <f t="shared" si="46"/>
        <v>2023</v>
      </c>
      <c r="C1538">
        <f t="shared" si="47"/>
        <v>12</v>
      </c>
      <c r="D1538" s="19">
        <f>_xlfn.XLOOKUP(G1538,[1]Sheet1!$K:$K,[1]Sheet1!$D:$D,0)</f>
        <v>45271</v>
      </c>
      <c r="E1538" s="19">
        <f>_xlfn.XLOOKUP(G1538,[1]Sheet1!$K:$K,[1]Sheet1!$E:$E,0)</f>
        <v>45277</v>
      </c>
      <c r="F1538" t="str">
        <f>_xlfn.XLOOKUP(G1538,[1]Sheet1!$K:$K,[1]Sheet1!$N:$N,0)</f>
        <v>2023-W50</v>
      </c>
      <c r="G1538" t="s">
        <v>778</v>
      </c>
      <c r="H1538" t="s">
        <v>34</v>
      </c>
      <c r="I1538" t="s">
        <v>35</v>
      </c>
      <c r="J1538" t="s">
        <v>36</v>
      </c>
      <c r="K1538" t="s">
        <v>37</v>
      </c>
      <c r="L1538" t="s">
        <v>3388</v>
      </c>
      <c r="M1538" t="s">
        <v>1125</v>
      </c>
      <c r="N1538" t="s">
        <v>2588</v>
      </c>
      <c r="O1538" t="s">
        <v>1073</v>
      </c>
      <c r="P1538" t="s">
        <v>2841</v>
      </c>
      <c r="Q1538" t="s">
        <v>1340</v>
      </c>
      <c r="R1538" t="s">
        <v>1212</v>
      </c>
      <c r="S1538" t="s">
        <v>3163</v>
      </c>
      <c r="T1538" t="s">
        <v>970</v>
      </c>
      <c r="U1538" t="s">
        <v>970</v>
      </c>
      <c r="V1538" t="s">
        <v>2304</v>
      </c>
      <c r="W1538" t="s">
        <v>972</v>
      </c>
      <c r="X1538" t="s">
        <v>1473</v>
      </c>
      <c r="Y1538" t="s">
        <v>1040</v>
      </c>
      <c r="Z1538" t="s">
        <v>791</v>
      </c>
      <c r="AA1538" t="s">
        <v>792</v>
      </c>
      <c r="AB1538">
        <v>85</v>
      </c>
      <c r="AC1538">
        <v>1</v>
      </c>
    </row>
    <row r="1539" spans="2:29" x14ac:dyDescent="0.25">
      <c r="B1539">
        <f t="shared" si="46"/>
        <v>2023</v>
      </c>
      <c r="C1539">
        <f t="shared" si="47"/>
        <v>12</v>
      </c>
      <c r="D1539" s="19">
        <f>_xlfn.XLOOKUP(G1539,[1]Sheet1!$K:$K,[1]Sheet1!$D:$D,0)</f>
        <v>45271</v>
      </c>
      <c r="E1539" s="19">
        <f>_xlfn.XLOOKUP(G1539,[1]Sheet1!$K:$K,[1]Sheet1!$E:$E,0)</f>
        <v>45277</v>
      </c>
      <c r="F1539" t="str">
        <f>_xlfn.XLOOKUP(G1539,[1]Sheet1!$K:$K,[1]Sheet1!$N:$N,0)</f>
        <v>2023-W50</v>
      </c>
      <c r="G1539" t="s">
        <v>778</v>
      </c>
      <c r="H1539" t="s">
        <v>54</v>
      </c>
      <c r="I1539" t="s">
        <v>54</v>
      </c>
      <c r="J1539" t="s">
        <v>30</v>
      </c>
      <c r="K1539" t="s">
        <v>55</v>
      </c>
      <c r="L1539" t="s">
        <v>3389</v>
      </c>
      <c r="M1539" t="s">
        <v>1341</v>
      </c>
      <c r="N1539" t="s">
        <v>1838</v>
      </c>
      <c r="O1539" t="s">
        <v>1412</v>
      </c>
      <c r="P1539" t="s">
        <v>3390</v>
      </c>
      <c r="Q1539" t="s">
        <v>1108</v>
      </c>
      <c r="R1539" t="s">
        <v>1337</v>
      </c>
      <c r="S1539" t="s">
        <v>3391</v>
      </c>
      <c r="T1539" t="s">
        <v>970</v>
      </c>
      <c r="U1539" t="s">
        <v>970</v>
      </c>
      <c r="V1539" t="s">
        <v>1475</v>
      </c>
      <c r="W1539" t="s">
        <v>977</v>
      </c>
      <c r="X1539" t="s">
        <v>1347</v>
      </c>
      <c r="Y1539" t="s">
        <v>1522</v>
      </c>
      <c r="Z1539" t="s">
        <v>793</v>
      </c>
      <c r="AA1539" t="s">
        <v>794</v>
      </c>
      <c r="AB1539">
        <v>80</v>
      </c>
      <c r="AC1539">
        <v>4</v>
      </c>
    </row>
    <row r="1540" spans="2:29" x14ac:dyDescent="0.25">
      <c r="B1540">
        <f t="shared" ref="B1540:B1551" si="48">YEAR(D1540)</f>
        <v>2023</v>
      </c>
      <c r="C1540">
        <f t="shared" ref="C1540:C1551" si="49">MONTH(D1540)</f>
        <v>12</v>
      </c>
      <c r="D1540" s="19">
        <f>_xlfn.XLOOKUP(G1540,[1]Sheet1!$K:$K,[1]Sheet1!$D:$D,0)</f>
        <v>45271</v>
      </c>
      <c r="E1540" s="19">
        <f>_xlfn.XLOOKUP(G1540,[1]Sheet1!$K:$K,[1]Sheet1!$E:$E,0)</f>
        <v>45277</v>
      </c>
      <c r="F1540" t="str">
        <f>_xlfn.XLOOKUP(G1540,[1]Sheet1!$K:$K,[1]Sheet1!$N:$N,0)</f>
        <v>2023-W50</v>
      </c>
      <c r="G1540" t="s">
        <v>778</v>
      </c>
      <c r="H1540" t="s">
        <v>71</v>
      </c>
      <c r="I1540" t="s">
        <v>80</v>
      </c>
      <c r="J1540" t="s">
        <v>81</v>
      </c>
      <c r="K1540" t="s">
        <v>82</v>
      </c>
      <c r="L1540" t="s">
        <v>3392</v>
      </c>
      <c r="M1540" t="s">
        <v>967</v>
      </c>
      <c r="N1540" t="s">
        <v>1133</v>
      </c>
      <c r="O1540" t="s">
        <v>2416</v>
      </c>
      <c r="P1540" t="s">
        <v>3393</v>
      </c>
      <c r="Q1540" t="s">
        <v>1022</v>
      </c>
      <c r="R1540" t="s">
        <v>1783</v>
      </c>
      <c r="S1540" t="s">
        <v>2268</v>
      </c>
      <c r="T1540" t="s">
        <v>970</v>
      </c>
      <c r="U1540" t="s">
        <v>970</v>
      </c>
      <c r="V1540" t="s">
        <v>1431</v>
      </c>
      <c r="W1540" t="s">
        <v>984</v>
      </c>
      <c r="X1540" t="s">
        <v>2963</v>
      </c>
      <c r="Y1540" t="s">
        <v>986</v>
      </c>
      <c r="Z1540" t="s">
        <v>795</v>
      </c>
      <c r="AA1540" t="s">
        <v>33</v>
      </c>
      <c r="AB1540">
        <v>67</v>
      </c>
      <c r="AC1540">
        <v>0</v>
      </c>
    </row>
    <row r="1541" spans="2:29" x14ac:dyDescent="0.25">
      <c r="B1541">
        <f t="shared" si="48"/>
        <v>2023</v>
      </c>
      <c r="C1541">
        <f t="shared" si="49"/>
        <v>12</v>
      </c>
      <c r="D1541" s="19">
        <f>_xlfn.XLOOKUP(G1541,[1]Sheet1!$K:$K,[1]Sheet1!$D:$D,0)</f>
        <v>45271</v>
      </c>
      <c r="E1541" s="19">
        <f>_xlfn.XLOOKUP(G1541,[1]Sheet1!$K:$K,[1]Sheet1!$E:$E,0)</f>
        <v>45277</v>
      </c>
      <c r="F1541" t="str">
        <f>_xlfn.XLOOKUP(G1541,[1]Sheet1!$K:$K,[1]Sheet1!$N:$N,0)</f>
        <v>2023-W50</v>
      </c>
      <c r="G1541" t="s">
        <v>778</v>
      </c>
      <c r="H1541" t="s">
        <v>92</v>
      </c>
      <c r="I1541" t="s">
        <v>102</v>
      </c>
      <c r="J1541" t="s">
        <v>103</v>
      </c>
      <c r="K1541" t="s">
        <v>104</v>
      </c>
      <c r="L1541" t="s">
        <v>3394</v>
      </c>
      <c r="M1541" t="s">
        <v>1001</v>
      </c>
      <c r="N1541" t="s">
        <v>1328</v>
      </c>
      <c r="O1541" t="s">
        <v>1036</v>
      </c>
      <c r="P1541" t="s">
        <v>2920</v>
      </c>
      <c r="Q1541" t="s">
        <v>1219</v>
      </c>
      <c r="R1541" t="s">
        <v>3083</v>
      </c>
      <c r="S1541" t="s">
        <v>1956</v>
      </c>
      <c r="T1541" t="s">
        <v>970</v>
      </c>
      <c r="U1541" t="s">
        <v>970</v>
      </c>
      <c r="V1541" t="s">
        <v>1038</v>
      </c>
      <c r="W1541" t="s">
        <v>984</v>
      </c>
      <c r="X1541" t="s">
        <v>2371</v>
      </c>
      <c r="Y1541" t="s">
        <v>986</v>
      </c>
      <c r="Z1541" t="s">
        <v>796</v>
      </c>
      <c r="AA1541" t="s">
        <v>33</v>
      </c>
      <c r="AB1541">
        <v>66</v>
      </c>
      <c r="AC1541">
        <v>0</v>
      </c>
    </row>
    <row r="1542" spans="2:29" x14ac:dyDescent="0.25">
      <c r="B1542">
        <f t="shared" si="48"/>
        <v>2023</v>
      </c>
      <c r="C1542">
        <f t="shared" si="49"/>
        <v>12</v>
      </c>
      <c r="D1542" s="19">
        <f>_xlfn.XLOOKUP(G1542,[1]Sheet1!$K:$K,[1]Sheet1!$D:$D,0)</f>
        <v>45271</v>
      </c>
      <c r="E1542" s="19">
        <f>_xlfn.XLOOKUP(G1542,[1]Sheet1!$K:$K,[1]Sheet1!$E:$E,0)</f>
        <v>45277</v>
      </c>
      <c r="F1542" t="str">
        <f>_xlfn.XLOOKUP(G1542,[1]Sheet1!$K:$K,[1]Sheet1!$N:$N,0)</f>
        <v>2023-W50</v>
      </c>
      <c r="G1542" t="s">
        <v>778</v>
      </c>
      <c r="H1542" t="s">
        <v>34</v>
      </c>
      <c r="I1542" t="s">
        <v>50</v>
      </c>
      <c r="J1542" t="s">
        <v>51</v>
      </c>
      <c r="K1542" t="s">
        <v>52</v>
      </c>
      <c r="L1542" t="s">
        <v>3020</v>
      </c>
      <c r="M1542" t="s">
        <v>963</v>
      </c>
      <c r="N1542" t="s">
        <v>1185</v>
      </c>
      <c r="O1542" t="s">
        <v>1273</v>
      </c>
      <c r="P1542" t="s">
        <v>3056</v>
      </c>
      <c r="Q1542" t="s">
        <v>1032</v>
      </c>
      <c r="R1542" t="s">
        <v>2492</v>
      </c>
      <c r="S1542" t="s">
        <v>1226</v>
      </c>
      <c r="T1542" t="s">
        <v>2787</v>
      </c>
      <c r="U1542" t="s">
        <v>970</v>
      </c>
      <c r="V1542" t="s">
        <v>1352</v>
      </c>
      <c r="W1542" t="s">
        <v>1012</v>
      </c>
      <c r="X1542" t="s">
        <v>3395</v>
      </c>
      <c r="Y1542" t="s">
        <v>3396</v>
      </c>
      <c r="Z1542" t="s">
        <v>797</v>
      </c>
      <c r="AA1542" t="s">
        <v>675</v>
      </c>
      <c r="AB1542">
        <v>65</v>
      </c>
      <c r="AC1542">
        <v>2</v>
      </c>
    </row>
    <row r="1543" spans="2:29" x14ac:dyDescent="0.25">
      <c r="B1543">
        <f t="shared" si="48"/>
        <v>2023</v>
      </c>
      <c r="C1543">
        <f t="shared" si="49"/>
        <v>12</v>
      </c>
      <c r="D1543" s="19">
        <f>_xlfn.XLOOKUP(G1543,[1]Sheet1!$K:$K,[1]Sheet1!$D:$D,0)</f>
        <v>45271</v>
      </c>
      <c r="E1543" s="19">
        <f>_xlfn.XLOOKUP(G1543,[1]Sheet1!$K:$K,[1]Sheet1!$E:$E,0)</f>
        <v>45277</v>
      </c>
      <c r="F1543" t="str">
        <f>_xlfn.XLOOKUP(G1543,[1]Sheet1!$K:$K,[1]Sheet1!$N:$N,0)</f>
        <v>2023-W50</v>
      </c>
      <c r="G1543" t="s">
        <v>778</v>
      </c>
      <c r="H1543" t="s">
        <v>92</v>
      </c>
      <c r="I1543" t="s">
        <v>93</v>
      </c>
      <c r="J1543" t="s">
        <v>94</v>
      </c>
      <c r="K1543" t="s">
        <v>95</v>
      </c>
      <c r="L1543" t="s">
        <v>3397</v>
      </c>
      <c r="M1543" t="s">
        <v>1110</v>
      </c>
      <c r="N1543" t="s">
        <v>1702</v>
      </c>
      <c r="O1543" t="s">
        <v>2646</v>
      </c>
      <c r="P1543" t="s">
        <v>3398</v>
      </c>
      <c r="Q1543" t="s">
        <v>1125</v>
      </c>
      <c r="R1543" t="s">
        <v>2051</v>
      </c>
      <c r="S1543" t="s">
        <v>1400</v>
      </c>
      <c r="T1543" t="s">
        <v>970</v>
      </c>
      <c r="U1543" t="s">
        <v>970</v>
      </c>
      <c r="V1543" t="s">
        <v>1056</v>
      </c>
      <c r="W1543" t="s">
        <v>984</v>
      </c>
      <c r="X1543" t="s">
        <v>1579</v>
      </c>
      <c r="Y1543" t="s">
        <v>986</v>
      </c>
      <c r="Z1543" t="s">
        <v>798</v>
      </c>
      <c r="AA1543" t="s">
        <v>33</v>
      </c>
      <c r="AB1543">
        <v>57</v>
      </c>
      <c r="AC1543">
        <v>0</v>
      </c>
    </row>
    <row r="1544" spans="2:29" x14ac:dyDescent="0.25">
      <c r="B1544">
        <f t="shared" si="48"/>
        <v>2023</v>
      </c>
      <c r="C1544">
        <f t="shared" si="49"/>
        <v>12</v>
      </c>
      <c r="D1544" s="19">
        <f>_xlfn.XLOOKUP(G1544,[1]Sheet1!$K:$K,[1]Sheet1!$D:$D,0)</f>
        <v>45271</v>
      </c>
      <c r="E1544" s="19">
        <f>_xlfn.XLOOKUP(G1544,[1]Sheet1!$K:$K,[1]Sheet1!$E:$E,0)</f>
        <v>45277</v>
      </c>
      <c r="F1544" t="str">
        <f>_xlfn.XLOOKUP(G1544,[1]Sheet1!$K:$K,[1]Sheet1!$N:$N,0)</f>
        <v>2023-W50</v>
      </c>
      <c r="G1544" t="s">
        <v>778</v>
      </c>
      <c r="H1544" t="s">
        <v>92</v>
      </c>
      <c r="I1544" t="s">
        <v>111</v>
      </c>
      <c r="J1544" t="s">
        <v>112</v>
      </c>
      <c r="K1544" t="s">
        <v>113</v>
      </c>
      <c r="L1544" t="s">
        <v>3399</v>
      </c>
      <c r="M1544" t="s">
        <v>1110</v>
      </c>
      <c r="N1544" t="s">
        <v>1274</v>
      </c>
      <c r="O1544" t="s">
        <v>2646</v>
      </c>
      <c r="P1544" t="s">
        <v>3400</v>
      </c>
      <c r="Q1544" t="s">
        <v>1001</v>
      </c>
      <c r="R1544" t="s">
        <v>1838</v>
      </c>
      <c r="S1544" t="s">
        <v>1196</v>
      </c>
      <c r="T1544" t="s">
        <v>970</v>
      </c>
      <c r="U1544" t="s">
        <v>970</v>
      </c>
      <c r="V1544" t="s">
        <v>1056</v>
      </c>
      <c r="W1544" t="s">
        <v>1042</v>
      </c>
      <c r="X1544" t="s">
        <v>2639</v>
      </c>
      <c r="Y1544" t="s">
        <v>3401</v>
      </c>
      <c r="Z1544" t="s">
        <v>799</v>
      </c>
      <c r="AA1544" t="s">
        <v>676</v>
      </c>
      <c r="AB1544">
        <v>50</v>
      </c>
      <c r="AC1544">
        <v>1</v>
      </c>
    </row>
    <row r="1545" spans="2:29" x14ac:dyDescent="0.25">
      <c r="B1545">
        <f t="shared" si="48"/>
        <v>2023</v>
      </c>
      <c r="C1545">
        <f t="shared" si="49"/>
        <v>12</v>
      </c>
      <c r="D1545" s="19">
        <f>_xlfn.XLOOKUP(G1545,[1]Sheet1!$K:$K,[1]Sheet1!$D:$D,0)</f>
        <v>45271</v>
      </c>
      <c r="E1545" s="19">
        <f>_xlfn.XLOOKUP(G1545,[1]Sheet1!$K:$K,[1]Sheet1!$E:$E,0)</f>
        <v>45277</v>
      </c>
      <c r="F1545" t="str">
        <f>_xlfn.XLOOKUP(G1545,[1]Sheet1!$K:$K,[1]Sheet1!$N:$N,0)</f>
        <v>2023-W50</v>
      </c>
      <c r="G1545" t="s">
        <v>778</v>
      </c>
      <c r="H1545" t="s">
        <v>120</v>
      </c>
      <c r="I1545" t="s">
        <v>120</v>
      </c>
      <c r="J1545" t="s">
        <v>121</v>
      </c>
      <c r="K1545" t="s">
        <v>122</v>
      </c>
      <c r="L1545" t="s">
        <v>2030</v>
      </c>
      <c r="M1545" t="s">
        <v>996</v>
      </c>
      <c r="N1545" t="s">
        <v>2243</v>
      </c>
      <c r="O1545" t="s">
        <v>1937</v>
      </c>
      <c r="P1545" t="s">
        <v>1800</v>
      </c>
      <c r="Q1545" t="s">
        <v>996</v>
      </c>
      <c r="R1545" t="s">
        <v>2887</v>
      </c>
      <c r="S1545" t="s">
        <v>2896</v>
      </c>
      <c r="T1545" t="s">
        <v>970</v>
      </c>
      <c r="U1545" t="s">
        <v>970</v>
      </c>
      <c r="V1545" t="s">
        <v>1496</v>
      </c>
      <c r="W1545" t="s">
        <v>984</v>
      </c>
      <c r="X1545" t="s">
        <v>1407</v>
      </c>
      <c r="Y1545" t="s">
        <v>986</v>
      </c>
      <c r="Z1545" t="s">
        <v>800</v>
      </c>
      <c r="AA1545" t="s">
        <v>33</v>
      </c>
      <c r="AB1545">
        <v>30</v>
      </c>
      <c r="AC1545">
        <v>0</v>
      </c>
    </row>
    <row r="1546" spans="2:29" x14ac:dyDescent="0.25">
      <c r="B1546">
        <f t="shared" si="48"/>
        <v>2023</v>
      </c>
      <c r="C1546">
        <f t="shared" si="49"/>
        <v>12</v>
      </c>
      <c r="D1546" s="19">
        <f>_xlfn.XLOOKUP(G1546,[1]Sheet1!$K:$K,[1]Sheet1!$D:$D,0)</f>
        <v>45271</v>
      </c>
      <c r="E1546" s="19">
        <f>_xlfn.XLOOKUP(G1546,[1]Sheet1!$K:$K,[1]Sheet1!$E:$E,0)</f>
        <v>45277</v>
      </c>
      <c r="F1546" t="str">
        <f>_xlfn.XLOOKUP(G1546,[1]Sheet1!$K:$K,[1]Sheet1!$N:$N,0)</f>
        <v>2023-W50</v>
      </c>
      <c r="G1546" t="s">
        <v>778</v>
      </c>
      <c r="H1546" t="s">
        <v>92</v>
      </c>
      <c r="I1546" t="s">
        <v>97</v>
      </c>
      <c r="J1546" t="s">
        <v>98</v>
      </c>
      <c r="K1546" t="s">
        <v>99</v>
      </c>
      <c r="L1546" t="s">
        <v>1963</v>
      </c>
      <c r="M1546" t="s">
        <v>967</v>
      </c>
      <c r="N1546" t="s">
        <v>2599</v>
      </c>
      <c r="O1546" t="s">
        <v>2416</v>
      </c>
      <c r="P1546" t="s">
        <v>3402</v>
      </c>
      <c r="Q1546" t="s">
        <v>1022</v>
      </c>
      <c r="R1546" t="s">
        <v>1265</v>
      </c>
      <c r="S1546" t="s">
        <v>2268</v>
      </c>
      <c r="T1546" t="s">
        <v>970</v>
      </c>
      <c r="U1546" t="s">
        <v>970</v>
      </c>
      <c r="V1546" t="s">
        <v>1360</v>
      </c>
      <c r="W1546" t="s">
        <v>977</v>
      </c>
      <c r="X1546" t="s">
        <v>3142</v>
      </c>
      <c r="Y1546" t="s">
        <v>2862</v>
      </c>
      <c r="Z1546" t="s">
        <v>801</v>
      </c>
      <c r="AA1546" t="s">
        <v>802</v>
      </c>
      <c r="AB1546">
        <v>22</v>
      </c>
      <c r="AC1546">
        <v>2</v>
      </c>
    </row>
    <row r="1547" spans="2:29" x14ac:dyDescent="0.25">
      <c r="B1547">
        <f t="shared" si="48"/>
        <v>2023</v>
      </c>
      <c r="C1547">
        <f t="shared" si="49"/>
        <v>12</v>
      </c>
      <c r="D1547" s="19">
        <f>_xlfn.XLOOKUP(G1547,[1]Sheet1!$K:$K,[1]Sheet1!$D:$D,0)</f>
        <v>45271</v>
      </c>
      <c r="E1547" s="19">
        <f>_xlfn.XLOOKUP(G1547,[1]Sheet1!$K:$K,[1]Sheet1!$E:$E,0)</f>
        <v>45277</v>
      </c>
      <c r="F1547" t="str">
        <f>_xlfn.XLOOKUP(G1547,[1]Sheet1!$K:$K,[1]Sheet1!$N:$N,0)</f>
        <v>2023-W50</v>
      </c>
      <c r="G1547" t="s">
        <v>778</v>
      </c>
      <c r="H1547" t="s">
        <v>34</v>
      </c>
      <c r="I1547" t="s">
        <v>107</v>
      </c>
      <c r="J1547" t="s">
        <v>108</v>
      </c>
      <c r="K1547" t="s">
        <v>109</v>
      </c>
      <c r="L1547" t="s">
        <v>1710</v>
      </c>
      <c r="M1547" t="s">
        <v>1081</v>
      </c>
      <c r="N1547" t="s">
        <v>2282</v>
      </c>
      <c r="O1547" t="s">
        <v>2516</v>
      </c>
      <c r="P1547" t="s">
        <v>3351</v>
      </c>
      <c r="Q1547" t="s">
        <v>1081</v>
      </c>
      <c r="R1547" t="s">
        <v>2270</v>
      </c>
      <c r="S1547" t="s">
        <v>2174</v>
      </c>
      <c r="T1547" t="s">
        <v>970</v>
      </c>
      <c r="U1547" t="s">
        <v>970</v>
      </c>
      <c r="V1547" t="s">
        <v>1001</v>
      </c>
      <c r="W1547" t="s">
        <v>996</v>
      </c>
      <c r="X1547" t="s">
        <v>2503</v>
      </c>
      <c r="Y1547" t="s">
        <v>1538</v>
      </c>
      <c r="Z1547" t="s">
        <v>803</v>
      </c>
      <c r="AA1547" t="s">
        <v>160</v>
      </c>
      <c r="AB1547">
        <v>12</v>
      </c>
      <c r="AC1547">
        <v>1</v>
      </c>
    </row>
    <row r="1548" spans="2:29" x14ac:dyDescent="0.25">
      <c r="B1548">
        <f t="shared" si="48"/>
        <v>2023</v>
      </c>
      <c r="C1548">
        <f t="shared" si="49"/>
        <v>12</v>
      </c>
      <c r="D1548" s="19">
        <f>_xlfn.XLOOKUP(G1548,[1]Sheet1!$K:$K,[1]Sheet1!$D:$D,0)</f>
        <v>45271</v>
      </c>
      <c r="E1548" s="19">
        <f>_xlfn.XLOOKUP(G1548,[1]Sheet1!$K:$K,[1]Sheet1!$E:$E,0)</f>
        <v>45277</v>
      </c>
      <c r="F1548" t="str">
        <f>_xlfn.XLOOKUP(G1548,[1]Sheet1!$K:$K,[1]Sheet1!$N:$N,0)</f>
        <v>2023-W50</v>
      </c>
      <c r="G1548" t="s">
        <v>778</v>
      </c>
      <c r="H1548" t="s">
        <v>115</v>
      </c>
      <c r="I1548" t="s">
        <v>116</v>
      </c>
      <c r="J1548" t="s">
        <v>117</v>
      </c>
      <c r="K1548" t="s">
        <v>118</v>
      </c>
      <c r="L1548" t="s">
        <v>1529</v>
      </c>
      <c r="M1548" t="s">
        <v>984</v>
      </c>
      <c r="N1548" t="s">
        <v>3014</v>
      </c>
      <c r="O1548" t="s">
        <v>986</v>
      </c>
      <c r="P1548" t="s">
        <v>1180</v>
      </c>
      <c r="Q1548" t="s">
        <v>984</v>
      </c>
      <c r="R1548" t="s">
        <v>2960</v>
      </c>
      <c r="S1548" t="s">
        <v>986</v>
      </c>
      <c r="T1548" t="s">
        <v>1377</v>
      </c>
      <c r="U1548" t="s">
        <v>986</v>
      </c>
      <c r="V1548" t="s">
        <v>1022</v>
      </c>
      <c r="W1548" t="s">
        <v>984</v>
      </c>
      <c r="X1548" t="s">
        <v>1915</v>
      </c>
      <c r="Y1548" t="s">
        <v>986</v>
      </c>
      <c r="Z1548" t="s">
        <v>237</v>
      </c>
      <c r="AA1548" t="s">
        <v>33</v>
      </c>
      <c r="AB1548">
        <v>8</v>
      </c>
      <c r="AC1548">
        <v>0</v>
      </c>
    </row>
    <row r="1549" spans="2:29" x14ac:dyDescent="0.25">
      <c r="B1549">
        <f t="shared" si="48"/>
        <v>2023</v>
      </c>
      <c r="C1549">
        <f t="shared" si="49"/>
        <v>12</v>
      </c>
      <c r="D1549" s="19">
        <f>_xlfn.XLOOKUP(G1549,[1]Sheet1!$K:$K,[1]Sheet1!$D:$D,0)</f>
        <v>45271</v>
      </c>
      <c r="E1549" s="19">
        <f>_xlfn.XLOOKUP(G1549,[1]Sheet1!$K:$K,[1]Sheet1!$E:$E,0)</f>
        <v>45277</v>
      </c>
      <c r="F1549" t="str">
        <f>_xlfn.XLOOKUP(G1549,[1]Sheet1!$K:$K,[1]Sheet1!$N:$N,0)</f>
        <v>2023-W50</v>
      </c>
      <c r="G1549" t="s">
        <v>778</v>
      </c>
      <c r="H1549" t="s">
        <v>34</v>
      </c>
      <c r="I1549" t="s">
        <v>224</v>
      </c>
      <c r="J1549" t="s">
        <v>158</v>
      </c>
      <c r="K1549" t="s">
        <v>225</v>
      </c>
      <c r="L1549" t="s">
        <v>1710</v>
      </c>
      <c r="M1549" t="s">
        <v>977</v>
      </c>
      <c r="N1549" t="s">
        <v>2282</v>
      </c>
      <c r="O1549" t="s">
        <v>1591</v>
      </c>
      <c r="P1549" t="s">
        <v>2070</v>
      </c>
      <c r="Q1549" t="s">
        <v>977</v>
      </c>
      <c r="R1549" t="s">
        <v>1446</v>
      </c>
      <c r="S1549" t="s">
        <v>1288</v>
      </c>
      <c r="T1549" t="s">
        <v>970</v>
      </c>
      <c r="U1549" t="s">
        <v>970</v>
      </c>
      <c r="V1549" t="s">
        <v>1081</v>
      </c>
      <c r="W1549" t="s">
        <v>984</v>
      </c>
      <c r="X1549" t="s">
        <v>2169</v>
      </c>
      <c r="Y1549" t="s">
        <v>986</v>
      </c>
      <c r="Z1549" t="s">
        <v>172</v>
      </c>
      <c r="AA1549" t="s">
        <v>33</v>
      </c>
      <c r="AB1549">
        <v>3</v>
      </c>
      <c r="AC1549">
        <v>0</v>
      </c>
    </row>
    <row r="1550" spans="2:29" x14ac:dyDescent="0.25">
      <c r="B1550">
        <f t="shared" si="48"/>
        <v>2023</v>
      </c>
      <c r="C1550">
        <f t="shared" si="49"/>
        <v>12</v>
      </c>
      <c r="D1550" s="19">
        <f>_xlfn.XLOOKUP(G1550,[1]Sheet1!$K:$K,[1]Sheet1!$D:$D,0)</f>
        <v>45271</v>
      </c>
      <c r="E1550" s="19">
        <f>_xlfn.XLOOKUP(G1550,[1]Sheet1!$K:$K,[1]Sheet1!$E:$E,0)</f>
        <v>45277</v>
      </c>
      <c r="F1550" t="str">
        <f>_xlfn.XLOOKUP(G1550,[1]Sheet1!$K:$K,[1]Sheet1!$N:$N,0)</f>
        <v>2023-W50</v>
      </c>
      <c r="G1550" t="s">
        <v>778</v>
      </c>
      <c r="H1550" t="s">
        <v>34</v>
      </c>
      <c r="I1550" t="s">
        <v>222</v>
      </c>
      <c r="J1550" t="s">
        <v>158</v>
      </c>
      <c r="K1550" t="s">
        <v>223</v>
      </c>
      <c r="L1550" t="s">
        <v>1309</v>
      </c>
      <c r="M1550" t="s">
        <v>972</v>
      </c>
      <c r="N1550" t="s">
        <v>2475</v>
      </c>
      <c r="O1550" t="s">
        <v>1598</v>
      </c>
      <c r="P1550" t="s">
        <v>1924</v>
      </c>
      <c r="Q1550" t="s">
        <v>972</v>
      </c>
      <c r="R1550" t="s">
        <v>2244</v>
      </c>
      <c r="S1550" t="s">
        <v>3077</v>
      </c>
      <c r="T1550" t="s">
        <v>970</v>
      </c>
      <c r="U1550" t="s">
        <v>970</v>
      </c>
      <c r="V1550" t="s">
        <v>996</v>
      </c>
      <c r="W1550" t="s">
        <v>984</v>
      </c>
      <c r="X1550" t="s">
        <v>1960</v>
      </c>
      <c r="Y1550" t="s">
        <v>986</v>
      </c>
      <c r="Z1550" t="s">
        <v>160</v>
      </c>
      <c r="AA1550" t="s">
        <v>33</v>
      </c>
      <c r="AB1550">
        <v>1</v>
      </c>
      <c r="AC1550">
        <v>0</v>
      </c>
    </row>
    <row r="1551" spans="2:29" x14ac:dyDescent="0.25">
      <c r="B1551">
        <f t="shared" si="48"/>
        <v>2023</v>
      </c>
      <c r="C1551">
        <f t="shared" si="49"/>
        <v>12</v>
      </c>
      <c r="D1551" s="19">
        <f>_xlfn.XLOOKUP(G1551,[1]Sheet1!$K:$K,[1]Sheet1!$D:$D,0)</f>
        <v>45271</v>
      </c>
      <c r="E1551" s="19">
        <f>_xlfn.XLOOKUP(G1551,[1]Sheet1!$K:$K,[1]Sheet1!$E:$E,0)</f>
        <v>45277</v>
      </c>
      <c r="F1551" t="str">
        <f>_xlfn.XLOOKUP(G1551,[1]Sheet1!$K:$K,[1]Sheet1!$N:$N,0)</f>
        <v>2023-W50</v>
      </c>
      <c r="G1551" t="s">
        <v>778</v>
      </c>
      <c r="H1551" t="s">
        <v>34</v>
      </c>
      <c r="I1551" t="s">
        <v>157</v>
      </c>
      <c r="J1551" t="s">
        <v>158</v>
      </c>
      <c r="K1551" t="s">
        <v>159</v>
      </c>
      <c r="L1551" t="s">
        <v>2218</v>
      </c>
      <c r="M1551" t="s">
        <v>1081</v>
      </c>
      <c r="N1551" t="s">
        <v>2459</v>
      </c>
      <c r="O1551" t="s">
        <v>2516</v>
      </c>
      <c r="P1551" t="s">
        <v>1366</v>
      </c>
      <c r="Q1551" t="s">
        <v>1081</v>
      </c>
      <c r="R1551" t="s">
        <v>1706</v>
      </c>
      <c r="S1551" t="s">
        <v>2174</v>
      </c>
      <c r="T1551" t="s">
        <v>970</v>
      </c>
      <c r="U1551" t="s">
        <v>970</v>
      </c>
      <c r="V1551" t="s">
        <v>996</v>
      </c>
      <c r="W1551" t="s">
        <v>984</v>
      </c>
      <c r="X1551" t="s">
        <v>1718</v>
      </c>
      <c r="Y1551" t="s">
        <v>986</v>
      </c>
      <c r="Z1551" t="s">
        <v>139</v>
      </c>
      <c r="AA1551" t="s">
        <v>33</v>
      </c>
      <c r="AB1551">
        <v>1</v>
      </c>
      <c r="AC1551">
        <v>0</v>
      </c>
    </row>
  </sheetData>
  <autoFilter ref="B2:AC1551" xr:uid="{FF269DA1-D59B-4AF8-8E44-62C26626E1D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Q G A A B Q S w M E F A A C A A g A L V y V V + e u c H G j A A A A 9 w A A A B I A H A B D b 2 5 m a W c v U G F j a 2 F n Z S 5 4 b W w g o h g A K K A U A A A A A A A A A A A A A A A A A A A A A A A A A A A A h Y + 9 D o I w G E V f h X S n f y y G f N T B V Y y J C X F t S o V G K I Y W y r s 5 + E i + g h h F 3 R z v u W e 4 9 3 6 9 w X p q m 2 j U v T O d z R D D F E X a q q 4 0 t s r Q 4 E / x C q 0 F 7 K U 6 y 0 p H s 2 x d O r k y Q 7 X 3 l 5 S Q E A I O C e 7 6 i n B K G T n m 2 4 O q d S v R R z b / 5 d h Y 5 6 V V G g k o X m M E x 4 w n m F H O M Q W y U M i N / R p 8 H v x s f y B s h s Y P v R a j i Y s d k C U C e Z 8 Q D 1 B L A w Q U A A I A C A A t X J V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V y V V 7 o M W p Q v A w A A u w o A A B M A H A B G b 3 J t d W x h c y 9 T Z W N 0 a W 9 u M S 5 t I K I Y A C i g F A A A A A A A A A A A A A A A A A A A A A A A A A A A A N V V 3 2 8 S Q R B + b 9 L / Y Y I v k F z J A V W r h o d y l N i o F I V q j B i z v R v K x r 3 d c 3 9 g q f F / d + 6 g L X Y X b E x 8 s C + U n W 9 m v v n 1 Y T C 1 X E k Y r z 5 b L / b 3 9 v f M n G n M 4 F E t b h 1 + + Y h M j 1 0 O I 9 Q 9 Z 7 h E Y 9 5 h o b Q 9 a L U P 2 v F B u 1 O D L g i 0 + 3 t A f 2 P l d I r 0 k p h F s 6 9 S l 6 O 0 9 Q E X 2 E y U t P T F 1 G v J 8 + m 5 Q W 2 m x Z z Z u Z 2 e S e x r v s D p j Y O Z T k 5 O k r M 3 0 z 6 z b P o w G s 3 U L G q N 6 F M f B c + 5 R d 2 t R b U I E i V c L k 2 3 3 Y 7 g R K Y q 4 / K y + + R x H L c i e O u U x b F d C u z e / d s c K o m f G 9 G q n k e 1 k V Y 5 2 T J 4 i S w j 0 m W 5 E 3 Z B w L V l / V 5 f l R 7 B p / X 7 s R D j l A m m T d d q t x k y m T N 5 S R E n y w L v w k 0 0 k 2 a m d L 6 i X B p N P Z A / + v G j V h / R i K R t w P H 4 d E h V W g K D x S v 7 M w K y J n M u s i 3 G C b c C v d f x q 3 P / j Z p M S 2 H g A C b K M n E D k C 6 / Q B 2 E 0 G e v 3 S P g q b R P D p t l D Z u 4 c n w p 8 W a X u B H 0 7 v E h D r c p Q m 6 j E v i e 4 / d d p H 3 Q N t o b y A c z 3 + m z k / w A m X X l 5 Z 3 N Z q i h 3 n N L 6 K m r x g b 4 7 z 1 3 Z j 6 X 3 B o 4 0 7 R f m A U 6 9 p t 9 W 7 N K E P h z 2 5 E y g N 5 J 8 4 Y A n U T m U n J n A o 2 3 t k H U b d x 7 x 1 A N p f K A U 4 u 5 C R T v Y U I N + N n Y 3 + M y e O D 3 N D U + + t I 6 7 L Q 7 R 3 H r 2 d N W / O / V 8 1 7 C P + h k J 9 7 Q y V b 7 8 d H / L J O J c t L q p T f 2 m 9 U Y s t y X w s E w J I Z v a B + J D 6 1 T w B g U W p p Y x s t f V V 9 Y X V E I j n q r A Q q m L U j V 9 I M 6 T c K f L o E m 5 F M f a Z 5 i Q H 2 r C x D M W O j E k L G l C V + v o Q U U G b x e A / t B 4 O o c K r h v P J U X 1 P L M N x w v G B f l / H z T I A F b z b R q i G + k Y a W l T s h L 3 5 w 4 Y 1 V O D a v O M 1 T V z I k Z F 1 t S f 1 D 6 a z D u e M 6 L A g N 1 v M M U + S L o M 1 h l o h W 8 8 D d u 1 b W y o 6 B m U M 1 5 C X U u U + H K S w N X t X 9 G S w y q Q A m G C F S 3 3 P A T 3 Y v C L B z n 7 J p k d M 2 g 9 I M h 2 u 9 U X W A S A r X 1 + F F d K i f H j O h r L A R K b u Z V o G 9 2 G W z D L b y k S k t l / X X c R L E 0 e A r V z w D N U J f a b / j 1 7 0 F 2 q e o v U E s B A i 0 A F A A C A A g A L V y V V + e u c H G j A A A A 9 w A A A B I A A A A A A A A A A A A A A A A A A A A A A E N v b m Z p Z y 9 Q Y W N r Y W d l L n h t b F B L A Q I t A B Q A A g A I A C 1 c l V c P y u m r p A A A A O k A A A A T A A A A A A A A A A A A A A A A A O 8 A A A B b Q 2 9 u d G V u d F 9 U e X B l c 1 0 u e G 1 s U E s B A i 0 A F A A C A A g A L V y V V 7 o M W p Q v A w A A u w o A A B M A A A A A A A A A A A A A A A A A 4 A E A A E Z v c m 1 1 b G F z L 1 N l Y 3 R p b 2 4 x L m 1 Q S w U G A A A A A A M A A w D C A A A A X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D o A A A A A A A B e O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D E 0 X 1 l l Y X J T d W 0 l M j B Q Z X J C d X N p b m V z c 1 J l c G 9 y d C 0 x M i 0 y M C 0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M T R f W W V h c l N 1 b V 9 Q Z X J C d X N p b m V z c 1 J l c G 9 y d F 8 x M l 8 y M F 8 y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y M V Q w M z o w N T o z N i 4 z N z c w N z g 1 W i I g L z 4 8 R W 5 0 c n k g V H l w Z T 0 i R m l s b E N v b H V t b l R 5 c G V z I i B W Y W x 1 Z T 0 i c 0 J n W U d C Z 1 V E Q k F R R k F 3 U U V C Q V F G Q X d R R U J n W U Z B d z 0 9 I i A v P j x F b n R y e S B U e X B l P S J G a W x s Q 2 9 s d W 1 u T m F t Z X M i I F Z h b H V l P S J z W y Z x d W 9 0 O y h Q Y X J l b n Q p I E F T S U 4 m c X V v d D s s J n F 1 b 3 Q 7 K E N o a W x k K S B B U 0 l O J n F 1 b 3 Q 7 L C Z x d W 9 0 O 1 R p d G x l J n F 1 b 3 Q 7 L C Z x d W 9 0 O 1 N L V S Z x d W 9 0 O y w m c X V v d D t T Z X N z a W 9 u c y A t I F R v d G F s J n F 1 b 3 Q 7 L C Z x d W 9 0 O 1 N l c 3 N p b 2 5 z I C 0 g V G 9 0 Y W w g L S B C M k I m c X V v d D s s J n F 1 b 3 Q 7 U 2 V z c 2 l v b i B Q Z X J j Z W 5 0 Y W d l I C 0 g V G 9 0 Y W w m c X V v d D s s J n F 1 b 3 Q 7 U 2 V z c 2 l v b i B Q Z X J j Z W 5 0 Y W d l I C 0 g V G 9 0 Y W w g L S B C M k I m c X V v d D s s J n F 1 b 3 Q 7 U G F n Z S B W a W V 3 c y A t I F R v d G F s J n F 1 b 3 Q 7 L C Z x d W 9 0 O 1 B h Z 2 U g V m l l d 3 M g L S B U b 3 R h b C A t I E I y Q i Z x d W 9 0 O y w m c X V v d D t Q Y W d l I F Z p Z X d z I F B l c m N l b n R h Z 2 U g L S B U b 3 R h b C Z x d W 9 0 O y w m c X V v d D t Q Y W d l I F Z p Z X d z I F B l c m N l b n R h Z 2 U g L S B U b 3 R h b C A t I E I y Q i Z x d W 9 0 O y w m c X V v d D t G Z W F 0 d X J l Z C B P Z m Z l c i A o Q n V 5 I E J v e C k g U G V y Y 2 V u d G F n Z S Z x d W 9 0 O y w m c X V v d D t G Z W F 0 d X J l Z C B P Z m Z l c i A o Q n V 5 I E J v e C k g U G V y Y 2 V u d G F n Z S A t I E I y Q i Z x d W 9 0 O y w m c X V v d D t V b m l 0 c y B P c m R l c m V k J n F 1 b 3 Q 7 L C Z x d W 9 0 O 1 V u a X R z I E 9 y Z G V y Z W Q g L S B C M k I m c X V v d D s s J n F 1 b 3 Q 7 V W 5 p d C B T Z X N z a W 9 u I F B l c m N l b n R h Z 2 U m c X V v d D s s J n F 1 b 3 Q 7 V W 5 p d C B T Z X N z a W 9 u I F B l c m N l b n R h Z 2 U g L S B C M k I m c X V v d D s s J n F 1 b 3 Q 7 T 3 J k Z X J l Z C B Q c m 9 k d W N 0 I F N h b G V z J n F 1 b 3 Q 7 L C Z x d W 9 0 O 0 9 y Z G V y Z W Q g U H J v Z H V j d C B T Y W x l c y A t I E I y Q i Z x d W 9 0 O y w m c X V v d D t U b 3 R h b C B P c m R l c i B J d G V t c y Z x d W 9 0 O y w m c X V v d D t U b 3 R h b C B P c m R l c i B J d G V t c y A t I E I y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T R f W W V h c l N 1 b S B Q Z X J C d X N p b m V z c 1 J l c G 9 y d C 0 x M i 0 y M C 0 y M y 9 B d X R v U m V t b 3 Z l Z E N v b H V t b n M x L n s o U G F y Z W 5 0 K S B B U 0 l O L D B 9 J n F 1 b 3 Q 7 L C Z x d W 9 0 O 1 N l Y 3 R p b 2 4 x L z A x N F 9 Z Z W F y U 3 V t I F B l c k J 1 c 2 l u Z X N z U m V w b 3 J 0 L T E y L T I w L T I z L 0 F 1 d G 9 S Z W 1 v d m V k Q 2 9 s d W 1 u c z E u e y h D a G l s Z C k g Q V N J T i w x f S Z x d W 9 0 O y w m c X V v d D t T Z W N 0 a W 9 u M S 8 w M T R f W W V h c l N 1 b S B Q Z X J C d X N p b m V z c 1 J l c G 9 y d C 0 x M i 0 y M C 0 y M y 9 B d X R v U m V t b 3 Z l Z E N v b H V t b n M x L n t U a X R s Z S w y f S Z x d W 9 0 O y w m c X V v d D t T Z W N 0 a W 9 u M S 8 w M T R f W W V h c l N 1 b S B Q Z X J C d X N p b m V z c 1 J l c G 9 y d C 0 x M i 0 y M C 0 y M y 9 B d X R v U m V t b 3 Z l Z E N v b H V t b n M x L n t T S 1 U s M 3 0 m c X V v d D s s J n F 1 b 3 Q 7 U 2 V j d G l v b j E v M D E 0 X 1 l l Y X J T d W 0 g U G V y Q n V z a W 5 l c 3 N S Z X B v c n Q t M T I t M j A t M j M v Q X V 0 b 1 J l b W 9 2 Z W R D b 2 x 1 b W 5 z M S 5 7 U 2 V z c 2 l v b n M g L S B U b 3 R h b C w 0 f S Z x d W 9 0 O y w m c X V v d D t T Z W N 0 a W 9 u M S 8 w M T R f W W V h c l N 1 b S B Q Z X J C d X N p b m V z c 1 J l c G 9 y d C 0 x M i 0 y M C 0 y M y 9 B d X R v U m V t b 3 Z l Z E N v b H V t b n M x L n t T Z X N z a W 9 u c y A t I F R v d G F s I C 0 g Q j J C L D V 9 J n F 1 b 3 Q 7 L C Z x d W 9 0 O 1 N l Y 3 R p b 2 4 x L z A x N F 9 Z Z W F y U 3 V t I F B l c k J 1 c 2 l u Z X N z U m V w b 3 J 0 L T E y L T I w L T I z L 0 F 1 d G 9 S Z W 1 v d m V k Q 2 9 s d W 1 u c z E u e 1 N l c 3 N p b 2 4 g U G V y Y 2 V u d G F n Z S A t I F R v d G F s L D Z 9 J n F 1 b 3 Q 7 L C Z x d W 9 0 O 1 N l Y 3 R p b 2 4 x L z A x N F 9 Z Z W F y U 3 V t I F B l c k J 1 c 2 l u Z X N z U m V w b 3 J 0 L T E y L T I w L T I z L 0 F 1 d G 9 S Z W 1 v d m V k Q 2 9 s d W 1 u c z E u e 1 N l c 3 N p b 2 4 g U G V y Y 2 V u d G F n Z S A t I F R v d G F s I C 0 g Q j J C L D d 9 J n F 1 b 3 Q 7 L C Z x d W 9 0 O 1 N l Y 3 R p b 2 4 x L z A x N F 9 Z Z W F y U 3 V t I F B l c k J 1 c 2 l u Z X N z U m V w b 3 J 0 L T E y L T I w L T I z L 0 F 1 d G 9 S Z W 1 v d m V k Q 2 9 s d W 1 u c z E u e 1 B h Z 2 U g V m l l d 3 M g L S B U b 3 R h b C w 4 f S Z x d W 9 0 O y w m c X V v d D t T Z W N 0 a W 9 u M S 8 w M T R f W W V h c l N 1 b S B Q Z X J C d X N p b m V z c 1 J l c G 9 y d C 0 x M i 0 y M C 0 y M y 9 B d X R v U m V t b 3 Z l Z E N v b H V t b n M x L n t Q Y W d l I F Z p Z X d z I C 0 g V G 9 0 Y W w g L S B C M k I s O X 0 m c X V v d D s s J n F 1 b 3 Q 7 U 2 V j d G l v b j E v M D E 0 X 1 l l Y X J T d W 0 g U G V y Q n V z a W 5 l c 3 N S Z X B v c n Q t M T I t M j A t M j M v Q X V 0 b 1 J l b W 9 2 Z W R D b 2 x 1 b W 5 z M S 5 7 U G F n Z S B W a W V 3 c y B Q Z X J j Z W 5 0 Y W d l I C 0 g V G 9 0 Y W w s M T B 9 J n F 1 b 3 Q 7 L C Z x d W 9 0 O 1 N l Y 3 R p b 2 4 x L z A x N F 9 Z Z W F y U 3 V t I F B l c k J 1 c 2 l u Z X N z U m V w b 3 J 0 L T E y L T I w L T I z L 0 F 1 d G 9 S Z W 1 v d m V k Q 2 9 s d W 1 u c z E u e 1 B h Z 2 U g V m l l d 3 M g U G V y Y 2 V u d G F n Z S A t I F R v d G F s I C 0 g Q j J C L D E x f S Z x d W 9 0 O y w m c X V v d D t T Z W N 0 a W 9 u M S 8 w M T R f W W V h c l N 1 b S B Q Z X J C d X N p b m V z c 1 J l c G 9 y d C 0 x M i 0 y M C 0 y M y 9 B d X R v U m V t b 3 Z l Z E N v b H V t b n M x L n t G Z W F 0 d X J l Z C B P Z m Z l c i A o Q n V 5 I E J v e C k g U G V y Y 2 V u d G F n Z S w x M n 0 m c X V v d D s s J n F 1 b 3 Q 7 U 2 V j d G l v b j E v M D E 0 X 1 l l Y X J T d W 0 g U G V y Q n V z a W 5 l c 3 N S Z X B v c n Q t M T I t M j A t M j M v Q X V 0 b 1 J l b W 9 2 Z W R D b 2 x 1 b W 5 z M S 5 7 R m V h d H V y Z W Q g T 2 Z m Z X I g K E J 1 e S B C b 3 g p I F B l c m N l b n R h Z 2 U g L S B C M k I s M T N 9 J n F 1 b 3 Q 7 L C Z x d W 9 0 O 1 N l Y 3 R p b 2 4 x L z A x N F 9 Z Z W F y U 3 V t I F B l c k J 1 c 2 l u Z X N z U m V w b 3 J 0 L T E y L T I w L T I z L 0 F 1 d G 9 S Z W 1 v d m V k Q 2 9 s d W 1 u c z E u e 1 V u a X R z I E 9 y Z G V y Z W Q s M T R 9 J n F 1 b 3 Q 7 L C Z x d W 9 0 O 1 N l Y 3 R p b 2 4 x L z A x N F 9 Z Z W F y U 3 V t I F B l c k J 1 c 2 l u Z X N z U m V w b 3 J 0 L T E y L T I w L T I z L 0 F 1 d G 9 S Z W 1 v d m V k Q 2 9 s d W 1 u c z E u e 1 V u a X R z I E 9 y Z G V y Z W Q g L S B C M k I s M T V 9 J n F 1 b 3 Q 7 L C Z x d W 9 0 O 1 N l Y 3 R p b 2 4 x L z A x N F 9 Z Z W F y U 3 V t I F B l c k J 1 c 2 l u Z X N z U m V w b 3 J 0 L T E y L T I w L T I z L 0 F 1 d G 9 S Z W 1 v d m V k Q 2 9 s d W 1 u c z E u e 1 V u a X Q g U 2 V z c 2 l v b i B Q Z X J j Z W 5 0 Y W d l L D E 2 f S Z x d W 9 0 O y w m c X V v d D t T Z W N 0 a W 9 u M S 8 w M T R f W W V h c l N 1 b S B Q Z X J C d X N p b m V z c 1 J l c G 9 y d C 0 x M i 0 y M C 0 y M y 9 B d X R v U m V t b 3 Z l Z E N v b H V t b n M x L n t V b m l 0 I F N l c 3 N p b 2 4 g U G V y Y 2 V u d G F n Z S A t I E I y Q i w x N 3 0 m c X V v d D s s J n F 1 b 3 Q 7 U 2 V j d G l v b j E v M D E 0 X 1 l l Y X J T d W 0 g U G V y Q n V z a W 5 l c 3 N S Z X B v c n Q t M T I t M j A t M j M v Q X V 0 b 1 J l b W 9 2 Z W R D b 2 x 1 b W 5 z M S 5 7 T 3 J k Z X J l Z C B Q c m 9 k d W N 0 I F N h b G V z L D E 4 f S Z x d W 9 0 O y w m c X V v d D t T Z W N 0 a W 9 u M S 8 w M T R f W W V h c l N 1 b S B Q Z X J C d X N p b m V z c 1 J l c G 9 y d C 0 x M i 0 y M C 0 y M y 9 B d X R v U m V t b 3 Z l Z E N v b H V t b n M x L n t P c m R l c m V k I F B y b 2 R 1 Y 3 Q g U 2 F s Z X M g L S B C M k I s M T l 9 J n F 1 b 3 Q 7 L C Z x d W 9 0 O 1 N l Y 3 R p b 2 4 x L z A x N F 9 Z Z W F y U 3 V t I F B l c k J 1 c 2 l u Z X N z U m V w b 3 J 0 L T E y L T I w L T I z L 0 F 1 d G 9 S Z W 1 v d m V k Q 2 9 s d W 1 u c z E u e 1 R v d G F s I E 9 y Z G V y I E l 0 Z W 1 z L D I w f S Z x d W 9 0 O y w m c X V v d D t T Z W N 0 a W 9 u M S 8 w M T R f W W V h c l N 1 b S B Q Z X J C d X N p b m V z c 1 J l c G 9 y d C 0 x M i 0 y M C 0 y M y 9 B d X R v U m V t b 3 Z l Z E N v b H V t b n M x L n t U b 3 R h b C B P c m R l c i B J d G V t c y A t I E I y Q i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z A x N F 9 Z Z W F y U 3 V t I F B l c k J 1 c 2 l u Z X N z U m V w b 3 J 0 L T E y L T I w L T I z L 0 F 1 d G 9 S Z W 1 v d m V k Q 2 9 s d W 1 u c z E u e y h Q Y X J l b n Q p I E F T S U 4 s M H 0 m c X V v d D s s J n F 1 b 3 Q 7 U 2 V j d G l v b j E v M D E 0 X 1 l l Y X J T d W 0 g U G V y Q n V z a W 5 l c 3 N S Z X B v c n Q t M T I t M j A t M j M v Q X V 0 b 1 J l b W 9 2 Z W R D b 2 x 1 b W 5 z M S 5 7 K E N o a W x k K S B B U 0 l O L D F 9 J n F 1 b 3 Q 7 L C Z x d W 9 0 O 1 N l Y 3 R p b 2 4 x L z A x N F 9 Z Z W F y U 3 V t I F B l c k J 1 c 2 l u Z X N z U m V w b 3 J 0 L T E y L T I w L T I z L 0 F 1 d G 9 S Z W 1 v d m V k Q 2 9 s d W 1 u c z E u e 1 R p d G x l L D J 9 J n F 1 b 3 Q 7 L C Z x d W 9 0 O 1 N l Y 3 R p b 2 4 x L z A x N F 9 Z Z W F y U 3 V t I F B l c k J 1 c 2 l u Z X N z U m V w b 3 J 0 L T E y L T I w L T I z L 0 F 1 d G 9 S Z W 1 v d m V k Q 2 9 s d W 1 u c z E u e 1 N L V S w z f S Z x d W 9 0 O y w m c X V v d D t T Z W N 0 a W 9 u M S 8 w M T R f W W V h c l N 1 b S B Q Z X J C d X N p b m V z c 1 J l c G 9 y d C 0 x M i 0 y M C 0 y M y 9 B d X R v U m V t b 3 Z l Z E N v b H V t b n M x L n t T Z X N z a W 9 u c y A t I F R v d G F s L D R 9 J n F 1 b 3 Q 7 L C Z x d W 9 0 O 1 N l Y 3 R p b 2 4 x L z A x N F 9 Z Z W F y U 3 V t I F B l c k J 1 c 2 l u Z X N z U m V w b 3 J 0 L T E y L T I w L T I z L 0 F 1 d G 9 S Z W 1 v d m V k Q 2 9 s d W 1 u c z E u e 1 N l c 3 N p b 2 5 z I C 0 g V G 9 0 Y W w g L S B C M k I s N X 0 m c X V v d D s s J n F 1 b 3 Q 7 U 2 V j d G l v b j E v M D E 0 X 1 l l Y X J T d W 0 g U G V y Q n V z a W 5 l c 3 N S Z X B v c n Q t M T I t M j A t M j M v Q X V 0 b 1 J l b W 9 2 Z W R D b 2 x 1 b W 5 z M S 5 7 U 2 V z c 2 l v b i B Q Z X J j Z W 5 0 Y W d l I C 0 g V G 9 0 Y W w s N n 0 m c X V v d D s s J n F 1 b 3 Q 7 U 2 V j d G l v b j E v M D E 0 X 1 l l Y X J T d W 0 g U G V y Q n V z a W 5 l c 3 N S Z X B v c n Q t M T I t M j A t M j M v Q X V 0 b 1 J l b W 9 2 Z W R D b 2 x 1 b W 5 z M S 5 7 U 2 V z c 2 l v b i B Q Z X J j Z W 5 0 Y W d l I C 0 g V G 9 0 Y W w g L S B C M k I s N 3 0 m c X V v d D s s J n F 1 b 3 Q 7 U 2 V j d G l v b j E v M D E 0 X 1 l l Y X J T d W 0 g U G V y Q n V z a W 5 l c 3 N S Z X B v c n Q t M T I t M j A t M j M v Q X V 0 b 1 J l b W 9 2 Z W R D b 2 x 1 b W 5 z M S 5 7 U G F n Z S B W a W V 3 c y A t I F R v d G F s L D h 9 J n F 1 b 3 Q 7 L C Z x d W 9 0 O 1 N l Y 3 R p b 2 4 x L z A x N F 9 Z Z W F y U 3 V t I F B l c k J 1 c 2 l u Z X N z U m V w b 3 J 0 L T E y L T I w L T I z L 0 F 1 d G 9 S Z W 1 v d m V k Q 2 9 s d W 1 u c z E u e 1 B h Z 2 U g V m l l d 3 M g L S B U b 3 R h b C A t I E I y Q i w 5 f S Z x d W 9 0 O y w m c X V v d D t T Z W N 0 a W 9 u M S 8 w M T R f W W V h c l N 1 b S B Q Z X J C d X N p b m V z c 1 J l c G 9 y d C 0 x M i 0 y M C 0 y M y 9 B d X R v U m V t b 3 Z l Z E N v b H V t b n M x L n t Q Y W d l I F Z p Z X d z I F B l c m N l b n R h Z 2 U g L S B U b 3 R h b C w x M H 0 m c X V v d D s s J n F 1 b 3 Q 7 U 2 V j d G l v b j E v M D E 0 X 1 l l Y X J T d W 0 g U G V y Q n V z a W 5 l c 3 N S Z X B v c n Q t M T I t M j A t M j M v Q X V 0 b 1 J l b W 9 2 Z W R D b 2 x 1 b W 5 z M S 5 7 U G F n Z S B W a W V 3 c y B Q Z X J j Z W 5 0 Y W d l I C 0 g V G 9 0 Y W w g L S B C M k I s M T F 9 J n F 1 b 3 Q 7 L C Z x d W 9 0 O 1 N l Y 3 R p b 2 4 x L z A x N F 9 Z Z W F y U 3 V t I F B l c k J 1 c 2 l u Z X N z U m V w b 3 J 0 L T E y L T I w L T I z L 0 F 1 d G 9 S Z W 1 v d m V k Q 2 9 s d W 1 u c z E u e 0 Z l Y X R 1 c m V k I E 9 m Z m V y I C h C d X k g Q m 9 4 K S B Q Z X J j Z W 5 0 Y W d l L D E y f S Z x d W 9 0 O y w m c X V v d D t T Z W N 0 a W 9 u M S 8 w M T R f W W V h c l N 1 b S B Q Z X J C d X N p b m V z c 1 J l c G 9 y d C 0 x M i 0 y M C 0 y M y 9 B d X R v U m V t b 3 Z l Z E N v b H V t b n M x L n t G Z W F 0 d X J l Z C B P Z m Z l c i A o Q n V 5 I E J v e C k g U G V y Y 2 V u d G F n Z S A t I E I y Q i w x M 3 0 m c X V v d D s s J n F 1 b 3 Q 7 U 2 V j d G l v b j E v M D E 0 X 1 l l Y X J T d W 0 g U G V y Q n V z a W 5 l c 3 N S Z X B v c n Q t M T I t M j A t M j M v Q X V 0 b 1 J l b W 9 2 Z W R D b 2 x 1 b W 5 z M S 5 7 V W 5 p d H M g T 3 J k Z X J l Z C w x N H 0 m c X V v d D s s J n F 1 b 3 Q 7 U 2 V j d G l v b j E v M D E 0 X 1 l l Y X J T d W 0 g U G V y Q n V z a W 5 l c 3 N S Z X B v c n Q t M T I t M j A t M j M v Q X V 0 b 1 J l b W 9 2 Z W R D b 2 x 1 b W 5 z M S 5 7 V W 5 p d H M g T 3 J k Z X J l Z C A t I E I y Q i w x N X 0 m c X V v d D s s J n F 1 b 3 Q 7 U 2 V j d G l v b j E v M D E 0 X 1 l l Y X J T d W 0 g U G V y Q n V z a W 5 l c 3 N S Z X B v c n Q t M T I t M j A t M j M v Q X V 0 b 1 J l b W 9 2 Z W R D b 2 x 1 b W 5 z M S 5 7 V W 5 p d C B T Z X N z a W 9 u I F B l c m N l b n R h Z 2 U s M T Z 9 J n F 1 b 3 Q 7 L C Z x d W 9 0 O 1 N l Y 3 R p b 2 4 x L z A x N F 9 Z Z W F y U 3 V t I F B l c k J 1 c 2 l u Z X N z U m V w b 3 J 0 L T E y L T I w L T I z L 0 F 1 d G 9 S Z W 1 v d m V k Q 2 9 s d W 1 u c z E u e 1 V u a X Q g U 2 V z c 2 l v b i B Q Z X J j Z W 5 0 Y W d l I C 0 g Q j J C L D E 3 f S Z x d W 9 0 O y w m c X V v d D t T Z W N 0 a W 9 u M S 8 w M T R f W W V h c l N 1 b S B Q Z X J C d X N p b m V z c 1 J l c G 9 y d C 0 x M i 0 y M C 0 y M y 9 B d X R v U m V t b 3 Z l Z E N v b H V t b n M x L n t P c m R l c m V k I F B y b 2 R 1 Y 3 Q g U 2 F s Z X M s M T h 9 J n F 1 b 3 Q 7 L C Z x d W 9 0 O 1 N l Y 3 R p b 2 4 x L z A x N F 9 Z Z W F y U 3 V t I F B l c k J 1 c 2 l u Z X N z U m V w b 3 J 0 L T E y L T I w L T I z L 0 F 1 d G 9 S Z W 1 v d m V k Q 2 9 s d W 1 u c z E u e 0 9 y Z G V y Z W Q g U H J v Z H V j d C B T Y W x l c y A t I E I y Q i w x O X 0 m c X V v d D s s J n F 1 b 3 Q 7 U 2 V j d G l v b j E v M D E 0 X 1 l l Y X J T d W 0 g U G V y Q n V z a W 5 l c 3 N S Z X B v c n Q t M T I t M j A t M j M v Q X V 0 b 1 J l b W 9 2 Z W R D b 2 x 1 b W 5 z M S 5 7 V G 9 0 Y W w g T 3 J k Z X I g S X R l b X M s M j B 9 J n F 1 b 3 Q 7 L C Z x d W 9 0 O 1 N l Y 3 R p b 2 4 x L z A x N F 9 Z Z W F y U 3 V t I F B l c k J 1 c 2 l u Z X N z U m V w b 3 J 0 L T E y L T I w L T I z L 0 F 1 d G 9 S Z W 1 v d m V k Q 2 9 s d W 1 u c z E u e 1 R v d G F s I E 9 y Z G V y I E l 0 Z W 1 z I C 0 g Q j J C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E 0 X 1 l l Y X J T d W 0 l M j B Q Z X J C d X N p b m V z c 1 J l c G 9 y d C 0 x M i 0 y M C 0 y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R f W W V h c l N 1 b S U y M F B l c k J 1 c 2 l u Z X N z U m V w b 3 J 0 L T E y L T I w L T I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N F 9 Z Z W F y U 3 V t J T I w U G V y Q n V z a W 5 l c 3 N S Z X B v c n Q t M T I t M j A t M j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D h f M T Q z M j M 4 M D E 5 N z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x V D A z O j E 1 O j M y L j I 1 O T I 0 O T R a I i A v P j x F b n R y e S B U e X B l P S J G a W x s Q 2 9 s d W 1 u V H l w Z X M i I F Z h b H V l P S J z Q m d Z R 0 J n W U d C Z 1 l H Q X d N R E F 3 T U R B d 0 1 E Q X d N R E F 3 W U R B d 1 l E Q m d Z R y I g L z 4 8 R W 5 0 c n k g V H l w Z T 0 i R m l s b E N v b H V t b k 5 h b W V z I i B W Y W x 1 Z T 0 i c 1 s m c X V v d D t D b 3 V u d H J 5 J n F 1 b 3 Q 7 L C Z x d W 9 0 O 1 B y b 2 R 1 Y 3 Q g T m F t Z S Z x d W 9 0 O y w m c X V v d D t G T l N L V S Z x d W 9 0 O y w m c X V v d D t N Z X J j a G F u d C B T S 1 U m c X V v d D s s J n F 1 b 3 Q 7 Q V N J T i Z x d W 9 0 O y w m c X V v d D t D b 2 5 k a X R p b 2 4 m c X V v d D s s J n F 1 b 3 Q 7 U 3 V w c G x p Z X I m c X V v d D s s J n F 1 b 3 Q 7 U 3 V w c G x p Z X I g c G F y d C B u b y 4 m c X V v d D s s J n F 1 b 3 Q 7 Q 3 V y c m V u Y 3 k g Y 2 9 k Z S Z x d W 9 0 O y w m c X V v d D t Q c m l j Z S Z x d W 9 0 O y w m c X V v d D t T Y W x l c y B s Y X N 0 I D M w I G R h e X M m c X V v d D s s J n F 1 b 3 Q 7 V W 5 p d H M g U 2 9 s Z C B M Y X N 0 I D M w I E R h e X M m c X V v d D s s J n F 1 b 3 Q 7 V G 9 0 Y W w g V W 5 p d H M m c X V v d D s s J n F 1 b 3 Q 7 S W 5 i b 3 V u Z C Z x d W 9 0 O y w m c X V v d D t B d m F p b G F i b G U m c X V v d D s s J n F 1 b 3 Q 7 R k M g d H J h b n N m Z X I m c X V v d D s s J n F 1 b 3 Q 7 R k M g U H J v Y 2 V z c 2 l u Z y Z x d W 9 0 O y w m c X V v d D t D d X N 0 b 2 1 l c i B P c m R l c i Z x d W 9 0 O y w m c X V v d D t V b m Z 1 b G Z p b G x h Y m x l J n F 1 b 3 Q 7 L C Z x d W 9 0 O 1 d v c m t p b m c m c X V v d D s s J n F 1 b 3 Q 7 U 2 h p c H B l Z C Z x d W 9 0 O y w m c X V v d D t S Z W N l a X Z p b m c m c X V v d D s s J n F 1 b 3 Q 7 R n V s Z m l s b G V k I G J 5 J n F 1 b 3 Q 7 L C Z x d W 9 0 O 1 R v d G F s I E R h e X M g b 2 Y g U 3 V w c G x 5 I C h p b m N s d W R p b m c g d W 5 p d H M g Z n J v b S B v c G V u I H N o a X B t Z W 5 0 c y k m c X V v d D s s J n F 1 b 3 Q 7 R G F 5 c y B v Z i B T d X B w b H k g Y X Q g Q W 1 h e m 9 u I E Z 1 b G Z p b G x t Z W 5 0 I E 5 l d H d v c m s m c X V v d D s s J n F 1 b 3 Q 7 Q W x l c n Q m c X V v d D s s J n F 1 b 3 Q 7 U m V j b 2 1 t Z W 5 k Z W Q g c m V w b G V u a X N o b W V u d C B x d H k m c X V v d D s s J n F 1 b 3 Q 7 U m V j b 2 1 t Z W 5 k Z W Q g c 2 h p c C B k Y X R l J n F 1 b 3 Q 7 L C Z x d W 9 0 O 1 J l Y 2 9 t b W V u Z G V k I G F j d G l v b i Z x d W 9 0 O y w m c X V v d D t V b m l 0 I H N 0 b 3 J h Z 2 U g c 2 l 6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D h f M T Q z M j M 4 M D E 5 N z E w L 0 F 1 d G 9 S Z W 1 v d m V k Q 2 9 s d W 1 u c z E u e 0 N v d W 5 0 c n k s M H 0 m c X V v d D s s J n F 1 b 3 Q 7 U 2 V j d G l v b j E v M D A 4 X z E 0 M z I z O D A x O T c x M C 9 B d X R v U m V t b 3 Z l Z E N v b H V t b n M x L n t Q c m 9 k d W N 0 I E 5 h b W U s M X 0 m c X V v d D s s J n F 1 b 3 Q 7 U 2 V j d G l v b j E v M D A 4 X z E 0 M z I z O D A x O T c x M C 9 B d X R v U m V t b 3 Z l Z E N v b H V t b n M x L n t G T l N L V S w y f S Z x d W 9 0 O y w m c X V v d D t T Z W N 0 a W 9 u M S 8 w M D h f M T Q z M j M 4 M D E 5 N z E w L 0 F 1 d G 9 S Z W 1 v d m V k Q 2 9 s d W 1 u c z E u e 0 1 l c m N o Y W 5 0 I F N L V S w z f S Z x d W 9 0 O y w m c X V v d D t T Z W N 0 a W 9 u M S 8 w M D h f M T Q z M j M 4 M D E 5 N z E w L 0 F 1 d G 9 S Z W 1 v d m V k Q 2 9 s d W 1 u c z E u e 0 F T S U 4 s N H 0 m c X V v d D s s J n F 1 b 3 Q 7 U 2 V j d G l v b j E v M D A 4 X z E 0 M z I z O D A x O T c x M C 9 B d X R v U m V t b 3 Z l Z E N v b H V t b n M x L n t D b 2 5 k a X R p b 2 4 s N X 0 m c X V v d D s s J n F 1 b 3 Q 7 U 2 V j d G l v b j E v M D A 4 X z E 0 M z I z O D A x O T c x M C 9 B d X R v U m V t b 3 Z l Z E N v b H V t b n M x L n t T d X B w b G l l c i w 2 f S Z x d W 9 0 O y w m c X V v d D t T Z W N 0 a W 9 u M S 8 w M D h f M T Q z M j M 4 M D E 5 N z E w L 0 F 1 d G 9 S Z W 1 v d m V k Q 2 9 s d W 1 u c z E u e 1 N 1 c H B s a W V y I H B h c n Q g b m 8 u L D d 9 J n F 1 b 3 Q 7 L C Z x d W 9 0 O 1 N l Y 3 R p b 2 4 x L z A w O F 8 x N D M y M z g w M T k 3 M T A v Q X V 0 b 1 J l b W 9 2 Z W R D b 2 x 1 b W 5 z M S 5 7 Q 3 V y c m V u Y 3 k g Y 2 9 k Z S w 4 f S Z x d W 9 0 O y w m c X V v d D t T Z W N 0 a W 9 u M S 8 w M D h f M T Q z M j M 4 M D E 5 N z E w L 0 F 1 d G 9 S Z W 1 v d m V k Q 2 9 s d W 1 u c z E u e 1 B y a W N l L D l 9 J n F 1 b 3 Q 7 L C Z x d W 9 0 O 1 N l Y 3 R p b 2 4 x L z A w O F 8 x N D M y M z g w M T k 3 M T A v Q X V 0 b 1 J l b W 9 2 Z W R D b 2 x 1 b W 5 z M S 5 7 U 2 F s Z X M g b G F z d C A z M C B k Y X l z L D E w f S Z x d W 9 0 O y w m c X V v d D t T Z W N 0 a W 9 u M S 8 w M D h f M T Q z M j M 4 M D E 5 N z E w L 0 F 1 d G 9 S Z W 1 v d m V k Q 2 9 s d W 1 u c z E u e 1 V u a X R z I F N v b G Q g T G F z d C A z M C B E Y X l z L D E x f S Z x d W 9 0 O y w m c X V v d D t T Z W N 0 a W 9 u M S 8 w M D h f M T Q z M j M 4 M D E 5 N z E w L 0 F 1 d G 9 S Z W 1 v d m V k Q 2 9 s d W 1 u c z E u e 1 R v d G F s I F V u a X R z L D E y f S Z x d W 9 0 O y w m c X V v d D t T Z W N 0 a W 9 u M S 8 w M D h f M T Q z M j M 4 M D E 5 N z E w L 0 F 1 d G 9 S Z W 1 v d m V k Q 2 9 s d W 1 u c z E u e 0 l u Y m 9 1 b m Q s M T N 9 J n F 1 b 3 Q 7 L C Z x d W 9 0 O 1 N l Y 3 R p b 2 4 x L z A w O F 8 x N D M y M z g w M T k 3 M T A v Q X V 0 b 1 J l b W 9 2 Z W R D b 2 x 1 b W 5 z M S 5 7 Q X Z h a W x h Y m x l L D E 0 f S Z x d W 9 0 O y w m c X V v d D t T Z W N 0 a W 9 u M S 8 w M D h f M T Q z M j M 4 M D E 5 N z E w L 0 F 1 d G 9 S Z W 1 v d m V k Q 2 9 s d W 1 u c z E u e 0 Z D I H R y Y W 5 z Z m V y L D E 1 f S Z x d W 9 0 O y w m c X V v d D t T Z W N 0 a W 9 u M S 8 w M D h f M T Q z M j M 4 M D E 5 N z E w L 0 F 1 d G 9 S Z W 1 v d m V k Q 2 9 s d W 1 u c z E u e 0 Z D I F B y b 2 N l c 3 N p b m c s M T Z 9 J n F 1 b 3 Q 7 L C Z x d W 9 0 O 1 N l Y 3 R p b 2 4 x L z A w O F 8 x N D M y M z g w M T k 3 M T A v Q X V 0 b 1 J l b W 9 2 Z W R D b 2 x 1 b W 5 z M S 5 7 Q 3 V z d G 9 t Z X I g T 3 J k Z X I s M T d 9 J n F 1 b 3 Q 7 L C Z x d W 9 0 O 1 N l Y 3 R p b 2 4 x L z A w O F 8 x N D M y M z g w M T k 3 M T A v Q X V 0 b 1 J l b W 9 2 Z W R D b 2 x 1 b W 5 z M S 5 7 V W 5 m d W x m a W x s Y W J s Z S w x O H 0 m c X V v d D s s J n F 1 b 3 Q 7 U 2 V j d G l v b j E v M D A 4 X z E 0 M z I z O D A x O T c x M C 9 B d X R v U m V t b 3 Z l Z E N v b H V t b n M x L n t X b 3 J r a W 5 n L D E 5 f S Z x d W 9 0 O y w m c X V v d D t T Z W N 0 a W 9 u M S 8 w M D h f M T Q z M j M 4 M D E 5 N z E w L 0 F 1 d G 9 S Z W 1 v d m V k Q 2 9 s d W 1 u c z E u e 1 N o a X B w Z W Q s M j B 9 J n F 1 b 3 Q 7 L C Z x d W 9 0 O 1 N l Y 3 R p b 2 4 x L z A w O F 8 x N D M y M z g w M T k 3 M T A v Q X V 0 b 1 J l b W 9 2 Z W R D b 2 x 1 b W 5 z M S 5 7 U m V j Z W l 2 a W 5 n L D I x f S Z x d W 9 0 O y w m c X V v d D t T Z W N 0 a W 9 u M S 8 w M D h f M T Q z M j M 4 M D E 5 N z E w L 0 F 1 d G 9 S Z W 1 v d m V k Q 2 9 s d W 1 u c z E u e 0 Z 1 b G Z p b G x l Z C B i e S w y M n 0 m c X V v d D s s J n F 1 b 3 Q 7 U 2 V j d G l v b j E v M D A 4 X z E 0 M z I z O D A x O T c x M C 9 B d X R v U m V t b 3 Z l Z E N v b H V t b n M x L n t U b 3 R h b C B E Y X l z I G 9 m I F N 1 c H B s e S A o a W 5 j b H V k a W 5 n I H V u a X R z I G Z y b 2 0 g b 3 B l b i B z a G l w b W V u d H M p L D I z f S Z x d W 9 0 O y w m c X V v d D t T Z W N 0 a W 9 u M S 8 w M D h f M T Q z M j M 4 M D E 5 N z E w L 0 F 1 d G 9 S Z W 1 v d m V k Q 2 9 s d W 1 u c z E u e 0 R h e X M g b 2 Y g U 3 V w c G x 5 I G F 0 I E F t Y X p v b i B G d W x m a W x s b W V u d C B O Z X R 3 b 3 J r L D I 0 f S Z x d W 9 0 O y w m c X V v d D t T Z W N 0 a W 9 u M S 8 w M D h f M T Q z M j M 4 M D E 5 N z E w L 0 F 1 d G 9 S Z W 1 v d m V k Q 2 9 s d W 1 u c z E u e 0 F s Z X J 0 L D I 1 f S Z x d W 9 0 O y w m c X V v d D t T Z W N 0 a W 9 u M S 8 w M D h f M T Q z M j M 4 M D E 5 N z E w L 0 F 1 d G 9 S Z W 1 v d m V k Q 2 9 s d W 1 u c z E u e 1 J l Y 2 9 t b W V u Z G V k I H J l c G x l b m l z a G 1 l b n Q g c X R 5 L D I 2 f S Z x d W 9 0 O y w m c X V v d D t T Z W N 0 a W 9 u M S 8 w M D h f M T Q z M j M 4 M D E 5 N z E w L 0 F 1 d G 9 S Z W 1 v d m V k Q 2 9 s d W 1 u c z E u e 1 J l Y 2 9 t b W V u Z G V k I H N o a X A g Z G F 0 Z S w y N 3 0 m c X V v d D s s J n F 1 b 3 Q 7 U 2 V j d G l v b j E v M D A 4 X z E 0 M z I z O D A x O T c x M C 9 B d X R v U m V t b 3 Z l Z E N v b H V t b n M x L n t S Z W N v b W 1 l b m R l Z C B h Y 3 R p b 2 4 s M j h 9 J n F 1 b 3 Q 7 L C Z x d W 9 0 O 1 N l Y 3 R p b 2 4 x L z A w O F 8 x N D M y M z g w M T k 3 M T A v Q X V 0 b 1 J l b W 9 2 Z W R D b 2 x 1 b W 5 z M S 5 7 V W 5 p d C B z d G 9 y Y W d l I H N p e m U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8 w M D h f M T Q z M j M 4 M D E 5 N z E w L 0 F 1 d G 9 S Z W 1 v d m V k Q 2 9 s d W 1 u c z E u e 0 N v d W 5 0 c n k s M H 0 m c X V v d D s s J n F 1 b 3 Q 7 U 2 V j d G l v b j E v M D A 4 X z E 0 M z I z O D A x O T c x M C 9 B d X R v U m V t b 3 Z l Z E N v b H V t b n M x L n t Q c m 9 k d W N 0 I E 5 h b W U s M X 0 m c X V v d D s s J n F 1 b 3 Q 7 U 2 V j d G l v b j E v M D A 4 X z E 0 M z I z O D A x O T c x M C 9 B d X R v U m V t b 3 Z l Z E N v b H V t b n M x L n t G T l N L V S w y f S Z x d W 9 0 O y w m c X V v d D t T Z W N 0 a W 9 u M S 8 w M D h f M T Q z M j M 4 M D E 5 N z E w L 0 F 1 d G 9 S Z W 1 v d m V k Q 2 9 s d W 1 u c z E u e 0 1 l c m N o Y W 5 0 I F N L V S w z f S Z x d W 9 0 O y w m c X V v d D t T Z W N 0 a W 9 u M S 8 w M D h f M T Q z M j M 4 M D E 5 N z E w L 0 F 1 d G 9 S Z W 1 v d m V k Q 2 9 s d W 1 u c z E u e 0 F T S U 4 s N H 0 m c X V v d D s s J n F 1 b 3 Q 7 U 2 V j d G l v b j E v M D A 4 X z E 0 M z I z O D A x O T c x M C 9 B d X R v U m V t b 3 Z l Z E N v b H V t b n M x L n t D b 2 5 k a X R p b 2 4 s N X 0 m c X V v d D s s J n F 1 b 3 Q 7 U 2 V j d G l v b j E v M D A 4 X z E 0 M z I z O D A x O T c x M C 9 B d X R v U m V t b 3 Z l Z E N v b H V t b n M x L n t T d X B w b G l l c i w 2 f S Z x d W 9 0 O y w m c X V v d D t T Z W N 0 a W 9 u M S 8 w M D h f M T Q z M j M 4 M D E 5 N z E w L 0 F 1 d G 9 S Z W 1 v d m V k Q 2 9 s d W 1 u c z E u e 1 N 1 c H B s a W V y I H B h c n Q g b m 8 u L D d 9 J n F 1 b 3 Q 7 L C Z x d W 9 0 O 1 N l Y 3 R p b 2 4 x L z A w O F 8 x N D M y M z g w M T k 3 M T A v Q X V 0 b 1 J l b W 9 2 Z W R D b 2 x 1 b W 5 z M S 5 7 Q 3 V y c m V u Y 3 k g Y 2 9 k Z S w 4 f S Z x d W 9 0 O y w m c X V v d D t T Z W N 0 a W 9 u M S 8 w M D h f M T Q z M j M 4 M D E 5 N z E w L 0 F 1 d G 9 S Z W 1 v d m V k Q 2 9 s d W 1 u c z E u e 1 B y a W N l L D l 9 J n F 1 b 3 Q 7 L C Z x d W 9 0 O 1 N l Y 3 R p b 2 4 x L z A w O F 8 x N D M y M z g w M T k 3 M T A v Q X V 0 b 1 J l b W 9 2 Z W R D b 2 x 1 b W 5 z M S 5 7 U 2 F s Z X M g b G F z d C A z M C B k Y X l z L D E w f S Z x d W 9 0 O y w m c X V v d D t T Z W N 0 a W 9 u M S 8 w M D h f M T Q z M j M 4 M D E 5 N z E w L 0 F 1 d G 9 S Z W 1 v d m V k Q 2 9 s d W 1 u c z E u e 1 V u a X R z I F N v b G Q g T G F z d C A z M C B E Y X l z L D E x f S Z x d W 9 0 O y w m c X V v d D t T Z W N 0 a W 9 u M S 8 w M D h f M T Q z M j M 4 M D E 5 N z E w L 0 F 1 d G 9 S Z W 1 v d m V k Q 2 9 s d W 1 u c z E u e 1 R v d G F s I F V u a X R z L D E y f S Z x d W 9 0 O y w m c X V v d D t T Z W N 0 a W 9 u M S 8 w M D h f M T Q z M j M 4 M D E 5 N z E w L 0 F 1 d G 9 S Z W 1 v d m V k Q 2 9 s d W 1 u c z E u e 0 l u Y m 9 1 b m Q s M T N 9 J n F 1 b 3 Q 7 L C Z x d W 9 0 O 1 N l Y 3 R p b 2 4 x L z A w O F 8 x N D M y M z g w M T k 3 M T A v Q X V 0 b 1 J l b W 9 2 Z W R D b 2 x 1 b W 5 z M S 5 7 Q X Z h a W x h Y m x l L D E 0 f S Z x d W 9 0 O y w m c X V v d D t T Z W N 0 a W 9 u M S 8 w M D h f M T Q z M j M 4 M D E 5 N z E w L 0 F 1 d G 9 S Z W 1 v d m V k Q 2 9 s d W 1 u c z E u e 0 Z D I H R y Y W 5 z Z m V y L D E 1 f S Z x d W 9 0 O y w m c X V v d D t T Z W N 0 a W 9 u M S 8 w M D h f M T Q z M j M 4 M D E 5 N z E w L 0 F 1 d G 9 S Z W 1 v d m V k Q 2 9 s d W 1 u c z E u e 0 Z D I F B y b 2 N l c 3 N p b m c s M T Z 9 J n F 1 b 3 Q 7 L C Z x d W 9 0 O 1 N l Y 3 R p b 2 4 x L z A w O F 8 x N D M y M z g w M T k 3 M T A v Q X V 0 b 1 J l b W 9 2 Z W R D b 2 x 1 b W 5 z M S 5 7 Q 3 V z d G 9 t Z X I g T 3 J k Z X I s M T d 9 J n F 1 b 3 Q 7 L C Z x d W 9 0 O 1 N l Y 3 R p b 2 4 x L z A w O F 8 x N D M y M z g w M T k 3 M T A v Q X V 0 b 1 J l b W 9 2 Z W R D b 2 x 1 b W 5 z M S 5 7 V W 5 m d W x m a W x s Y W J s Z S w x O H 0 m c X V v d D s s J n F 1 b 3 Q 7 U 2 V j d G l v b j E v M D A 4 X z E 0 M z I z O D A x O T c x M C 9 B d X R v U m V t b 3 Z l Z E N v b H V t b n M x L n t X b 3 J r a W 5 n L D E 5 f S Z x d W 9 0 O y w m c X V v d D t T Z W N 0 a W 9 u M S 8 w M D h f M T Q z M j M 4 M D E 5 N z E w L 0 F 1 d G 9 S Z W 1 v d m V k Q 2 9 s d W 1 u c z E u e 1 N o a X B w Z W Q s M j B 9 J n F 1 b 3 Q 7 L C Z x d W 9 0 O 1 N l Y 3 R p b 2 4 x L z A w O F 8 x N D M y M z g w M T k 3 M T A v Q X V 0 b 1 J l b W 9 2 Z W R D b 2 x 1 b W 5 z M S 5 7 U m V j Z W l 2 a W 5 n L D I x f S Z x d W 9 0 O y w m c X V v d D t T Z W N 0 a W 9 u M S 8 w M D h f M T Q z M j M 4 M D E 5 N z E w L 0 F 1 d G 9 S Z W 1 v d m V k Q 2 9 s d W 1 u c z E u e 0 Z 1 b G Z p b G x l Z C B i e S w y M n 0 m c X V v d D s s J n F 1 b 3 Q 7 U 2 V j d G l v b j E v M D A 4 X z E 0 M z I z O D A x O T c x M C 9 B d X R v U m V t b 3 Z l Z E N v b H V t b n M x L n t U b 3 R h b C B E Y X l z I G 9 m I F N 1 c H B s e S A o a W 5 j b H V k a W 5 n I H V u a X R z I G Z y b 2 0 g b 3 B l b i B z a G l w b W V u d H M p L D I z f S Z x d W 9 0 O y w m c X V v d D t T Z W N 0 a W 9 u M S 8 w M D h f M T Q z M j M 4 M D E 5 N z E w L 0 F 1 d G 9 S Z W 1 v d m V k Q 2 9 s d W 1 u c z E u e 0 R h e X M g b 2 Y g U 3 V w c G x 5 I G F 0 I E F t Y X p v b i B G d W x m a W x s b W V u d C B O Z X R 3 b 3 J r L D I 0 f S Z x d W 9 0 O y w m c X V v d D t T Z W N 0 a W 9 u M S 8 w M D h f M T Q z M j M 4 M D E 5 N z E w L 0 F 1 d G 9 S Z W 1 v d m V k Q 2 9 s d W 1 u c z E u e 0 F s Z X J 0 L D I 1 f S Z x d W 9 0 O y w m c X V v d D t T Z W N 0 a W 9 u M S 8 w M D h f M T Q z M j M 4 M D E 5 N z E w L 0 F 1 d G 9 S Z W 1 v d m V k Q 2 9 s d W 1 u c z E u e 1 J l Y 2 9 t b W V u Z G V k I H J l c G x l b m l z a G 1 l b n Q g c X R 5 L D I 2 f S Z x d W 9 0 O y w m c X V v d D t T Z W N 0 a W 9 u M S 8 w M D h f M T Q z M j M 4 M D E 5 N z E w L 0 F 1 d G 9 S Z W 1 v d m V k Q 2 9 s d W 1 u c z E u e 1 J l Y 2 9 t b W V u Z G V k I H N o a X A g Z G F 0 Z S w y N 3 0 m c X V v d D s s J n F 1 b 3 Q 7 U 2 V j d G l v b j E v M D A 4 X z E 0 M z I z O D A x O T c x M C 9 B d X R v U m V t b 3 Z l Z E N v b H V t b n M x L n t S Z W N v b W 1 l b m R l Z C B h Y 3 R p b 2 4 s M j h 9 J n F 1 b 3 Q 7 L C Z x d W 9 0 O 1 N l Y 3 R p b 2 4 x L z A w O F 8 x N D M y M z g w M T k 3 M T A v Q X V 0 b 1 J l b W 9 2 Z W R D b 2 x 1 b W 5 z M S 5 7 V W 5 p d C B z d G 9 y Y W d l I H N p e m U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D h f M T Q z M j M 4 M D E 5 N z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O F 8 x N D M y M z g w M T k 3 M T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A 4 X z E 0 M z I z O D A x O T c x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z h m G 2 d h F e R Y 1 k b E 4 3 R g f x A A A A A A I A A A A A A B B m A A A A A Q A A I A A A A E O N 9 R U e 6 c r h u L x q f j 4 2 A N A t u h R v L A J P s + 0 m 8 e B F 7 V c p A A A A A A 6 A A A A A A g A A I A A A A D h 1 p 4 Q 0 D p 9 m Q a / X L B K r a y T 5 0 R J K H Y Z D P r s h 8 E 9 x P G Y Q U A A A A O D N p G b 1 c / d O K g n w 4 2 j 4 q N o x r C x C B S 3 C Q l F + D u 1 N 4 t Z c 1 V o 5 f P Q C W S 2 t 2 y p x 6 9 u X 3 b 0 6 Z a l i s / w w n U g 4 d r x X f n U 4 E q D k Z b F j e 9 X r i B n j X d R X Q A A A A K 6 l F 2 T 7 b E i g T g 9 0 + i Z W I F i r R b f O s 6 2 d j H j 4 d k I i u V 9 J V 1 u Q u u n b G C m 2 5 1 b q y h / v g u j N 1 f T 5 q F v f X k p a O o + f d B k = < / D a t a M a s h u p > 
</file>

<file path=customXml/itemProps1.xml><?xml version="1.0" encoding="utf-8"?>
<ds:datastoreItem xmlns:ds="http://schemas.openxmlformats.org/officeDocument/2006/customXml" ds:itemID="{BBA3CE0D-685D-4A36-B0F5-415D8A7C86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001_SALESDATAbyW</vt:lpstr>
      <vt:lpstr>Analyze Classification</vt:lpstr>
      <vt:lpstr>Analyze Classification_C</vt:lpstr>
      <vt:lpstr>Forecast</vt:lpstr>
      <vt:lpstr>014_YearSum PerBusinessReport-1</vt:lpstr>
      <vt:lpstr>002_SaleLastYear</vt:lpstr>
      <vt:lpstr>003_Sales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 Tan Phat</dc:creator>
  <cp:lastModifiedBy>QUOC BUU HUYNH</cp:lastModifiedBy>
  <dcterms:created xsi:type="dcterms:W3CDTF">2015-06-05T18:17:20Z</dcterms:created>
  <dcterms:modified xsi:type="dcterms:W3CDTF">2023-12-21T09:12:17Z</dcterms:modified>
</cp:coreProperties>
</file>