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<sst xmlns="http://schemas.openxmlformats.org/spreadsheetml/2006/main" count="130" uniqueCount="128">
  <si>
    <t>Công ty cổ phần Dệt - May Huế</t>
  </si>
  <si>
    <t>Địa chỉ:  Thành phố Huế, Thừa Thiên Huế</t>
  </si>
  <si>
    <t>Hotline: xxxxxxxx</t>
  </si>
  <si>
    <t>BÁO CÁO VẬN HÀNH MÁY</t>
  </si>
  <si>
    <t>Ngày in báo cáo: Chủ nhật, 27/11/2022 9:58:10</t>
  </si>
  <si>
    <t>STT</t>
  </si>
  <si>
    <t>Thời gian ca làm</t>
  </si>
  <si>
    <t>Thời gian tải chạy (Phút)</t>
  </si>
  <si>
    <t>Thời gian tải dừng (Phút)</t>
  </si>
  <si>
    <t>Hiệu suất (%)</t>
  </si>
  <si>
    <t>Ghi chú</t>
  </si>
  <si>
    <t>2022-11-13 18:35:54</t>
  </si>
  <si>
    <t>2022-11-13 18:36:08</t>
  </si>
  <si>
    <t>2022-11-13 18:36:28</t>
  </si>
  <si>
    <t>2022-11-13 18:36:47</t>
  </si>
  <si>
    <t>2022-11-13 18:37:06</t>
  </si>
  <si>
    <t>2022-11-13 18:37:25</t>
  </si>
  <si>
    <t>2022-11-13 18:37:43</t>
  </si>
  <si>
    <t>2022-11-13 18:38:02</t>
  </si>
  <si>
    <t>2022-11-13 18:38:22</t>
  </si>
  <si>
    <t>2022-11-13 18:38:41</t>
  </si>
  <si>
    <t>2022-11-13 18:39:00</t>
  </si>
  <si>
    <t>2022-11-13 18:39:18</t>
  </si>
  <si>
    <t>2022-11-13 18:39:37</t>
  </si>
  <si>
    <t>2022-11-13 18:39:57</t>
  </si>
  <si>
    <t>2022-11-13 18:40:16</t>
  </si>
  <si>
    <t>2022-11-13 18:40:35</t>
  </si>
  <si>
    <t>2022-11-13 18:40:53</t>
  </si>
  <si>
    <t>2022-11-13 18:41:12</t>
  </si>
  <si>
    <t>2022-11-13 18:41:31</t>
  </si>
  <si>
    <t>2022-11-13 18:41:51</t>
  </si>
  <si>
    <t>2022-11-13 18:42:10</t>
  </si>
  <si>
    <t>2022-11-13 18:42:29</t>
  </si>
  <si>
    <t>2022-11-13 18:42:47</t>
  </si>
  <si>
    <t>2022-11-13 18:43:06</t>
  </si>
  <si>
    <t>2022-11-13 18:43:26</t>
  </si>
  <si>
    <t>2022-11-13 18:43:45</t>
  </si>
  <si>
    <t>2022-11-13 18:44:04</t>
  </si>
  <si>
    <t>2022-11-13 18:44:23</t>
  </si>
  <si>
    <t>2022-11-13 18:44:41</t>
  </si>
  <si>
    <t>2022-11-13 18:45:00</t>
  </si>
  <si>
    <t>2022-11-13 18:45:20</t>
  </si>
  <si>
    <t>2022-11-13 18:45:39</t>
  </si>
  <si>
    <t>2022-11-13 18:45:58</t>
  </si>
  <si>
    <t>2022-11-13 18:46:17</t>
  </si>
  <si>
    <t>2022-11-13 18:46:36</t>
  </si>
  <si>
    <t>2022-11-13 18:46:55</t>
  </si>
  <si>
    <t>2022-11-13 18:47:14</t>
  </si>
  <si>
    <t>2022-11-13 18:47:32</t>
  </si>
  <si>
    <t>2022-11-13 18:47:51</t>
  </si>
  <si>
    <t>2022-11-13 18:48:11</t>
  </si>
  <si>
    <t>2022-11-13 18:48:30</t>
  </si>
  <si>
    <t>2022-11-13 18:48:49</t>
  </si>
  <si>
    <t>2022-11-13 18:49:08</t>
  </si>
  <si>
    <t>2022-11-13 18:49:26</t>
  </si>
  <si>
    <t>2022-11-13 18:49:47</t>
  </si>
  <si>
    <t>2022-11-13 18:50:05</t>
  </si>
  <si>
    <t>2022-11-13 18:50:24</t>
  </si>
  <si>
    <t>2022-11-13 18:50:42</t>
  </si>
  <si>
    <t>2022-11-13 18:51:01</t>
  </si>
  <si>
    <t>2022-11-13 18:51:20</t>
  </si>
  <si>
    <t>2022-11-13 18:51:40</t>
  </si>
  <si>
    <t>2022-11-13 18:51:59</t>
  </si>
  <si>
    <t>2022-11-13 18:52:18</t>
  </si>
  <si>
    <t>2022-11-13 18:52:36</t>
  </si>
  <si>
    <t>2022-11-13 18:52:55</t>
  </si>
  <si>
    <t>2022-11-13 18:53:15</t>
  </si>
  <si>
    <t>2022-11-13 18:53:37</t>
  </si>
  <si>
    <t>2022-11-13 18:53:53</t>
  </si>
  <si>
    <t>2022-11-13 18:54:11</t>
  </si>
  <si>
    <t>2022-11-13 18:54:30</t>
  </si>
  <si>
    <t>2022-11-13 18:54:50</t>
  </si>
  <si>
    <t>2022-11-13 18:55:09</t>
  </si>
  <si>
    <t>2022-11-13 18:57:31</t>
  </si>
  <si>
    <t>2022-11-13 18:57:49</t>
  </si>
  <si>
    <t>2022-11-13 18:58:07</t>
  </si>
  <si>
    <t>2022-11-13 18:58:26</t>
  </si>
  <si>
    <t>2022-11-13 18:58:45</t>
  </si>
  <si>
    <t>2022-11-13 18:59:05</t>
  </si>
  <si>
    <t>2022-11-13 18:59:24</t>
  </si>
  <si>
    <t>2022-11-13 18:59:43</t>
  </si>
  <si>
    <t>2022-11-13 19:00:02</t>
  </si>
  <si>
    <t>2022-11-13 19:00:20</t>
  </si>
  <si>
    <t>2022-11-13 19:00:39</t>
  </si>
  <si>
    <t>2022-11-13 19:00:59</t>
  </si>
  <si>
    <t>2022-11-13 19:01:18</t>
  </si>
  <si>
    <t>2022-11-13 19:01:37</t>
  </si>
  <si>
    <t>2022-11-13 20:30:10</t>
  </si>
  <si>
    <t>2022-11-13 20:30:38</t>
  </si>
  <si>
    <t>2022-11-13 20:31:07</t>
  </si>
  <si>
    <t>2022-11-13 20:31:36</t>
  </si>
  <si>
    <t>2022-11-13 20:32:06</t>
  </si>
  <si>
    <t>2022-11-13 20:32:34</t>
  </si>
  <si>
    <t>2022-11-13 20:33:03</t>
  </si>
  <si>
    <t>2022-11-13 20:33:33</t>
  </si>
  <si>
    <t>2022-11-13 20:41:08</t>
  </si>
  <si>
    <t>2022-11-13 20:41:37</t>
  </si>
  <si>
    <t>2022-11-13 20:42:06</t>
  </si>
  <si>
    <t>2022-11-13 20:42:35</t>
  </si>
  <si>
    <t>2022-11-13 20:43:04</t>
  </si>
  <si>
    <t>2022-11-13 20:43:33</t>
  </si>
  <si>
    <t>2022-11-13 20:44:02</t>
  </si>
  <si>
    <t>2022-11-13 20:44:31</t>
  </si>
  <si>
    <t>2022-11-13 20:45:00</t>
  </si>
  <si>
    <t>2022-11-13 20:45:29</t>
  </si>
  <si>
    <t>2022-11-13 20:45:58</t>
  </si>
  <si>
    <t>2022-11-13 21:16:48</t>
  </si>
  <si>
    <t>2022-11-13 21:17:16</t>
  </si>
  <si>
    <t>2022-11-13 21:17:46</t>
  </si>
  <si>
    <t>2022-11-13 21:18:15</t>
  </si>
  <si>
    <t>2022-11-13 21:18:44</t>
  </si>
  <si>
    <t>2022-11-13 21:36:22</t>
  </si>
  <si>
    <t>2022-11-13 21:36:51</t>
  </si>
  <si>
    <t>2022-11-13 21:37:20</t>
  </si>
  <si>
    <t>2022-11-13 21:37:50</t>
  </si>
  <si>
    <t>2022-11-13 21:38:18</t>
  </si>
  <si>
    <t>2022-11-13 21:38:47</t>
  </si>
  <si>
    <t>2022-11-13 21:39:16</t>
  </si>
  <si>
    <t>2022-11-13 21:39:45</t>
  </si>
  <si>
    <t>2022-11-13 21:51:04</t>
  </si>
  <si>
    <t>2022-11-14 16:11:35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</si>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</sst>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121"/>
  <sheetFormatPr defaultRowHeight="20" outlineLevelRow="0" outlineLevelCol="0" x14ac:dyDescent="55" customHeight="1"/>
  <cols>
    <col min="1" max="1" width="17" customWidth="1"/>
    <col min="2" max="2" width="20" customWidth="1"/>
    <col min="3" max="4" width="30" customWidth="1"/>
    <col min="5" max="5" width="15" customWidth="1"/>
    <col min="6" max="6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>
        <f>1</f>
      </c>
      <c r="B8" s="5" t="s">
        <v>11</v>
      </c>
      <c r="C8" s="5">
        <v>83</v>
      </c>
      <c r="D8" s="5">
        <v>0</v>
      </c>
      <c r="E8" s="5">
        <v>100</v>
      </c>
      <c r="F8" s="5"/>
    </row>
    <row r="9" spans="1:6" x14ac:dyDescent="0.25">
      <c r="A9" s="5">
        <f>2</f>
      </c>
      <c r="B9" s="5" t="s">
        <v>12</v>
      </c>
      <c r="C9" s="5">
        <v>83</v>
      </c>
      <c r="D9" s="5">
        <v>0</v>
      </c>
      <c r="E9" s="5">
        <v>100</v>
      </c>
      <c r="F9" s="5"/>
    </row>
    <row r="10" spans="1:6" x14ac:dyDescent="0.25">
      <c r="A10" s="5">
        <f>3</f>
      </c>
      <c r="B10" s="5" t="s">
        <v>13</v>
      </c>
      <c r="C10" s="5">
        <v>83</v>
      </c>
      <c r="D10" s="5">
        <v>0</v>
      </c>
      <c r="E10" s="5">
        <v>100</v>
      </c>
      <c r="F10" s="5"/>
    </row>
    <row r="11" spans="1:6" x14ac:dyDescent="0.25">
      <c r="A11" s="5">
        <f>4</f>
      </c>
      <c r="B11" s="5" t="s">
        <v>14</v>
      </c>
      <c r="C11" s="5">
        <v>83</v>
      </c>
      <c r="D11" s="5">
        <v>0</v>
      </c>
      <c r="E11" s="5">
        <v>100</v>
      </c>
      <c r="F11" s="5"/>
    </row>
    <row r="12" spans="1:6" x14ac:dyDescent="0.25">
      <c r="A12" s="5">
        <f>5</f>
      </c>
      <c r="B12" s="5" t="s">
        <v>15</v>
      </c>
      <c r="C12" s="5">
        <v>83</v>
      </c>
      <c r="D12" s="5">
        <v>0</v>
      </c>
      <c r="E12" s="5">
        <v>100</v>
      </c>
      <c r="F12" s="5"/>
    </row>
    <row r="13" spans="1:6" x14ac:dyDescent="0.25">
      <c r="A13" s="5">
        <f>6</f>
      </c>
      <c r="B13" s="5" t="s">
        <v>16</v>
      </c>
      <c r="C13" s="5">
        <v>83</v>
      </c>
      <c r="D13" s="5">
        <v>0</v>
      </c>
      <c r="E13" s="5">
        <v>100</v>
      </c>
      <c r="F13" s="5"/>
    </row>
    <row r="14" spans="1:6" x14ac:dyDescent="0.25">
      <c r="A14" s="5">
        <f>7</f>
      </c>
      <c r="B14" s="5" t="s">
        <v>17</v>
      </c>
      <c r="C14" s="5">
        <v>83</v>
      </c>
      <c r="D14" s="5">
        <v>0</v>
      </c>
      <c r="E14" s="5">
        <v>100</v>
      </c>
      <c r="F14" s="5"/>
    </row>
    <row r="15" spans="1:6" x14ac:dyDescent="0.25">
      <c r="A15" s="5">
        <f>8</f>
      </c>
      <c r="B15" s="5" t="s">
        <v>18</v>
      </c>
      <c r="C15" s="5">
        <v>83</v>
      </c>
      <c r="D15" s="5">
        <v>0</v>
      </c>
      <c r="E15" s="5">
        <v>100</v>
      </c>
      <c r="F15" s="5"/>
    </row>
    <row r="16" spans="1:6" x14ac:dyDescent="0.25">
      <c r="A16" s="5">
        <f>9</f>
      </c>
      <c r="B16" s="5" t="s">
        <v>19</v>
      </c>
      <c r="C16" s="5">
        <v>83</v>
      </c>
      <c r="D16" s="5">
        <v>0</v>
      </c>
      <c r="E16" s="5">
        <v>100</v>
      </c>
      <c r="F16" s="5"/>
    </row>
    <row r="17" spans="1:6" x14ac:dyDescent="0.25">
      <c r="A17" s="5">
        <f>10</f>
      </c>
      <c r="B17" s="5" t="s">
        <v>20</v>
      </c>
      <c r="C17" s="5">
        <v>83</v>
      </c>
      <c r="D17" s="5">
        <v>0</v>
      </c>
      <c r="E17" s="5">
        <v>100</v>
      </c>
      <c r="F17" s="5"/>
    </row>
    <row r="18" spans="1:6" x14ac:dyDescent="0.25">
      <c r="A18" s="5">
        <f>11</f>
      </c>
      <c r="B18" s="5" t="s">
        <v>21</v>
      </c>
      <c r="C18" s="5">
        <v>83</v>
      </c>
      <c r="D18" s="5">
        <v>0</v>
      </c>
      <c r="E18" s="5">
        <v>100</v>
      </c>
      <c r="F18" s="5"/>
    </row>
    <row r="19" spans="1:6" x14ac:dyDescent="0.25">
      <c r="A19" s="5">
        <f>12</f>
      </c>
      <c r="B19" s="5" t="s">
        <v>22</v>
      </c>
      <c r="C19" s="5">
        <v>83</v>
      </c>
      <c r="D19" s="5">
        <v>0</v>
      </c>
      <c r="E19" s="5">
        <v>100</v>
      </c>
      <c r="F19" s="5"/>
    </row>
    <row r="20" spans="1:6" x14ac:dyDescent="0.25">
      <c r="A20" s="5">
        <f>13</f>
      </c>
      <c r="B20" s="5" t="s">
        <v>23</v>
      </c>
      <c r="C20" s="5">
        <v>83</v>
      </c>
      <c r="D20" s="5">
        <v>0</v>
      </c>
      <c r="E20" s="5">
        <v>100</v>
      </c>
      <c r="F20" s="5"/>
    </row>
    <row r="21" spans="1:6" x14ac:dyDescent="0.25">
      <c r="A21" s="5">
        <f>14</f>
      </c>
      <c r="B21" s="5" t="s">
        <v>24</v>
      </c>
      <c r="C21" s="5">
        <v>83</v>
      </c>
      <c r="D21" s="5">
        <v>0</v>
      </c>
      <c r="E21" s="5">
        <v>100</v>
      </c>
      <c r="F21" s="5"/>
    </row>
    <row r="22" spans="1:6" x14ac:dyDescent="0.25">
      <c r="A22" s="5">
        <f>15</f>
      </c>
      <c r="B22" s="5" t="s">
        <v>25</v>
      </c>
      <c r="C22" s="5">
        <v>83</v>
      </c>
      <c r="D22" s="5">
        <v>0</v>
      </c>
      <c r="E22" s="5">
        <v>100</v>
      </c>
      <c r="F22" s="5"/>
    </row>
    <row r="23" spans="1:6" x14ac:dyDescent="0.25">
      <c r="A23" s="5">
        <f>16</f>
      </c>
      <c r="B23" s="5" t="s">
        <v>26</v>
      </c>
      <c r="C23" s="5">
        <v>83</v>
      </c>
      <c r="D23" s="5">
        <v>0</v>
      </c>
      <c r="E23" s="5">
        <v>100</v>
      </c>
      <c r="F23" s="5"/>
    </row>
    <row r="24" spans="1:6" x14ac:dyDescent="0.25">
      <c r="A24" s="5">
        <f>17</f>
      </c>
      <c r="B24" s="5" t="s">
        <v>27</v>
      </c>
      <c r="C24" s="5">
        <v>83</v>
      </c>
      <c r="D24" s="5">
        <v>0</v>
      </c>
      <c r="E24" s="5">
        <v>100</v>
      </c>
      <c r="F24" s="5"/>
    </row>
    <row r="25" spans="1:6" x14ac:dyDescent="0.25">
      <c r="A25" s="5">
        <f>18</f>
      </c>
      <c r="B25" s="5" t="s">
        <v>28</v>
      </c>
      <c r="C25" s="5">
        <v>83</v>
      </c>
      <c r="D25" s="5">
        <v>0</v>
      </c>
      <c r="E25" s="5">
        <v>100</v>
      </c>
      <c r="F25" s="5"/>
    </row>
    <row r="26" spans="1:6" x14ac:dyDescent="0.25">
      <c r="A26" s="5">
        <f>19</f>
      </c>
      <c r="B26" s="5" t="s">
        <v>29</v>
      </c>
      <c r="C26" s="5">
        <v>83</v>
      </c>
      <c r="D26" s="5">
        <v>0</v>
      </c>
      <c r="E26" s="5">
        <v>100</v>
      </c>
      <c r="F26" s="5"/>
    </row>
    <row r="27" spans="1:6" x14ac:dyDescent="0.25">
      <c r="A27" s="5">
        <f>20</f>
      </c>
      <c r="B27" s="5" t="s">
        <v>30</v>
      </c>
      <c r="C27" s="5">
        <v>83</v>
      </c>
      <c r="D27" s="5">
        <v>0</v>
      </c>
      <c r="E27" s="5">
        <v>100</v>
      </c>
      <c r="F27" s="5"/>
    </row>
    <row r="28" spans="1:6" x14ac:dyDescent="0.25">
      <c r="A28" s="5">
        <f>21</f>
      </c>
      <c r="B28" s="5" t="s">
        <v>31</v>
      </c>
      <c r="C28" s="5">
        <v>83</v>
      </c>
      <c r="D28" s="5">
        <v>0</v>
      </c>
      <c r="E28" s="5">
        <v>100</v>
      </c>
      <c r="F28" s="5"/>
    </row>
    <row r="29" spans="1:6" x14ac:dyDescent="0.25">
      <c r="A29" s="5">
        <f>22</f>
      </c>
      <c r="B29" s="5" t="s">
        <v>32</v>
      </c>
      <c r="C29" s="5">
        <v>83</v>
      </c>
      <c r="D29" s="5">
        <v>0</v>
      </c>
      <c r="E29" s="5">
        <v>100</v>
      </c>
      <c r="F29" s="5"/>
    </row>
    <row r="30" spans="1:6" x14ac:dyDescent="0.25">
      <c r="A30" s="5">
        <f>23</f>
      </c>
      <c r="B30" s="5" t="s">
        <v>33</v>
      </c>
      <c r="C30" s="5">
        <v>83</v>
      </c>
      <c r="D30" s="5">
        <v>0</v>
      </c>
      <c r="E30" s="5">
        <v>100</v>
      </c>
      <c r="F30" s="5"/>
    </row>
    <row r="31" spans="1:6" x14ac:dyDescent="0.25">
      <c r="A31" s="5">
        <f>24</f>
      </c>
      <c r="B31" s="5" t="s">
        <v>34</v>
      </c>
      <c r="C31" s="5">
        <v>83</v>
      </c>
      <c r="D31" s="5">
        <v>0</v>
      </c>
      <c r="E31" s="5">
        <v>100</v>
      </c>
      <c r="F31" s="5"/>
    </row>
    <row r="32" spans="1:6" x14ac:dyDescent="0.25">
      <c r="A32" s="5">
        <f>25</f>
      </c>
      <c r="B32" s="5" t="s">
        <v>35</v>
      </c>
      <c r="C32" s="5">
        <v>83</v>
      </c>
      <c r="D32" s="5">
        <v>0</v>
      </c>
      <c r="E32" s="5">
        <v>100</v>
      </c>
      <c r="F32" s="5"/>
    </row>
    <row r="33" spans="1:6" x14ac:dyDescent="0.25">
      <c r="A33" s="5">
        <f>26</f>
      </c>
      <c r="B33" s="5" t="s">
        <v>36</v>
      </c>
      <c r="C33" s="5">
        <v>83</v>
      </c>
      <c r="D33" s="5">
        <v>0</v>
      </c>
      <c r="E33" s="5">
        <v>100</v>
      </c>
      <c r="F33" s="5"/>
    </row>
    <row r="34" spans="1:6" x14ac:dyDescent="0.25">
      <c r="A34" s="5">
        <f>27</f>
      </c>
      <c r="B34" s="5" t="s">
        <v>37</v>
      </c>
      <c r="C34" s="5">
        <v>83</v>
      </c>
      <c r="D34" s="5">
        <v>0</v>
      </c>
      <c r="E34" s="5">
        <v>100</v>
      </c>
      <c r="F34" s="5"/>
    </row>
    <row r="35" spans="1:6" x14ac:dyDescent="0.25">
      <c r="A35" s="5">
        <f>28</f>
      </c>
      <c r="B35" s="5" t="s">
        <v>38</v>
      </c>
      <c r="C35" s="5">
        <v>83</v>
      </c>
      <c r="D35" s="5">
        <v>0</v>
      </c>
      <c r="E35" s="5">
        <v>100</v>
      </c>
      <c r="F35" s="5"/>
    </row>
    <row r="36" spans="1:6" x14ac:dyDescent="0.25">
      <c r="A36" s="5">
        <f>29</f>
      </c>
      <c r="B36" s="5" t="s">
        <v>39</v>
      </c>
      <c r="C36" s="5">
        <v>83</v>
      </c>
      <c r="D36" s="5">
        <v>0</v>
      </c>
      <c r="E36" s="5">
        <v>100</v>
      </c>
      <c r="F36" s="5"/>
    </row>
    <row r="37" spans="1:6" x14ac:dyDescent="0.25">
      <c r="A37" s="5">
        <f>30</f>
      </c>
      <c r="B37" s="5" t="s">
        <v>40</v>
      </c>
      <c r="C37" s="5">
        <v>83</v>
      </c>
      <c r="D37" s="5">
        <v>0</v>
      </c>
      <c r="E37" s="5">
        <v>100</v>
      </c>
      <c r="F37" s="5"/>
    </row>
    <row r="38" spans="1:6" x14ac:dyDescent="0.25">
      <c r="A38" s="5">
        <f>31</f>
      </c>
      <c r="B38" s="5" t="s">
        <v>41</v>
      </c>
      <c r="C38" s="5">
        <v>83</v>
      </c>
      <c r="D38" s="5">
        <v>0</v>
      </c>
      <c r="E38" s="5">
        <v>100</v>
      </c>
      <c r="F38" s="5"/>
    </row>
    <row r="39" spans="1:6" x14ac:dyDescent="0.25">
      <c r="A39" s="5">
        <f>32</f>
      </c>
      <c r="B39" s="5" t="s">
        <v>42</v>
      </c>
      <c r="C39" s="5">
        <v>83</v>
      </c>
      <c r="D39" s="5">
        <v>0</v>
      </c>
      <c r="E39" s="5">
        <v>100</v>
      </c>
      <c r="F39" s="5"/>
    </row>
    <row r="40" spans="1:6" x14ac:dyDescent="0.25">
      <c r="A40" s="5">
        <f>33</f>
      </c>
      <c r="B40" s="5" t="s">
        <v>43</v>
      </c>
      <c r="C40" s="5">
        <v>83</v>
      </c>
      <c r="D40" s="5">
        <v>0</v>
      </c>
      <c r="E40" s="5">
        <v>100</v>
      </c>
      <c r="F40" s="5"/>
    </row>
    <row r="41" spans="1:6" x14ac:dyDescent="0.25">
      <c r="A41" s="5">
        <f>34</f>
      </c>
      <c r="B41" s="5" t="s">
        <v>44</v>
      </c>
      <c r="C41" s="5">
        <v>83</v>
      </c>
      <c r="D41" s="5">
        <v>0</v>
      </c>
      <c r="E41" s="5">
        <v>100</v>
      </c>
      <c r="F41" s="5"/>
    </row>
    <row r="42" spans="1:6" x14ac:dyDescent="0.25">
      <c r="A42" s="5">
        <f>35</f>
      </c>
      <c r="B42" s="5" t="s">
        <v>45</v>
      </c>
      <c r="C42" s="5">
        <v>83</v>
      </c>
      <c r="D42" s="5">
        <v>0</v>
      </c>
      <c r="E42" s="5">
        <v>100</v>
      </c>
      <c r="F42" s="5"/>
    </row>
    <row r="43" spans="1:6" x14ac:dyDescent="0.25">
      <c r="A43" s="5">
        <f>36</f>
      </c>
      <c r="B43" s="5" t="s">
        <v>46</v>
      </c>
      <c r="C43" s="5">
        <v>83</v>
      </c>
      <c r="D43" s="5">
        <v>0</v>
      </c>
      <c r="E43" s="5">
        <v>100</v>
      </c>
      <c r="F43" s="5"/>
    </row>
    <row r="44" spans="1:6" x14ac:dyDescent="0.25">
      <c r="A44" s="5">
        <f>37</f>
      </c>
      <c r="B44" s="5" t="s">
        <v>47</v>
      </c>
      <c r="C44" s="5">
        <v>83</v>
      </c>
      <c r="D44" s="5">
        <v>0</v>
      </c>
      <c r="E44" s="5">
        <v>100</v>
      </c>
      <c r="F44" s="5"/>
    </row>
    <row r="45" spans="1:6" x14ac:dyDescent="0.25">
      <c r="A45" s="5">
        <f>38</f>
      </c>
      <c r="B45" s="5" t="s">
        <v>48</v>
      </c>
      <c r="C45" s="5">
        <v>83</v>
      </c>
      <c r="D45" s="5">
        <v>0</v>
      </c>
      <c r="E45" s="5">
        <v>100</v>
      </c>
      <c r="F45" s="5"/>
    </row>
    <row r="46" spans="1:6" x14ac:dyDescent="0.25">
      <c r="A46" s="5">
        <f>39</f>
      </c>
      <c r="B46" s="5" t="s">
        <v>49</v>
      </c>
      <c r="C46" s="5">
        <v>83</v>
      </c>
      <c r="D46" s="5">
        <v>0</v>
      </c>
      <c r="E46" s="5">
        <v>100</v>
      </c>
      <c r="F46" s="5"/>
    </row>
    <row r="47" spans="1:6" x14ac:dyDescent="0.25">
      <c r="A47" s="5">
        <f>40</f>
      </c>
      <c r="B47" s="5" t="s">
        <v>50</v>
      </c>
      <c r="C47" s="5">
        <v>83</v>
      </c>
      <c r="D47" s="5">
        <v>0</v>
      </c>
      <c r="E47" s="5">
        <v>100</v>
      </c>
      <c r="F47" s="5"/>
    </row>
    <row r="48" spans="1:6" x14ac:dyDescent="0.25">
      <c r="A48" s="5">
        <f>41</f>
      </c>
      <c r="B48" s="5" t="s">
        <v>51</v>
      </c>
      <c r="C48" s="5">
        <v>83</v>
      </c>
      <c r="D48" s="5">
        <v>0</v>
      </c>
      <c r="E48" s="5">
        <v>100</v>
      </c>
      <c r="F48" s="5"/>
    </row>
    <row r="49" spans="1:6" x14ac:dyDescent="0.25">
      <c r="A49" s="5">
        <f>42</f>
      </c>
      <c r="B49" s="5" t="s">
        <v>52</v>
      </c>
      <c r="C49" s="5">
        <v>83</v>
      </c>
      <c r="D49" s="5">
        <v>0</v>
      </c>
      <c r="E49" s="5">
        <v>100</v>
      </c>
      <c r="F49" s="5"/>
    </row>
    <row r="50" spans="1:6" x14ac:dyDescent="0.25">
      <c r="A50" s="5">
        <f>43</f>
      </c>
      <c r="B50" s="5" t="s">
        <v>53</v>
      </c>
      <c r="C50" s="5">
        <v>83</v>
      </c>
      <c r="D50" s="5">
        <v>0</v>
      </c>
      <c r="E50" s="5">
        <v>100</v>
      </c>
      <c r="F50" s="5"/>
    </row>
    <row r="51" spans="1:6" x14ac:dyDescent="0.25">
      <c r="A51" s="5">
        <f>44</f>
      </c>
      <c r="B51" s="5" t="s">
        <v>54</v>
      </c>
      <c r="C51" s="5">
        <v>83</v>
      </c>
      <c r="D51" s="5">
        <v>0</v>
      </c>
      <c r="E51" s="5">
        <v>100</v>
      </c>
      <c r="F51" s="5"/>
    </row>
    <row r="52" spans="1:6" x14ac:dyDescent="0.25">
      <c r="A52" s="5">
        <f>45</f>
      </c>
      <c r="B52" s="5" t="s">
        <v>55</v>
      </c>
      <c r="C52" s="5">
        <v>83</v>
      </c>
      <c r="D52" s="5">
        <v>0</v>
      </c>
      <c r="E52" s="5">
        <v>100</v>
      </c>
      <c r="F52" s="5"/>
    </row>
    <row r="53" spans="1:6" x14ac:dyDescent="0.25">
      <c r="A53" s="5">
        <f>46</f>
      </c>
      <c r="B53" s="5" t="s">
        <v>56</v>
      </c>
      <c r="C53" s="5">
        <v>83</v>
      </c>
      <c r="D53" s="5">
        <v>0</v>
      </c>
      <c r="E53" s="5">
        <v>100</v>
      </c>
      <c r="F53" s="5"/>
    </row>
    <row r="54" spans="1:6" x14ac:dyDescent="0.25">
      <c r="A54" s="5">
        <f>47</f>
      </c>
      <c r="B54" s="5" t="s">
        <v>57</v>
      </c>
      <c r="C54" s="5">
        <v>83</v>
      </c>
      <c r="D54" s="5">
        <v>0</v>
      </c>
      <c r="E54" s="5">
        <v>100</v>
      </c>
      <c r="F54" s="5"/>
    </row>
    <row r="55" spans="1:6" x14ac:dyDescent="0.25">
      <c r="A55" s="5">
        <f>48</f>
      </c>
      <c r="B55" s="5" t="s">
        <v>58</v>
      </c>
      <c r="C55" s="5">
        <v>83</v>
      </c>
      <c r="D55" s="5">
        <v>0</v>
      </c>
      <c r="E55" s="5">
        <v>100</v>
      </c>
      <c r="F55" s="5"/>
    </row>
    <row r="56" spans="1:6" x14ac:dyDescent="0.25">
      <c r="A56" s="5">
        <f>49</f>
      </c>
      <c r="B56" s="5" t="s">
        <v>59</v>
      </c>
      <c r="C56" s="5">
        <v>83</v>
      </c>
      <c r="D56" s="5">
        <v>0</v>
      </c>
      <c r="E56" s="5">
        <v>100</v>
      </c>
      <c r="F56" s="5"/>
    </row>
    <row r="57" spans="1:6" x14ac:dyDescent="0.25">
      <c r="A57" s="5">
        <f>50</f>
      </c>
      <c r="B57" s="5" t="s">
        <v>60</v>
      </c>
      <c r="C57" s="5">
        <v>83</v>
      </c>
      <c r="D57" s="5">
        <v>0</v>
      </c>
      <c r="E57" s="5">
        <v>100</v>
      </c>
      <c r="F57" s="5"/>
    </row>
    <row r="58" spans="1:6" x14ac:dyDescent="0.25">
      <c r="A58" s="5">
        <f>51</f>
      </c>
      <c r="B58" s="5" t="s">
        <v>61</v>
      </c>
      <c r="C58" s="5">
        <v>83</v>
      </c>
      <c r="D58" s="5">
        <v>0</v>
      </c>
      <c r="E58" s="5">
        <v>100</v>
      </c>
      <c r="F58" s="5"/>
    </row>
    <row r="59" spans="1:6" x14ac:dyDescent="0.25">
      <c r="A59" s="5">
        <f>52</f>
      </c>
      <c r="B59" s="5" t="s">
        <v>62</v>
      </c>
      <c r="C59" s="5">
        <v>83</v>
      </c>
      <c r="D59" s="5">
        <v>0</v>
      </c>
      <c r="E59" s="5">
        <v>100</v>
      </c>
      <c r="F59" s="5"/>
    </row>
    <row r="60" spans="1:6" x14ac:dyDescent="0.25">
      <c r="A60" s="5">
        <f>53</f>
      </c>
      <c r="B60" s="5" t="s">
        <v>63</v>
      </c>
      <c r="C60" s="5">
        <v>83</v>
      </c>
      <c r="D60" s="5">
        <v>0</v>
      </c>
      <c r="E60" s="5">
        <v>100</v>
      </c>
      <c r="F60" s="5"/>
    </row>
    <row r="61" spans="1:6" x14ac:dyDescent="0.25">
      <c r="A61" s="5">
        <f>54</f>
      </c>
      <c r="B61" s="5" t="s">
        <v>64</v>
      </c>
      <c r="C61" s="5">
        <v>83</v>
      </c>
      <c r="D61" s="5">
        <v>0</v>
      </c>
      <c r="E61" s="5">
        <v>100</v>
      </c>
      <c r="F61" s="5"/>
    </row>
    <row r="62" spans="1:6" x14ac:dyDescent="0.25">
      <c r="A62" s="5">
        <f>55</f>
      </c>
      <c r="B62" s="5" t="s">
        <v>65</v>
      </c>
      <c r="C62" s="5">
        <v>83</v>
      </c>
      <c r="D62" s="5">
        <v>0</v>
      </c>
      <c r="E62" s="5">
        <v>100</v>
      </c>
      <c r="F62" s="5"/>
    </row>
    <row r="63" spans="1:6" x14ac:dyDescent="0.25">
      <c r="A63" s="5">
        <f>56</f>
      </c>
      <c r="B63" s="5" t="s">
        <v>66</v>
      </c>
      <c r="C63" s="5">
        <v>83</v>
      </c>
      <c r="D63" s="5">
        <v>0</v>
      </c>
      <c r="E63" s="5">
        <v>100</v>
      </c>
      <c r="F63" s="5"/>
    </row>
    <row r="64" spans="1:6" x14ac:dyDescent="0.25">
      <c r="A64" s="5">
        <f>57</f>
      </c>
      <c r="B64" s="5" t="s">
        <v>67</v>
      </c>
      <c r="C64" s="5">
        <v>83</v>
      </c>
      <c r="D64" s="5">
        <v>0</v>
      </c>
      <c r="E64" s="5">
        <v>100</v>
      </c>
      <c r="F64" s="5"/>
    </row>
    <row r="65" spans="1:6" x14ac:dyDescent="0.25">
      <c r="A65" s="5">
        <f>58</f>
      </c>
      <c r="B65" s="5" t="s">
        <v>68</v>
      </c>
      <c r="C65" s="5">
        <v>83</v>
      </c>
      <c r="D65" s="5">
        <v>0</v>
      </c>
      <c r="E65" s="5">
        <v>100</v>
      </c>
      <c r="F65" s="5"/>
    </row>
    <row r="66" spans="1:6" x14ac:dyDescent="0.25">
      <c r="A66" s="5">
        <f>59</f>
      </c>
      <c r="B66" s="5" t="s">
        <v>69</v>
      </c>
      <c r="C66" s="5">
        <v>83</v>
      </c>
      <c r="D66" s="5">
        <v>0</v>
      </c>
      <c r="E66" s="5">
        <v>100</v>
      </c>
      <c r="F66" s="5"/>
    </row>
    <row r="67" spans="1:6" x14ac:dyDescent="0.25">
      <c r="A67" s="5">
        <f>60</f>
      </c>
      <c r="B67" s="5" t="s">
        <v>70</v>
      </c>
      <c r="C67" s="5">
        <v>83</v>
      </c>
      <c r="D67" s="5">
        <v>0</v>
      </c>
      <c r="E67" s="5">
        <v>100</v>
      </c>
      <c r="F67" s="5"/>
    </row>
    <row r="68" spans="1:6" x14ac:dyDescent="0.25">
      <c r="A68" s="5">
        <f>61</f>
      </c>
      <c r="B68" s="5" t="s">
        <v>71</v>
      </c>
      <c r="C68" s="5">
        <v>83</v>
      </c>
      <c r="D68" s="5">
        <v>0</v>
      </c>
      <c r="E68" s="5">
        <v>100</v>
      </c>
      <c r="F68" s="5"/>
    </row>
    <row r="69" spans="1:6" x14ac:dyDescent="0.25">
      <c r="A69" s="5">
        <f>62</f>
      </c>
      <c r="B69" s="5" t="s">
        <v>72</v>
      </c>
      <c r="C69" s="5">
        <v>83</v>
      </c>
      <c r="D69" s="5">
        <v>0</v>
      </c>
      <c r="E69" s="5">
        <v>100</v>
      </c>
      <c r="F69" s="5"/>
    </row>
    <row r="70" spans="1:6" x14ac:dyDescent="0.25">
      <c r="A70" s="5">
        <f>63</f>
      </c>
      <c r="B70" s="5" t="s">
        <v>73</v>
      </c>
      <c r="C70" s="5">
        <v>100</v>
      </c>
      <c r="D70" s="5">
        <v>33</v>
      </c>
      <c r="E70" s="5">
        <v>75.188</v>
      </c>
      <c r="F70" s="5"/>
    </row>
    <row r="71" spans="1:6" x14ac:dyDescent="0.25">
      <c r="A71" s="5">
        <f>64</f>
      </c>
      <c r="B71" s="5" t="s">
        <v>74</v>
      </c>
      <c r="C71" s="5">
        <v>100</v>
      </c>
      <c r="D71" s="5">
        <v>33</v>
      </c>
      <c r="E71" s="5">
        <v>75.188</v>
      </c>
      <c r="F71" s="5"/>
    </row>
    <row r="72" spans="1:6" x14ac:dyDescent="0.25">
      <c r="A72" s="5">
        <f>65</f>
      </c>
      <c r="B72" s="5" t="s">
        <v>75</v>
      </c>
      <c r="C72" s="5">
        <v>100</v>
      </c>
      <c r="D72" s="5">
        <v>33</v>
      </c>
      <c r="E72" s="5">
        <v>75.188</v>
      </c>
      <c r="F72" s="5"/>
    </row>
    <row r="73" spans="1:6" x14ac:dyDescent="0.25">
      <c r="A73" s="5">
        <f>66</f>
      </c>
      <c r="B73" s="5" t="s">
        <v>76</v>
      </c>
      <c r="C73" s="5">
        <v>100</v>
      </c>
      <c r="D73" s="5">
        <v>33</v>
      </c>
      <c r="E73" s="5">
        <v>75.188</v>
      </c>
      <c r="F73" s="5"/>
    </row>
    <row r="74" spans="1:6" x14ac:dyDescent="0.25">
      <c r="A74" s="5">
        <f>67</f>
      </c>
      <c r="B74" s="5" t="s">
        <v>77</v>
      </c>
      <c r="C74" s="5">
        <v>100</v>
      </c>
      <c r="D74" s="5">
        <v>33</v>
      </c>
      <c r="E74" s="5">
        <v>75.188</v>
      </c>
      <c r="F74" s="5"/>
    </row>
    <row r="75" spans="1:6" x14ac:dyDescent="0.25">
      <c r="A75" s="5">
        <f>68</f>
      </c>
      <c r="B75" s="5" t="s">
        <v>78</v>
      </c>
      <c r="C75" s="5">
        <v>100</v>
      </c>
      <c r="D75" s="5">
        <v>33</v>
      </c>
      <c r="E75" s="5">
        <v>75.188</v>
      </c>
      <c r="F75" s="5"/>
    </row>
    <row r="76" spans="1:6" x14ac:dyDescent="0.25">
      <c r="A76" s="5">
        <f>69</f>
      </c>
      <c r="B76" s="5" t="s">
        <v>79</v>
      </c>
      <c r="C76" s="5">
        <v>100</v>
      </c>
      <c r="D76" s="5">
        <v>33</v>
      </c>
      <c r="E76" s="5">
        <v>75.188</v>
      </c>
      <c r="F76" s="5"/>
    </row>
    <row r="77" spans="1:6" x14ac:dyDescent="0.25">
      <c r="A77" s="5">
        <f>70</f>
      </c>
      <c r="B77" s="5" t="s">
        <v>80</v>
      </c>
      <c r="C77" s="5">
        <v>100</v>
      </c>
      <c r="D77" s="5">
        <v>33</v>
      </c>
      <c r="E77" s="5">
        <v>75.188</v>
      </c>
      <c r="F77" s="5"/>
    </row>
    <row r="78" spans="1:6" x14ac:dyDescent="0.25">
      <c r="A78" s="5">
        <f>71</f>
      </c>
      <c r="B78" s="5" t="s">
        <v>81</v>
      </c>
      <c r="C78" s="5">
        <v>100</v>
      </c>
      <c r="D78" s="5">
        <v>33</v>
      </c>
      <c r="E78" s="5">
        <v>75.188</v>
      </c>
      <c r="F78" s="5"/>
    </row>
    <row r="79" spans="1:6" x14ac:dyDescent="0.25">
      <c r="A79" s="5">
        <f>72</f>
      </c>
      <c r="B79" s="5" t="s">
        <v>82</v>
      </c>
      <c r="C79" s="5">
        <v>100</v>
      </c>
      <c r="D79" s="5">
        <v>33</v>
      </c>
      <c r="E79" s="5">
        <v>75.188</v>
      </c>
      <c r="F79" s="5"/>
    </row>
    <row r="80" spans="1:6" x14ac:dyDescent="0.25">
      <c r="A80" s="5">
        <f>73</f>
      </c>
      <c r="B80" s="5" t="s">
        <v>83</v>
      </c>
      <c r="C80" s="5">
        <v>100</v>
      </c>
      <c r="D80" s="5">
        <v>33</v>
      </c>
      <c r="E80" s="5">
        <v>75.188</v>
      </c>
      <c r="F80" s="5"/>
    </row>
    <row r="81" spans="1:6" x14ac:dyDescent="0.25">
      <c r="A81" s="5">
        <f>74</f>
      </c>
      <c r="B81" s="5" t="s">
        <v>84</v>
      </c>
      <c r="C81" s="5">
        <v>100</v>
      </c>
      <c r="D81" s="5">
        <v>33</v>
      </c>
      <c r="E81" s="5">
        <v>75.188</v>
      </c>
      <c r="F81" s="5"/>
    </row>
    <row r="82" spans="1:6" x14ac:dyDescent="0.25">
      <c r="A82" s="5">
        <f>75</f>
      </c>
      <c r="B82" s="5" t="s">
        <v>85</v>
      </c>
      <c r="C82" s="5">
        <v>100</v>
      </c>
      <c r="D82" s="5">
        <v>33</v>
      </c>
      <c r="E82" s="5">
        <v>75.188</v>
      </c>
      <c r="F82" s="5"/>
    </row>
    <row r="83" spans="1:6" x14ac:dyDescent="0.25">
      <c r="A83" s="5">
        <f>76</f>
      </c>
      <c r="B83" s="5" t="s">
        <v>86</v>
      </c>
      <c r="C83" s="5">
        <v>100</v>
      </c>
      <c r="D83" s="5">
        <v>33</v>
      </c>
      <c r="E83" s="5">
        <v>75.188</v>
      </c>
      <c r="F83" s="5"/>
    </row>
    <row r="84" spans="1:6" x14ac:dyDescent="0.25">
      <c r="A84" s="5">
        <f>77</f>
      </c>
      <c r="B84" s="5" t="s">
        <v>87</v>
      </c>
      <c r="C84" s="5">
        <v>1117913088</v>
      </c>
      <c r="D84" s="5">
        <v>0</v>
      </c>
      <c r="E84" s="5">
        <v>100</v>
      </c>
      <c r="F84" s="5"/>
    </row>
    <row r="85" spans="1:6" x14ac:dyDescent="0.25">
      <c r="A85" s="5">
        <f>78</f>
      </c>
      <c r="B85" s="5" t="s">
        <v>88</v>
      </c>
      <c r="C85" s="5">
        <v>1117913088</v>
      </c>
      <c r="D85" s="5">
        <v>1065353216</v>
      </c>
      <c r="E85" s="5">
        <v>98.7805</v>
      </c>
      <c r="F85" s="5"/>
    </row>
    <row r="86" spans="1:6" x14ac:dyDescent="0.25">
      <c r="A86" s="5">
        <f>79</f>
      </c>
      <c r="B86" s="5" t="s">
        <v>89</v>
      </c>
      <c r="C86" s="5">
        <v>1117913088</v>
      </c>
      <c r="D86" s="5">
        <v>1065353216</v>
      </c>
      <c r="E86" s="5">
        <v>98.7805</v>
      </c>
      <c r="F86" s="5"/>
    </row>
    <row r="87" spans="1:6" x14ac:dyDescent="0.25">
      <c r="A87" s="5">
        <f>80</f>
      </c>
      <c r="B87" s="5" t="s">
        <v>90</v>
      </c>
      <c r="C87" s="5">
        <v>1117913088</v>
      </c>
      <c r="D87" s="5">
        <v>1073741824</v>
      </c>
      <c r="E87" s="5">
        <v>97.5904</v>
      </c>
      <c r="F87" s="5"/>
    </row>
    <row r="88" spans="1:6" x14ac:dyDescent="0.25">
      <c r="A88" s="5">
        <f>81</f>
      </c>
      <c r="B88" s="5" t="s">
        <v>91</v>
      </c>
      <c r="C88" s="5">
        <v>1117913088</v>
      </c>
      <c r="D88" s="5">
        <v>1073741824</v>
      </c>
      <c r="E88" s="5">
        <v>97.5904</v>
      </c>
      <c r="F88" s="5"/>
    </row>
    <row r="89" spans="1:6" x14ac:dyDescent="0.25">
      <c r="A89" s="5">
        <f>82</f>
      </c>
      <c r="B89" s="5" t="s">
        <v>92</v>
      </c>
      <c r="C89" s="5">
        <v>1065353216</v>
      </c>
      <c r="D89" s="5">
        <v>1077936128</v>
      </c>
      <c r="E89" s="5">
        <v>25</v>
      </c>
      <c r="F89" s="5"/>
    </row>
    <row r="90" spans="1:6" x14ac:dyDescent="0.25">
      <c r="A90" s="5">
        <f>83</f>
      </c>
      <c r="B90" s="5" t="s">
        <v>93</v>
      </c>
      <c r="C90" s="5">
        <v>1065353216</v>
      </c>
      <c r="D90" s="5">
        <v>1077936128</v>
      </c>
      <c r="E90" s="5">
        <v>25</v>
      </c>
      <c r="F90" s="5"/>
    </row>
    <row r="91" spans="1:6" x14ac:dyDescent="0.25">
      <c r="A91" s="5">
        <f>84</f>
      </c>
      <c r="B91" s="5" t="s">
        <v>94</v>
      </c>
      <c r="C91" s="5">
        <v>1065353216</v>
      </c>
      <c r="D91" s="5">
        <v>1082130432</v>
      </c>
      <c r="E91" s="5">
        <v>20</v>
      </c>
      <c r="F91" s="5"/>
    </row>
    <row r="92" spans="1:6" x14ac:dyDescent="0.25">
      <c r="A92" s="5">
        <f>85</f>
      </c>
      <c r="B92" s="5" t="s">
        <v>95</v>
      </c>
      <c r="C92" s="5">
        <v>75</v>
      </c>
      <c r="D92" s="5">
        <v>0</v>
      </c>
      <c r="E92" s="5">
        <v>100</v>
      </c>
      <c r="F92" s="5"/>
    </row>
    <row r="93" spans="1:6" x14ac:dyDescent="0.25">
      <c r="A93" s="5">
        <f>86</f>
      </c>
      <c r="B93" s="5" t="s">
        <v>96</v>
      </c>
      <c r="C93" s="5">
        <v>75</v>
      </c>
      <c r="D93" s="5">
        <v>0</v>
      </c>
      <c r="E93" s="5">
        <v>100</v>
      </c>
      <c r="F93" s="5"/>
    </row>
    <row r="94" spans="1:6" x14ac:dyDescent="0.25">
      <c r="A94" s="5">
        <f>87</f>
      </c>
      <c r="B94" s="5" t="s">
        <v>97</v>
      </c>
      <c r="C94" s="5">
        <v>75</v>
      </c>
      <c r="D94" s="5">
        <v>1</v>
      </c>
      <c r="E94" s="5">
        <v>98.6842</v>
      </c>
      <c r="F94" s="5"/>
    </row>
    <row r="95" spans="1:6" x14ac:dyDescent="0.25">
      <c r="A95" s="5">
        <f>88</f>
      </c>
      <c r="B95" s="5" t="s">
        <v>98</v>
      </c>
      <c r="C95" s="5">
        <v>75</v>
      </c>
      <c r="D95" s="5">
        <v>1</v>
      </c>
      <c r="E95" s="5">
        <v>98.6842</v>
      </c>
      <c r="F95" s="5"/>
    </row>
    <row r="96" spans="1:6" x14ac:dyDescent="0.25">
      <c r="A96" s="5">
        <f>89</f>
      </c>
      <c r="B96" s="5" t="s">
        <v>99</v>
      </c>
      <c r="C96" s="5">
        <v>75</v>
      </c>
      <c r="D96" s="5">
        <v>2</v>
      </c>
      <c r="E96" s="5">
        <v>97.4026</v>
      </c>
      <c r="F96" s="5"/>
    </row>
    <row r="97" spans="1:6" x14ac:dyDescent="0.25">
      <c r="A97" s="5">
        <f>90</f>
      </c>
      <c r="B97" s="5" t="s">
        <v>100</v>
      </c>
      <c r="C97" s="5">
        <v>75</v>
      </c>
      <c r="D97" s="5">
        <v>2</v>
      </c>
      <c r="E97" s="5">
        <v>97.4026</v>
      </c>
      <c r="F97" s="5"/>
    </row>
    <row r="98" spans="1:6" x14ac:dyDescent="0.25">
      <c r="A98" s="5">
        <f>91</f>
      </c>
      <c r="B98" s="5" t="s">
        <v>101</v>
      </c>
      <c r="C98" s="5">
        <v>75</v>
      </c>
      <c r="D98" s="5">
        <v>3</v>
      </c>
      <c r="E98" s="5">
        <v>96.1538</v>
      </c>
      <c r="F98" s="5"/>
    </row>
    <row r="99" spans="1:6" x14ac:dyDescent="0.25">
      <c r="A99" s="5">
        <f>92</f>
      </c>
      <c r="B99" s="5" t="s">
        <v>102</v>
      </c>
      <c r="C99" s="5">
        <v>75</v>
      </c>
      <c r="D99" s="5">
        <v>3</v>
      </c>
      <c r="E99" s="5">
        <v>96.1538</v>
      </c>
      <c r="F99" s="5"/>
    </row>
    <row r="100" spans="1:6" x14ac:dyDescent="0.25">
      <c r="A100" s="5">
        <f>93</f>
      </c>
      <c r="B100" s="5" t="s">
        <v>103</v>
      </c>
      <c r="C100" s="5">
        <v>75</v>
      </c>
      <c r="D100" s="5">
        <v>4</v>
      </c>
      <c r="E100" s="5">
        <v>94.9367</v>
      </c>
      <c r="F100" s="5"/>
    </row>
    <row r="101" spans="1:6" x14ac:dyDescent="0.25">
      <c r="A101" s="5">
        <f>94</f>
      </c>
      <c r="B101" s="5" t="s">
        <v>104</v>
      </c>
      <c r="C101" s="5">
        <v>75</v>
      </c>
      <c r="D101" s="5">
        <v>4</v>
      </c>
      <c r="E101" s="5">
        <v>94.9367</v>
      </c>
      <c r="F101" s="5"/>
    </row>
    <row r="102" spans="1:6" x14ac:dyDescent="0.25">
      <c r="A102" s="5">
        <f>95</f>
      </c>
      <c r="B102" s="5" t="s">
        <v>105</v>
      </c>
      <c r="C102" s="5">
        <v>75</v>
      </c>
      <c r="D102" s="5">
        <v>5</v>
      </c>
      <c r="E102" s="5">
        <v>93.75</v>
      </c>
      <c r="F102" s="5"/>
    </row>
    <row r="103" spans="1:6" x14ac:dyDescent="0.25">
      <c r="A103" s="5">
        <f>96</f>
      </c>
      <c r="B103" s="5" t="s">
        <v>106</v>
      </c>
      <c r="C103" s="5">
        <v>148</v>
      </c>
      <c r="D103" s="5">
        <v>4</v>
      </c>
      <c r="E103" s="5">
        <v>97.3684</v>
      </c>
      <c r="F103" s="5"/>
    </row>
    <row r="104" spans="1:6" x14ac:dyDescent="0.25">
      <c r="A104" s="5">
        <f>97</f>
      </c>
      <c r="B104" s="5" t="s">
        <v>107</v>
      </c>
      <c r="C104" s="5">
        <v>148</v>
      </c>
      <c r="D104" s="5">
        <v>4</v>
      </c>
      <c r="E104" s="5">
        <v>97.3684</v>
      </c>
      <c r="F104" s="5"/>
    </row>
    <row r="105" spans="1:6" x14ac:dyDescent="0.25">
      <c r="A105" s="5">
        <f>98</f>
      </c>
      <c r="B105" s="5" t="s">
        <v>108</v>
      </c>
      <c r="C105" s="5">
        <v>148</v>
      </c>
      <c r="D105" s="5">
        <v>5</v>
      </c>
      <c r="E105" s="5">
        <v>96.732</v>
      </c>
      <c r="F105" s="5"/>
    </row>
    <row r="106" spans="1:6" x14ac:dyDescent="0.25">
      <c r="A106" s="5">
        <f>99</f>
      </c>
      <c r="B106" s="5" t="s">
        <v>109</v>
      </c>
      <c r="C106" s="5">
        <v>148</v>
      </c>
      <c r="D106" s="5">
        <v>5</v>
      </c>
      <c r="E106" s="5">
        <v>96.732</v>
      </c>
      <c r="F106" s="5"/>
    </row>
    <row r="107" spans="1:6" x14ac:dyDescent="0.25">
      <c r="A107" s="5">
        <f>100</f>
      </c>
      <c r="B107" s="5" t="s">
        <v>110</v>
      </c>
      <c r="C107" s="5">
        <v>148</v>
      </c>
      <c r="D107" s="5">
        <v>6</v>
      </c>
      <c r="E107" s="5">
        <v>96.1039</v>
      </c>
      <c r="F107" s="5"/>
    </row>
    <row r="108" spans="1:6" x14ac:dyDescent="0.25">
      <c r="A108" s="5">
        <f>101</f>
      </c>
      <c r="B108" s="5" t="s">
        <v>111</v>
      </c>
      <c r="C108" s="5">
        <v>0</v>
      </c>
      <c r="D108" s="5">
        <v>2</v>
      </c>
      <c r="E108" s="5">
        <v>0</v>
      </c>
      <c r="F108" s="5"/>
    </row>
    <row r="109" spans="1:6" x14ac:dyDescent="0.25">
      <c r="A109" s="5">
        <f>102</f>
      </c>
      <c r="B109" s="5" t="s">
        <v>112</v>
      </c>
      <c r="C109" s="5">
        <v>0</v>
      </c>
      <c r="D109" s="5">
        <v>3</v>
      </c>
      <c r="E109" s="5">
        <v>0</v>
      </c>
      <c r="F109" s="5"/>
    </row>
    <row r="110" spans="1:6" x14ac:dyDescent="0.25">
      <c r="A110" s="5">
        <f>103</f>
      </c>
      <c r="B110" s="5" t="s">
        <v>113</v>
      </c>
      <c r="C110" s="5">
        <v>0</v>
      </c>
      <c r="D110" s="5">
        <v>3</v>
      </c>
      <c r="E110" s="5">
        <v>0</v>
      </c>
      <c r="F110" s="5"/>
    </row>
    <row r="111" spans="1:6" x14ac:dyDescent="0.25">
      <c r="A111" s="5">
        <f>104</f>
      </c>
      <c r="B111" s="5" t="s">
        <v>114</v>
      </c>
      <c r="C111" s="5">
        <v>0</v>
      </c>
      <c r="D111" s="5">
        <v>4</v>
      </c>
      <c r="E111" s="5">
        <v>0</v>
      </c>
      <c r="F111" s="5"/>
    </row>
    <row r="112" spans="1:6" x14ac:dyDescent="0.25">
      <c r="A112" s="5">
        <f>105</f>
      </c>
      <c r="B112" s="5" t="s">
        <v>115</v>
      </c>
      <c r="C112" s="5">
        <v>37</v>
      </c>
      <c r="D112" s="5">
        <v>4</v>
      </c>
      <c r="E112" s="5">
        <v>90.2439</v>
      </c>
      <c r="F112" s="5"/>
    </row>
    <row r="113" spans="1:6" x14ac:dyDescent="0.25">
      <c r="A113" s="5">
        <f>106</f>
      </c>
      <c r="B113" s="5" t="s">
        <v>116</v>
      </c>
      <c r="C113" s="5">
        <v>37</v>
      </c>
      <c r="D113" s="5">
        <v>5</v>
      </c>
      <c r="E113" s="5">
        <v>88.0952</v>
      </c>
      <c r="F113" s="5"/>
    </row>
    <row r="114" spans="1:6" x14ac:dyDescent="0.25">
      <c r="A114" s="5">
        <f>107</f>
      </c>
      <c r="B114" s="5" t="s">
        <v>117</v>
      </c>
      <c r="C114" s="5">
        <v>37</v>
      </c>
      <c r="D114" s="5">
        <v>5</v>
      </c>
      <c r="E114" s="5">
        <v>88.0952</v>
      </c>
      <c r="F114" s="5"/>
    </row>
    <row r="115" spans="1:6" x14ac:dyDescent="0.25">
      <c r="A115" s="5">
        <f>108</f>
      </c>
      <c r="B115" s="5" t="s">
        <v>118</v>
      </c>
      <c r="C115" s="5">
        <v>37</v>
      </c>
      <c r="D115" s="5">
        <v>6</v>
      </c>
      <c r="E115" s="5">
        <v>86.0465</v>
      </c>
      <c r="F115" s="5"/>
    </row>
    <row r="116" spans="1:6" x14ac:dyDescent="0.25">
      <c r="A116" s="5">
        <f>109</f>
      </c>
      <c r="B116" s="5" t="s">
        <v>119</v>
      </c>
      <c r="C116" s="5">
        <v>49</v>
      </c>
      <c r="D116" s="5">
        <v>1</v>
      </c>
      <c r="E116" s="5">
        <v>98</v>
      </c>
      <c r="F116" s="5"/>
    </row>
    <row r="117" spans="1:6" x14ac:dyDescent="0.25">
      <c r="A117" s="5">
        <f>110</f>
      </c>
      <c r="B117" s="5" t="s">
        <v>120</v>
      </c>
      <c r="C117" s="5">
        <v>20</v>
      </c>
      <c r="D117" s="5">
        <v>19</v>
      </c>
      <c r="E117" s="5">
        <v>51.2821</v>
      </c>
      <c r="F117" s="5"/>
    </row>
    <row r="118" spans="1:6" x14ac:dyDescent="0.25">
      <c r="A118" s="6" t="s">
        <v>121</v>
      </c>
      <c r="B118" s="7" t="s">
        <v>122</v>
      </c>
      <c r="C118" s="7">
        <f>=round(average(C8:C117),2)</f>
      </c>
      <c r="D118" s="7">
        <f>=round(average(D8:D117),2)</f>
      </c>
      <c r="E118" s="7">
        <f>=round(average(E8:E117),2)</f>
      </c>
      <c r="F118" s="7"/>
    </row>
    <row r="119" spans="6:6" x14ac:dyDescent="0.25">
      <c r="F119" s="8" t="s">
        <v>123</v>
      </c>
    </row>
    <row r="120" spans="1:6" x14ac:dyDescent="0.25">
      <c r="A120" s="9" t="s">
        <v>124</v>
      </c>
      <c r="C120" s="9" t="s">
        <v>125</v>
      </c>
      <c r="F120" s="9" t="s">
        <v>126</v>
      </c>
    </row>
    <row r="121" spans="1:6" x14ac:dyDescent="0.25">
      <c r="A121" s="10" t="s">
        <v>127</v>
      </c>
      <c r="C121" s="10" t="s">
        <v>127</v>
      </c>
      <c r="F121" s="10" t="s">
        <v>127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2022-11-27T02:58:10Z</dcterms:created>
  <dcterms:modified xsi:type="dcterms:W3CDTF">2022-11-27T02:58:10Z</dcterms:modified>
</cp:coreProperties>
</file>