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Bussiness\VietTotal\Minh_Duong_stock\solution\"/>
    </mc:Choice>
  </mc:AlternateContent>
  <xr:revisionPtr revIDLastSave="0" documentId="13_ncr:1_{E03B20DF-0779-48F9-9896-8C925B73BAB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K2" i="1"/>
  <c r="M2" i="1" s="1"/>
  <c r="K3" i="1"/>
  <c r="K4" i="1"/>
  <c r="K5" i="1"/>
  <c r="K6" i="1"/>
  <c r="M6" i="1" s="1"/>
  <c r="K7" i="1"/>
  <c r="K8" i="1"/>
  <c r="K9" i="1"/>
  <c r="K10" i="1"/>
  <c r="M10" i="1" s="1"/>
  <c r="K11" i="1"/>
  <c r="K12" i="1"/>
  <c r="K13" i="1"/>
  <c r="K14" i="1"/>
  <c r="M14" i="1" s="1"/>
  <c r="K15" i="1"/>
  <c r="K16" i="1"/>
  <c r="K17" i="1"/>
  <c r="K18" i="1"/>
  <c r="M18" i="1" s="1"/>
  <c r="K19" i="1"/>
  <c r="K20" i="1"/>
  <c r="K21" i="1"/>
  <c r="K22" i="1"/>
  <c r="M22" i="1" s="1"/>
  <c r="K23" i="1"/>
  <c r="K24" i="1"/>
  <c r="M3" i="1"/>
  <c r="M7" i="1"/>
  <c r="M11" i="1"/>
  <c r="M15" i="1"/>
  <c r="M16" i="1"/>
  <c r="M19" i="1"/>
  <c r="M20" i="1"/>
  <c r="M23" i="1"/>
  <c r="M24" i="1" l="1"/>
  <c r="M12" i="1"/>
  <c r="M21" i="1"/>
  <c r="M13" i="1"/>
  <c r="M5" i="1"/>
  <c r="M8" i="1"/>
  <c r="M4" i="1"/>
  <c r="M17" i="1"/>
  <c r="M9" i="1"/>
</calcChain>
</file>

<file path=xl/sharedStrings.xml><?xml version="1.0" encoding="utf-8"?>
<sst xmlns="http://schemas.openxmlformats.org/spreadsheetml/2006/main" count="106" uniqueCount="68">
  <si>
    <t>Mã nhà cung cấp</t>
  </si>
  <si>
    <t>Mã hàng</t>
  </si>
  <si>
    <t>Tên hàng</t>
  </si>
  <si>
    <t>Đơn vị tính</t>
  </si>
  <si>
    <t>Thành tiền</t>
  </si>
  <si>
    <t>net</t>
  </si>
  <si>
    <t>12532009</t>
  </si>
  <si>
    <t>MILO nước ít đường 12(4x180ml) KM Thẻ cào</t>
  </si>
  <si>
    <t>Lốc</t>
  </si>
  <si>
    <t>12429314</t>
  </si>
  <si>
    <t>SPDD CT Nestle NAN Optipro 3 SPOE 6X900g</t>
  </si>
  <si>
    <t>Lon</t>
  </si>
  <si>
    <t>12532436</t>
  </si>
  <si>
    <t>Maggi Nước tương đậu nành đậm đặc 12x700ml</t>
  </si>
  <si>
    <t>Chai</t>
  </si>
  <si>
    <t>12512409</t>
  </si>
  <si>
    <t>NAN Optipro 4 Can BPOE 6x1600g VN</t>
  </si>
  <si>
    <t>Hộp</t>
  </si>
  <si>
    <t>12499412</t>
  </si>
  <si>
    <t>NAN OPTIPRO RTD HMO 6x(4x180ml) ULTRA VN</t>
  </si>
  <si>
    <t>12495646</t>
  </si>
  <si>
    <t>Maggi dầu hào 12x820g</t>
  </si>
  <si>
    <t>12501402</t>
  </si>
  <si>
    <t>SPDD CT Nestle NAN Infinipro 1 6x800g</t>
  </si>
  <si>
    <t>12429288</t>
  </si>
  <si>
    <t>SPDD CT Nestle NAN Optipro 2 SPOE 6X900g</t>
  </si>
  <si>
    <t>12121430</t>
  </si>
  <si>
    <t>Bánh ăn sáng Milo H330 18x330g</t>
  </si>
  <si>
    <t>12429313</t>
  </si>
  <si>
    <t>SPDD CT Nestle NAN Optipro 2 12X400g</t>
  </si>
  <si>
    <t>12371075</t>
  </si>
  <si>
    <t>NESCAFE DLC Americano 16Cap 3x128g XX</t>
  </si>
  <si>
    <t>12431507</t>
  </si>
  <si>
    <t>SPDD CT NAN Organic 3 6x900g</t>
  </si>
  <si>
    <t>12494684</t>
  </si>
  <si>
    <t>Sữa nước Nestle Gấu White 12(4x115ml)</t>
  </si>
  <si>
    <t>12028415</t>
  </si>
  <si>
    <t>Bánh ăn sáng KOKO KRUNCH DUO 18x330g</t>
  </si>
  <si>
    <t>12508339</t>
  </si>
  <si>
    <t>Bánh ăn dặm Gerber Puffs Chuối Táo 12x49g</t>
  </si>
  <si>
    <t>12508354</t>
  </si>
  <si>
    <t>Bánh Ăn dặm Gerber Puffs Cam Chuối 12x49g</t>
  </si>
  <si>
    <t>12463965</t>
  </si>
  <si>
    <t>Bánhgạo ăndặm GerberRiceCraker XoàiChuốiCàrốt6x48g</t>
  </si>
  <si>
    <t>12496134</t>
  </si>
  <si>
    <t>Bột pha kem Cafe Nestle Coffeemate 24 x 450g</t>
  </si>
  <si>
    <t xml:space="preserve">Gói </t>
  </si>
  <si>
    <t>12463970</t>
  </si>
  <si>
    <t>Bánhgạo ăndặm GerberRiceCraker Việt quốc Táo 6x48g</t>
  </si>
  <si>
    <t>9803003</t>
  </si>
  <si>
    <t>Ngũ cốc bánh ăn sáng KoKo Krunch 18x330g</t>
  </si>
  <si>
    <t>trungminhthanh</t>
  </si>
  <si>
    <t>12472903</t>
  </si>
  <si>
    <t>Bột Ca cao Nestle Hot Choco hộp giấy 12x(10x24g)</t>
  </si>
  <si>
    <t>12426698</t>
  </si>
  <si>
    <t>Cà phê hoà tan Arabica Nestcafe Gold Decaff 6 x 100g</t>
  </si>
  <si>
    <t>Hũ</t>
  </si>
  <si>
    <t>12343092</t>
  </si>
  <si>
    <t>Thức uống cacao Nestle Rick Milk chocolate hot cocoa Mix loại 121.2g/ hộp x 12</t>
  </si>
  <si>
    <t>Quy cách</t>
  </si>
  <si>
    <t>Giá lẻ</t>
  </si>
  <si>
    <t>SL Thùng</t>
  </si>
  <si>
    <t>SL Lẻ</t>
  </si>
  <si>
    <t>ĐG Thùng</t>
  </si>
  <si>
    <t>Tổng SL Lẻ</t>
  </si>
  <si>
    <t>SL Yêu cầu</t>
  </si>
  <si>
    <t>STT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</si>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</sst>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(#,##0\ \);#,##0\ ;@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/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 readingOrder="1"/>
    </xf>
    <xf numFmtId="49" fontId="1" fillId="2" borderId="1" xfId="0" applyNumberFormat="1" applyFont="1" applyFill="1" applyBorder="1" applyAlignment="1">
      <alignment horizontal="left" vertical="center" readingOrder="1"/>
    </xf>
    <xf numFmtId="164" fontId="1" fillId="2" borderId="1" xfId="0" applyNumberFormat="1" applyFont="1" applyFill="1" applyBorder="1" applyAlignment="1">
      <alignment horizontal="right" vertical="center" readingOrder="1"/>
    </xf>
    <xf numFmtId="0" fontId="3" fillId="0" borderId="0" xfId="0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2" borderId="3" xfId="0" applyNumberFormat="1" applyFont="1" applyFill="1" applyBorder="1" applyAlignment="1">
      <alignment horizontal="right" vertical="center" readingOrder="1"/>
    </xf>
    <xf numFmtId="49" fontId="2" fillId="3" borderId="5" xfId="0" applyNumberFormat="1" applyFont="1" applyFill="1" applyBorder="1" applyAlignment="1">
      <alignment horizontal="center" vertical="center" wrapText="1" readingOrder="1"/>
    </xf>
    <xf numFmtId="49" fontId="4" fillId="3" borderId="5" xfId="0" applyNumberFormat="1" applyFont="1" applyFill="1" applyBorder="1" applyAlignment="1">
      <alignment horizontal="center" vertical="center" wrapText="1" readingOrder="1"/>
    </xf>
    <xf numFmtId="164" fontId="5" fillId="3" borderId="5" xfId="0" applyNumberFormat="1" applyFont="1" applyFill="1" applyBorder="1" applyAlignment="1">
      <alignment horizontal="center" vertical="center" wrapText="1" readingOrder="1"/>
    </xf>
    <xf numFmtId="164" fontId="2" fillId="3" borderId="5" xfId="0" applyNumberFormat="1" applyFont="1" applyFill="1" applyBorder="1" applyAlignment="1">
      <alignment horizontal="center" vertical="center" wrapText="1" readingOrder="1"/>
    </xf>
    <xf numFmtId="49" fontId="2" fillId="3" borderId="6" xfId="0" applyNumberFormat="1" applyFont="1" applyFill="1" applyBorder="1" applyAlignment="1">
      <alignment horizontal="center" vertical="center" wrapText="1" readingOrder="1"/>
    </xf>
    <xf numFmtId="49" fontId="1" fillId="2" borderId="7" xfId="0" applyNumberFormat="1" applyFont="1" applyFill="1" applyBorder="1" applyAlignment="1">
      <alignment horizontal="left" vertical="top" wrapText="1" readingOrder="1"/>
    </xf>
    <xf numFmtId="49" fontId="1" fillId="2" borderId="7" xfId="0" applyNumberFormat="1" applyFont="1" applyFill="1" applyBorder="1" applyAlignment="1">
      <alignment horizontal="left" vertical="center" readingOrder="1"/>
    </xf>
    <xf numFmtId="164" fontId="1" fillId="2" borderId="7" xfId="0" applyNumberFormat="1" applyFont="1" applyFill="1" applyBorder="1" applyAlignment="1">
      <alignment horizontal="right" vertical="center" readingOrder="1"/>
    </xf>
    <xf numFmtId="164" fontId="1" fillId="2" borderId="8" xfId="0" applyNumberFormat="1" applyFont="1" applyFill="1" applyBorder="1" applyAlignment="1">
      <alignment horizontal="right" vertical="center" readingOrder="1"/>
    </xf>
    <xf numFmtId="49" fontId="5" fillId="3" borderId="5" xfId="0" applyNumberFormat="1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top" wrapText="1" readingOrder="1"/>
    </xf>
    <xf numFmtId="0" fontId="0" fillId="0" borderId="0" xfId="0" applyAlignment="1">
      <alignment horizontal="center"/>
    </xf>
    <xf numFmtId="49" fontId="4" fillId="3" borderId="4" xfId="0" applyNumberFormat="1" applyFont="1" applyFill="1" applyBorder="1" applyAlignment="1">
      <alignment horizontal="center" vertical="center" wrapText="1" readingOrder="1"/>
    </xf>
    <xf numFmtId="0" fontId="2" fillId="5" borderId="5" xfId="0" applyNumberFormat="1" applyFont="1" applyFill="1" applyBorder="1" applyAlignment="1">
      <alignment horizontal="center" vertical="center" wrapText="1" readingOrder="1"/>
    </xf>
    <xf numFmtId="0" fontId="1" fillId="4" borderId="5" xfId="0" applyNumberFormat="1" applyFont="1" applyFill="1" applyBorder="1" applyAlignment="1">
      <alignment horizontal="left" vertical="center" readingOrder="1"/>
    </xf>
    <xf numFmtId="0" fontId="1" fillId="4" borderId="1" xfId="0" applyNumberFormat="1" applyFont="1" applyFill="1" applyBorder="1" applyAlignment="1">
      <alignment horizontal="left" vertical="center" readingOrder="1"/>
    </xf>
    <xf numFmtId="0" fontId="1" fillId="4" borderId="7" xfId="0" applyNumberFormat="1" applyFont="1" applyFill="1" applyBorder="1" applyAlignment="1">
      <alignment horizontal="left" vertical="center" readingOrder="1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#,##0\ ;\(#,##0\ \);#,##0\ ;@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A9A9A9"/>
        </left>
        <right/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#,##0\ ;\(#,##0\ \);#,##0\ ;@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#,##0\ ;\(#,##0\ \);#,##0\ ;@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#,##0\ ;\(#,##0\ \);#,##0\ ;@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#,##0\ ;\(#,##0\ \);#,##0\ ;@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#,##0\ ;\(#,##0\ \);#,##0\ ;@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#,##0\ ;\(#,##0\ \);#,##0\ ;@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#,##0\ ;\(#,##0\ \);#,##0\ ;@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1"/>
      <border diagonalUp="0" diagonalDown="0" outline="0">
        <left/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1"/>
    </dxf>
    <dxf>
      <border outline="0">
        <bottom style="thin">
          <color rgb="FFA9A9A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7306A-F304-4455-B398-B818C1181381}" name="PProduct" displayName="PProduct" ref="A1:N24" totalsRowShown="0" headerRowDxfId="18" dataDxfId="16" headerRowBorderDxfId="17" tableBorderDxfId="15" totalsRowBorderDxfId="14">
  <autoFilter ref="A1:N24" xr:uid="{0FB7306A-F304-4455-B398-B818C1181381}"/>
  <tableColumns count="14">
    <tableColumn id="1" xr3:uid="{FD5263CC-56E0-48BF-9BF4-98BD0F2652A8}" name="STT" dataDxfId="13"/>
    <tableColumn id="2" xr3:uid="{247B478B-066B-4EA0-AEF6-4AF2A56481A3}" name="Mã nhà cung cấp" dataDxfId="12"/>
    <tableColumn id="3" xr3:uid="{B963DBAB-25FC-48AF-8F56-EA78A8B0CD2D}" name="Mã hàng" dataDxfId="11"/>
    <tableColumn id="4" xr3:uid="{5D1399D5-8D7B-4F85-A5D9-0C31655A3A20}" name="Tên hàng" dataDxfId="10"/>
    <tableColumn id="5" xr3:uid="{F89DFB8A-0E37-4FEF-9D53-83D5A066ED8B}" name="Đơn vị tính" dataDxfId="9"/>
    <tableColumn id="6" xr3:uid="{3901D40C-15D6-46BA-B06B-37570333589A}" name="SL Yêu cầu" dataDxfId="8"/>
    <tableColumn id="7" xr3:uid="{09DA573C-1E58-4A1C-BD7C-CAE9BBA2DBE6}" name="SL Thùng" dataDxfId="7"/>
    <tableColumn id="8" xr3:uid="{95410027-DB75-4A2B-A8AD-30C84A79A182}" name="SL Lẻ" dataDxfId="6"/>
    <tableColumn id="9" xr3:uid="{A18DE0D5-9CC0-4A55-90ED-2DEE13DBD26C}" name="ĐG Thùng" dataDxfId="5"/>
    <tableColumn id="10" xr3:uid="{ED30244B-8933-4263-AC24-74DFD0A77E2E}" name="Quy cách" dataDxfId="4"/>
    <tableColumn id="11" xr3:uid="{4E50A726-6C68-4C5F-B48E-3DD9F7EDECEA}" name="Tổng SL Lẻ" dataDxfId="3">
      <calculatedColumnFormula>PProduct[[#This Row],[SL Thùng]]*PProduct[[#This Row],[Quy cách]]+PProduct[[#This Row],[SL Lẻ]]</calculatedColumnFormula>
    </tableColumn>
    <tableColumn id="12" xr3:uid="{B8E9B0CE-C5C7-491A-A161-9EC0CA209375}" name="Giá lẻ" dataDxfId="2">
      <calculatedColumnFormula>PProduct[[#This Row],[ĐG Thùng]]/PProduct[[#This Row],[Quy cách]]</calculatedColumnFormula>
    </tableColumn>
    <tableColumn id="13" xr3:uid="{6E5DDB8C-1B18-497D-91A4-4BA9D37A0F50}" name="Thành tiền" dataDxfId="1">
      <calculatedColumnFormula>PProduct[[#This Row],[Tổng SL Lẻ]]*PProduct[[#This Row],[Giá lẻ]]</calculatedColumnFormula>
    </tableColumn>
    <tableColumn id="14" xr3:uid="{11BC72A8-C63A-472D-8141-2526ABDC655C}" name="Ghi chú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24"/>
  <sheetViews>
    <sheetView showGridLines="0" tabSelected="1" topLeftCell="E1" workbookViewId="0">
      <selection activeCell="N9" sqref="N9"/>
    </sheetView>
  </sheetViews>
  <sheetFormatPr defaultRowHeight="15" x14ac:dyDescent="0.25"/>
  <cols>
    <col min="1" max="1" width="8" style="19" customWidth="1"/>
    <col min="2" max="2" width="15.42578125" customWidth="1"/>
    <col min="3" max="3" width="14.5703125" customWidth="1"/>
    <col min="4" max="4" width="39.85546875" customWidth="1"/>
    <col min="5" max="5" width="13.28515625" customWidth="1"/>
    <col min="6" max="6" width="14.5703125" style="6" customWidth="1"/>
    <col min="7" max="7" width="15.7109375" style="5" customWidth="1"/>
    <col min="8" max="8" width="14.28515625" style="5" customWidth="1"/>
    <col min="9" max="9" width="16.5703125" customWidth="1"/>
    <col min="10" max="10" width="13.42578125" customWidth="1"/>
    <col min="11" max="11" width="17.28515625" customWidth="1"/>
    <col min="12" max="12" width="14.42578125" customWidth="1"/>
    <col min="13" max="13" width="18.85546875" customWidth="1"/>
    <col min="14" max="14" width="26.28515625" style="25" customWidth="1"/>
  </cols>
  <sheetData>
    <row r="1" spans="1:14" s="4" customFormat="1" ht="20.25" customHeight="1" x14ac:dyDescent="0.25">
      <c r="A1" s="20" t="s">
        <v>66</v>
      </c>
      <c r="B1" s="8" t="s">
        <v>0</v>
      </c>
      <c r="C1" s="9" t="s">
        <v>1</v>
      </c>
      <c r="D1" s="9" t="s">
        <v>2</v>
      </c>
      <c r="E1" s="17" t="s">
        <v>3</v>
      </c>
      <c r="F1" s="10" t="s">
        <v>65</v>
      </c>
      <c r="G1" s="11" t="s">
        <v>61</v>
      </c>
      <c r="H1" s="11" t="s">
        <v>62</v>
      </c>
      <c r="I1" s="8" t="s">
        <v>63</v>
      </c>
      <c r="J1" s="9" t="s">
        <v>59</v>
      </c>
      <c r="K1" s="9" t="s">
        <v>64</v>
      </c>
      <c r="L1" s="9" t="s">
        <v>60</v>
      </c>
      <c r="M1" s="12" t="s">
        <v>4</v>
      </c>
      <c r="N1" s="21" t="s">
        <v>67</v>
      </c>
    </row>
    <row r="2" spans="1:14" ht="16.5" customHeight="1" x14ac:dyDescent="0.25">
      <c r="A2" s="18">
        <v>1</v>
      </c>
      <c r="B2" s="1" t="s">
        <v>5</v>
      </c>
      <c r="C2" s="1" t="s">
        <v>6</v>
      </c>
      <c r="D2" s="1" t="s">
        <v>7</v>
      </c>
      <c r="E2" s="2" t="s">
        <v>8</v>
      </c>
      <c r="F2" s="3">
        <v>103680</v>
      </c>
      <c r="G2" s="3">
        <v>8640</v>
      </c>
      <c r="H2" s="3">
        <v>0</v>
      </c>
      <c r="I2" s="3">
        <v>23950</v>
      </c>
      <c r="J2" s="3">
        <v>12</v>
      </c>
      <c r="K2" s="3">
        <f>PProduct[[#This Row],[SL Thùng]]*PProduct[[#This Row],[Quy cách]]+PProduct[[#This Row],[SL Lẻ]]</f>
        <v>103680</v>
      </c>
      <c r="L2" s="3">
        <f>PProduct[[#This Row],[ĐG Thùng]]/PProduct[[#This Row],[Quy cách]]</f>
        <v>1995.8333333333333</v>
      </c>
      <c r="M2" s="7">
        <f>PProduct[[#This Row],[Tổng SL Lẻ]]*PProduct[[#This Row],[Giá lẻ]]</f>
        <v>206928000</v>
      </c>
      <c r="N2" s="22"/>
    </row>
    <row r="3" spans="1:14" ht="16.5" customHeight="1" x14ac:dyDescent="0.25">
      <c r="A3" s="18">
        <v>2</v>
      </c>
      <c r="B3" s="1" t="s">
        <v>5</v>
      </c>
      <c r="C3" s="1" t="s">
        <v>9</v>
      </c>
      <c r="D3" s="1" t="s">
        <v>10</v>
      </c>
      <c r="E3" s="2" t="s">
        <v>11</v>
      </c>
      <c r="F3" s="3">
        <v>108</v>
      </c>
      <c r="G3" s="3">
        <v>18</v>
      </c>
      <c r="H3" s="3">
        <v>0</v>
      </c>
      <c r="I3" s="3">
        <v>363859.67</v>
      </c>
      <c r="J3" s="3">
        <v>6</v>
      </c>
      <c r="K3" s="3">
        <f>PProduct[[#This Row],[SL Thùng]]*PProduct[[#This Row],[Quy cách]]+PProduct[[#This Row],[SL Lẻ]]</f>
        <v>108</v>
      </c>
      <c r="L3" s="3">
        <f>PProduct[[#This Row],[ĐG Thùng]]/PProduct[[#This Row],[Quy cách]]</f>
        <v>60643.278333333328</v>
      </c>
      <c r="M3" s="7">
        <f>PProduct[[#This Row],[Tổng SL Lẻ]]*PProduct[[#This Row],[Giá lẻ]]</f>
        <v>6549474.0599999996</v>
      </c>
      <c r="N3" s="23"/>
    </row>
    <row r="4" spans="1:14" ht="16.5" customHeight="1" x14ac:dyDescent="0.25">
      <c r="A4" s="18">
        <v>3</v>
      </c>
      <c r="B4" s="1" t="s">
        <v>5</v>
      </c>
      <c r="C4" s="1" t="s">
        <v>12</v>
      </c>
      <c r="D4" s="1" t="s">
        <v>13</v>
      </c>
      <c r="E4" s="2" t="s">
        <v>14</v>
      </c>
      <c r="F4" s="3">
        <v>144</v>
      </c>
      <c r="G4" s="3">
        <v>12</v>
      </c>
      <c r="H4" s="3">
        <v>0</v>
      </c>
      <c r="I4" s="3">
        <v>25901.42</v>
      </c>
      <c r="J4" s="3">
        <v>12</v>
      </c>
      <c r="K4" s="3">
        <f>PProduct[[#This Row],[SL Thùng]]*PProduct[[#This Row],[Quy cách]]+PProduct[[#This Row],[SL Lẻ]]</f>
        <v>144</v>
      </c>
      <c r="L4" s="3">
        <f>PProduct[[#This Row],[ĐG Thùng]]/PProduct[[#This Row],[Quy cách]]</f>
        <v>2158.4516666666664</v>
      </c>
      <c r="M4" s="7">
        <f>PProduct[[#This Row],[Tổng SL Lẻ]]*PProduct[[#This Row],[Giá lẻ]]</f>
        <v>310817.03999999998</v>
      </c>
      <c r="N4" s="23"/>
    </row>
    <row r="5" spans="1:14" ht="16.5" customHeight="1" x14ac:dyDescent="0.25">
      <c r="A5" s="18">
        <v>4</v>
      </c>
      <c r="B5" s="1" t="s">
        <v>5</v>
      </c>
      <c r="C5" s="1" t="s">
        <v>15</v>
      </c>
      <c r="D5" s="1" t="s">
        <v>16</v>
      </c>
      <c r="E5" s="2" t="s">
        <v>17</v>
      </c>
      <c r="F5" s="3">
        <v>216</v>
      </c>
      <c r="G5" s="3">
        <v>36</v>
      </c>
      <c r="H5" s="3">
        <v>0</v>
      </c>
      <c r="I5" s="3">
        <v>570446.82999999996</v>
      </c>
      <c r="J5" s="3">
        <v>6</v>
      </c>
      <c r="K5" s="3">
        <f>PProduct[[#This Row],[SL Thùng]]*PProduct[[#This Row],[Quy cách]]+PProduct[[#This Row],[SL Lẻ]]</f>
        <v>216</v>
      </c>
      <c r="L5" s="3">
        <f>PProduct[[#This Row],[ĐG Thùng]]/PProduct[[#This Row],[Quy cách]]</f>
        <v>95074.471666666665</v>
      </c>
      <c r="M5" s="7">
        <f>PProduct[[#This Row],[Tổng SL Lẻ]]*PProduct[[#This Row],[Giá lẻ]]</f>
        <v>20536085.879999999</v>
      </c>
      <c r="N5" s="23"/>
    </row>
    <row r="6" spans="1:14" ht="16.5" customHeight="1" x14ac:dyDescent="0.25">
      <c r="A6" s="18">
        <v>5</v>
      </c>
      <c r="B6" s="1" t="s">
        <v>5</v>
      </c>
      <c r="C6" s="1" t="s">
        <v>18</v>
      </c>
      <c r="D6" s="1" t="s">
        <v>19</v>
      </c>
      <c r="E6" s="2" t="s">
        <v>8</v>
      </c>
      <c r="F6" s="3">
        <v>1080</v>
      </c>
      <c r="G6" s="3">
        <v>180</v>
      </c>
      <c r="H6" s="3">
        <v>0</v>
      </c>
      <c r="I6" s="3">
        <v>50674.83</v>
      </c>
      <c r="J6" s="3">
        <v>6</v>
      </c>
      <c r="K6" s="3">
        <f>PProduct[[#This Row],[SL Thùng]]*PProduct[[#This Row],[Quy cách]]+PProduct[[#This Row],[SL Lẻ]]</f>
        <v>1080</v>
      </c>
      <c r="L6" s="3">
        <f>PProduct[[#This Row],[ĐG Thùng]]/PProduct[[#This Row],[Quy cách]]</f>
        <v>8445.8050000000003</v>
      </c>
      <c r="M6" s="7">
        <f>PProduct[[#This Row],[Tổng SL Lẻ]]*PProduct[[#This Row],[Giá lẻ]]</f>
        <v>9121469.4000000004</v>
      </c>
      <c r="N6" s="23"/>
    </row>
    <row r="7" spans="1:14" ht="16.5" customHeight="1" x14ac:dyDescent="0.25">
      <c r="A7" s="18">
        <v>6</v>
      </c>
      <c r="B7" s="1" t="s">
        <v>5</v>
      </c>
      <c r="C7" s="1" t="s">
        <v>20</v>
      </c>
      <c r="D7" s="1" t="s">
        <v>21</v>
      </c>
      <c r="E7" s="2" t="s">
        <v>14</v>
      </c>
      <c r="F7" s="3">
        <v>432</v>
      </c>
      <c r="G7" s="3">
        <v>36</v>
      </c>
      <c r="H7" s="3">
        <v>0</v>
      </c>
      <c r="I7" s="3">
        <v>38586.080000000002</v>
      </c>
      <c r="J7" s="3">
        <v>12</v>
      </c>
      <c r="K7" s="3">
        <f>PProduct[[#This Row],[SL Thùng]]*PProduct[[#This Row],[Quy cách]]+PProduct[[#This Row],[SL Lẻ]]</f>
        <v>432</v>
      </c>
      <c r="L7" s="3">
        <f>PProduct[[#This Row],[ĐG Thùng]]/PProduct[[#This Row],[Quy cách]]</f>
        <v>3215.5066666666667</v>
      </c>
      <c r="M7" s="7">
        <f>PProduct[[#This Row],[Tổng SL Lẻ]]*PProduct[[#This Row],[Giá lẻ]]</f>
        <v>1389098.88</v>
      </c>
      <c r="N7" s="23"/>
    </row>
    <row r="8" spans="1:14" ht="16.5" customHeight="1" x14ac:dyDescent="0.25">
      <c r="A8" s="18">
        <v>7</v>
      </c>
      <c r="B8" s="1" t="s">
        <v>5</v>
      </c>
      <c r="C8" s="1" t="s">
        <v>22</v>
      </c>
      <c r="D8" s="1" t="s">
        <v>23</v>
      </c>
      <c r="E8" s="2" t="s">
        <v>17</v>
      </c>
      <c r="F8" s="3">
        <v>72</v>
      </c>
      <c r="G8" s="3">
        <v>12</v>
      </c>
      <c r="H8" s="3">
        <v>0</v>
      </c>
      <c r="I8" s="3">
        <v>511316.67</v>
      </c>
      <c r="J8" s="3">
        <v>6</v>
      </c>
      <c r="K8" s="3">
        <f>PProduct[[#This Row],[SL Thùng]]*PProduct[[#This Row],[Quy cách]]+PProduct[[#This Row],[SL Lẻ]]</f>
        <v>72</v>
      </c>
      <c r="L8" s="3">
        <f>PProduct[[#This Row],[ĐG Thùng]]/PProduct[[#This Row],[Quy cách]]</f>
        <v>85219.444999999992</v>
      </c>
      <c r="M8" s="7">
        <f>PProduct[[#This Row],[Tổng SL Lẻ]]*PProduct[[#This Row],[Giá lẻ]]</f>
        <v>6135800.0399999991</v>
      </c>
      <c r="N8" s="23"/>
    </row>
    <row r="9" spans="1:14" ht="16.5" customHeight="1" x14ac:dyDescent="0.25">
      <c r="A9" s="18">
        <v>8</v>
      </c>
      <c r="B9" s="1" t="s">
        <v>5</v>
      </c>
      <c r="C9" s="1" t="s">
        <v>24</v>
      </c>
      <c r="D9" s="1" t="s">
        <v>25</v>
      </c>
      <c r="E9" s="2" t="s">
        <v>11</v>
      </c>
      <c r="F9" s="3">
        <v>108</v>
      </c>
      <c r="G9" s="3">
        <v>18</v>
      </c>
      <c r="H9" s="3">
        <v>0</v>
      </c>
      <c r="I9" s="3">
        <v>406433.5</v>
      </c>
      <c r="J9" s="3">
        <v>6</v>
      </c>
      <c r="K9" s="3">
        <f>PProduct[[#This Row],[SL Thùng]]*PProduct[[#This Row],[Quy cách]]+PProduct[[#This Row],[SL Lẻ]]</f>
        <v>108</v>
      </c>
      <c r="L9" s="3">
        <f>PProduct[[#This Row],[ĐG Thùng]]/PProduct[[#This Row],[Quy cách]]</f>
        <v>67738.916666666672</v>
      </c>
      <c r="M9" s="7">
        <f>PProduct[[#This Row],[Tổng SL Lẻ]]*PProduct[[#This Row],[Giá lẻ]]</f>
        <v>7315803.0000000009</v>
      </c>
      <c r="N9" s="23"/>
    </row>
    <row r="10" spans="1:14" ht="16.5" customHeight="1" x14ac:dyDescent="0.25">
      <c r="A10" s="18">
        <v>9</v>
      </c>
      <c r="B10" s="1" t="s">
        <v>5</v>
      </c>
      <c r="C10" s="1" t="s">
        <v>26</v>
      </c>
      <c r="D10" s="1" t="s">
        <v>27</v>
      </c>
      <c r="E10" s="2" t="s">
        <v>17</v>
      </c>
      <c r="F10" s="3">
        <v>324</v>
      </c>
      <c r="G10" s="3">
        <v>18</v>
      </c>
      <c r="H10" s="3">
        <v>0</v>
      </c>
      <c r="I10" s="3">
        <v>72559.61</v>
      </c>
      <c r="J10" s="3">
        <v>18</v>
      </c>
      <c r="K10" s="3">
        <f>PProduct[[#This Row],[SL Thùng]]*PProduct[[#This Row],[Quy cách]]+PProduct[[#This Row],[SL Lẻ]]</f>
        <v>324</v>
      </c>
      <c r="L10" s="3">
        <f>PProduct[[#This Row],[ĐG Thùng]]/PProduct[[#This Row],[Quy cách]]</f>
        <v>4031.0894444444443</v>
      </c>
      <c r="M10" s="7">
        <f>PProduct[[#This Row],[Tổng SL Lẻ]]*PProduct[[#This Row],[Giá lẻ]]</f>
        <v>1306072.98</v>
      </c>
      <c r="N10" s="23"/>
    </row>
    <row r="11" spans="1:14" ht="16.5" customHeight="1" x14ac:dyDescent="0.25">
      <c r="A11" s="18">
        <v>10</v>
      </c>
      <c r="B11" s="1" t="s">
        <v>5</v>
      </c>
      <c r="C11" s="1" t="s">
        <v>28</v>
      </c>
      <c r="D11" s="1" t="s">
        <v>29</v>
      </c>
      <c r="E11" s="2" t="s">
        <v>11</v>
      </c>
      <c r="F11" s="3">
        <v>288</v>
      </c>
      <c r="G11" s="3">
        <v>24</v>
      </c>
      <c r="H11" s="3">
        <v>0</v>
      </c>
      <c r="I11" s="3">
        <v>188996.75</v>
      </c>
      <c r="J11" s="3">
        <v>12</v>
      </c>
      <c r="K11" s="3">
        <f>PProduct[[#This Row],[SL Thùng]]*PProduct[[#This Row],[Quy cách]]+PProduct[[#This Row],[SL Lẻ]]</f>
        <v>288</v>
      </c>
      <c r="L11" s="3">
        <f>PProduct[[#This Row],[ĐG Thùng]]/PProduct[[#This Row],[Quy cách]]</f>
        <v>15749.729166666666</v>
      </c>
      <c r="M11" s="7">
        <f>PProduct[[#This Row],[Tổng SL Lẻ]]*PProduct[[#This Row],[Giá lẻ]]</f>
        <v>4535922</v>
      </c>
      <c r="N11" s="23"/>
    </row>
    <row r="12" spans="1:14" ht="16.5" customHeight="1" x14ac:dyDescent="0.25">
      <c r="A12" s="18">
        <v>11</v>
      </c>
      <c r="B12" s="1" t="s">
        <v>5</v>
      </c>
      <c r="C12" s="1" t="s">
        <v>30</v>
      </c>
      <c r="D12" s="1" t="s">
        <v>31</v>
      </c>
      <c r="E12" s="2" t="s">
        <v>17</v>
      </c>
      <c r="F12" s="3">
        <v>72</v>
      </c>
      <c r="G12" s="3">
        <v>6</v>
      </c>
      <c r="H12" s="3">
        <v>0</v>
      </c>
      <c r="I12" s="3">
        <v>154150.67000000001</v>
      </c>
      <c r="J12" s="3">
        <v>12</v>
      </c>
      <c r="K12" s="3">
        <f>PProduct[[#This Row],[SL Thùng]]*PProduct[[#This Row],[Quy cách]]+PProduct[[#This Row],[SL Lẻ]]</f>
        <v>72</v>
      </c>
      <c r="L12" s="3">
        <f>PProduct[[#This Row],[ĐG Thùng]]/PProduct[[#This Row],[Quy cách]]</f>
        <v>12845.889166666668</v>
      </c>
      <c r="M12" s="7">
        <f>PProduct[[#This Row],[Tổng SL Lẻ]]*PProduct[[#This Row],[Giá lẻ]]</f>
        <v>924904.02</v>
      </c>
      <c r="N12" s="23"/>
    </row>
    <row r="13" spans="1:14" ht="16.5" customHeight="1" x14ac:dyDescent="0.25">
      <c r="A13" s="18">
        <v>12</v>
      </c>
      <c r="B13" s="1" t="s">
        <v>5</v>
      </c>
      <c r="C13" s="1" t="s">
        <v>32</v>
      </c>
      <c r="D13" s="1" t="s">
        <v>33</v>
      </c>
      <c r="E13" s="2" t="s">
        <v>11</v>
      </c>
      <c r="F13" s="3">
        <v>36</v>
      </c>
      <c r="G13" s="3">
        <v>6</v>
      </c>
      <c r="H13" s="3">
        <v>0</v>
      </c>
      <c r="I13" s="3">
        <v>468742.83</v>
      </c>
      <c r="J13" s="3">
        <v>6</v>
      </c>
      <c r="K13" s="3">
        <f>PProduct[[#This Row],[SL Thùng]]*PProduct[[#This Row],[Quy cách]]+PProduct[[#This Row],[SL Lẻ]]</f>
        <v>36</v>
      </c>
      <c r="L13" s="3">
        <f>PProduct[[#This Row],[ĐG Thùng]]/PProduct[[#This Row],[Quy cách]]</f>
        <v>78123.805000000008</v>
      </c>
      <c r="M13" s="7">
        <f>PProduct[[#This Row],[Tổng SL Lẻ]]*PProduct[[#This Row],[Giá lẻ]]</f>
        <v>2812456.9800000004</v>
      </c>
      <c r="N13" s="23"/>
    </row>
    <row r="14" spans="1:14" ht="16.5" customHeight="1" x14ac:dyDescent="0.25">
      <c r="A14" s="18">
        <v>13</v>
      </c>
      <c r="B14" s="1" t="s">
        <v>5</v>
      </c>
      <c r="C14" s="1" t="s">
        <v>34</v>
      </c>
      <c r="D14" s="1" t="s">
        <v>35</v>
      </c>
      <c r="E14" s="2" t="s">
        <v>8</v>
      </c>
      <c r="F14" s="3">
        <v>864</v>
      </c>
      <c r="G14" s="3">
        <v>72</v>
      </c>
      <c r="H14" s="3">
        <v>0</v>
      </c>
      <c r="I14" s="3">
        <v>14979.67</v>
      </c>
      <c r="J14" s="3">
        <v>12</v>
      </c>
      <c r="K14" s="3">
        <f>PProduct[[#This Row],[SL Thùng]]*PProduct[[#This Row],[Quy cách]]+PProduct[[#This Row],[SL Lẻ]]</f>
        <v>864</v>
      </c>
      <c r="L14" s="3">
        <f>PProduct[[#This Row],[ĐG Thùng]]/PProduct[[#This Row],[Quy cách]]</f>
        <v>1248.3058333333333</v>
      </c>
      <c r="M14" s="7">
        <f>PProduct[[#This Row],[Tổng SL Lẻ]]*PProduct[[#This Row],[Giá lẻ]]</f>
        <v>1078536.24</v>
      </c>
      <c r="N14" s="23"/>
    </row>
    <row r="15" spans="1:14" ht="16.5" customHeight="1" x14ac:dyDescent="0.25">
      <c r="A15" s="18">
        <v>14</v>
      </c>
      <c r="B15" s="1" t="s">
        <v>5</v>
      </c>
      <c r="C15" s="1" t="s">
        <v>36</v>
      </c>
      <c r="D15" s="1" t="s">
        <v>37</v>
      </c>
      <c r="E15" s="2" t="s">
        <v>17</v>
      </c>
      <c r="F15" s="3">
        <v>324</v>
      </c>
      <c r="G15" s="3">
        <v>18</v>
      </c>
      <c r="H15" s="3">
        <v>0</v>
      </c>
      <c r="I15" s="3">
        <v>72559.61</v>
      </c>
      <c r="J15" s="3">
        <v>18</v>
      </c>
      <c r="K15" s="3">
        <f>PProduct[[#This Row],[SL Thùng]]*PProduct[[#This Row],[Quy cách]]+PProduct[[#This Row],[SL Lẻ]]</f>
        <v>324</v>
      </c>
      <c r="L15" s="3">
        <f>PProduct[[#This Row],[ĐG Thùng]]/PProduct[[#This Row],[Quy cách]]</f>
        <v>4031.0894444444443</v>
      </c>
      <c r="M15" s="7">
        <f>PProduct[[#This Row],[Tổng SL Lẻ]]*PProduct[[#This Row],[Giá lẻ]]</f>
        <v>1306072.98</v>
      </c>
      <c r="N15" s="23"/>
    </row>
    <row r="16" spans="1:14" ht="16.5" customHeight="1" x14ac:dyDescent="0.25">
      <c r="A16" s="18">
        <v>15</v>
      </c>
      <c r="B16" s="1" t="s">
        <v>5</v>
      </c>
      <c r="C16" s="1" t="s">
        <v>38</v>
      </c>
      <c r="D16" s="1" t="s">
        <v>39</v>
      </c>
      <c r="E16" s="2" t="s">
        <v>17</v>
      </c>
      <c r="F16" s="3">
        <v>864</v>
      </c>
      <c r="G16" s="3">
        <v>72</v>
      </c>
      <c r="H16" s="3">
        <v>0</v>
      </c>
      <c r="I16" s="3">
        <v>50384.33</v>
      </c>
      <c r="J16" s="3">
        <v>12</v>
      </c>
      <c r="K16" s="3">
        <f>PProduct[[#This Row],[SL Thùng]]*PProduct[[#This Row],[Quy cách]]+PProduct[[#This Row],[SL Lẻ]]</f>
        <v>864</v>
      </c>
      <c r="L16" s="3">
        <f>PProduct[[#This Row],[ĐG Thùng]]/PProduct[[#This Row],[Quy cách]]</f>
        <v>4198.6941666666671</v>
      </c>
      <c r="M16" s="7">
        <f>PProduct[[#This Row],[Tổng SL Lẻ]]*PProduct[[#This Row],[Giá lẻ]]</f>
        <v>3627671.7600000002</v>
      </c>
      <c r="N16" s="23"/>
    </row>
    <row r="17" spans="1:14" ht="16.5" customHeight="1" x14ac:dyDescent="0.25">
      <c r="A17" s="18">
        <v>16</v>
      </c>
      <c r="B17" s="1" t="s">
        <v>5</v>
      </c>
      <c r="C17" s="1" t="s">
        <v>40</v>
      </c>
      <c r="D17" s="1" t="s">
        <v>41</v>
      </c>
      <c r="E17" s="2" t="s">
        <v>17</v>
      </c>
      <c r="F17" s="3">
        <v>864</v>
      </c>
      <c r="G17" s="3">
        <v>72</v>
      </c>
      <c r="H17" s="3">
        <v>0</v>
      </c>
      <c r="I17" s="3">
        <v>50384.33</v>
      </c>
      <c r="J17" s="3">
        <v>12</v>
      </c>
      <c r="K17" s="3">
        <f>PProduct[[#This Row],[SL Thùng]]*PProduct[[#This Row],[Quy cách]]+PProduct[[#This Row],[SL Lẻ]]</f>
        <v>864</v>
      </c>
      <c r="L17" s="3">
        <f>PProduct[[#This Row],[ĐG Thùng]]/PProduct[[#This Row],[Quy cách]]</f>
        <v>4198.6941666666671</v>
      </c>
      <c r="M17" s="7">
        <f>PProduct[[#This Row],[Tổng SL Lẻ]]*PProduct[[#This Row],[Giá lẻ]]</f>
        <v>3627671.7600000002</v>
      </c>
      <c r="N17" s="23"/>
    </row>
    <row r="18" spans="1:14" ht="16.5" customHeight="1" x14ac:dyDescent="0.25">
      <c r="A18" s="18">
        <v>17</v>
      </c>
      <c r="B18" s="1" t="s">
        <v>5</v>
      </c>
      <c r="C18" s="1" t="s">
        <v>42</v>
      </c>
      <c r="D18" s="1" t="s">
        <v>43</v>
      </c>
      <c r="E18" s="2" t="s">
        <v>17</v>
      </c>
      <c r="F18" s="3">
        <v>36</v>
      </c>
      <c r="G18" s="3">
        <v>6</v>
      </c>
      <c r="H18" s="3">
        <v>0</v>
      </c>
      <c r="I18" s="3">
        <v>77771</v>
      </c>
      <c r="J18" s="3">
        <v>6</v>
      </c>
      <c r="K18" s="3">
        <f>PProduct[[#This Row],[SL Thùng]]*PProduct[[#This Row],[Quy cách]]+PProduct[[#This Row],[SL Lẻ]]</f>
        <v>36</v>
      </c>
      <c r="L18" s="3">
        <f>PProduct[[#This Row],[ĐG Thùng]]/PProduct[[#This Row],[Quy cách]]</f>
        <v>12961.833333333334</v>
      </c>
      <c r="M18" s="7">
        <f>PProduct[[#This Row],[Tổng SL Lẻ]]*PProduct[[#This Row],[Giá lẻ]]</f>
        <v>466626</v>
      </c>
      <c r="N18" s="23"/>
    </row>
    <row r="19" spans="1:14" ht="16.5" customHeight="1" x14ac:dyDescent="0.25">
      <c r="A19" s="18">
        <v>18</v>
      </c>
      <c r="B19" s="1" t="s">
        <v>5</v>
      </c>
      <c r="C19" s="1" t="s">
        <v>44</v>
      </c>
      <c r="D19" s="1" t="s">
        <v>45</v>
      </c>
      <c r="E19" s="2" t="s">
        <v>46</v>
      </c>
      <c r="F19" s="3">
        <v>576</v>
      </c>
      <c r="G19" s="3">
        <v>24</v>
      </c>
      <c r="H19" s="3">
        <v>0</v>
      </c>
      <c r="I19" s="3">
        <v>56859.040000000001</v>
      </c>
      <c r="J19" s="3">
        <v>24</v>
      </c>
      <c r="K19" s="3">
        <f>PProduct[[#This Row],[SL Thùng]]*PProduct[[#This Row],[Quy cách]]+PProduct[[#This Row],[SL Lẻ]]</f>
        <v>576</v>
      </c>
      <c r="L19" s="3">
        <f>PProduct[[#This Row],[ĐG Thùng]]/PProduct[[#This Row],[Quy cách]]</f>
        <v>2369.1266666666666</v>
      </c>
      <c r="M19" s="7">
        <f>PProduct[[#This Row],[Tổng SL Lẻ]]*PProduct[[#This Row],[Giá lẻ]]</f>
        <v>1364616.96</v>
      </c>
      <c r="N19" s="23"/>
    </row>
    <row r="20" spans="1:14" ht="16.5" customHeight="1" x14ac:dyDescent="0.25">
      <c r="A20" s="18">
        <v>19</v>
      </c>
      <c r="B20" s="1" t="s">
        <v>5</v>
      </c>
      <c r="C20" s="1" t="s">
        <v>47</v>
      </c>
      <c r="D20" s="1" t="s">
        <v>48</v>
      </c>
      <c r="E20" s="2" t="s">
        <v>17</v>
      </c>
      <c r="F20" s="3">
        <v>36</v>
      </c>
      <c r="G20" s="3">
        <v>6</v>
      </c>
      <c r="H20" s="3">
        <v>0</v>
      </c>
      <c r="I20" s="3">
        <v>77771</v>
      </c>
      <c r="J20" s="3">
        <v>6</v>
      </c>
      <c r="K20" s="3">
        <f>PProduct[[#This Row],[SL Thùng]]*PProduct[[#This Row],[Quy cách]]+PProduct[[#This Row],[SL Lẻ]]</f>
        <v>36</v>
      </c>
      <c r="L20" s="3">
        <f>PProduct[[#This Row],[ĐG Thùng]]/PProduct[[#This Row],[Quy cách]]</f>
        <v>12961.833333333334</v>
      </c>
      <c r="M20" s="7">
        <f>PProduct[[#This Row],[Tổng SL Lẻ]]*PProduct[[#This Row],[Giá lẻ]]</f>
        <v>466626</v>
      </c>
      <c r="N20" s="23"/>
    </row>
    <row r="21" spans="1:14" ht="16.5" customHeight="1" x14ac:dyDescent="0.25">
      <c r="A21" s="18">
        <v>20</v>
      </c>
      <c r="B21" s="1" t="s">
        <v>5</v>
      </c>
      <c r="C21" s="1" t="s">
        <v>49</v>
      </c>
      <c r="D21" s="1" t="s">
        <v>50</v>
      </c>
      <c r="E21" s="2" t="s">
        <v>17</v>
      </c>
      <c r="F21" s="3">
        <v>324</v>
      </c>
      <c r="G21" s="3">
        <v>18</v>
      </c>
      <c r="H21" s="3">
        <v>0</v>
      </c>
      <c r="I21" s="3">
        <v>72559.61</v>
      </c>
      <c r="J21" s="3">
        <v>18</v>
      </c>
      <c r="K21" s="3">
        <f>PProduct[[#This Row],[SL Thùng]]*PProduct[[#This Row],[Quy cách]]+PProduct[[#This Row],[SL Lẻ]]</f>
        <v>324</v>
      </c>
      <c r="L21" s="3">
        <f>PProduct[[#This Row],[ĐG Thùng]]/PProduct[[#This Row],[Quy cách]]</f>
        <v>4031.0894444444443</v>
      </c>
      <c r="M21" s="7">
        <f>PProduct[[#This Row],[Tổng SL Lẻ]]*PProduct[[#This Row],[Giá lẻ]]</f>
        <v>1306072.98</v>
      </c>
      <c r="N21" s="23"/>
    </row>
    <row r="22" spans="1:14" ht="16.5" customHeight="1" x14ac:dyDescent="0.25">
      <c r="A22" s="18">
        <v>21</v>
      </c>
      <c r="B22" s="1" t="s">
        <v>51</v>
      </c>
      <c r="C22" s="1" t="s">
        <v>52</v>
      </c>
      <c r="D22" s="1" t="s">
        <v>53</v>
      </c>
      <c r="E22" s="2" t="s">
        <v>17</v>
      </c>
      <c r="F22" s="3">
        <v>144</v>
      </c>
      <c r="G22" s="3">
        <v>12</v>
      </c>
      <c r="H22" s="3">
        <v>0</v>
      </c>
      <c r="I22" s="3">
        <v>63512</v>
      </c>
      <c r="J22" s="3">
        <v>12</v>
      </c>
      <c r="K22" s="3">
        <f>PProduct[[#This Row],[SL Thùng]]*PProduct[[#This Row],[Quy cách]]+PProduct[[#This Row],[SL Lẻ]]</f>
        <v>144</v>
      </c>
      <c r="L22" s="3">
        <f>PProduct[[#This Row],[ĐG Thùng]]/PProduct[[#This Row],[Quy cách]]</f>
        <v>5292.666666666667</v>
      </c>
      <c r="M22" s="7">
        <f>PProduct[[#This Row],[Tổng SL Lẻ]]*PProduct[[#This Row],[Giá lẻ]]</f>
        <v>762144</v>
      </c>
      <c r="N22" s="23"/>
    </row>
    <row r="23" spans="1:14" ht="16.5" customHeight="1" x14ac:dyDescent="0.25">
      <c r="A23" s="18">
        <v>22</v>
      </c>
      <c r="B23" s="1" t="s">
        <v>51</v>
      </c>
      <c r="C23" s="1" t="s">
        <v>54</v>
      </c>
      <c r="D23" s="1" t="s">
        <v>55</v>
      </c>
      <c r="E23" s="2" t="s">
        <v>56</v>
      </c>
      <c r="F23" s="3">
        <v>36</v>
      </c>
      <c r="G23" s="3">
        <v>6</v>
      </c>
      <c r="H23" s="3">
        <v>0</v>
      </c>
      <c r="I23" s="3">
        <v>145385</v>
      </c>
      <c r="J23" s="3">
        <v>6</v>
      </c>
      <c r="K23" s="3">
        <f>PProduct[[#This Row],[SL Thùng]]*PProduct[[#This Row],[Quy cách]]+PProduct[[#This Row],[SL Lẻ]]</f>
        <v>36</v>
      </c>
      <c r="L23" s="3">
        <f>PProduct[[#This Row],[ĐG Thùng]]/PProduct[[#This Row],[Quy cách]]</f>
        <v>24230.833333333332</v>
      </c>
      <c r="M23" s="7">
        <f>PProduct[[#This Row],[Tổng SL Lẻ]]*PProduct[[#This Row],[Giá lẻ]]</f>
        <v>872310</v>
      </c>
      <c r="N23" s="23"/>
    </row>
    <row r="24" spans="1:14" ht="26.25" customHeight="1" x14ac:dyDescent="0.25">
      <c r="A24" s="18">
        <v>23</v>
      </c>
      <c r="B24" s="13" t="s">
        <v>51</v>
      </c>
      <c r="C24" s="13" t="s">
        <v>57</v>
      </c>
      <c r="D24" s="13" t="s">
        <v>58</v>
      </c>
      <c r="E24" s="14" t="s">
        <v>17</v>
      </c>
      <c r="F24" s="15">
        <v>72</v>
      </c>
      <c r="G24" s="15">
        <v>6</v>
      </c>
      <c r="H24" s="15">
        <v>0</v>
      </c>
      <c r="I24" s="15">
        <v>32643</v>
      </c>
      <c r="J24" s="15">
        <v>12</v>
      </c>
      <c r="K24" s="15">
        <f>PProduct[[#This Row],[SL Thùng]]*PProduct[[#This Row],[Quy cách]]+PProduct[[#This Row],[SL Lẻ]]</f>
        <v>72</v>
      </c>
      <c r="L24" s="15">
        <f>PProduct[[#This Row],[ĐG Thùng]]/PProduct[[#This Row],[Quy cách]]</f>
        <v>2720.25</v>
      </c>
      <c r="M24" s="16">
        <f>PProduct[[#This Row],[Tổng SL Lẻ]]*PProduct[[#This Row],[Giá lẻ]]</f>
        <v>195858</v>
      </c>
      <c r="N24" s="24"/>
    </row>
  </sheetData>
  <phoneticPr fontId="6" type="noConversion"/>
  <pageMargins left="0.69999998807907104" right="0.30000001192092901" top="0.5" bottom="0.30000001192092901" header="0.3" footer="0.3"/>
  <pageSetup paperSize="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khanh</cp:lastModifiedBy>
  <dcterms:created xsi:type="dcterms:W3CDTF">2022-08-30T10:04:29Z</dcterms:created>
  <dcterms:modified xsi:type="dcterms:W3CDTF">2023-02-22T02:51:54Z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18.1.6.0</vt:lpwstr>
  </property>
</Properties>
</file>