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Arshad\Documents\AICT\Assignment AICT\Aict task\"/>
    </mc:Choice>
  </mc:AlternateContent>
  <xr:revisionPtr revIDLastSave="0" documentId="13_ncr:1_{98AD803C-9936-467E-A207-757EE97789C2}" xr6:coauthVersionLast="47" xr6:coauthVersionMax="47" xr10:uidLastSave="{00000000-0000-0000-0000-000000000000}"/>
  <bookViews>
    <workbookView xWindow="-120" yWindow="-120" windowWidth="20730" windowHeight="11160" xr2:uid="{05D44EFA-5B19-4F56-B9D6-A9C665014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6" i="1"/>
  <c r="T7" i="1"/>
  <c r="T6" i="1"/>
  <c r="O11" i="1"/>
  <c r="M11" i="1"/>
  <c r="K11" i="1"/>
  <c r="K10" i="1"/>
  <c r="G11" i="1"/>
  <c r="E10" i="1"/>
  <c r="E11" i="1"/>
  <c r="C11" i="1"/>
  <c r="O13" i="1"/>
  <c r="M13" i="1"/>
  <c r="K13" i="1"/>
  <c r="I13" i="1"/>
  <c r="G13" i="1"/>
  <c r="E13" i="1"/>
  <c r="C13" i="1"/>
  <c r="N9" i="1"/>
  <c r="M12" i="1" s="1"/>
  <c r="O10" i="1"/>
  <c r="M10" i="1"/>
  <c r="I10" i="1"/>
  <c r="G10" i="1"/>
  <c r="F10" i="1"/>
  <c r="H10" i="1"/>
  <c r="J10" i="1"/>
  <c r="L10" i="1"/>
  <c r="N10" i="1"/>
  <c r="C10" i="1"/>
  <c r="O12" i="1"/>
  <c r="K12" i="1"/>
  <c r="I12" i="1"/>
  <c r="G12" i="1"/>
  <c r="E12" i="1"/>
  <c r="C12" i="1"/>
  <c r="V6" i="1"/>
  <c r="V7" i="1"/>
  <c r="Q9" i="1"/>
  <c r="R9" i="1"/>
  <c r="S9" i="1"/>
  <c r="P9" i="1"/>
  <c r="J9" i="1"/>
  <c r="K9" i="1"/>
  <c r="L9" i="1"/>
  <c r="M9" i="1"/>
  <c r="O9" i="1"/>
  <c r="G9" i="1"/>
  <c r="H9" i="1"/>
  <c r="I9" i="1"/>
  <c r="F9" i="1"/>
  <c r="E9" i="1"/>
  <c r="D9" i="1"/>
  <c r="C9" i="1"/>
  <c r="S7" i="1"/>
  <c r="S6" i="1"/>
</calcChain>
</file>

<file path=xl/sharedStrings.xml><?xml version="1.0" encoding="utf-8"?>
<sst xmlns="http://schemas.openxmlformats.org/spreadsheetml/2006/main" count="40" uniqueCount="24">
  <si>
    <t>Student Name</t>
  </si>
  <si>
    <t>Huzaifa Arshad</t>
  </si>
  <si>
    <t>Board</t>
  </si>
  <si>
    <t>Federal Board</t>
  </si>
  <si>
    <t>Roll no</t>
  </si>
  <si>
    <t>Obtained</t>
  </si>
  <si>
    <t>Total</t>
  </si>
  <si>
    <t>English</t>
  </si>
  <si>
    <t>Urdu</t>
  </si>
  <si>
    <t>Islamiat</t>
  </si>
  <si>
    <t>Pak studies</t>
  </si>
  <si>
    <t>Physics</t>
  </si>
  <si>
    <t>Math</t>
  </si>
  <si>
    <t>Chemisrty</t>
  </si>
  <si>
    <t>Total Marks</t>
  </si>
  <si>
    <t>Total Obtained Marks</t>
  </si>
  <si>
    <t>Max marks</t>
  </si>
  <si>
    <t>Min Marks</t>
  </si>
  <si>
    <t>Percentage</t>
  </si>
  <si>
    <t>Grade</t>
  </si>
  <si>
    <t>Part-1</t>
  </si>
  <si>
    <t>Part-2</t>
  </si>
  <si>
    <t>Subject Wise</t>
  </si>
  <si>
    <t>Max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</si>
</sst>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5782407407407409"/>
          <c:w val="0.87119422572178473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Roll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Sheet1!$C$5:$Q$5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2-45C7-B3D7-C790E2671BA5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34567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Sheet1!$C$6:$Q$6</c:f>
              <c:numCache>
                <c:formatCode>General</c:formatCode>
                <c:ptCount val="15"/>
                <c:pt idx="0">
                  <c:v>89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45</c:v>
                </c:pt>
                <c:pt idx="5">
                  <c:v>50</c:v>
                </c:pt>
                <c:pt idx="8">
                  <c:v>73</c:v>
                </c:pt>
                <c:pt idx="9">
                  <c:v>100</c:v>
                </c:pt>
                <c:pt idx="10">
                  <c:v>69</c:v>
                </c:pt>
                <c:pt idx="11">
                  <c:v>100</c:v>
                </c:pt>
                <c:pt idx="12">
                  <c:v>72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2-45C7-B3D7-C790E2671BA5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76453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Sheet1!$C$7:$Q$7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87</c:v>
                </c:pt>
                <c:pt idx="3">
                  <c:v>100</c:v>
                </c:pt>
                <c:pt idx="6">
                  <c:v>44</c:v>
                </c:pt>
                <c:pt idx="7">
                  <c:v>50</c:v>
                </c:pt>
                <c:pt idx="8">
                  <c:v>72</c:v>
                </c:pt>
                <c:pt idx="9">
                  <c:v>100</c:v>
                </c:pt>
                <c:pt idx="10">
                  <c:v>71</c:v>
                </c:pt>
                <c:pt idx="11">
                  <c:v>100</c:v>
                </c:pt>
                <c:pt idx="12">
                  <c:v>74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2-45C7-B3D7-C790E2671BA5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Sheet1!$C$8:$Q$8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3392-45C7-B3D7-C790E2671BA5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Sheet1!$C$9:$Q$9</c:f>
              <c:numCache>
                <c:formatCode>General</c:formatCode>
                <c:ptCount val="15"/>
                <c:pt idx="0">
                  <c:v>164</c:v>
                </c:pt>
                <c:pt idx="1">
                  <c:v>200</c:v>
                </c:pt>
                <c:pt idx="2">
                  <c:v>175</c:v>
                </c:pt>
                <c:pt idx="3">
                  <c:v>200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50</c:v>
                </c:pt>
                <c:pt idx="8">
                  <c:v>145</c:v>
                </c:pt>
                <c:pt idx="9">
                  <c:v>200</c:v>
                </c:pt>
                <c:pt idx="10">
                  <c:v>140</c:v>
                </c:pt>
                <c:pt idx="11">
                  <c:v>200</c:v>
                </c:pt>
                <c:pt idx="12">
                  <c:v>146</c:v>
                </c:pt>
                <c:pt idx="13">
                  <c:v>200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2-45C7-B3D7-C790E2671BA5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Max Marks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Sheet1!$C$10:$Q$10</c:f>
              <c:numCache>
                <c:formatCode>General</c:formatCode>
                <c:ptCount val="15"/>
                <c:pt idx="0">
                  <c:v>89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50</c:v>
                </c:pt>
                <c:pt idx="8">
                  <c:v>73</c:v>
                </c:pt>
                <c:pt idx="9">
                  <c:v>100</c:v>
                </c:pt>
                <c:pt idx="10">
                  <c:v>71</c:v>
                </c:pt>
                <c:pt idx="11">
                  <c:v>100</c:v>
                </c:pt>
                <c:pt idx="12">
                  <c:v>74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2-45C7-B3D7-C790E2671BA5}"/>
            </c:ext>
          </c:extLst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Min Marks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Sheet1!$C$11:$Q$11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87</c:v>
                </c:pt>
                <c:pt idx="3">
                  <c:v>100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50</c:v>
                </c:pt>
                <c:pt idx="8">
                  <c:v>72</c:v>
                </c:pt>
                <c:pt idx="9">
                  <c:v>100</c:v>
                </c:pt>
                <c:pt idx="10">
                  <c:v>71</c:v>
                </c:pt>
                <c:pt idx="11">
                  <c:v>100</c:v>
                </c:pt>
                <c:pt idx="12">
                  <c:v>74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2-45C7-B3D7-C790E2671BA5}"/>
            </c:ext>
          </c:extLst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Sheet1!$C$12:$Q$12</c:f>
              <c:numCache>
                <c:formatCode>General</c:formatCode>
                <c:ptCount val="15"/>
                <c:pt idx="0">
                  <c:v>82</c:v>
                </c:pt>
                <c:pt idx="2">
                  <c:v>87.5</c:v>
                </c:pt>
                <c:pt idx="4">
                  <c:v>90</c:v>
                </c:pt>
                <c:pt idx="6">
                  <c:v>88</c:v>
                </c:pt>
                <c:pt idx="8">
                  <c:v>72.5</c:v>
                </c:pt>
                <c:pt idx="10">
                  <c:v>70</c:v>
                </c:pt>
                <c:pt idx="1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2-45C7-B3D7-C790E2671BA5}"/>
            </c:ext>
          </c:extLst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Sheet1!$C$3:$Q$4</c:f>
              <c:strCache>
                <c:ptCount val="13"/>
                <c:pt idx="0">
                  <c:v>English</c:v>
                </c:pt>
                <c:pt idx="2">
                  <c:v>Urdu</c:v>
                </c:pt>
                <c:pt idx="4">
                  <c:v>Islamiat</c:v>
                </c:pt>
                <c:pt idx="6">
                  <c:v>Pak studies</c:v>
                </c:pt>
                <c:pt idx="8">
                  <c:v>Physics</c:v>
                </c:pt>
                <c:pt idx="10">
                  <c:v>Math</c:v>
                </c:pt>
                <c:pt idx="12">
                  <c:v>Chemisrty</c:v>
                </c:pt>
              </c:strCache>
            </c:strRef>
          </c:cat>
          <c:val>
            <c:numRef>
              <c:f>Sheet1!$C$13:$Q$13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92-45C7-B3D7-C790E2671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4434207"/>
        <c:axId val="331475231"/>
      </c:barChart>
      <c:catAx>
        <c:axId val="2074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5231"/>
        <c:crosses val="autoZero"/>
        <c:auto val="1"/>
        <c:lblAlgn val="ctr"/>
        <c:lblOffset val="100"/>
        <c:noMultiLvlLbl val="0"/>
      </c:catAx>
      <c:valAx>
        <c:axId val="331475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44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19050</xdr:rowOff>
    </xdr:from>
    <xdr:to>
      <xdr:col>18</xdr:col>
      <xdr:colOff>19050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688DD-F26F-C93A-733B-B6E8B673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DF3A-141F-4750-8904-8F4AC309E737}">
  <dimension ref="A1:W13"/>
  <sheetViews>
    <sheetView tabSelected="1" topLeftCell="A6" workbookViewId="0">
      <selection activeCell="D29" sqref="D29"/>
    </sheetView>
  </sheetViews>
  <sheetFormatPr defaultRowHeight="15" x14ac:dyDescent="0.25"/>
  <cols>
    <col min="1" max="1" width="14.85546875" customWidth="1"/>
    <col min="2" max="2" width="13.5703125" customWidth="1"/>
    <col min="17" max="17" width="1.28515625" customWidth="1"/>
    <col min="18" max="18" width="10.7109375" customWidth="1"/>
    <col min="19" max="19" width="19.85546875" customWidth="1"/>
    <col min="20" max="20" width="10.7109375" customWidth="1"/>
    <col min="21" max="21" width="10.5703125" customWidth="1"/>
    <col min="22" max="22" width="11" customWidth="1"/>
  </cols>
  <sheetData>
    <row r="1" spans="1:23" x14ac:dyDescent="0.25">
      <c r="A1" s="1" t="s">
        <v>0</v>
      </c>
      <c r="B1" t="s">
        <v>1</v>
      </c>
    </row>
    <row r="2" spans="1:23" x14ac:dyDescent="0.25">
      <c r="A2" s="1" t="s">
        <v>2</v>
      </c>
      <c r="B2" t="s">
        <v>3</v>
      </c>
    </row>
    <row r="3" spans="1:23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3" x14ac:dyDescent="0.25">
      <c r="C4" s="7" t="s">
        <v>7</v>
      </c>
      <c r="D4" s="7"/>
      <c r="E4" s="8" t="s">
        <v>8</v>
      </c>
      <c r="F4" s="8"/>
      <c r="G4" s="7" t="s">
        <v>9</v>
      </c>
      <c r="H4" s="7"/>
      <c r="I4" s="8" t="s">
        <v>10</v>
      </c>
      <c r="J4" s="8"/>
      <c r="K4" s="7" t="s">
        <v>11</v>
      </c>
      <c r="L4" s="7"/>
      <c r="M4" s="8" t="s">
        <v>12</v>
      </c>
      <c r="N4" s="8"/>
      <c r="O4" s="7" t="s">
        <v>13</v>
      </c>
      <c r="P4" s="7"/>
      <c r="R4" s="5"/>
      <c r="S4" s="5"/>
      <c r="T4" s="5"/>
      <c r="U4" s="5"/>
      <c r="V4" s="5"/>
      <c r="W4" s="5"/>
    </row>
    <row r="5" spans="1:23" x14ac:dyDescent="0.25">
      <c r="B5" s="4" t="s">
        <v>4</v>
      </c>
      <c r="C5" t="s">
        <v>5</v>
      </c>
      <c r="D5" s="4" t="s">
        <v>6</v>
      </c>
      <c r="E5" t="s">
        <v>5</v>
      </c>
      <c r="F5" s="4" t="s">
        <v>6</v>
      </c>
      <c r="G5" t="s">
        <v>5</v>
      </c>
      <c r="H5" s="4" t="s">
        <v>6</v>
      </c>
      <c r="I5" t="s">
        <v>5</v>
      </c>
      <c r="J5" s="4" t="s">
        <v>6</v>
      </c>
      <c r="K5" t="s">
        <v>5</v>
      </c>
      <c r="L5" s="4" t="s">
        <v>6</v>
      </c>
      <c r="M5" t="s">
        <v>5</v>
      </c>
      <c r="N5" s="4" t="s">
        <v>6</v>
      </c>
      <c r="O5" t="s">
        <v>5</v>
      </c>
      <c r="P5" s="4" t="s">
        <v>6</v>
      </c>
      <c r="R5" s="4" t="s">
        <v>14</v>
      </c>
      <c r="S5" t="s">
        <v>15</v>
      </c>
      <c r="T5" s="4" t="s">
        <v>16</v>
      </c>
      <c r="U5" t="s">
        <v>17</v>
      </c>
      <c r="V5" s="4" t="s">
        <v>18</v>
      </c>
      <c r="W5" t="s">
        <v>19</v>
      </c>
    </row>
    <row r="6" spans="1:23" x14ac:dyDescent="0.25">
      <c r="A6" s="1" t="s">
        <v>20</v>
      </c>
      <c r="B6">
        <v>34567</v>
      </c>
      <c r="C6">
        <v>89</v>
      </c>
      <c r="D6" s="1">
        <v>100</v>
      </c>
      <c r="E6">
        <v>88</v>
      </c>
      <c r="F6" s="1">
        <v>100</v>
      </c>
      <c r="G6">
        <v>45</v>
      </c>
      <c r="H6" s="1">
        <v>50</v>
      </c>
      <c r="K6">
        <v>73</v>
      </c>
      <c r="L6" s="1">
        <v>100</v>
      </c>
      <c r="M6">
        <v>69</v>
      </c>
      <c r="N6" s="1">
        <v>100</v>
      </c>
      <c r="O6">
        <v>72</v>
      </c>
      <c r="P6" s="1">
        <v>100</v>
      </c>
      <c r="R6">
        <v>550</v>
      </c>
      <c r="S6">
        <f>SUM(C6,E6,G6,I6,K6,M6,O6)</f>
        <v>436</v>
      </c>
      <c r="T6">
        <f>MAX(C6,T668,G6,I6,K6,M6,O6)</f>
        <v>89</v>
      </c>
      <c r="U6">
        <v>45</v>
      </c>
      <c r="V6">
        <f>436/550*100</f>
        <v>79.272727272727266</v>
      </c>
      <c r="W6" t="str">
        <f>IF(V5&gt;70,"A","B")</f>
        <v>A</v>
      </c>
    </row>
    <row r="7" spans="1:23" x14ac:dyDescent="0.25">
      <c r="A7" s="1" t="s">
        <v>21</v>
      </c>
      <c r="B7">
        <v>76453</v>
      </c>
      <c r="C7">
        <v>75</v>
      </c>
      <c r="D7" s="1">
        <v>100</v>
      </c>
      <c r="E7">
        <v>87</v>
      </c>
      <c r="F7" s="1">
        <v>100</v>
      </c>
      <c r="I7">
        <v>44</v>
      </c>
      <c r="J7" s="1">
        <v>50</v>
      </c>
      <c r="K7">
        <v>72</v>
      </c>
      <c r="L7" s="1">
        <v>100</v>
      </c>
      <c r="M7">
        <v>71</v>
      </c>
      <c r="N7" s="1">
        <v>100</v>
      </c>
      <c r="O7">
        <v>74</v>
      </c>
      <c r="P7" s="1">
        <v>100</v>
      </c>
      <c r="R7">
        <v>550</v>
      </c>
      <c r="S7">
        <f>SUM(C7,E7,G7,I7,K7,M7,O7)</f>
        <v>423</v>
      </c>
      <c r="T7">
        <f>MAX(C7,E7,69,G7,I7,K7,M7,O7)</f>
        <v>87</v>
      </c>
      <c r="U7">
        <v>45</v>
      </c>
      <c r="V7">
        <f>436/550*100</f>
        <v>79.272727272727266</v>
      </c>
      <c r="W7" t="str">
        <f>IF(V6&gt;70,"A","B")</f>
        <v>A</v>
      </c>
    </row>
    <row r="9" spans="1:23" x14ac:dyDescent="0.25">
      <c r="A9" s="2"/>
      <c r="B9" s="1" t="s">
        <v>14</v>
      </c>
      <c r="C9">
        <f>SUM(C6:C7)</f>
        <v>164</v>
      </c>
      <c r="D9">
        <f>SUM(D6:D7)</f>
        <v>200</v>
      </c>
      <c r="E9">
        <f>SUM(E6:E7)</f>
        <v>175</v>
      </c>
      <c r="F9">
        <f t="shared" ref="F9:O9" si="0">SUM(F6:F7)</f>
        <v>200</v>
      </c>
      <c r="G9">
        <f t="shared" si="0"/>
        <v>45</v>
      </c>
      <c r="H9">
        <f t="shared" si="0"/>
        <v>50</v>
      </c>
      <c r="I9">
        <f t="shared" si="0"/>
        <v>44</v>
      </c>
      <c r="J9">
        <f t="shared" si="0"/>
        <v>50</v>
      </c>
      <c r="K9">
        <f t="shared" si="0"/>
        <v>145</v>
      </c>
      <c r="L9">
        <f t="shared" si="0"/>
        <v>200</v>
      </c>
      <c r="M9">
        <f t="shared" si="0"/>
        <v>140</v>
      </c>
      <c r="N9">
        <f>SUM(N6:N7)</f>
        <v>200</v>
      </c>
      <c r="O9">
        <f t="shared" si="0"/>
        <v>146</v>
      </c>
      <c r="P9">
        <f>SUM(P6:P7)</f>
        <v>200</v>
      </c>
      <c r="Q9">
        <f t="shared" ref="Q9:S9" si="1">SUM(Q6:Q7)</f>
        <v>0</v>
      </c>
      <c r="R9">
        <f t="shared" si="1"/>
        <v>1100</v>
      </c>
      <c r="S9">
        <f t="shared" si="1"/>
        <v>859</v>
      </c>
    </row>
    <row r="10" spans="1:23" x14ac:dyDescent="0.25">
      <c r="A10" s="2"/>
      <c r="B10" s="1" t="s">
        <v>23</v>
      </c>
      <c r="C10">
        <f>MAX(C6:C7)</f>
        <v>89</v>
      </c>
      <c r="D10">
        <v>100</v>
      </c>
      <c r="E10">
        <f>MAX(E6:E7)</f>
        <v>88</v>
      </c>
      <c r="F10">
        <f t="shared" ref="F10:N10" si="2">MAX(F6:F7)</f>
        <v>100</v>
      </c>
      <c r="G10">
        <f>MAX(G6)</f>
        <v>45</v>
      </c>
      <c r="H10">
        <f t="shared" si="2"/>
        <v>50</v>
      </c>
      <c r="I10">
        <f>MAX(I7)</f>
        <v>44</v>
      </c>
      <c r="J10">
        <f t="shared" si="2"/>
        <v>50</v>
      </c>
      <c r="K10">
        <f>MAX(K6:K7)</f>
        <v>73</v>
      </c>
      <c r="L10">
        <f t="shared" si="2"/>
        <v>100</v>
      </c>
      <c r="M10">
        <f>MAX(M6:M7)</f>
        <v>71</v>
      </c>
      <c r="N10">
        <f t="shared" si="2"/>
        <v>100</v>
      </c>
      <c r="O10">
        <f>MAX(O6:O7)</f>
        <v>74</v>
      </c>
      <c r="P10">
        <v>100</v>
      </c>
    </row>
    <row r="11" spans="1:23" x14ac:dyDescent="0.25">
      <c r="A11" s="3" t="s">
        <v>22</v>
      </c>
      <c r="B11" s="1" t="s">
        <v>17</v>
      </c>
      <c r="C11">
        <f>MIN(C6:C7)</f>
        <v>75</v>
      </c>
      <c r="D11">
        <v>100</v>
      </c>
      <c r="E11">
        <f>MIN(E7:E8)</f>
        <v>87</v>
      </c>
      <c r="F11">
        <v>100</v>
      </c>
      <c r="G11">
        <f>MAX(G6:G7)</f>
        <v>45</v>
      </c>
      <c r="H11">
        <v>50</v>
      </c>
      <c r="I11">
        <v>44</v>
      </c>
      <c r="J11">
        <v>50</v>
      </c>
      <c r="K11">
        <f>MIN(K7:K8)</f>
        <v>72</v>
      </c>
      <c r="L11">
        <v>100</v>
      </c>
      <c r="M11">
        <f>MIN(M7:M8)</f>
        <v>71</v>
      </c>
      <c r="N11">
        <v>100</v>
      </c>
      <c r="O11">
        <f>MIN(O7:O8)</f>
        <v>74</v>
      </c>
      <c r="P11">
        <v>100</v>
      </c>
    </row>
    <row r="12" spans="1:23" x14ac:dyDescent="0.25">
      <c r="A12" s="2"/>
      <c r="B12" s="1" t="s">
        <v>18</v>
      </c>
      <c r="C12">
        <f>C9/D9*100</f>
        <v>82</v>
      </c>
      <c r="E12">
        <f>E9/F9*100</f>
        <v>87.5</v>
      </c>
      <c r="G12">
        <f>G9/H9*100</f>
        <v>90</v>
      </c>
      <c r="I12">
        <f>I9/J9*100</f>
        <v>88</v>
      </c>
      <c r="K12">
        <f>K9/L9*100</f>
        <v>72.5</v>
      </c>
      <c r="M12">
        <f>M9/N9*100</f>
        <v>70</v>
      </c>
      <c r="O12">
        <f>O9/P9*100</f>
        <v>73</v>
      </c>
    </row>
    <row r="13" spans="1:23" x14ac:dyDescent="0.25">
      <c r="A13" s="2"/>
      <c r="B13" s="1" t="s">
        <v>19</v>
      </c>
      <c r="C13" t="str">
        <f>IF(C12&gt;80,"A","B")</f>
        <v>A</v>
      </c>
      <c r="E13" t="str">
        <f>IF(E12&gt;80,"A","B")</f>
        <v>A</v>
      </c>
      <c r="G13" t="str">
        <f>IF(G12&gt;80,"A","B")</f>
        <v>A</v>
      </c>
      <c r="I13" t="str">
        <f>IF(I12&gt;80,"A","B")</f>
        <v>A</v>
      </c>
      <c r="K13" t="str">
        <f>IF(K12&gt;70,"A","B")</f>
        <v>A</v>
      </c>
      <c r="M13" t="str">
        <f>IF(M12&gt;=70,"A","B")</f>
        <v>A</v>
      </c>
      <c r="O13" t="str">
        <f>IF(O12&gt;70,"A","B")</f>
        <v>A</v>
      </c>
    </row>
  </sheetData>
  <mergeCells count="9">
    <mergeCell ref="R4:W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Arshad</dc:creator>
  <cp:lastModifiedBy>Ayesha Arshad</cp:lastModifiedBy>
  <dcterms:created xsi:type="dcterms:W3CDTF">2023-10-03T08:35:02Z</dcterms:created>
  <dcterms:modified xsi:type="dcterms:W3CDTF">2023-10-03T10:21:21Z</dcterms:modified>
</cp:coreProperties>
</file>