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 Countries\Iraq\Data\"/>
    </mc:Choice>
  </mc:AlternateContent>
  <bookViews>
    <workbookView xWindow="0" yWindow="0" windowWidth="20490" windowHeight="7755"/>
  </bookViews>
  <sheets>
    <sheet name="Summary Data" sheetId="1" r:id="rId1"/>
    <sheet name="Charts" sheetId="2" r:id="rId2"/>
  </sheets>
  <definedNames>
    <definedName name="_xlnm.Print_Area" localSheetId="0">'Summary Data'!$A$1:$I$26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23" i="1"/>
  <c r="H14" i="1"/>
  <c r="C14" i="1"/>
  <c r="I14" i="1"/>
  <c r="C7" i="1"/>
  <c r="I7" i="1"/>
  <c r="C9" i="1"/>
  <c r="I9" i="1"/>
  <c r="C8" i="1"/>
  <c r="I8" i="1"/>
  <c r="C6" i="1"/>
  <c r="I6" i="1"/>
  <c r="C10" i="1"/>
  <c r="I10" i="1"/>
  <c r="C12" i="1"/>
  <c r="I12" i="1"/>
  <c r="C11" i="1"/>
  <c r="I11" i="1"/>
  <c r="C13" i="1"/>
  <c r="I13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D5" i="1"/>
  <c r="I5" i="1"/>
  <c r="H12" i="1"/>
  <c r="H6" i="1"/>
  <c r="H8" i="1"/>
  <c r="H9" i="1"/>
  <c r="H7" i="1"/>
  <c r="D15" i="1"/>
  <c r="D20" i="1"/>
  <c r="C5" i="1"/>
  <c r="G23" i="1"/>
  <c r="E23" i="1"/>
  <c r="F23" i="1"/>
  <c r="D21" i="1"/>
  <c r="C23" i="1"/>
  <c r="D23" i="1"/>
  <c r="I23" i="1"/>
</calcChain>
</file>

<file path=xl/sharedStrings.xml><?xml version="1.0" encoding="utf-8"?>
<sst xmlns="http://schemas.openxmlformats.org/spreadsheetml/2006/main" count="39" uniqueCount="35">
  <si>
    <t>Sum of IDPs_families</t>
  </si>
  <si>
    <t>Najaf</t>
  </si>
  <si>
    <t>Qadissiya</t>
  </si>
  <si>
    <t>Babil</t>
  </si>
  <si>
    <t>Diyala</t>
  </si>
  <si>
    <t>Kerbala</t>
  </si>
  <si>
    <t>Kirkuk</t>
  </si>
  <si>
    <t>Sulaymaniyah</t>
  </si>
  <si>
    <t>Baghdad</t>
  </si>
  <si>
    <t>Ninewa</t>
  </si>
  <si>
    <t>Salahudin</t>
  </si>
  <si>
    <t>Erbil</t>
  </si>
  <si>
    <t>Dahuk</t>
  </si>
  <si>
    <t>Anbar</t>
  </si>
  <si>
    <t>Total</t>
  </si>
  <si>
    <t>Province of destination</t>
  </si>
  <si>
    <t>Anbar IDPs *</t>
  </si>
  <si>
    <t>Mosol IDPs **</t>
  </si>
  <si>
    <t>Tall Affar IDPs **</t>
  </si>
  <si>
    <t>Diyala IDPs **</t>
  </si>
  <si>
    <t>** Humanitarian situation reports produced by ICODHA</t>
  </si>
  <si>
    <t xml:space="preserve">* Ministry of Migration and Displacement Iraq </t>
  </si>
  <si>
    <t>Unknown/Other</t>
  </si>
  <si>
    <t>Anbar IDPs</t>
  </si>
  <si>
    <t>Mosol IDPs</t>
  </si>
  <si>
    <t>Tall Affar IDPs</t>
  </si>
  <si>
    <t>Diyala IDPs</t>
  </si>
  <si>
    <t>Thiqar</t>
  </si>
  <si>
    <t>Missan</t>
  </si>
  <si>
    <t>Muthana</t>
  </si>
  <si>
    <t>Basra</t>
  </si>
  <si>
    <t>Iraq New IDPs Summary by Province - 25 June 2014</t>
  </si>
  <si>
    <t>Salahudin IDPs **</t>
  </si>
  <si>
    <t>Multiple Origin IDPs</t>
  </si>
  <si>
    <t>Multiple Origin IDPs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</si>
</sst>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/>
    <xf numFmtId="3" fontId="0" fillId="0" borderId="5" xfId="0" applyNumberFormat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2" fillId="0" borderId="6" xfId="0" applyNumberFormat="1" applyFont="1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7" xfId="0" applyFont="1" applyBorder="1"/>
    <xf numFmtId="0" fontId="1" fillId="0" borderId="8" xfId="0" applyFont="1" applyBorder="1"/>
    <xf numFmtId="3" fontId="1" fillId="4" borderId="8" xfId="0" applyNumberFormat="1" applyFont="1" applyFill="1" applyBorder="1"/>
    <xf numFmtId="3" fontId="1" fillId="3" borderId="8" xfId="0" applyNumberFormat="1" applyFont="1" applyFill="1" applyBorder="1"/>
    <xf numFmtId="3" fontId="5" fillId="0" borderId="9" xfId="0" applyNumberFormat="1" applyFont="1" applyBorder="1"/>
    <xf numFmtId="0" fontId="6" fillId="0" borderId="0" xfId="0" applyFont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3" fontId="5" fillId="0" borderId="0" xfId="0" applyNumberFormat="1" applyFont="1" applyBorder="1"/>
    <xf numFmtId="3" fontId="1" fillId="0" borderId="0" xfId="0" applyNumberFormat="1" applyFont="1" applyFill="1" applyBorder="1"/>
    <xf numFmtId="0" fontId="0" fillId="0" borderId="0" xfId="0" applyFill="1"/>
    <xf numFmtId="0" fontId="0" fillId="0" borderId="4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6" fillId="0" borderId="0" xfId="0" applyFont="1" applyBorder="1" applyAlignment="1">
      <alignment horizontal="center"/>
    </xf>
    <xf numFmtId="0" fontId="1" fillId="0" borderId="0" xfId="0" applyFont="1" applyFill="1" applyBorder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Iraq New IDPs Distribution by Destination (Province) 25 June 2014</a:t>
            </a:r>
          </a:p>
        </c:rich>
      </c:tx>
      <c:layout>
        <c:manualLayout>
          <c:xMode val="edge"/>
          <c:yMode val="edge"/>
          <c:x val="0.16761891043052207"/>
          <c:y val="1.0126582278481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694433508311461"/>
                  <c:y val="-8.117702856280864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59733158355204"/>
                      <c:h val="0.1607915591230835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8867529284256382"/>
                  <c:y val="4.36038406591580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8654275686024249"/>
                  <c:y val="-0.104855310807668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9129600964099427"/>
                  <c:y val="3.40981427954417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8992673002579002"/>
                  <c:y val="-4.72831655536729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934283808087254"/>
                  <c:y val="8.7819263098441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967556577552515"/>
                  <c:y val="0.18902953586497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19522947465019752"/>
                  <c:y val="0.13172264859297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9655936357834891"/>
                  <c:y val="0.229621449217581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18163260058964067"/>
                  <c:y val="-0.158795175919465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19675565775525164"/>
                  <c:y val="0.276793248945147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.1758242048025653"/>
                  <c:y val="0.293670886075949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.1695447689167594"/>
                  <c:y val="0.307172995780590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.15489275184987897"/>
                  <c:y val="0.29704641350210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Data'!$I$5:$I$22</c:f>
              <c:numCache>
                <c:formatCode>#,##0</c:formatCode>
                <c:ptCount val="18"/>
                <c:pt idx="0">
                  <c:v>151316</c:v>
                </c:pt>
                <c:pt idx="1">
                  <c:v>174</c:v>
                </c:pt>
                <c:pt idx="2">
                  <c:v>228</c:v>
                </c:pt>
                <c:pt idx="3">
                  <c:v>264</c:v>
                </c:pt>
                <c:pt idx="4">
                  <c:v>306</c:v>
                </c:pt>
                <c:pt idx="5">
                  <c:v>600</c:v>
                </c:pt>
                <c:pt idx="6">
                  <c:v>1356</c:v>
                </c:pt>
                <c:pt idx="7">
                  <c:v>1428</c:v>
                </c:pt>
                <c:pt idx="8">
                  <c:v>3432</c:v>
                </c:pt>
                <c:pt idx="9">
                  <c:v>4530</c:v>
                </c:pt>
                <c:pt idx="10">
                  <c:v>15000</c:v>
                </c:pt>
                <c:pt idx="11">
                  <c:v>26364</c:v>
                </c:pt>
                <c:pt idx="12">
                  <c:v>28638</c:v>
                </c:pt>
                <c:pt idx="13">
                  <c:v>46848</c:v>
                </c:pt>
                <c:pt idx="14">
                  <c:v>135154</c:v>
                </c:pt>
                <c:pt idx="15">
                  <c:v>140082</c:v>
                </c:pt>
                <c:pt idx="16">
                  <c:v>232370</c:v>
                </c:pt>
                <c:pt idx="17">
                  <c:v>426000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Iraq</a:t>
            </a:r>
            <a:r>
              <a:rPr lang="en-US" baseline="0"/>
              <a:t> New IDPs by origin (Province) 25 June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291667760279965"/>
                  <c:y val="0.171296296296296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639982502187"/>
                      <c:h val="0.1268981481481481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24796557087075374"/>
                  <c:y val="8.33333333333333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8819764941080828"/>
                  <c:y val="3.8207147183525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9733158355204"/>
                      <c:h val="0.18340296004666085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16901411227584298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Data'!$C$3:$H$3</c:f>
              <c:strCache>
                <c:ptCount val="6"/>
                <c:pt idx="0">
                  <c:v>Anbar IDPs</c:v>
                </c:pt>
                <c:pt idx="1">
                  <c:v>Mosol IDPs</c:v>
                </c:pt>
                <c:pt idx="2">
                  <c:v>Tall Affar IDPs</c:v>
                </c:pt>
                <c:pt idx="3">
                  <c:v>Diyala IDPs</c:v>
                </c:pt>
                <c:pt idx="4">
                  <c:v>Salahudin</c:v>
                </c:pt>
                <c:pt idx="5">
                  <c:v>Multiple Origin IDPs</c:v>
                </c:pt>
              </c:strCache>
            </c:strRef>
          </c:cat>
          <c:val>
            <c:numRef>
              <c:f>'Summary Data'!$C$23:$H$23</c:f>
              <c:numCache>
                <c:formatCode>#,##0</c:formatCode>
                <c:ptCount val="6"/>
                <c:pt idx="0">
                  <c:v>558648</c:v>
                </c:pt>
                <c:pt idx="1">
                  <c:v>500000</c:v>
                </c:pt>
                <c:pt idx="2">
                  <c:v>86000</c:v>
                </c:pt>
                <c:pt idx="3">
                  <c:v>24000</c:v>
                </c:pt>
                <c:pt idx="4">
                  <c:v>40000</c:v>
                </c:pt>
                <c:pt idx="5">
                  <c:v>5442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Provinces Hosting 20,00 or more IDPs 25 June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Data'!$B$3</c:f>
              <c:strCache>
                <c:ptCount val="1"/>
                <c:pt idx="0">
                  <c:v>Sum of IDPs_families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Data'!$A$16:$A$22</c:f>
              <c:strCache>
                <c:ptCount val="7"/>
                <c:pt idx="0">
                  <c:v>Sulaymaniyah</c:v>
                </c:pt>
                <c:pt idx="1">
                  <c:v>Salahudin</c:v>
                </c:pt>
                <c:pt idx="2">
                  <c:v>Baghdad</c:v>
                </c:pt>
                <c:pt idx="3">
                  <c:v>Erbil</c:v>
                </c:pt>
                <c:pt idx="4">
                  <c:v>Ninewa</c:v>
                </c:pt>
                <c:pt idx="5">
                  <c:v>Dahuk</c:v>
                </c:pt>
                <c:pt idx="6">
                  <c:v>Anbar</c:v>
                </c:pt>
              </c:strCache>
            </c:strRef>
          </c:cat>
          <c:val>
            <c:numRef>
              <c:f>'Summary Data'!$B$16:$B$22</c:f>
            </c:numRef>
          </c:val>
        </c:ser>
        <c:ser>
          <c:idx val="1"/>
          <c:order val="1"/>
          <c:tx>
            <c:strRef>
              <c:f>'Summary Data'!$C$3</c:f>
              <c:strCache>
                <c:ptCount val="1"/>
                <c:pt idx="0">
                  <c:v>Anbar IDPs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Data'!$A$16:$A$22</c:f>
              <c:strCache>
                <c:ptCount val="7"/>
                <c:pt idx="0">
                  <c:v>Sulaymaniyah</c:v>
                </c:pt>
                <c:pt idx="1">
                  <c:v>Salahudin</c:v>
                </c:pt>
                <c:pt idx="2">
                  <c:v>Baghdad</c:v>
                </c:pt>
                <c:pt idx="3">
                  <c:v>Erbil</c:v>
                </c:pt>
                <c:pt idx="4">
                  <c:v>Ninewa</c:v>
                </c:pt>
                <c:pt idx="5">
                  <c:v>Dahuk</c:v>
                </c:pt>
                <c:pt idx="6">
                  <c:v>Anbar</c:v>
                </c:pt>
              </c:strCache>
            </c:strRef>
          </c:cat>
          <c:val>
            <c:numRef>
              <c:f>'Summary Data'!$C$16:$C$22</c:f>
              <c:numCache>
                <c:formatCode>#,##0</c:formatCode>
                <c:ptCount val="7"/>
                <c:pt idx="0">
                  <c:v>6864</c:v>
                </c:pt>
                <c:pt idx="1">
                  <c:v>28638</c:v>
                </c:pt>
                <c:pt idx="2">
                  <c:v>46848</c:v>
                </c:pt>
                <c:pt idx="3">
                  <c:v>30654</c:v>
                </c:pt>
                <c:pt idx="4">
                  <c:v>1362</c:v>
                </c:pt>
                <c:pt idx="5">
                  <c:v>2370</c:v>
                </c:pt>
                <c:pt idx="6">
                  <c:v>426000</c:v>
                </c:pt>
              </c:numCache>
            </c:numRef>
          </c:val>
        </c:ser>
        <c:ser>
          <c:idx val="2"/>
          <c:order val="2"/>
          <c:tx>
            <c:strRef>
              <c:f>'Summary Data'!$D$3</c:f>
              <c:strCache>
                <c:ptCount val="1"/>
                <c:pt idx="0">
                  <c:v>Mosol IDPs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Data'!$A$16:$A$22</c:f>
              <c:strCache>
                <c:ptCount val="7"/>
                <c:pt idx="0">
                  <c:v>Sulaymaniyah</c:v>
                </c:pt>
                <c:pt idx="1">
                  <c:v>Salahudin</c:v>
                </c:pt>
                <c:pt idx="2">
                  <c:v>Baghdad</c:v>
                </c:pt>
                <c:pt idx="3">
                  <c:v>Erbil</c:v>
                </c:pt>
                <c:pt idx="4">
                  <c:v>Ninewa</c:v>
                </c:pt>
                <c:pt idx="5">
                  <c:v>Dahuk</c:v>
                </c:pt>
                <c:pt idx="6">
                  <c:v>Anbar</c:v>
                </c:pt>
              </c:strCache>
            </c:strRef>
          </c:cat>
          <c:val>
            <c:numRef>
              <c:f>'Summary Data'!$D$16:$D$22</c:f>
              <c:numCache>
                <c:formatCode>#,##0</c:formatCode>
                <c:ptCount val="7"/>
                <c:pt idx="3">
                  <c:v>100000</c:v>
                </c:pt>
                <c:pt idx="4">
                  <c:v>82720</c:v>
                </c:pt>
                <c:pt idx="5">
                  <c:v>200000</c:v>
                </c:pt>
              </c:numCache>
            </c:numRef>
          </c:val>
        </c:ser>
        <c:ser>
          <c:idx val="3"/>
          <c:order val="3"/>
          <c:tx>
            <c:strRef>
              <c:f>'Summary Data'!$E$3</c:f>
              <c:strCache>
                <c:ptCount val="1"/>
                <c:pt idx="0">
                  <c:v>Tall Affar IDPs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Data'!$A$16:$A$22</c:f>
              <c:strCache>
                <c:ptCount val="7"/>
                <c:pt idx="0">
                  <c:v>Sulaymaniyah</c:v>
                </c:pt>
                <c:pt idx="1">
                  <c:v>Salahudin</c:v>
                </c:pt>
                <c:pt idx="2">
                  <c:v>Baghdad</c:v>
                </c:pt>
                <c:pt idx="3">
                  <c:v>Erbil</c:v>
                </c:pt>
                <c:pt idx="4">
                  <c:v>Ninewa</c:v>
                </c:pt>
                <c:pt idx="5">
                  <c:v>Dahuk</c:v>
                </c:pt>
                <c:pt idx="6">
                  <c:v>Anbar</c:v>
                </c:pt>
              </c:strCache>
            </c:strRef>
          </c:cat>
          <c:val>
            <c:numRef>
              <c:f>'Summary Data'!$E$16:$E$22</c:f>
              <c:numCache>
                <c:formatCode>#,##0</c:formatCode>
                <c:ptCount val="7"/>
                <c:pt idx="4">
                  <c:v>56000</c:v>
                </c:pt>
                <c:pt idx="5">
                  <c:v>30000</c:v>
                </c:pt>
              </c:numCache>
            </c:numRef>
          </c:val>
        </c:ser>
        <c:ser>
          <c:idx val="4"/>
          <c:order val="4"/>
          <c:tx>
            <c:strRef>
              <c:f>'Summary Data'!$F$3</c:f>
              <c:strCache>
                <c:ptCount val="1"/>
                <c:pt idx="0">
                  <c:v>Diyala IDPs</c:v>
                </c:pt>
              </c:strCache>
            </c:strRef>
          </c:tx>
          <c:spPr>
            <a:solidFill>
              <a:srgbClr val="B6DF89"/>
            </a:solidFill>
            <a:ln>
              <a:noFill/>
            </a:ln>
            <a:effectLst/>
          </c:spPr>
          <c:invertIfNegative val="0"/>
          <c:cat>
            <c:strRef>
              <c:f>'Summary Data'!$A$16:$A$22</c:f>
              <c:strCache>
                <c:ptCount val="7"/>
                <c:pt idx="0">
                  <c:v>Sulaymaniyah</c:v>
                </c:pt>
                <c:pt idx="1">
                  <c:v>Salahudin</c:v>
                </c:pt>
                <c:pt idx="2">
                  <c:v>Baghdad</c:v>
                </c:pt>
                <c:pt idx="3">
                  <c:v>Erbil</c:v>
                </c:pt>
                <c:pt idx="4">
                  <c:v>Ninewa</c:v>
                </c:pt>
                <c:pt idx="5">
                  <c:v>Dahuk</c:v>
                </c:pt>
                <c:pt idx="6">
                  <c:v>Anbar</c:v>
                </c:pt>
              </c:strCache>
            </c:strRef>
          </c:cat>
          <c:val>
            <c:numRef>
              <c:f>'Summary Data'!$F$16:$F$22</c:f>
              <c:numCache>
                <c:formatCode>#,##0</c:formatCode>
                <c:ptCount val="7"/>
                <c:pt idx="0">
                  <c:v>19500</c:v>
                </c:pt>
                <c:pt idx="3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69104"/>
        <c:axId val="173269664"/>
      </c:barChart>
      <c:catAx>
        <c:axId val="1732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9664"/>
        <c:crosses val="autoZero"/>
        <c:auto val="1"/>
        <c:lblAlgn val="ctr"/>
        <c:lblOffset val="100"/>
        <c:noMultiLvlLbl val="0"/>
      </c:catAx>
      <c:valAx>
        <c:axId val="1732696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Iraq New IDPs Summary by Destination (Province) 25 June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Data'!$B$4</c:f>
              <c:strCache>
                <c:ptCount val="1"/>
                <c:pt idx="0">
                  <c:v>Sum of IDPs_families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Data'!$B$5:$B$22</c:f>
            </c:numRef>
          </c:val>
        </c:ser>
        <c:ser>
          <c:idx val="1"/>
          <c:order val="1"/>
          <c:tx>
            <c:strRef>
              <c:f>'Summary Data'!$C$4</c:f>
              <c:strCache>
                <c:ptCount val="1"/>
                <c:pt idx="0">
                  <c:v>Anbar IDPs 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Data'!$C$5:$C$22</c:f>
              <c:numCache>
                <c:formatCode>#,##0</c:formatCode>
                <c:ptCount val="18"/>
                <c:pt idx="0">
                  <c:v>36</c:v>
                </c:pt>
                <c:pt idx="1">
                  <c:v>6</c:v>
                </c:pt>
                <c:pt idx="2">
                  <c:v>84</c:v>
                </c:pt>
                <c:pt idx="3">
                  <c:v>102</c:v>
                </c:pt>
                <c:pt idx="4">
                  <c:v>60</c:v>
                </c:pt>
                <c:pt idx="5">
                  <c:v>600</c:v>
                </c:pt>
                <c:pt idx="6">
                  <c:v>1356</c:v>
                </c:pt>
                <c:pt idx="7">
                  <c:v>1098</c:v>
                </c:pt>
                <c:pt idx="8">
                  <c:v>3432</c:v>
                </c:pt>
                <c:pt idx="9">
                  <c:v>138</c:v>
                </c:pt>
                <c:pt idx="10">
                  <c:v>9000</c:v>
                </c:pt>
                <c:pt idx="11">
                  <c:v>6864</c:v>
                </c:pt>
                <c:pt idx="12">
                  <c:v>28638</c:v>
                </c:pt>
                <c:pt idx="13">
                  <c:v>46848</c:v>
                </c:pt>
                <c:pt idx="14">
                  <c:v>30654</c:v>
                </c:pt>
                <c:pt idx="15">
                  <c:v>1362</c:v>
                </c:pt>
                <c:pt idx="16">
                  <c:v>2370</c:v>
                </c:pt>
                <c:pt idx="17">
                  <c:v>426000</c:v>
                </c:pt>
              </c:numCache>
            </c:numRef>
          </c:val>
        </c:ser>
        <c:ser>
          <c:idx val="2"/>
          <c:order val="2"/>
          <c:tx>
            <c:strRef>
              <c:f>'Summary Data'!$D$4</c:f>
              <c:strCache>
                <c:ptCount val="1"/>
                <c:pt idx="0">
                  <c:v>Mosol IDPs 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Data'!$D$5:$D$22</c:f>
              <c:numCache>
                <c:formatCode>#,##0</c:formatCode>
                <c:ptCount val="18"/>
                <c:pt idx="0">
                  <c:v>113356</c:v>
                </c:pt>
                <c:pt idx="10">
                  <c:v>3924</c:v>
                </c:pt>
                <c:pt idx="14">
                  <c:v>100000</c:v>
                </c:pt>
                <c:pt idx="15">
                  <c:v>82720</c:v>
                </c:pt>
                <c:pt idx="16">
                  <c:v>200000</c:v>
                </c:pt>
              </c:numCache>
            </c:numRef>
          </c:val>
        </c:ser>
        <c:ser>
          <c:idx val="3"/>
          <c:order val="3"/>
          <c:tx>
            <c:strRef>
              <c:f>'Summary Data'!$E$4</c:f>
              <c:strCache>
                <c:ptCount val="1"/>
                <c:pt idx="0">
                  <c:v>Tall Affar IDPs 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Data'!$E$5:$E$22</c:f>
              <c:numCache>
                <c:formatCode>#,##0</c:formatCode>
                <c:ptCount val="18"/>
                <c:pt idx="15">
                  <c:v>56000</c:v>
                </c:pt>
                <c:pt idx="16">
                  <c:v>30000</c:v>
                </c:pt>
              </c:numCache>
            </c:numRef>
          </c:val>
        </c:ser>
        <c:ser>
          <c:idx val="4"/>
          <c:order val="4"/>
          <c:tx>
            <c:strRef>
              <c:f>'Summary Data'!$F$4</c:f>
              <c:strCache>
                <c:ptCount val="1"/>
                <c:pt idx="0">
                  <c:v>Diyala IDPs 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Data'!$F$5:$F$22</c:f>
              <c:numCache>
                <c:formatCode>#,##0</c:formatCode>
                <c:ptCount val="18"/>
                <c:pt idx="11">
                  <c:v>19500</c:v>
                </c:pt>
                <c:pt idx="14">
                  <c:v>4500</c:v>
                </c:pt>
              </c:numCache>
            </c:numRef>
          </c:val>
        </c:ser>
        <c:ser>
          <c:idx val="5"/>
          <c:order val="5"/>
          <c:tx>
            <c:strRef>
              <c:f>'Summary Data'!$G$4</c:f>
              <c:strCache>
                <c:ptCount val="1"/>
                <c:pt idx="0">
                  <c:v>Salahudin IDPs **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Data'!$G$5:$G$22</c:f>
              <c:numCache>
                <c:formatCode>#,##0</c:formatCode>
                <c:ptCount val="18"/>
                <c:pt idx="0">
                  <c:v>37924</c:v>
                </c:pt>
                <c:pt idx="10">
                  <c:v>2076</c:v>
                </c:pt>
              </c:numCache>
            </c:numRef>
          </c:val>
        </c:ser>
        <c:ser>
          <c:idx val="6"/>
          <c:order val="6"/>
          <c:tx>
            <c:strRef>
              <c:f>'Summary Data'!$H$4</c:f>
              <c:strCache>
                <c:ptCount val="1"/>
                <c:pt idx="0">
                  <c:v>Multiple Origin IDPs **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Data'!$A$5:$A$22</c:f>
              <c:strCache>
                <c:ptCount val="18"/>
                <c:pt idx="0">
                  <c:v>Unknown/Other</c:v>
                </c:pt>
                <c:pt idx="1">
                  <c:v>Muthana</c:v>
                </c:pt>
                <c:pt idx="2">
                  <c:v>Thiqar</c:v>
                </c:pt>
                <c:pt idx="3">
                  <c:v>Basra</c:v>
                </c:pt>
                <c:pt idx="4">
                  <c:v>Missan</c:v>
                </c:pt>
                <c:pt idx="5">
                  <c:v>Diyala</c:v>
                </c:pt>
                <c:pt idx="6">
                  <c:v>Babil</c:v>
                </c:pt>
                <c:pt idx="7">
                  <c:v>Najaf</c:v>
                </c:pt>
                <c:pt idx="8">
                  <c:v>Kerbala</c:v>
                </c:pt>
                <c:pt idx="9">
                  <c:v>Qadissiya</c:v>
                </c:pt>
                <c:pt idx="10">
                  <c:v>Kirkuk</c:v>
                </c:pt>
                <c:pt idx="11">
                  <c:v>Sulaymaniyah</c:v>
                </c:pt>
                <c:pt idx="12">
                  <c:v>Salahudin</c:v>
                </c:pt>
                <c:pt idx="13">
                  <c:v>Baghdad</c:v>
                </c:pt>
                <c:pt idx="14">
                  <c:v>Erbil</c:v>
                </c:pt>
                <c:pt idx="15">
                  <c:v>Ninewa</c:v>
                </c:pt>
                <c:pt idx="16">
                  <c:v>Dahuk</c:v>
                </c:pt>
                <c:pt idx="17">
                  <c:v>Anbar</c:v>
                </c:pt>
              </c:strCache>
            </c:strRef>
          </c:cat>
          <c:val>
            <c:numRef>
              <c:f>'Summary Data'!$H$5:$H$22</c:f>
              <c:numCache>
                <c:formatCode>#,##0</c:formatCode>
                <c:ptCount val="18"/>
                <c:pt idx="1">
                  <c:v>168</c:v>
                </c:pt>
                <c:pt idx="2">
                  <c:v>144</c:v>
                </c:pt>
                <c:pt idx="3">
                  <c:v>162</c:v>
                </c:pt>
                <c:pt idx="4">
                  <c:v>246</c:v>
                </c:pt>
                <c:pt idx="7">
                  <c:v>330</c:v>
                </c:pt>
                <c:pt idx="9">
                  <c:v>4392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8080"/>
        <c:axId val="175565760"/>
      </c:barChart>
      <c:catAx>
        <c:axId val="40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760"/>
        <c:crosses val="autoZero"/>
        <c:auto val="1"/>
        <c:lblAlgn val="ctr"/>
        <c:lblOffset val="100"/>
        <c:noMultiLvlLbl val="0"/>
      </c:catAx>
      <c:valAx>
        <c:axId val="1755657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38100</xdr:rowOff>
    </xdr:from>
    <xdr:to>
      <xdr:col>9</xdr:col>
      <xdr:colOff>4640</xdr:colOff>
      <xdr:row>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8100"/>
          <a:ext cx="71901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581024</xdr:colOff>
      <xdr:row>20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</xdr:row>
      <xdr:rowOff>0</xdr:rowOff>
    </xdr:from>
    <xdr:to>
      <xdr:col>20</xdr:col>
      <xdr:colOff>57149</xdr:colOff>
      <xdr:row>20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581024</xdr:colOff>
      <xdr:row>21</xdr:row>
      <xdr:rowOff>133349</xdr:rowOff>
    </xdr:from>
    <xdr:to>
      <xdr:col>20</xdr:col>
      <xdr:colOff>57149</xdr:colOff>
      <xdr:row>44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11</xdr:col>
      <xdr:colOff>504824</xdr:colOff>
      <xdr:row>44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>
      <selection activeCell="J5" sqref="J5"/>
    </sheetView>
  </sheetViews>
  <sheetFormatPr defaultRowHeight="15" x14ac:dyDescent="0.25"/>
  <cols>
    <col min="1" max="1" width="22" customWidth="1"/>
    <col min="2" max="2" width="14.28515625" hidden="1" customWidth="1"/>
    <col min="3" max="3" width="13.5703125" customWidth="1"/>
    <col min="4" max="4" width="15.5703125" customWidth="1"/>
    <col min="5" max="5" width="15.85546875" bestFit="1" customWidth="1"/>
    <col min="6" max="6" width="13.28515625" bestFit="1" customWidth="1"/>
    <col min="7" max="7" width="19.140625" customWidth="1"/>
    <col min="8" max="8" width="21.7109375" customWidth="1"/>
    <col min="9" max="9" width="10.85546875" customWidth="1"/>
  </cols>
  <sheetData>
    <row r="1" spans="1:9" ht="30" customHeight="1" x14ac:dyDescent="0.35">
      <c r="A1" s="27" t="s">
        <v>31</v>
      </c>
      <c r="B1" s="27"/>
      <c r="C1" s="27"/>
      <c r="D1" s="27"/>
      <c r="E1" s="27"/>
      <c r="F1" s="27"/>
      <c r="G1" s="27"/>
      <c r="H1" s="27"/>
      <c r="I1" s="27"/>
    </row>
    <row r="2" spans="1:9" ht="21" x14ac:dyDescent="0.35">
      <c r="A2" s="25"/>
      <c r="B2" s="25"/>
      <c r="C2" s="25"/>
      <c r="D2" s="25"/>
      <c r="E2" s="25"/>
      <c r="F2" s="25"/>
      <c r="G2" s="25"/>
      <c r="H2" s="26"/>
      <c r="I2" s="15"/>
    </row>
    <row r="3" spans="1:9" ht="0.75" customHeight="1" thickBot="1" x14ac:dyDescent="0.3">
      <c r="A3" s="22" t="s">
        <v>15</v>
      </c>
      <c r="B3" s="23" t="s">
        <v>0</v>
      </c>
      <c r="C3" s="23" t="s">
        <v>23</v>
      </c>
      <c r="D3" s="23" t="s">
        <v>24</v>
      </c>
      <c r="E3" s="23" t="s">
        <v>25</v>
      </c>
      <c r="F3" s="23" t="s">
        <v>26</v>
      </c>
      <c r="G3" s="24" t="s">
        <v>10</v>
      </c>
      <c r="H3" s="23" t="s">
        <v>33</v>
      </c>
    </row>
    <row r="4" spans="1:9" ht="15.75" thickTop="1" x14ac:dyDescent="0.25">
      <c r="A4" s="7" t="s">
        <v>15</v>
      </c>
      <c r="B4" s="8" t="s">
        <v>0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32</v>
      </c>
      <c r="H4" s="8" t="s">
        <v>34</v>
      </c>
      <c r="I4" s="9" t="s">
        <v>14</v>
      </c>
    </row>
    <row r="5" spans="1:9" x14ac:dyDescent="0.25">
      <c r="A5" s="6" t="s">
        <v>22</v>
      </c>
      <c r="B5" s="1">
        <v>6</v>
      </c>
      <c r="C5" s="4">
        <f t="shared" ref="C5" si="0">B5*6</f>
        <v>36</v>
      </c>
      <c r="D5" s="3">
        <f>500000-(SUM(D6:D22))</f>
        <v>113356</v>
      </c>
      <c r="E5" s="3"/>
      <c r="F5" s="3"/>
      <c r="G5" s="3">
        <f>40000-SUM(G6:G22)</f>
        <v>37924</v>
      </c>
      <c r="H5" s="3"/>
      <c r="I5" s="5">
        <f t="shared" ref="I5:I22" si="1">SUM(C5:H5)</f>
        <v>151316</v>
      </c>
    </row>
    <row r="6" spans="1:9" x14ac:dyDescent="0.25">
      <c r="A6" s="21" t="s">
        <v>29</v>
      </c>
      <c r="B6" s="2">
        <v>1</v>
      </c>
      <c r="C6" s="4">
        <f t="shared" ref="C6:C22" si="2">B6*6</f>
        <v>6</v>
      </c>
      <c r="D6" s="3"/>
      <c r="E6" s="3"/>
      <c r="F6" s="3"/>
      <c r="G6" s="3"/>
      <c r="H6" s="3">
        <f>28*6</f>
        <v>168</v>
      </c>
      <c r="I6" s="5">
        <f t="shared" si="1"/>
        <v>174</v>
      </c>
    </row>
    <row r="7" spans="1:9" x14ac:dyDescent="0.25">
      <c r="A7" s="21" t="s">
        <v>27</v>
      </c>
      <c r="B7" s="2">
        <v>14</v>
      </c>
      <c r="C7" s="4">
        <f t="shared" si="2"/>
        <v>84</v>
      </c>
      <c r="D7" s="3"/>
      <c r="E7" s="3"/>
      <c r="F7" s="3"/>
      <c r="G7" s="3"/>
      <c r="H7" s="3">
        <f>24*6</f>
        <v>144</v>
      </c>
      <c r="I7" s="5">
        <f t="shared" si="1"/>
        <v>228</v>
      </c>
    </row>
    <row r="8" spans="1:9" x14ac:dyDescent="0.25">
      <c r="A8" s="21" t="s">
        <v>30</v>
      </c>
      <c r="B8" s="2">
        <v>17</v>
      </c>
      <c r="C8" s="4">
        <f t="shared" si="2"/>
        <v>102</v>
      </c>
      <c r="D8" s="3"/>
      <c r="E8" s="3"/>
      <c r="F8" s="3"/>
      <c r="G8" s="3"/>
      <c r="H8" s="3">
        <f>27*6</f>
        <v>162</v>
      </c>
      <c r="I8" s="5">
        <f t="shared" si="1"/>
        <v>264</v>
      </c>
    </row>
    <row r="9" spans="1:9" x14ac:dyDescent="0.25">
      <c r="A9" s="21" t="s">
        <v>28</v>
      </c>
      <c r="B9" s="2">
        <v>10</v>
      </c>
      <c r="C9" s="4">
        <f t="shared" si="2"/>
        <v>60</v>
      </c>
      <c r="D9" s="3"/>
      <c r="E9" s="3"/>
      <c r="F9" s="3"/>
      <c r="G9" s="3"/>
      <c r="H9" s="3">
        <f>41*6</f>
        <v>246</v>
      </c>
      <c r="I9" s="5">
        <f t="shared" si="1"/>
        <v>306</v>
      </c>
    </row>
    <row r="10" spans="1:9" x14ac:dyDescent="0.25">
      <c r="A10" s="6" t="s">
        <v>4</v>
      </c>
      <c r="B10" s="2">
        <v>100</v>
      </c>
      <c r="C10" s="4">
        <f t="shared" si="2"/>
        <v>600</v>
      </c>
      <c r="D10" s="3"/>
      <c r="E10" s="3"/>
      <c r="F10" s="3"/>
      <c r="G10" s="3"/>
      <c r="H10" s="3"/>
      <c r="I10" s="5">
        <f t="shared" si="1"/>
        <v>600</v>
      </c>
    </row>
    <row r="11" spans="1:9" x14ac:dyDescent="0.25">
      <c r="A11" s="6" t="s">
        <v>3</v>
      </c>
      <c r="B11" s="2">
        <v>226</v>
      </c>
      <c r="C11" s="4">
        <f t="shared" si="2"/>
        <v>1356</v>
      </c>
      <c r="D11" s="3"/>
      <c r="E11" s="3"/>
      <c r="F11" s="3"/>
      <c r="G11" s="3"/>
      <c r="H11" s="3"/>
      <c r="I11" s="5">
        <f t="shared" si="1"/>
        <v>1356</v>
      </c>
    </row>
    <row r="12" spans="1:9" x14ac:dyDescent="0.25">
      <c r="A12" s="6" t="s">
        <v>1</v>
      </c>
      <c r="B12" s="2">
        <v>183</v>
      </c>
      <c r="C12" s="4">
        <f t="shared" si="2"/>
        <v>1098</v>
      </c>
      <c r="D12" s="3"/>
      <c r="E12" s="3"/>
      <c r="F12" s="3"/>
      <c r="G12" s="3"/>
      <c r="H12" s="3">
        <f>55*6</f>
        <v>330</v>
      </c>
      <c r="I12" s="5">
        <f t="shared" si="1"/>
        <v>1428</v>
      </c>
    </row>
    <row r="13" spans="1:9" x14ac:dyDescent="0.25">
      <c r="A13" s="6" t="s">
        <v>5</v>
      </c>
      <c r="B13" s="2">
        <v>572</v>
      </c>
      <c r="C13" s="4">
        <f t="shared" si="2"/>
        <v>3432</v>
      </c>
      <c r="D13" s="3"/>
      <c r="E13" s="3"/>
      <c r="F13" s="3"/>
      <c r="G13" s="3"/>
      <c r="H13" s="3"/>
      <c r="I13" s="5">
        <f t="shared" si="1"/>
        <v>3432</v>
      </c>
    </row>
    <row r="14" spans="1:9" x14ac:dyDescent="0.25">
      <c r="A14" s="6" t="s">
        <v>2</v>
      </c>
      <c r="B14" s="2">
        <v>23</v>
      </c>
      <c r="C14" s="4">
        <f t="shared" si="2"/>
        <v>138</v>
      </c>
      <c r="D14" s="3"/>
      <c r="E14" s="3"/>
      <c r="F14" s="3"/>
      <c r="G14" s="3"/>
      <c r="H14" s="3">
        <f>732*6</f>
        <v>4392</v>
      </c>
      <c r="I14" s="5">
        <f t="shared" si="1"/>
        <v>4530</v>
      </c>
    </row>
    <row r="15" spans="1:9" x14ac:dyDescent="0.25">
      <c r="A15" s="6" t="s">
        <v>6</v>
      </c>
      <c r="B15" s="2">
        <v>1500</v>
      </c>
      <c r="C15" s="4">
        <f t="shared" si="2"/>
        <v>9000</v>
      </c>
      <c r="D15" s="3">
        <f>654*6</f>
        <v>3924</v>
      </c>
      <c r="E15" s="3"/>
      <c r="F15" s="3"/>
      <c r="G15" s="3">
        <v>2076</v>
      </c>
      <c r="H15" s="3"/>
      <c r="I15" s="5">
        <f t="shared" si="1"/>
        <v>15000</v>
      </c>
    </row>
    <row r="16" spans="1:9" x14ac:dyDescent="0.25">
      <c r="A16" s="6" t="s">
        <v>7</v>
      </c>
      <c r="B16" s="2">
        <v>1144</v>
      </c>
      <c r="C16" s="4">
        <f t="shared" si="2"/>
        <v>6864</v>
      </c>
      <c r="D16" s="3"/>
      <c r="E16" s="3"/>
      <c r="F16" s="3">
        <v>19500</v>
      </c>
      <c r="G16" s="3"/>
      <c r="H16" s="3"/>
      <c r="I16" s="5">
        <f t="shared" si="1"/>
        <v>26364</v>
      </c>
    </row>
    <row r="17" spans="1:9" x14ac:dyDescent="0.25">
      <c r="A17" s="6" t="s">
        <v>10</v>
      </c>
      <c r="B17" s="2">
        <v>4773</v>
      </c>
      <c r="C17" s="4">
        <f t="shared" si="2"/>
        <v>28638</v>
      </c>
      <c r="D17" s="3"/>
      <c r="E17" s="3"/>
      <c r="F17" s="3"/>
      <c r="G17" s="3"/>
      <c r="H17" s="3"/>
      <c r="I17" s="5">
        <f t="shared" si="1"/>
        <v>28638</v>
      </c>
    </row>
    <row r="18" spans="1:9" x14ac:dyDescent="0.25">
      <c r="A18" s="6" t="s">
        <v>8</v>
      </c>
      <c r="B18" s="2">
        <v>7808</v>
      </c>
      <c r="C18" s="4">
        <f t="shared" si="2"/>
        <v>46848</v>
      </c>
      <c r="D18" s="3"/>
      <c r="E18" s="3"/>
      <c r="F18" s="3"/>
      <c r="G18" s="3"/>
      <c r="H18" s="3"/>
      <c r="I18" s="5">
        <f t="shared" si="1"/>
        <v>46848</v>
      </c>
    </row>
    <row r="19" spans="1:9" x14ac:dyDescent="0.25">
      <c r="A19" s="6" t="s">
        <v>11</v>
      </c>
      <c r="B19" s="2">
        <v>5109</v>
      </c>
      <c r="C19" s="4">
        <f t="shared" si="2"/>
        <v>30654</v>
      </c>
      <c r="D19" s="3">
        <v>100000</v>
      </c>
      <c r="E19" s="3"/>
      <c r="F19" s="3">
        <v>4500</v>
      </c>
      <c r="G19" s="3"/>
      <c r="H19" s="3"/>
      <c r="I19" s="5">
        <f t="shared" si="1"/>
        <v>135154</v>
      </c>
    </row>
    <row r="20" spans="1:9" x14ac:dyDescent="0.25">
      <c r="A20" s="6" t="s">
        <v>9</v>
      </c>
      <c r="B20" s="1">
        <v>227</v>
      </c>
      <c r="C20" s="4">
        <f t="shared" si="2"/>
        <v>1362</v>
      </c>
      <c r="D20" s="3">
        <f>25000+(9620*6)</f>
        <v>82720</v>
      </c>
      <c r="E20" s="3">
        <v>56000</v>
      </c>
      <c r="F20" s="3"/>
      <c r="G20" s="3"/>
      <c r="H20" s="3"/>
      <c r="I20" s="5">
        <f t="shared" si="1"/>
        <v>140082</v>
      </c>
    </row>
    <row r="21" spans="1:9" x14ac:dyDescent="0.25">
      <c r="A21" s="6" t="s">
        <v>12</v>
      </c>
      <c r="B21" s="2">
        <v>395</v>
      </c>
      <c r="C21" s="4">
        <f t="shared" si="2"/>
        <v>2370</v>
      </c>
      <c r="D21" s="3">
        <f>200000</f>
        <v>200000</v>
      </c>
      <c r="E21" s="3">
        <v>30000</v>
      </c>
      <c r="F21" s="3"/>
      <c r="G21" s="3"/>
      <c r="H21" s="3"/>
      <c r="I21" s="5">
        <f t="shared" si="1"/>
        <v>232370</v>
      </c>
    </row>
    <row r="22" spans="1:9" x14ac:dyDescent="0.25">
      <c r="A22" s="6" t="s">
        <v>13</v>
      </c>
      <c r="B22" s="2">
        <v>71000</v>
      </c>
      <c r="C22" s="4">
        <f t="shared" si="2"/>
        <v>426000</v>
      </c>
      <c r="D22" s="3"/>
      <c r="E22" s="3"/>
      <c r="F22" s="3"/>
      <c r="G22" s="3"/>
      <c r="H22" s="3"/>
      <c r="I22" s="5">
        <f t="shared" si="1"/>
        <v>426000</v>
      </c>
    </row>
    <row r="23" spans="1:9" ht="15.75" thickBot="1" x14ac:dyDescent="0.3">
      <c r="A23" s="10" t="s">
        <v>14</v>
      </c>
      <c r="B23" s="11"/>
      <c r="C23" s="12">
        <f>SUM(C5:C22)</f>
        <v>558648</v>
      </c>
      <c r="D23" s="13">
        <f>SUM(D5:D22)</f>
        <v>500000</v>
      </c>
      <c r="E23" s="13">
        <f t="shared" ref="E23:I23" si="3">SUM(E5:E22)</f>
        <v>86000</v>
      </c>
      <c r="F23" s="13">
        <f t="shared" si="3"/>
        <v>24000</v>
      </c>
      <c r="G23" s="13">
        <f t="shared" si="3"/>
        <v>40000</v>
      </c>
      <c r="H23" s="13">
        <f t="shared" si="3"/>
        <v>5442</v>
      </c>
      <c r="I23" s="14">
        <f t="shared" si="3"/>
        <v>1214090</v>
      </c>
    </row>
    <row r="24" spans="1:9" ht="15.75" thickTop="1" x14ac:dyDescent="0.25">
      <c r="A24" s="16" t="s">
        <v>21</v>
      </c>
      <c r="B24" s="17"/>
      <c r="C24" s="19"/>
      <c r="D24" s="19"/>
      <c r="E24" s="19"/>
      <c r="F24" s="19"/>
      <c r="G24" s="19"/>
      <c r="H24" s="19"/>
      <c r="I24" s="18"/>
    </row>
    <row r="25" spans="1:9" x14ac:dyDescent="0.25">
      <c r="A25" s="16" t="s">
        <v>20</v>
      </c>
      <c r="B25" s="17"/>
      <c r="C25" s="19"/>
      <c r="D25" s="19"/>
      <c r="E25" s="19"/>
      <c r="F25" s="19"/>
      <c r="G25" s="19"/>
      <c r="H25" s="19"/>
      <c r="I25" s="18"/>
    </row>
    <row r="26" spans="1:9" x14ac:dyDescent="0.25">
      <c r="C26" s="20"/>
      <c r="D26" s="20"/>
      <c r="E26" s="20"/>
      <c r="F26" s="20"/>
      <c r="G26" s="20"/>
      <c r="H26" s="20"/>
    </row>
  </sheetData>
  <sortState ref="A6:I22">
    <sortCondition ref="I6:I22"/>
  </sortState>
  <mergeCells count="1">
    <mergeCell ref="A1:I1"/>
  </mergeCells>
  <pageMargins left="0.7" right="0.7" top="0.75" bottom="0.75" header="0.3" footer="0.3"/>
  <pageSetup scale="9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23" workbookViewId="0">
      <selection activeCell="V32" sqref="V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Data</vt:lpstr>
      <vt:lpstr>Charts</vt:lpstr>
      <vt:lpstr>'Summary 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Hamayoon Majidi</dc:creator>
  <cp:lastModifiedBy>Mohammad Hamayoon Majidi</cp:lastModifiedBy>
  <cp:lastPrinted>2014-06-25T13:00:48Z</cp:lastPrinted>
  <dcterms:created xsi:type="dcterms:W3CDTF">2014-06-19T13:24:08Z</dcterms:created>
  <dcterms:modified xsi:type="dcterms:W3CDTF">2014-06-25T13:01:11Z</dcterms:modified>
</cp:coreProperties>
</file>