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ineseRoguelikeGame\Documents\ExcelData\"/>
    </mc:Choice>
  </mc:AlternateContent>
  <bookViews>
    <workbookView xWindow="0" yWindow="0" windowWidth="22935" windowHeight="9825" activeTab="1"/>
  </bookViews>
  <sheets>
    <sheet name="Item" sheetId="1" r:id="rId1"/>
    <sheet name="Weapon" sheetId="2" r:id="rId2"/>
    <sheet name="Magic" sheetId="3" r:id="rId3"/>
  </sheets>
  <calcPr calcId="152511"/>
</workbook>
</file>

<file path=xl/calcChain.xml><?xml version="1.0" encoding="utf-8"?>
<calcChain xmlns="http://schemas.openxmlformats.org/spreadsheetml/2006/main">
  <c r="M25" i="3" l="1"/>
  <c r="M11" i="3"/>
  <c r="M39" i="3"/>
  <c r="M35" i="3"/>
  <c r="M32" i="3"/>
  <c r="M28" i="3"/>
  <c r="M27" i="3"/>
  <c r="M23" i="3"/>
  <c r="M18" i="3"/>
  <c r="M14" i="3"/>
  <c r="M10" i="3"/>
  <c r="M6" i="3"/>
  <c r="M43" i="3"/>
  <c r="M41" i="3"/>
  <c r="M38" i="3"/>
  <c r="M33" i="3"/>
  <c r="O25" i="3"/>
  <c r="M22" i="3"/>
  <c r="M17" i="3"/>
  <c r="M15" i="3"/>
  <c r="M13" i="3"/>
  <c r="O13" i="3" s="1"/>
  <c r="M9" i="3"/>
  <c r="M7" i="3"/>
  <c r="M5" i="3"/>
  <c r="O5" i="3" s="1"/>
  <c r="T115" i="2"/>
  <c r="S115" i="2"/>
  <c r="U115" i="2" s="1"/>
  <c r="U114" i="2"/>
  <c r="T114" i="2"/>
  <c r="S114" i="2"/>
  <c r="T113" i="2"/>
  <c r="U113" i="2" s="1"/>
  <c r="S113" i="2"/>
  <c r="T112" i="2"/>
  <c r="S112" i="2"/>
  <c r="U112" i="2" s="1"/>
  <c r="T111" i="2"/>
  <c r="S111" i="2"/>
  <c r="U111" i="2" s="1"/>
  <c r="U110" i="2"/>
  <c r="T110" i="2"/>
  <c r="S110" i="2"/>
  <c r="T109" i="2"/>
  <c r="U109" i="2" s="1"/>
  <c r="S109" i="2"/>
  <c r="T108" i="2"/>
  <c r="S108" i="2"/>
  <c r="U108" i="2" s="1"/>
  <c r="T107" i="2"/>
  <c r="S107" i="2"/>
  <c r="U107" i="2" s="1"/>
  <c r="U106" i="2"/>
  <c r="T106" i="2"/>
  <c r="S106" i="2"/>
  <c r="T105" i="2"/>
  <c r="U105" i="2" s="1"/>
  <c r="S105" i="2"/>
  <c r="T104" i="2"/>
  <c r="S104" i="2"/>
  <c r="U104" i="2" s="1"/>
  <c r="T103" i="2"/>
  <c r="S103" i="2"/>
  <c r="U103" i="2" s="1"/>
  <c r="U102" i="2"/>
  <c r="T102" i="2"/>
  <c r="S102" i="2"/>
  <c r="T101" i="2"/>
  <c r="U101" i="2" s="1"/>
  <c r="S101" i="2"/>
  <c r="T100" i="2"/>
  <c r="S100" i="2"/>
  <c r="U100" i="2" s="1"/>
  <c r="T99" i="2"/>
  <c r="S99" i="2"/>
  <c r="U99" i="2" s="1"/>
  <c r="U98" i="2"/>
  <c r="T98" i="2"/>
  <c r="S98" i="2"/>
  <c r="T97" i="2"/>
  <c r="U97" i="2" s="1"/>
  <c r="S97" i="2"/>
  <c r="T96" i="2"/>
  <c r="S96" i="2"/>
  <c r="U96" i="2" s="1"/>
  <c r="T95" i="2"/>
  <c r="S95" i="2"/>
  <c r="U95" i="2" s="1"/>
  <c r="U94" i="2"/>
  <c r="T94" i="2"/>
  <c r="S94" i="2"/>
  <c r="T93" i="2"/>
  <c r="U93" i="2" s="1"/>
  <c r="S93" i="2"/>
  <c r="T92" i="2"/>
  <c r="S92" i="2"/>
  <c r="U92" i="2" s="1"/>
  <c r="T91" i="2"/>
  <c r="S91" i="2"/>
  <c r="U91" i="2" s="1"/>
  <c r="U90" i="2"/>
  <c r="T90" i="2"/>
  <c r="S90" i="2"/>
  <c r="T89" i="2"/>
  <c r="U89" i="2" s="1"/>
  <c r="S89" i="2"/>
  <c r="T88" i="2"/>
  <c r="S88" i="2"/>
  <c r="U88" i="2" s="1"/>
  <c r="T87" i="2"/>
  <c r="S87" i="2"/>
  <c r="U87" i="2" s="1"/>
  <c r="U86" i="2"/>
  <c r="T86" i="2"/>
  <c r="S86" i="2"/>
  <c r="T85" i="2"/>
  <c r="U85" i="2" s="1"/>
  <c r="S85" i="2"/>
  <c r="T84" i="2"/>
  <c r="S84" i="2"/>
  <c r="U84" i="2" s="1"/>
  <c r="T83" i="2"/>
  <c r="S83" i="2"/>
  <c r="U83" i="2" s="1"/>
  <c r="U82" i="2"/>
  <c r="T82" i="2"/>
  <c r="S82" i="2"/>
  <c r="T81" i="2"/>
  <c r="U81" i="2" s="1"/>
  <c r="S81" i="2"/>
  <c r="T80" i="2"/>
  <c r="S80" i="2"/>
  <c r="U80" i="2" s="1"/>
  <c r="T79" i="2"/>
  <c r="S79" i="2"/>
  <c r="U79" i="2" s="1"/>
  <c r="U78" i="2"/>
  <c r="T78" i="2"/>
  <c r="S78" i="2"/>
  <c r="T77" i="2"/>
  <c r="U77" i="2" s="1"/>
  <c r="S77" i="2"/>
  <c r="T76" i="2"/>
  <c r="S76" i="2"/>
  <c r="U76" i="2" s="1"/>
  <c r="T75" i="2"/>
  <c r="S75" i="2"/>
  <c r="U75" i="2" s="1"/>
  <c r="U74" i="2"/>
  <c r="T74" i="2"/>
  <c r="S74" i="2"/>
  <c r="T73" i="2"/>
  <c r="U73" i="2" s="1"/>
  <c r="S73" i="2"/>
  <c r="T72" i="2"/>
  <c r="S72" i="2"/>
  <c r="U72" i="2" s="1"/>
  <c r="T71" i="2"/>
  <c r="S71" i="2"/>
  <c r="U71" i="2" s="1"/>
  <c r="U70" i="2"/>
  <c r="T70" i="2"/>
  <c r="S70" i="2"/>
  <c r="T69" i="2"/>
  <c r="U69" i="2" s="1"/>
  <c r="S69" i="2"/>
  <c r="T68" i="2"/>
  <c r="S68" i="2"/>
  <c r="U68" i="2" s="1"/>
  <c r="T67" i="2"/>
  <c r="S67" i="2"/>
  <c r="U67" i="2" s="1"/>
  <c r="U66" i="2"/>
  <c r="T66" i="2"/>
  <c r="S66" i="2"/>
  <c r="T65" i="2"/>
  <c r="U65" i="2" s="1"/>
  <c r="S65" i="2"/>
  <c r="T64" i="2"/>
  <c r="S64" i="2"/>
  <c r="U64" i="2" s="1"/>
  <c r="T63" i="2"/>
  <c r="S63" i="2"/>
  <c r="U63" i="2" s="1"/>
  <c r="U62" i="2"/>
  <c r="T62" i="2"/>
  <c r="S62" i="2"/>
  <c r="T61" i="2"/>
  <c r="U61" i="2" s="1"/>
  <c r="S61" i="2"/>
  <c r="T60" i="2"/>
  <c r="S60" i="2"/>
  <c r="U60" i="2" s="1"/>
  <c r="T59" i="2"/>
  <c r="S59" i="2"/>
  <c r="U59" i="2" s="1"/>
  <c r="U58" i="2"/>
  <c r="T58" i="2"/>
  <c r="S58" i="2"/>
  <c r="T57" i="2"/>
  <c r="U57" i="2" s="1"/>
  <c r="S57" i="2"/>
  <c r="T56" i="2"/>
  <c r="S56" i="2"/>
  <c r="U56" i="2" s="1"/>
  <c r="T55" i="2"/>
  <c r="S55" i="2"/>
  <c r="U55" i="2" s="1"/>
  <c r="U54" i="2"/>
  <c r="T54" i="2"/>
  <c r="S54" i="2"/>
  <c r="T53" i="2"/>
  <c r="U53" i="2" s="1"/>
  <c r="S53" i="2"/>
  <c r="T52" i="2"/>
  <c r="S52" i="2"/>
  <c r="U52" i="2" s="1"/>
  <c r="T51" i="2"/>
  <c r="S51" i="2"/>
  <c r="U51" i="2" s="1"/>
  <c r="U50" i="2"/>
  <c r="T50" i="2"/>
  <c r="S50" i="2"/>
  <c r="T49" i="2"/>
  <c r="U49" i="2" s="1"/>
  <c r="S49" i="2"/>
  <c r="T48" i="2"/>
  <c r="S48" i="2"/>
  <c r="U48" i="2" s="1"/>
  <c r="T47" i="2"/>
  <c r="S47" i="2"/>
  <c r="U47" i="2" s="1"/>
  <c r="U46" i="2"/>
  <c r="T46" i="2"/>
  <c r="S46" i="2"/>
  <c r="T45" i="2"/>
  <c r="U45" i="2" s="1"/>
  <c r="S45" i="2"/>
  <c r="T44" i="2"/>
  <c r="S44" i="2"/>
  <c r="U44" i="2" s="1"/>
  <c r="T43" i="2"/>
  <c r="S43" i="2"/>
  <c r="U43" i="2" s="1"/>
  <c r="U42" i="2"/>
  <c r="T42" i="2"/>
  <c r="S42" i="2"/>
  <c r="T41" i="2"/>
  <c r="U41" i="2" s="1"/>
  <c r="S41" i="2"/>
  <c r="T40" i="2"/>
  <c r="S40" i="2"/>
  <c r="U40" i="2" s="1"/>
  <c r="T39" i="2"/>
  <c r="S39" i="2"/>
  <c r="U39" i="2" s="1"/>
  <c r="U38" i="2"/>
  <c r="T38" i="2"/>
  <c r="S38" i="2"/>
  <c r="T37" i="2"/>
  <c r="U37" i="2" s="1"/>
  <c r="S37" i="2"/>
  <c r="T36" i="2"/>
  <c r="S36" i="2"/>
  <c r="U36" i="2" s="1"/>
  <c r="T35" i="2"/>
  <c r="S35" i="2"/>
  <c r="U35" i="2" s="1"/>
  <c r="U34" i="2"/>
  <c r="T34" i="2"/>
  <c r="S34" i="2"/>
  <c r="T33" i="2"/>
  <c r="U33" i="2" s="1"/>
  <c r="S33" i="2"/>
  <c r="T32" i="2"/>
  <c r="S32" i="2"/>
  <c r="U32" i="2" s="1"/>
  <c r="T31" i="2"/>
  <c r="S31" i="2"/>
  <c r="U31" i="2" s="1"/>
  <c r="U30" i="2"/>
  <c r="T30" i="2"/>
  <c r="S30" i="2"/>
  <c r="T29" i="2"/>
  <c r="U29" i="2" s="1"/>
  <c r="S29" i="2"/>
  <c r="T28" i="2"/>
  <c r="S28" i="2"/>
  <c r="U28" i="2" s="1"/>
  <c r="T27" i="2"/>
  <c r="S27" i="2"/>
  <c r="U27" i="2" s="1"/>
  <c r="U26" i="2"/>
  <c r="T26" i="2"/>
  <c r="S26" i="2"/>
  <c r="T25" i="2"/>
  <c r="U25" i="2" s="1"/>
  <c r="S25" i="2"/>
  <c r="T24" i="2"/>
  <c r="S24" i="2"/>
  <c r="U24" i="2" s="1"/>
  <c r="T23" i="2"/>
  <c r="S23" i="2"/>
  <c r="U23" i="2" s="1"/>
  <c r="U22" i="2"/>
  <c r="T22" i="2"/>
  <c r="S22" i="2"/>
  <c r="T21" i="2"/>
  <c r="U21" i="2" s="1"/>
  <c r="S21" i="2"/>
  <c r="T20" i="2"/>
  <c r="S20" i="2"/>
  <c r="U20" i="2" s="1"/>
  <c r="T19" i="2"/>
  <c r="S19" i="2"/>
  <c r="U19" i="2" s="1"/>
  <c r="U18" i="2"/>
  <c r="T18" i="2"/>
  <c r="S18" i="2"/>
  <c r="T17" i="2"/>
  <c r="U17" i="2" s="1"/>
  <c r="S17" i="2"/>
  <c r="T16" i="2"/>
  <c r="S16" i="2"/>
  <c r="U16" i="2" s="1"/>
  <c r="T15" i="2"/>
  <c r="S15" i="2"/>
  <c r="U15" i="2" s="1"/>
  <c r="U14" i="2"/>
  <c r="T14" i="2"/>
  <c r="S14" i="2"/>
  <c r="T13" i="2"/>
  <c r="U13" i="2" s="1"/>
  <c r="S13" i="2"/>
  <c r="T12" i="2"/>
  <c r="S12" i="2"/>
  <c r="U12" i="2" s="1"/>
  <c r="T11" i="2"/>
  <c r="S11" i="2"/>
  <c r="U11" i="2" s="1"/>
  <c r="U10" i="2"/>
  <c r="T10" i="2"/>
  <c r="S10" i="2"/>
  <c r="T9" i="2"/>
  <c r="U9" i="2" s="1"/>
  <c r="S9" i="2"/>
  <c r="T8" i="2"/>
  <c r="S8" i="2"/>
  <c r="U8" i="2" s="1"/>
  <c r="T7" i="2"/>
  <c r="S7" i="2"/>
  <c r="U7" i="2" s="1"/>
  <c r="U6" i="2"/>
  <c r="T6" i="2"/>
  <c r="S6" i="2"/>
  <c r="T5" i="2"/>
  <c r="S5" i="2"/>
  <c r="U5" i="2"/>
  <c r="O43" i="3"/>
  <c r="O35" i="3"/>
  <c r="O27" i="3"/>
  <c r="O18" i="3"/>
  <c r="N43" i="3"/>
  <c r="N41" i="3"/>
  <c r="O41" i="3"/>
  <c r="N39" i="3"/>
  <c r="O39" i="3"/>
  <c r="N38" i="3"/>
  <c r="O38" i="3" s="1"/>
  <c r="N35" i="3"/>
  <c r="N33" i="3"/>
  <c r="O33" i="3"/>
  <c r="N32" i="3"/>
  <c r="O32" i="3"/>
  <c r="N28" i="3"/>
  <c r="O28" i="3" s="1"/>
  <c r="N27" i="3"/>
  <c r="N25" i="3"/>
  <c r="N23" i="3"/>
  <c r="O23" i="3"/>
  <c r="N22" i="3"/>
  <c r="O22" i="3" s="1"/>
  <c r="N18" i="3"/>
  <c r="N17" i="3"/>
  <c r="O17" i="3"/>
  <c r="N15" i="3"/>
  <c r="O15" i="3"/>
  <c r="N14" i="3"/>
  <c r="O14" i="3" s="1"/>
  <c r="N13" i="3"/>
  <c r="N11" i="3"/>
  <c r="O11" i="3"/>
  <c r="N10" i="3"/>
  <c r="N9" i="3"/>
  <c r="N7" i="3"/>
  <c r="N6" i="3"/>
  <c r="N5" i="3"/>
  <c r="O10" i="3" l="1"/>
  <c r="O6" i="3"/>
  <c r="O9" i="3"/>
  <c r="O7" i="3"/>
</calcChain>
</file>

<file path=xl/sharedStrings.xml><?xml version="1.0" encoding="utf-8"?>
<sst xmlns="http://schemas.openxmlformats.org/spreadsheetml/2006/main" count="798" uniqueCount="463">
  <si>
    <t>物品ID</t>
  </si>
  <si>
    <t>物品名称</t>
  </si>
  <si>
    <t>物品描述</t>
  </si>
  <si>
    <t>ID</t>
  </si>
  <si>
    <t>name</t>
  </si>
  <si>
    <t>description</t>
  </si>
  <si>
    <t>INT</t>
  </si>
  <si>
    <t>STRING</t>
  </si>
  <si>
    <t>无</t>
  </si>
  <si>
    <t>万物皆空，万事皆允</t>
  </si>
  <si>
    <t>灵气之壶</t>
  </si>
  <si>
    <t>回复生命值至80%</t>
  </si>
  <si>
    <t>火种</t>
  </si>
  <si>
    <t>搭建营火</t>
  </si>
  <si>
    <t>生命之种</t>
  </si>
  <si>
    <t>灵气之壶上限+1</t>
  </si>
  <si>
    <t>初级强化石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</si>
  <si>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+1</t>
    </r>
  </si>
  <si>
    <t>中级强化石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</si>
  <si>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+2</t>
    </r>
  </si>
  <si>
    <t>高级强化石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</si>
  <si>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+3</t>
    </r>
  </si>
  <si>
    <t>特级强化石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</si>
  <si>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+4</t>
    </r>
  </si>
  <si>
    <t>终极强化石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</si>
  <si>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+5</t>
    </r>
  </si>
  <si>
    <t>灵力学教授的笔记</t>
  </si>
  <si>
    <r>
      <rPr>
        <sz val="10.5"/>
        <color theme="1"/>
        <rFont val="宋体"/>
        <family val="3"/>
        <charset val="134"/>
      </rPr>
      <t>允许合成</t>
    </r>
    <r>
      <rPr>
        <sz val="10.5"/>
        <color theme="1"/>
        <rFont val="Calibri"/>
        <family val="2"/>
      </rPr>
      <t>LV.2</t>
    </r>
    <r>
      <rPr>
        <sz val="10.5"/>
        <color theme="1"/>
        <rFont val="宋体"/>
        <family val="3"/>
        <charset val="134"/>
      </rPr>
      <t>法术</t>
    </r>
  </si>
  <si>
    <t>灵力学大师的笔记</t>
  </si>
  <si>
    <r>
      <rPr>
        <sz val="10.5"/>
        <color theme="1"/>
        <rFont val="宋体"/>
        <family val="3"/>
        <charset val="134"/>
      </rPr>
      <t>允许合成</t>
    </r>
    <r>
      <rPr>
        <sz val="10.5"/>
        <color theme="1"/>
        <rFont val="Calibri"/>
        <family val="2"/>
      </rPr>
      <t>LV.3</t>
    </r>
    <r>
      <rPr>
        <sz val="10.5"/>
        <color theme="1"/>
        <rFont val="宋体"/>
        <family val="3"/>
        <charset val="134"/>
      </rPr>
      <t>法术</t>
    </r>
  </si>
  <si>
    <t>不知何人的笔记</t>
  </si>
  <si>
    <r>
      <rPr>
        <sz val="10.5"/>
        <color theme="1"/>
        <rFont val="宋体"/>
        <family val="3"/>
        <charset val="134"/>
      </rPr>
      <t>允许合成</t>
    </r>
    <r>
      <rPr>
        <sz val="10.5"/>
        <color theme="1"/>
        <rFont val="Calibri"/>
        <family val="2"/>
      </rPr>
      <t>LV.4</t>
    </r>
    <r>
      <rPr>
        <sz val="10.5"/>
        <color theme="1"/>
        <rFont val="宋体"/>
        <family val="3"/>
        <charset val="134"/>
      </rPr>
      <t>法术</t>
    </r>
  </si>
  <si>
    <t>武器ID</t>
  </si>
  <si>
    <t>名称</t>
  </si>
  <si>
    <t>描述</t>
  </si>
  <si>
    <t>攻击下限</t>
  </si>
  <si>
    <t>攻击上限</t>
  </si>
  <si>
    <t>武器命中率</t>
  </si>
  <si>
    <t>武器暴击率</t>
  </si>
  <si>
    <t>武器速度</t>
  </si>
  <si>
    <t>武器击退值</t>
  </si>
  <si>
    <t>轻攻击</t>
  </si>
  <si>
    <t>重攻击</t>
  </si>
  <si>
    <t>特殊技</t>
  </si>
  <si>
    <t>BuffID</t>
  </si>
  <si>
    <t>Buff出现率</t>
  </si>
  <si>
    <t>Buff回合数</t>
  </si>
  <si>
    <t>特效ID</t>
  </si>
  <si>
    <t>特效出现率</t>
  </si>
  <si>
    <t>basicATKMin</t>
  </si>
  <si>
    <t>basicATKMax</t>
  </si>
  <si>
    <t>basicACC</t>
  </si>
  <si>
    <t>basicCRT</t>
  </si>
  <si>
    <t>basicSPD</t>
  </si>
  <si>
    <t>interrupt</t>
  </si>
  <si>
    <t>skill1ID</t>
  </si>
  <si>
    <t>skill2ID</t>
  </si>
  <si>
    <t>skill3ID</t>
  </si>
  <si>
    <t>buffID</t>
  </si>
  <si>
    <t>buffPercent</t>
  </si>
  <si>
    <t>buffTurns</t>
  </si>
  <si>
    <t>effectID</t>
  </si>
  <si>
    <t>effectPercent</t>
  </si>
  <si>
    <t>LIST</t>
  </si>
  <si>
    <t>鱼肠</t>
  </si>
  <si>
    <t>传说是某著名杀手曾使用过的短剑。剑身短若匕首，使用的样子无论如何也算不上优雅。不过若是能够达到目的，这也不是太大的问题。</t>
  </si>
  <si>
    <t>8</t>
  </si>
  <si>
    <t>10</t>
  </si>
  <si>
    <t>1101</t>
  </si>
  <si>
    <t>鱼肠+1</t>
  </si>
  <si>
    <t>18</t>
  </si>
  <si>
    <t>24</t>
  </si>
  <si>
    <t>11</t>
  </si>
  <si>
    <t>2</t>
  </si>
  <si>
    <t>1</t>
  </si>
  <si>
    <t>1102</t>
  </si>
  <si>
    <t>鱼肠+2</t>
  </si>
  <si>
    <t>30</t>
  </si>
  <si>
    <t>40</t>
  </si>
  <si>
    <t>12</t>
  </si>
  <si>
    <t>1103</t>
  </si>
  <si>
    <t>鱼肠+3</t>
  </si>
  <si>
    <t>48</t>
  </si>
  <si>
    <t>64</t>
  </si>
  <si>
    <t>13</t>
  </si>
  <si>
    <t>3</t>
  </si>
  <si>
    <t>1104</t>
  </si>
  <si>
    <t>鱼肠+4</t>
  </si>
  <si>
    <t>66</t>
  </si>
  <si>
    <t>88</t>
  </si>
  <si>
    <t>14</t>
  </si>
  <si>
    <t>4</t>
  </si>
  <si>
    <t>1105</t>
  </si>
  <si>
    <t>鱼肠+5</t>
  </si>
  <si>
    <t>90</t>
  </si>
  <si>
    <t>120</t>
  </si>
  <si>
    <t>5</t>
  </si>
  <si>
    <t>黑铁钩爪</t>
  </si>
  <si>
    <t>附有铁钩的爪，本是一种暗器，但是装备在手上也可以使用。这种看起来不起眼却能造成不相称破坏力的物件，不像是人人都能掌握的。</t>
  </si>
  <si>
    <t>1111</t>
  </si>
  <si>
    <t>黑铁钩爪+1</t>
  </si>
  <si>
    <t>1112</t>
  </si>
  <si>
    <t>黑铁钩爪+2</t>
  </si>
  <si>
    <t>50</t>
  </si>
  <si>
    <t>1113</t>
  </si>
  <si>
    <t>黑铁钩爪+3</t>
  </si>
  <si>
    <t>80</t>
  </si>
  <si>
    <t>1114</t>
  </si>
  <si>
    <t>黑铁钩爪+4</t>
  </si>
  <si>
    <t>110</t>
  </si>
  <si>
    <t>6</t>
  </si>
  <si>
    <t>1115</t>
  </si>
  <si>
    <t>黑铁钩爪+5</t>
  </si>
  <si>
    <t>150</t>
  </si>
  <si>
    <t>7</t>
  </si>
  <si>
    <t>冰霜刺剑</t>
  </si>
  <si>
    <t>样子上只是年代久远、锈迹斑斑的刺剑，看上去没有什么像样的威力。然而平凡的外表下似乎有着一些奇异的力量？</t>
  </si>
  <si>
    <t>200</t>
  </si>
  <si>
    <t>1121</t>
  </si>
  <si>
    <t>冰霜刺剑+1</t>
  </si>
  <si>
    <t>9</t>
  </si>
  <si>
    <t>15</t>
  </si>
  <si>
    <t>210</t>
  </si>
  <si>
    <t>1122</t>
  </si>
  <si>
    <t>冰霜刺剑+2</t>
  </si>
  <si>
    <t>25</t>
  </si>
  <si>
    <t>220</t>
  </si>
  <si>
    <t>1123</t>
  </si>
  <si>
    <t>冰霜刺剑+3</t>
  </si>
  <si>
    <t>230</t>
  </si>
  <si>
    <t>1124</t>
  </si>
  <si>
    <t>冰霜刺剑+4</t>
  </si>
  <si>
    <t>33</t>
  </si>
  <si>
    <t>55</t>
  </si>
  <si>
    <t>240</t>
  </si>
  <si>
    <t>1125</t>
  </si>
  <si>
    <t>冰霜刺剑+5</t>
  </si>
  <si>
    <t>45</t>
  </si>
  <si>
    <t>75</t>
  </si>
  <si>
    <t>250</t>
  </si>
  <si>
    <t>1200</t>
  </si>
  <si>
    <t>日罡·月煞</t>
  </si>
  <si>
    <t>装饰华丽的一对双刀，锋利的刀锋能够切开坚硬的皮肤和护甲，给敌人放血。</t>
  </si>
  <si>
    <t>1201</t>
  </si>
  <si>
    <t>日罡·月煞+1</t>
  </si>
  <si>
    <t>32</t>
  </si>
  <si>
    <t>1202</t>
  </si>
  <si>
    <t>日罡·月煞+2</t>
  </si>
  <si>
    <t>1203</t>
  </si>
  <si>
    <t>日罡·月煞+3</t>
  </si>
  <si>
    <t>60</t>
  </si>
  <si>
    <t>96</t>
  </si>
  <si>
    <t>1204</t>
  </si>
  <si>
    <t>日罡·月煞+4</t>
  </si>
  <si>
    <t>128</t>
  </si>
  <si>
    <t>1205</t>
  </si>
  <si>
    <t>日罡·月煞+5</t>
  </si>
  <si>
    <t>160</t>
  </si>
  <si>
    <t>备前长船</t>
  </si>
  <si>
    <t>刀身长得有些不像话，虽然这使得武器能够较容易命中敌人，但实在难以挥舞。据说如果让敌人看清了刀刃，此刀便会离主人而去。</t>
  </si>
  <si>
    <t>0</t>
  </si>
  <si>
    <t>1211</t>
  </si>
  <si>
    <t>备前长船+1</t>
  </si>
  <si>
    <t>38</t>
  </si>
  <si>
    <t>92</t>
  </si>
  <si>
    <t>1212</t>
  </si>
  <si>
    <t>备前长船+2</t>
  </si>
  <si>
    <t>76</t>
  </si>
  <si>
    <t>94</t>
  </si>
  <si>
    <t>1213</t>
  </si>
  <si>
    <t>备前长船+3</t>
  </si>
  <si>
    <t>114</t>
  </si>
  <si>
    <t>1214</t>
  </si>
  <si>
    <t>备前长船+4</t>
  </si>
  <si>
    <t>152</t>
  </si>
  <si>
    <t>98</t>
  </si>
  <si>
    <t>1215</t>
  </si>
  <si>
    <t>备前长船+5</t>
  </si>
  <si>
    <t>190</t>
  </si>
  <si>
    <t>100</t>
  </si>
  <si>
    <t>赤影</t>
  </si>
  <si>
    <t>传说中被诅咒的妖刀。献祭鲜血似乎能够让此刀更加锋利，却也因此更加渴求更多的鲜血。人类总是渴求更多，区区诅咒能让他们停下脚步吗？</t>
  </si>
  <si>
    <t>麓元的石剑</t>
  </si>
  <si>
    <t>麓元的爱剑。本是一把普通的双手剑，却寄托了对兽族的仇恨，经过反复锤炼而变得强力而坚硬。爱也好，恨也罢，感情在这个世界上总有其局限，可能只是还没有意识到罢了。</t>
  </si>
  <si>
    <t>真空之刃</t>
  </si>
  <si>
    <t>不知什么材质打造而成，剑刃薄到可以透光，甚至让人怀疑这把剑真的有实体吗？</t>
  </si>
  <si>
    <t>1311</t>
  </si>
  <si>
    <t>真空之刃+1</t>
  </si>
  <si>
    <t>1312</t>
  </si>
  <si>
    <t>真空之刃+2</t>
  </si>
  <si>
    <t>1313</t>
  </si>
  <si>
    <t>真空之刃+3</t>
  </si>
  <si>
    <t>1314</t>
  </si>
  <si>
    <t>真空之刃+4</t>
  </si>
  <si>
    <t>1315</t>
  </si>
  <si>
    <t>真空之刃+5</t>
  </si>
  <si>
    <t>湛卢</t>
  </si>
  <si>
    <t>传说曾为一名明君佩戴，终身不曾出鞘。在这乱世，只有保存一颗仁义之心者才可挥舞此剑。</t>
  </si>
  <si>
    <t>1321</t>
  </si>
  <si>
    <t>湛卢+1</t>
  </si>
  <si>
    <t>70</t>
  </si>
  <si>
    <t>1322</t>
  </si>
  <si>
    <t>湛卢+2</t>
  </si>
  <si>
    <t>1323</t>
  </si>
  <si>
    <t>湛卢+3</t>
  </si>
  <si>
    <t>105</t>
  </si>
  <si>
    <t>1324</t>
  </si>
  <si>
    <t>湛卢+4</t>
  </si>
  <si>
    <t>135</t>
  </si>
  <si>
    <t>1325</t>
  </si>
  <si>
    <t>湛卢+5</t>
  </si>
  <si>
    <t>165</t>
  </si>
  <si>
    <t>130</t>
  </si>
  <si>
    <t>恶之花</t>
  </si>
  <si>
    <t>通身鲜红的镰刀。阴柔的外表下却有着强大的攻击力，听说包括第一任在内的历任主人均离奇自杀而亡。常有人把邪恶和诱惑联系在一起，却不知是因为诱惑所以邪恶还是因为邪恶所以诱惑。</t>
  </si>
  <si>
    <t>1401</t>
  </si>
  <si>
    <t>恶之花+1</t>
  </si>
  <si>
    <t>65</t>
  </si>
  <si>
    <t>1402</t>
  </si>
  <si>
    <t>恶之花+2</t>
  </si>
  <si>
    <t>1403</t>
  </si>
  <si>
    <t>恶之花+3</t>
  </si>
  <si>
    <t>140</t>
  </si>
  <si>
    <t>1404</t>
  </si>
  <si>
    <t>恶之花+4</t>
  </si>
  <si>
    <t>125</t>
  </si>
  <si>
    <t>175</t>
  </si>
  <si>
    <t>1405</t>
  </si>
  <si>
    <t>恶之花+5</t>
  </si>
  <si>
    <t>85</t>
  </si>
  <si>
    <t>狂人之锤</t>
  </si>
  <si>
    <t>传说是一个锻造到走火入魔的著名铁匠的最后一件作品，而他也在完成的同一天疯掉了，武器因此得名。人们经常赞许专注之人，却从来没有人理解过其中的痛苦。</t>
  </si>
  <si>
    <t>1411</t>
  </si>
  <si>
    <t>狂人之锤+1</t>
  </si>
  <si>
    <t>36</t>
  </si>
  <si>
    <t>1412</t>
  </si>
  <si>
    <t>狂人之锤+2</t>
  </si>
  <si>
    <t>54</t>
  </si>
  <si>
    <t>16</t>
  </si>
  <si>
    <t>1413</t>
  </si>
  <si>
    <t>狂人之锤+3</t>
  </si>
  <si>
    <t>72</t>
  </si>
  <si>
    <t>1414</t>
  </si>
  <si>
    <t>狂人之锤+4</t>
  </si>
  <si>
    <t>20</t>
  </si>
  <si>
    <t>1415</t>
  </si>
  <si>
    <t>狂人之锤+5</t>
  </si>
  <si>
    <t>108</t>
  </si>
  <si>
    <t>192</t>
  </si>
  <si>
    <t>22</t>
  </si>
  <si>
    <t>盘古巨斧</t>
  </si>
  <si>
    <t>古神开天辟地使用的道具，但被人质疑其真实性。但即便如此，也难以想象是如何被人类挥舞起来的。</t>
  </si>
  <si>
    <t>1421</t>
  </si>
  <si>
    <t>盘古巨斧+1</t>
  </si>
  <si>
    <t>56</t>
  </si>
  <si>
    <t>1422</t>
  </si>
  <si>
    <t>盘古巨斧+2</t>
  </si>
  <si>
    <t>74</t>
  </si>
  <si>
    <t>1423</t>
  </si>
  <si>
    <t>盘古巨斧+3</t>
  </si>
  <si>
    <t>112</t>
  </si>
  <si>
    <t>1424</t>
  </si>
  <si>
    <t>盘古巨斧+4</t>
  </si>
  <si>
    <t>1425</t>
  </si>
  <si>
    <t>盘古巨斧+5</t>
  </si>
  <si>
    <t>168</t>
  </si>
  <si>
    <t>双刃弓</t>
  </si>
  <si>
    <t>火神祝融祝福过的弓，拥有将射出的箭附带火之力的能力。虽然是弓，两头却附有利刃，可以作为双刃剑使用。</t>
  </si>
  <si>
    <t>1501</t>
  </si>
  <si>
    <t>双刃弓+1</t>
  </si>
  <si>
    <t>63</t>
  </si>
  <si>
    <t>82</t>
  </si>
  <si>
    <t>1502</t>
  </si>
  <si>
    <t>双刃弓+2</t>
  </si>
  <si>
    <t>84</t>
  </si>
  <si>
    <t>1503</t>
  </si>
  <si>
    <t>双刃弓+3</t>
  </si>
  <si>
    <t>86</t>
  </si>
  <si>
    <t>1504</t>
  </si>
  <si>
    <t>双刃弓+4</t>
  </si>
  <si>
    <t>163</t>
  </si>
  <si>
    <t>78</t>
  </si>
  <si>
    <t>1505</t>
  </si>
  <si>
    <t>双刃弓+5</t>
  </si>
  <si>
    <t>狙击弩</t>
  </si>
  <si>
    <t>1511</t>
  </si>
  <si>
    <t>狙击弩+1</t>
  </si>
  <si>
    <t>1512</t>
  </si>
  <si>
    <t>狙击弩+2</t>
  </si>
  <si>
    <t>1513</t>
  </si>
  <si>
    <t>狙击弩+3</t>
  </si>
  <si>
    <t>1514</t>
  </si>
  <si>
    <t>狙击弩+4</t>
  </si>
  <si>
    <t>195</t>
  </si>
  <si>
    <t>1515</t>
  </si>
  <si>
    <t>狙击弩+5</t>
  </si>
  <si>
    <t>袖弩</t>
  </si>
  <si>
    <t>绑在手臂上由机关射出的弩。虽然算不上什么正大光明的攻击，不过战争时没有人在意这些。</t>
  </si>
  <si>
    <t>1521</t>
  </si>
  <si>
    <t>袖弩+1</t>
  </si>
  <si>
    <t>39</t>
  </si>
  <si>
    <t>58</t>
  </si>
  <si>
    <t>1522</t>
  </si>
  <si>
    <t>袖弩+2</t>
  </si>
  <si>
    <t>1523</t>
  </si>
  <si>
    <t>袖弩+3</t>
  </si>
  <si>
    <t>91</t>
  </si>
  <si>
    <t>115</t>
  </si>
  <si>
    <t>1524</t>
  </si>
  <si>
    <t>袖弩+4</t>
  </si>
  <si>
    <t>117</t>
  </si>
  <si>
    <t>1525</t>
  </si>
  <si>
    <t>袖弩+5</t>
  </si>
  <si>
    <t>143</t>
  </si>
  <si>
    <t>184</t>
  </si>
  <si>
    <t>巨兽之牙</t>
  </si>
  <si>
    <t>兽的猎人阳汎的武器。阳汎是人兽战争中最著名的勇者，他不使用武器，而是直接挥舞一头巨兽的牙齿，竟使得野兽不能近身。洪水退去之后，阳汎却莫名消失了，没有人再见过他。</t>
  </si>
  <si>
    <t>1601</t>
  </si>
  <si>
    <t>巨兽之牙+1</t>
  </si>
  <si>
    <t>1602</t>
  </si>
  <si>
    <t>巨兽之牙+2</t>
  </si>
  <si>
    <t>77</t>
  </si>
  <si>
    <t>1603</t>
  </si>
  <si>
    <t>巨兽之牙+3</t>
  </si>
  <si>
    <t>1604</t>
  </si>
  <si>
    <t>巨兽之牙+4</t>
  </si>
  <si>
    <t>79</t>
  </si>
  <si>
    <t>17</t>
  </si>
  <si>
    <t>1605</t>
  </si>
  <si>
    <t>巨兽之牙+5</t>
  </si>
  <si>
    <t>圣盾之环</t>
  </si>
  <si>
    <t>四周附有环状尖刺的盾。在与兽漫长的抗争过程中有人发明了此物，想要证明比起进攻，防守才是与兽战斗中更重要的，却被嘲笑为胆小鬼，武器也随之失落。</t>
  </si>
  <si>
    <t>1611</t>
  </si>
  <si>
    <t>圣盾之环+1</t>
  </si>
  <si>
    <t>1612</t>
  </si>
  <si>
    <t>圣盾之环+2</t>
  </si>
  <si>
    <t>1613</t>
  </si>
  <si>
    <t>圣盾之环+3</t>
  </si>
  <si>
    <t>1614</t>
  </si>
  <si>
    <t>圣盾之环+4</t>
  </si>
  <si>
    <t>35</t>
  </si>
  <si>
    <t>1615</t>
  </si>
  <si>
    <t>圣盾之环+5</t>
  </si>
  <si>
    <t>策划之友</t>
  </si>
  <si>
    <t>不知从什么时空出现的物品，究竟有什么作用也无人知晓，如果有人想要拿来当作武器，可能是脑子出了问题吧。</t>
  </si>
  <si>
    <t>咩咩之爪</t>
  </si>
  <si>
    <t>咩咩的爪子，造成的伤害不可轻视。</t>
  </si>
  <si>
    <t>咩咩利爪</t>
  </si>
  <si>
    <t>更加锋利的咩咩之爪</t>
  </si>
  <si>
    <t>吸水提卢枪</t>
  </si>
  <si>
    <t>此枪锋利无比，至刚至强；枪头有孔，刺入人体可吸血，进浸入水中可吸水，因故得名吸水提卢枪。</t>
  </si>
  <si>
    <t>玄龟之壳</t>
  </si>
  <si>
    <t>玄龟的背壳，坚硬无比，撞过来的时候十分强力</t>
  </si>
  <si>
    <t>猼訑的全身</t>
  </si>
  <si>
    <t>作为一只九条尾巴，四只耳朵，眼睛长在背上的羊，它全身都是武器</t>
  </si>
  <si>
    <t>法术ID</t>
  </si>
  <si>
    <t>法术名称</t>
  </si>
  <si>
    <t>法术命中率</t>
  </si>
  <si>
    <t>法术暴击率</t>
  </si>
  <si>
    <t>法术速度</t>
  </si>
  <si>
    <t>法术击退值</t>
  </si>
  <si>
    <t>技能ID</t>
  </si>
  <si>
    <t>skillID</t>
  </si>
  <si>
    <t>或许是某种神秘的灵气之力</t>
  </si>
  <si>
    <t>灵气箭卷轴</t>
  </si>
  <si>
    <t>记载着法术【灵气箭】的卷轴。灵气箭是最简单也是最纯净的灵气法术，但已具有一定的破坏力。</t>
  </si>
  <si>
    <t>冰封术卷轴</t>
  </si>
  <si>
    <t>记载着法术【冰封术】的卷轴。冰封术是最基础的阴属性法术，利用了世间的阴气之力。</t>
  </si>
  <si>
    <t>阳炎术卷轴</t>
  </si>
  <si>
    <t>记载着法术【阳炎术】的卷轴。阳炎术是最基础的阳属性法术，利用了世间的阳气之力。</t>
  </si>
  <si>
    <t>强力灵气箭之书</t>
  </si>
  <si>
    <t>记载着法术【强力灵气箭】的古书。强力灵气箭的威力比一般的灵气箭要更强，力量也更纯净。</t>
  </si>
  <si>
    <t>灵气弹之书</t>
  </si>
  <si>
    <t>记载着法术【灵气弹】的古书。灵气弹是人们将灵气箭进行改造的成果，其适用范围更广。</t>
  </si>
  <si>
    <t>灵气乱射卷轴</t>
  </si>
  <si>
    <t>记载着法术【灵气乱射】的卷轴。灵气乱射虽然威力不凡，但其不受施法者控制，很是危险。</t>
  </si>
  <si>
    <t>灵气循环卷轴</t>
  </si>
  <si>
    <t>记载着法术【灵气循环】的卷轴。灵气存于世间，舍之得之。</t>
  </si>
  <si>
    <t>强力冰封术之书</t>
  </si>
  <si>
    <t>记载着法术【强力冰封术】的古书。比一般的冰封术更强，更容易使敌人冰冻。</t>
  </si>
  <si>
    <t>吸星术之书</t>
  </si>
  <si>
    <t>记载着法术【吸星术】的古书。此术可吸取目标灵气，视为禁术，然而仍有人偷偷练习。</t>
  </si>
  <si>
    <t>狂风枪卷轴</t>
  </si>
  <si>
    <t>记载着法术【狂风枪】的卷轴。将灵力融进风之力化为尖枪掷出，伤害可观。</t>
  </si>
  <si>
    <t>灵力侵蚀卷轴</t>
  </si>
  <si>
    <t>记载着法术【灵力侵蚀】的卷轴。不知何人创造的邪恶法术，与【吸星术】同为禁术。</t>
  </si>
  <si>
    <t>强力阳炎术之书</t>
  </si>
  <si>
    <t>记载着法术【强力阳炎术】的古书。比一般的阳炎术更强，更容易使敌人点燃。</t>
  </si>
  <si>
    <t>雷暴术之书</t>
  </si>
  <si>
    <t>记载着法术【雷暴术】的古书。威力虽高但不稳定，会使敌人麻痹。</t>
  </si>
  <si>
    <t>圣光卷轴</t>
  </si>
  <si>
    <t>记载着法术【圣光】的卷轴。旧时人们修炼这一法术以强健自己的体魄，其作用有人说效果很明显，也有人说没有感觉到。</t>
  </si>
  <si>
    <t>灵气净化卷轴</t>
  </si>
  <si>
    <t>记载着法术【灵气净化】的卷轴。利用阳之气将人的身体得以净化，虽然可以去除身上的诅咒，但一些好的效果也同时流失了，所以不知是好是坏。</t>
  </si>
  <si>
    <t>终极灵气箭之书</t>
  </si>
  <si>
    <t>记载着法术【终极灵气箭】的卷轴。这是将灵气箭这一基础法术修炼到极致的成果。</t>
  </si>
  <si>
    <t>强力灵气弹之书</t>
  </si>
  <si>
    <t>记载着法术【强力灵气弹】的古书。阳炎术是最基础的阳属性法术，利用了世间的阳气之力。</t>
  </si>
  <si>
    <t>灵气共鸣之书</t>
  </si>
  <si>
    <t>记载着法术【灵气共鸣】的卷轴。将内在的灵气循环打破并释放，对敌方造成伤害，虽然对灵力强的人很有效，但总有杀敌一千自损八百的感觉。</t>
  </si>
  <si>
    <t>狂化灵气乱射之书</t>
  </si>
  <si>
    <t>记载着法术【狂化灵气乱射】的古书。威力大的恐怖，但如果自身意志不够强大，会被法术的力量本身反噬。</t>
  </si>
  <si>
    <t>灵之幻境卷轴</t>
  </si>
  <si>
    <t>记载着法术【灵之幻境】的卷轴。强大的灵气之力可以产生幻境，以灵气主人的意志附加力量，但其消耗也是相当可观的。</t>
  </si>
  <si>
    <t>终极冰封术之书</t>
  </si>
  <si>
    <t>记载着法术【终极冰封术】的古书。阴属性法术修炼到一定境界的达人可以掌握的招式。</t>
  </si>
  <si>
    <t>暗之原力之书</t>
  </si>
  <si>
    <t>记载着法术【暗之原力】的古书。据说暗是阴法术的本质，可暗本身究竟是什么呢？</t>
  </si>
  <si>
    <t>月之领域之书</t>
  </si>
  <si>
    <t>记载着法术【月之领域】的古书。强大的灵气之力可以产生幻境，以灵气主人的意志附加力量，但其消耗也是相当可观的。</t>
  </si>
  <si>
    <t>诅咒卷轴</t>
  </si>
  <si>
    <t>记载着法术【诅咒】的卷轴。这一无比黑暗的法术不知为何人发明，也不知最初是用于何处，还是不要细想为好。</t>
  </si>
  <si>
    <t>灵气偷取卷轴</t>
  </si>
  <si>
    <t>记载着法术【灵气偷取】的卷轴。秘密研究【吸星术】的学徒在其基础上研制成的法术，能够实现更为彻底的灵力吸取。</t>
  </si>
  <si>
    <t>终极阳炎术之书</t>
  </si>
  <si>
    <t>记载着法术【终极阳炎术】的古书。阳属性法术修炼到一定境界的达人可以掌握的招式。</t>
  </si>
  <si>
    <t>光之原力之书</t>
  </si>
  <si>
    <t>记载着法术【光之原力】的古书。据说光是阳法术的本质，可光本身究竟是什么呢？</t>
  </si>
  <si>
    <t>日之领域之书</t>
  </si>
  <si>
    <t>记载着法术【日之领域】的古书。强大的灵气之力可以产生幻境，以灵气主人的意志附加力量，但其消耗也是相当可观的。</t>
  </si>
  <si>
    <t>天启卷轴</t>
  </si>
  <si>
    <t>记载着法术【天启】的卷轴。召唤神的愤怒，无差别地攻击所有人。</t>
  </si>
  <si>
    <t>灵气过载卷轴</t>
  </si>
  <si>
    <t>记载着法术【灵气过载】的卷轴。这一法术虽然可以暂时使灵力者变得无比强大，却也会从内部将其吞噬，这便是力量本身的代价吗。</t>
  </si>
  <si>
    <t>灵噬之印</t>
  </si>
  <si>
    <t>掌握了秘术【灵噬】的标识。这一秘术是灵气大师[吉安]毕生的研究成果，威力无穷。</t>
  </si>
  <si>
    <t>灵爆之印</t>
  </si>
  <si>
    <r>
      <rPr>
        <sz val="11"/>
        <color theme="1"/>
        <rFont val="宋体"/>
        <family val="3"/>
        <charset val="134"/>
      </rPr>
      <t>掌握了秘术【灵爆】的标识。这一秘术是灵气大师</t>
    </r>
    <r>
      <rPr>
        <sz val="12"/>
        <color theme="1"/>
        <rFont val="Times New Roman"/>
        <family val="1"/>
      </rPr>
      <t>[</t>
    </r>
    <r>
      <rPr>
        <sz val="12"/>
        <color theme="1"/>
        <rFont val="宋体"/>
        <family val="3"/>
        <charset val="134"/>
      </rPr>
      <t>尔尼</t>
    </r>
    <r>
      <rPr>
        <sz val="12"/>
        <color theme="1"/>
        <rFont val="Times New Roman"/>
        <family val="1"/>
      </rPr>
      <t>]</t>
    </r>
    <r>
      <rPr>
        <sz val="12"/>
        <color theme="1"/>
        <rFont val="宋体"/>
        <family val="3"/>
        <charset val="134"/>
      </rPr>
      <t>毕生的研究成果，威力无穷。</t>
    </r>
  </si>
  <si>
    <t>灵力解放之印</t>
  </si>
  <si>
    <t>掌握了秘术【灵力解放】的标识。这是组织私下研制的秘术，能够激发人体潜能更好地利用灵力，但据说几次实验纷纷以失败告终。</t>
  </si>
  <si>
    <t>黑暗洪流之印</t>
  </si>
  <si>
    <t>掌握了秘术【黑暗洪流】的标识。将黑暗之力从阴间召唤而来的秘术，其中混合着诅咒，或是更加非人之物。</t>
  </si>
  <si>
    <t>暗月影之印</t>
  </si>
  <si>
    <t>掌握了秘术【暗月魔影】的标识。用影的力量变出分身跟随自己攻击，极为耗费元神。</t>
  </si>
  <si>
    <t>太阳风暴之印</t>
  </si>
  <si>
    <t>掌握了秘术【太阳风暴】的标识。如太阳近在眼前般的火焰风暴几乎可以吞噬一切，这就是神怒吗。</t>
  </si>
  <si>
    <t>光辉灵盾之印</t>
  </si>
  <si>
    <t>掌握了秘术【光辉灵盾】的标识。用光的力量创造一个护盾，能够吸收伤害并返还给对手。</t>
  </si>
  <si>
    <t>咩咩的愤怒</t>
  </si>
  <si>
    <t>灵属性，造成随机伤害</t>
  </si>
  <si>
    <t>红光第一个法术</t>
  </si>
  <si>
    <t>红光第二个法术</t>
  </si>
  <si>
    <t>龟缩之术</t>
  </si>
  <si>
    <t>将身体缩入壳中，可以回复体力，并且防御力大增</t>
  </si>
  <si>
    <t>幽灵的注视</t>
  </si>
  <si>
    <t>“被幽灵注视着，不自觉地全身酥麻，绵软无力”</t>
  </si>
  <si>
    <t>法术消耗</t>
    <phoneticPr fontId="12" type="noConversion"/>
  </si>
  <si>
    <t>cost</t>
    <phoneticPr fontId="12" type="noConversion"/>
  </si>
  <si>
    <r>
      <t>F</t>
    </r>
    <r>
      <rPr>
        <b/>
        <sz val="11"/>
        <color theme="1"/>
        <rFont val="宋体"/>
        <family val="3"/>
        <charset val="134"/>
        <scheme val="minor"/>
      </rPr>
      <t>LOAT</t>
    </r>
    <phoneticPr fontId="12" type="noConversion"/>
  </si>
  <si>
    <t>攻击期望</t>
    <phoneticPr fontId="12" type="noConversion"/>
  </si>
  <si>
    <t>速度期望</t>
    <phoneticPr fontId="12" type="noConversion"/>
  </si>
  <si>
    <t>综合实力</t>
    <phoneticPr fontId="12" type="noConversion"/>
  </si>
  <si>
    <t>势大力沉的重型弩炮。在与野兽的战斗中很少有人使用远程武器，因为一旦被敌人接近将造成不可挽回的后果。但这种弩的发明，使得人们可以在远处就可以较为安全地将兽们轰杀至渣。</t>
    <phoneticPr fontId="14" type="noConversion"/>
  </si>
  <si>
    <t>1,2</t>
    <phoneticPr fontId="14" type="noConversion"/>
  </si>
  <si>
    <t>100,1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</si>
  <si>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</si>
  <si>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</si>
  <si>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</si>
  <si>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3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</si>
  <si>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4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</si>
  <si>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5</t>
    </r>
    <phoneticPr fontId="14" type="noConversion"/>
  </si>
  <si>
    <t>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</si>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</sst>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333333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top"/>
    </xf>
    <xf numFmtId="49" fontId="0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7" fillId="0" borderId="0" xfId="0" applyFont="1"/>
    <xf numFmtId="0" fontId="13" fillId="2" borderId="0" xfId="0" applyFont="1" applyFill="1" applyAlignment="1">
      <alignment vertical="center"/>
    </xf>
    <xf numFmtId="0" fontId="0" fillId="0" borderId="0" xfId="0" applyNumberFormat="1"/>
    <xf numFmtId="0" fontId="15" fillId="0" borderId="0" xfId="0" applyFont="1"/>
    <xf numFmtId="0" fontId="13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5" sqref="C5"/>
    </sheetView>
  </sheetViews>
  <sheetFormatPr defaultColWidth="9" defaultRowHeight="13.5"/>
  <cols>
    <col min="2" max="2" width="19.75" customWidth="1"/>
    <col min="3" max="3" width="21.6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5" t="s">
        <v>3</v>
      </c>
      <c r="B2" s="5" t="s">
        <v>4</v>
      </c>
      <c r="C2" s="2" t="s">
        <v>5</v>
      </c>
    </row>
    <row r="3" spans="1:3">
      <c r="A3" s="5" t="s">
        <v>6</v>
      </c>
      <c r="B3" s="5" t="s">
        <v>7</v>
      </c>
      <c r="C3" s="2" t="s">
        <v>7</v>
      </c>
    </row>
    <row r="4" spans="1:3">
      <c r="A4" s="2">
        <v>0</v>
      </c>
      <c r="B4" s="2" t="s">
        <v>8</v>
      </c>
      <c r="C4" s="2" t="s">
        <v>9</v>
      </c>
    </row>
    <row r="5" spans="1:3">
      <c r="A5">
        <v>1</v>
      </c>
      <c r="B5" t="s">
        <v>10</v>
      </c>
      <c r="C5" t="s">
        <v>11</v>
      </c>
    </row>
    <row r="6" spans="1:3">
      <c r="A6">
        <v>2</v>
      </c>
      <c r="B6" t="s">
        <v>12</v>
      </c>
      <c r="C6" s="30" t="s">
        <v>13</v>
      </c>
    </row>
    <row r="7" spans="1:3">
      <c r="A7">
        <v>3</v>
      </c>
      <c r="B7" t="s">
        <v>14</v>
      </c>
      <c r="C7" s="30" t="s">
        <v>15</v>
      </c>
    </row>
    <row r="8" spans="1:3" ht="15">
      <c r="A8">
        <v>4</v>
      </c>
      <c r="B8" s="30" t="s">
        <v>16</v>
      </c>
      <c r="C8" s="30" t="s">
        <v>17</v>
      </c>
    </row>
    <row r="9" spans="1:3" ht="15">
      <c r="A9">
        <v>5</v>
      </c>
      <c r="B9" s="30" t="s">
        <v>18</v>
      </c>
      <c r="C9" s="30" t="s">
        <v>19</v>
      </c>
    </row>
    <row r="10" spans="1:3" ht="15">
      <c r="A10">
        <v>6</v>
      </c>
      <c r="B10" s="30" t="s">
        <v>20</v>
      </c>
      <c r="C10" s="30" t="s">
        <v>21</v>
      </c>
    </row>
    <row r="11" spans="1:3" ht="15">
      <c r="A11">
        <v>7</v>
      </c>
      <c r="B11" s="30" t="s">
        <v>22</v>
      </c>
      <c r="C11" s="30" t="s">
        <v>23</v>
      </c>
    </row>
    <row r="12" spans="1:3" ht="15">
      <c r="A12">
        <v>8</v>
      </c>
      <c r="B12" s="30" t="s">
        <v>24</v>
      </c>
      <c r="C12" s="30" t="s">
        <v>25</v>
      </c>
    </row>
    <row r="13" spans="1:3" ht="15">
      <c r="A13">
        <v>101</v>
      </c>
      <c r="B13" s="30" t="s">
        <v>26</v>
      </c>
      <c r="C13" s="30" t="s">
        <v>27</v>
      </c>
    </row>
    <row r="14" spans="1:3" ht="15">
      <c r="A14">
        <v>102</v>
      </c>
      <c r="B14" s="30" t="s">
        <v>28</v>
      </c>
      <c r="C14" s="30" t="s">
        <v>29</v>
      </c>
    </row>
    <row r="15" spans="1:3" ht="15">
      <c r="A15">
        <v>103</v>
      </c>
      <c r="B15" s="30" t="s">
        <v>30</v>
      </c>
      <c r="C15" s="30" t="s">
        <v>31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6"/>
  <sheetViews>
    <sheetView tabSelected="1" workbookViewId="0">
      <selection activeCell="P25" sqref="P25"/>
    </sheetView>
  </sheetViews>
  <sheetFormatPr defaultColWidth="9" defaultRowHeight="13.5"/>
  <cols>
    <col min="2" max="2" width="13.25" customWidth="1"/>
    <col min="3" max="3" width="39.375" style="18" customWidth="1"/>
    <col min="4" max="4" width="11.75" customWidth="1"/>
    <col min="5" max="5" width="10.5" customWidth="1"/>
    <col min="6" max="6" width="12" customWidth="1"/>
    <col min="7" max="7" width="12.375" customWidth="1"/>
    <col min="8" max="8" width="11" customWidth="1"/>
    <col min="9" max="9" width="11.625" customWidth="1"/>
    <col min="10" max="10" width="10" customWidth="1"/>
    <col min="11" max="11" width="10.5" customWidth="1"/>
    <col min="12" max="12" width="10.625" customWidth="1"/>
    <col min="13" max="13" width="9.375" customWidth="1"/>
    <col min="14" max="14" width="16.625" customWidth="1"/>
    <col min="15" max="15" width="13" customWidth="1"/>
    <col min="16" max="16" width="11.5" customWidth="1"/>
    <col min="17" max="18" width="16.875" customWidth="1"/>
  </cols>
  <sheetData>
    <row r="1" spans="1:21">
      <c r="A1" s="19" t="s">
        <v>32</v>
      </c>
      <c r="B1" s="19" t="s">
        <v>33</v>
      </c>
      <c r="C1" s="20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25" t="s">
        <v>44</v>
      </c>
      <c r="N1" s="25" t="s">
        <v>45</v>
      </c>
      <c r="O1" s="19" t="s">
        <v>46</v>
      </c>
      <c r="P1" s="19" t="s">
        <v>47</v>
      </c>
      <c r="Q1" s="25" t="s">
        <v>48</v>
      </c>
      <c r="S1" s="34" t="s">
        <v>449</v>
      </c>
      <c r="T1" s="34" t="s">
        <v>450</v>
      </c>
      <c r="U1" s="34" t="s">
        <v>451</v>
      </c>
    </row>
    <row r="2" spans="1:21" ht="27">
      <c r="A2" s="19" t="s">
        <v>3</v>
      </c>
      <c r="B2" s="19" t="s">
        <v>4</v>
      </c>
      <c r="C2" s="20" t="s">
        <v>5</v>
      </c>
      <c r="D2" s="19" t="s">
        <v>49</v>
      </c>
      <c r="E2" s="19" t="s">
        <v>50</v>
      </c>
      <c r="F2" s="19" t="s">
        <v>51</v>
      </c>
      <c r="G2" s="19" t="s">
        <v>52</v>
      </c>
      <c r="H2" s="19" t="s">
        <v>53</v>
      </c>
      <c r="I2" s="19" t="s">
        <v>54</v>
      </c>
      <c r="J2" s="19" t="s">
        <v>55</v>
      </c>
      <c r="K2" s="19" t="s">
        <v>56</v>
      </c>
      <c r="L2" s="19" t="s">
        <v>57</v>
      </c>
      <c r="M2" s="25" t="s">
        <v>58</v>
      </c>
      <c r="N2" s="25" t="s">
        <v>59</v>
      </c>
      <c r="O2" s="19" t="s">
        <v>60</v>
      </c>
      <c r="P2" s="19" t="s">
        <v>61</v>
      </c>
      <c r="Q2" s="19" t="s">
        <v>62</v>
      </c>
    </row>
    <row r="3" spans="1:21">
      <c r="A3" s="19" t="s">
        <v>6</v>
      </c>
      <c r="B3" s="19" t="s">
        <v>7</v>
      </c>
      <c r="C3" s="20" t="s">
        <v>7</v>
      </c>
      <c r="D3" s="19" t="s">
        <v>6</v>
      </c>
      <c r="E3" s="19" t="s">
        <v>6</v>
      </c>
      <c r="F3" s="19" t="s">
        <v>6</v>
      </c>
      <c r="G3" s="19" t="s">
        <v>6</v>
      </c>
      <c r="H3" s="19" t="s">
        <v>6</v>
      </c>
      <c r="I3" s="19" t="s">
        <v>6</v>
      </c>
      <c r="J3" s="19" t="s">
        <v>6</v>
      </c>
      <c r="K3" s="19" t="s">
        <v>6</v>
      </c>
      <c r="L3" s="19" t="s">
        <v>6</v>
      </c>
      <c r="M3" s="19" t="s">
        <v>63</v>
      </c>
      <c r="N3" s="19" t="s">
        <v>63</v>
      </c>
      <c r="O3" s="19" t="s">
        <v>63</v>
      </c>
      <c r="P3" s="19" t="s">
        <v>63</v>
      </c>
      <c r="Q3" s="19" t="s">
        <v>63</v>
      </c>
    </row>
    <row r="4" spans="1:21" ht="15" customHeight="1">
      <c r="A4" s="19">
        <v>1000</v>
      </c>
      <c r="B4" s="19" t="s">
        <v>8</v>
      </c>
      <c r="C4" s="20" t="s">
        <v>8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25">
        <v>0</v>
      </c>
      <c r="N4" s="25">
        <v>0</v>
      </c>
      <c r="O4" s="19">
        <v>0</v>
      </c>
      <c r="P4" s="19">
        <v>0</v>
      </c>
      <c r="Q4" s="19">
        <v>0</v>
      </c>
    </row>
    <row r="5" spans="1:21">
      <c r="A5" s="21">
        <v>1100</v>
      </c>
      <c r="B5" s="21" t="s">
        <v>64</v>
      </c>
      <c r="C5" s="22" t="s">
        <v>65</v>
      </c>
      <c r="D5" s="21">
        <v>6</v>
      </c>
      <c r="E5" s="21" t="s">
        <v>66</v>
      </c>
      <c r="F5" s="21">
        <v>90</v>
      </c>
      <c r="G5" s="21" t="s">
        <v>67</v>
      </c>
      <c r="H5" s="21">
        <v>150</v>
      </c>
      <c r="I5" s="21">
        <v>2</v>
      </c>
      <c r="J5" s="21">
        <v>1101</v>
      </c>
      <c r="K5" s="21">
        <v>1102</v>
      </c>
      <c r="L5" s="21">
        <v>1103</v>
      </c>
      <c r="M5" s="21"/>
      <c r="N5" s="21"/>
      <c r="O5" s="24"/>
      <c r="P5" s="24" t="s">
        <v>453</v>
      </c>
      <c r="Q5" s="24" t="s">
        <v>454</v>
      </c>
      <c r="R5" s="24"/>
      <c r="S5" s="35">
        <f>(D5+E5)/2 * (1 + G5 /100) * F5 / 100</f>
        <v>6.9300000000000015</v>
      </c>
      <c r="T5" s="35">
        <f>H5 + I5*5</f>
        <v>160</v>
      </c>
      <c r="U5" s="33">
        <f>S5*T5 / 100</f>
        <v>11.088000000000001</v>
      </c>
    </row>
    <row r="6" spans="1:21">
      <c r="A6" s="21" t="s">
        <v>68</v>
      </c>
      <c r="B6" s="21" t="s">
        <v>69</v>
      </c>
      <c r="C6" s="22" t="s">
        <v>65</v>
      </c>
      <c r="D6" s="21" t="s">
        <v>70</v>
      </c>
      <c r="E6" s="21" t="s">
        <v>71</v>
      </c>
      <c r="F6" s="21">
        <v>90</v>
      </c>
      <c r="G6" s="21" t="s">
        <v>72</v>
      </c>
      <c r="H6" s="21">
        <v>150</v>
      </c>
      <c r="I6" s="21">
        <v>2</v>
      </c>
      <c r="J6" s="21">
        <v>1101</v>
      </c>
      <c r="K6" s="21">
        <v>1102</v>
      </c>
      <c r="L6" s="21">
        <v>1103</v>
      </c>
      <c r="M6" s="21"/>
      <c r="N6" s="21"/>
      <c r="O6" s="24"/>
      <c r="P6" s="37" t="s">
        <v>455</v>
      </c>
      <c r="Q6" s="37" t="s">
        <v>456</v>
      </c>
      <c r="R6" s="24"/>
      <c r="S6" s="35">
        <f t="shared" ref="S6:S69" si="0">(D6+E6)/2 * (1 + G6 /100) * F6 / 100</f>
        <v>20.978999999999999</v>
      </c>
      <c r="T6" s="35">
        <f t="shared" ref="T6:T69" si="1">H6 + I6*5</f>
        <v>160</v>
      </c>
      <c r="U6" s="33">
        <f t="shared" ref="U6:U69" si="2">S6*T6 / 100</f>
        <v>33.566400000000002</v>
      </c>
    </row>
    <row r="7" spans="1:21">
      <c r="A7" s="21" t="s">
        <v>75</v>
      </c>
      <c r="B7" s="21" t="s">
        <v>76</v>
      </c>
      <c r="C7" s="22" t="s">
        <v>65</v>
      </c>
      <c r="D7" s="21" t="s">
        <v>77</v>
      </c>
      <c r="E7" s="21" t="s">
        <v>78</v>
      </c>
      <c r="F7" s="21">
        <v>90</v>
      </c>
      <c r="G7" s="21" t="s">
        <v>79</v>
      </c>
      <c r="H7" s="21">
        <v>150</v>
      </c>
      <c r="I7" s="21">
        <v>2</v>
      </c>
      <c r="J7" s="21">
        <v>1101</v>
      </c>
      <c r="K7" s="21">
        <v>1102</v>
      </c>
      <c r="L7" s="21">
        <v>1103</v>
      </c>
      <c r="M7" s="21"/>
      <c r="N7" s="21"/>
      <c r="O7" s="24"/>
      <c r="P7" s="37" t="s">
        <v>455</v>
      </c>
      <c r="Q7" s="37" t="s">
        <v>457</v>
      </c>
      <c r="R7" s="24"/>
      <c r="S7" s="35">
        <f t="shared" si="0"/>
        <v>35.28</v>
      </c>
      <c r="T7" s="35">
        <f t="shared" si="1"/>
        <v>160</v>
      </c>
      <c r="U7" s="33">
        <f t="shared" si="2"/>
        <v>56.448</v>
      </c>
    </row>
    <row r="8" spans="1:21">
      <c r="A8" s="21" t="s">
        <v>80</v>
      </c>
      <c r="B8" s="21" t="s">
        <v>81</v>
      </c>
      <c r="C8" s="22" t="s">
        <v>65</v>
      </c>
      <c r="D8" s="21" t="s">
        <v>82</v>
      </c>
      <c r="E8" s="21" t="s">
        <v>83</v>
      </c>
      <c r="F8" s="21">
        <v>90</v>
      </c>
      <c r="G8" s="21" t="s">
        <v>84</v>
      </c>
      <c r="H8" s="21">
        <v>150</v>
      </c>
      <c r="I8" s="21">
        <v>2</v>
      </c>
      <c r="J8" s="21">
        <v>1101</v>
      </c>
      <c r="K8" s="21">
        <v>1102</v>
      </c>
      <c r="L8" s="21">
        <v>1103</v>
      </c>
      <c r="M8" s="21"/>
      <c r="N8" s="21"/>
      <c r="O8" s="24"/>
      <c r="P8" s="37" t="s">
        <v>455</v>
      </c>
      <c r="Q8" s="37" t="s">
        <v>458</v>
      </c>
      <c r="R8" s="24"/>
      <c r="S8" s="35">
        <f t="shared" si="0"/>
        <v>56.951999999999998</v>
      </c>
      <c r="T8" s="35">
        <f t="shared" si="1"/>
        <v>160</v>
      </c>
      <c r="U8" s="33">
        <f t="shared" si="2"/>
        <v>91.123199999999997</v>
      </c>
    </row>
    <row r="9" spans="1:21">
      <c r="A9" s="21" t="s">
        <v>86</v>
      </c>
      <c r="B9" s="21" t="s">
        <v>87</v>
      </c>
      <c r="C9" s="22" t="s">
        <v>65</v>
      </c>
      <c r="D9" s="21" t="s">
        <v>88</v>
      </c>
      <c r="E9" s="21" t="s">
        <v>89</v>
      </c>
      <c r="F9" s="21">
        <v>90</v>
      </c>
      <c r="G9" s="21" t="s">
        <v>90</v>
      </c>
      <c r="H9" s="21">
        <v>150</v>
      </c>
      <c r="I9" s="21">
        <v>2</v>
      </c>
      <c r="J9" s="21">
        <v>1101</v>
      </c>
      <c r="K9" s="21">
        <v>1102</v>
      </c>
      <c r="L9" s="21">
        <v>1103</v>
      </c>
      <c r="M9" s="21"/>
      <c r="N9" s="21"/>
      <c r="O9" s="24"/>
      <c r="P9" s="37" t="s">
        <v>455</v>
      </c>
      <c r="Q9" s="37" t="s">
        <v>459</v>
      </c>
      <c r="R9" s="24"/>
      <c r="S9" s="35">
        <f t="shared" si="0"/>
        <v>79.00200000000001</v>
      </c>
      <c r="T9" s="35">
        <f t="shared" si="1"/>
        <v>160</v>
      </c>
      <c r="U9" s="33">
        <f t="shared" si="2"/>
        <v>126.40320000000001</v>
      </c>
    </row>
    <row r="10" spans="1:21">
      <c r="A10" s="21" t="s">
        <v>92</v>
      </c>
      <c r="B10" s="21" t="s">
        <v>93</v>
      </c>
      <c r="C10" s="22" t="s">
        <v>65</v>
      </c>
      <c r="D10" s="21" t="s">
        <v>94</v>
      </c>
      <c r="E10" s="21" t="s">
        <v>95</v>
      </c>
      <c r="F10" s="21">
        <v>90</v>
      </c>
      <c r="G10" s="21">
        <v>15</v>
      </c>
      <c r="H10" s="21">
        <v>150</v>
      </c>
      <c r="I10" s="21">
        <v>2</v>
      </c>
      <c r="J10" s="21">
        <v>1101</v>
      </c>
      <c r="K10" s="21">
        <v>1102</v>
      </c>
      <c r="L10" s="21">
        <v>1103</v>
      </c>
      <c r="M10" s="21"/>
      <c r="N10" s="21"/>
      <c r="O10" s="24"/>
      <c r="P10" s="37" t="s">
        <v>455</v>
      </c>
      <c r="Q10" s="37" t="s">
        <v>460</v>
      </c>
      <c r="R10" s="24"/>
      <c r="S10" s="35">
        <f t="shared" si="0"/>
        <v>108.67499999999998</v>
      </c>
      <c r="T10" s="35">
        <f t="shared" si="1"/>
        <v>160</v>
      </c>
      <c r="U10" s="33">
        <f t="shared" si="2"/>
        <v>173.87999999999997</v>
      </c>
    </row>
    <row r="11" spans="1:21">
      <c r="A11" s="21"/>
      <c r="B11" s="2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4"/>
      <c r="P11" s="24"/>
      <c r="Q11" s="24"/>
      <c r="R11" s="24"/>
      <c r="S11" s="35">
        <f t="shared" si="0"/>
        <v>0</v>
      </c>
      <c r="T11" s="35">
        <f t="shared" si="1"/>
        <v>0</v>
      </c>
      <c r="U11" s="33">
        <f t="shared" si="2"/>
        <v>0</v>
      </c>
    </row>
    <row r="12" spans="1:21">
      <c r="A12" s="21">
        <v>1110</v>
      </c>
      <c r="B12" s="21" t="s">
        <v>97</v>
      </c>
      <c r="C12" s="22" t="s">
        <v>98</v>
      </c>
      <c r="D12" s="21" t="s">
        <v>66</v>
      </c>
      <c r="E12" s="21">
        <v>10</v>
      </c>
      <c r="F12" s="21">
        <v>110</v>
      </c>
      <c r="G12" s="21">
        <v>16</v>
      </c>
      <c r="H12" s="21">
        <v>160</v>
      </c>
      <c r="I12" s="21">
        <v>2</v>
      </c>
      <c r="J12" s="21">
        <v>1101</v>
      </c>
      <c r="K12" s="21">
        <v>1102</v>
      </c>
      <c r="L12" s="21">
        <v>1104</v>
      </c>
      <c r="M12" s="21"/>
      <c r="N12" s="21"/>
      <c r="O12" s="24"/>
      <c r="P12" s="37" t="s">
        <v>461</v>
      </c>
      <c r="Q12" s="37" t="s">
        <v>462</v>
      </c>
      <c r="R12" s="24"/>
      <c r="S12" s="35">
        <f t="shared" si="0"/>
        <v>11.483999999999998</v>
      </c>
      <c r="T12" s="35">
        <f t="shared" si="1"/>
        <v>170</v>
      </c>
      <c r="U12" s="33">
        <f t="shared" si="2"/>
        <v>19.522799999999997</v>
      </c>
    </row>
    <row r="13" spans="1:21">
      <c r="A13" s="21" t="s">
        <v>99</v>
      </c>
      <c r="B13" s="21" t="s">
        <v>100</v>
      </c>
      <c r="C13" s="22" t="s">
        <v>98</v>
      </c>
      <c r="D13" s="21" t="s">
        <v>71</v>
      </c>
      <c r="E13" s="21" t="s">
        <v>77</v>
      </c>
      <c r="F13" s="21">
        <v>110</v>
      </c>
      <c r="G13" s="21">
        <v>16</v>
      </c>
      <c r="H13" s="21">
        <v>160</v>
      </c>
      <c r="I13" s="21" t="s">
        <v>85</v>
      </c>
      <c r="J13" s="21">
        <v>1101</v>
      </c>
      <c r="K13" s="21">
        <v>1102</v>
      </c>
      <c r="L13" s="21">
        <v>1104</v>
      </c>
      <c r="M13" s="21"/>
      <c r="N13" s="21"/>
      <c r="O13" s="24"/>
      <c r="P13" s="37" t="s">
        <v>461</v>
      </c>
      <c r="Q13" s="37" t="s">
        <v>462</v>
      </c>
      <c r="R13" s="24"/>
      <c r="S13" s="35">
        <f t="shared" si="0"/>
        <v>34.451999999999998</v>
      </c>
      <c r="T13" s="35">
        <f t="shared" si="1"/>
        <v>175</v>
      </c>
      <c r="U13" s="33">
        <f t="shared" si="2"/>
        <v>60.290999999999997</v>
      </c>
    </row>
    <row r="14" spans="1:21">
      <c r="A14" s="21" t="s">
        <v>101</v>
      </c>
      <c r="B14" s="21" t="s">
        <v>102</v>
      </c>
      <c r="C14" s="22" t="s">
        <v>98</v>
      </c>
      <c r="D14" s="21" t="s">
        <v>78</v>
      </c>
      <c r="E14" s="21" t="s">
        <v>103</v>
      </c>
      <c r="F14" s="21">
        <v>110</v>
      </c>
      <c r="G14" s="21">
        <v>16</v>
      </c>
      <c r="H14" s="21">
        <v>160</v>
      </c>
      <c r="I14" s="21" t="s">
        <v>91</v>
      </c>
      <c r="J14" s="21">
        <v>1101</v>
      </c>
      <c r="K14" s="21">
        <v>1102</v>
      </c>
      <c r="L14" s="21">
        <v>1104</v>
      </c>
      <c r="M14" s="21"/>
      <c r="N14" s="21"/>
      <c r="O14" s="24"/>
      <c r="P14" s="37" t="s">
        <v>461</v>
      </c>
      <c r="Q14" s="37" t="s">
        <v>462</v>
      </c>
      <c r="R14" s="24"/>
      <c r="S14" s="35">
        <f t="shared" si="0"/>
        <v>57.419999999999987</v>
      </c>
      <c r="T14" s="35">
        <f t="shared" si="1"/>
        <v>180</v>
      </c>
      <c r="U14" s="33">
        <f t="shared" si="2"/>
        <v>103.35599999999998</v>
      </c>
    </row>
    <row r="15" spans="1:21">
      <c r="A15" s="21" t="s">
        <v>104</v>
      </c>
      <c r="B15" s="21" t="s">
        <v>105</v>
      </c>
      <c r="C15" s="22" t="s">
        <v>98</v>
      </c>
      <c r="D15" s="21" t="s">
        <v>83</v>
      </c>
      <c r="E15" s="21" t="s">
        <v>106</v>
      </c>
      <c r="F15" s="21">
        <v>110</v>
      </c>
      <c r="G15" s="21">
        <v>16</v>
      </c>
      <c r="H15" s="21">
        <v>160</v>
      </c>
      <c r="I15" s="21" t="s">
        <v>96</v>
      </c>
      <c r="J15" s="21">
        <v>1101</v>
      </c>
      <c r="K15" s="21">
        <v>1102</v>
      </c>
      <c r="L15" s="21">
        <v>1104</v>
      </c>
      <c r="M15" s="21"/>
      <c r="N15" s="21"/>
      <c r="O15" s="24"/>
      <c r="P15" s="37" t="s">
        <v>461</v>
      </c>
      <c r="Q15" s="37" t="s">
        <v>462</v>
      </c>
      <c r="R15" s="24"/>
      <c r="S15" s="35">
        <f t="shared" si="0"/>
        <v>91.871999999999986</v>
      </c>
      <c r="T15" s="35">
        <f t="shared" si="1"/>
        <v>185</v>
      </c>
      <c r="U15" s="33">
        <f t="shared" si="2"/>
        <v>169.96319999999997</v>
      </c>
    </row>
    <row r="16" spans="1:21">
      <c r="A16" s="21" t="s">
        <v>107</v>
      </c>
      <c r="B16" s="21" t="s">
        <v>108</v>
      </c>
      <c r="C16" s="22" t="s">
        <v>98</v>
      </c>
      <c r="D16" s="21" t="s">
        <v>89</v>
      </c>
      <c r="E16" s="21" t="s">
        <v>109</v>
      </c>
      <c r="F16" s="21">
        <v>110</v>
      </c>
      <c r="G16" s="21">
        <v>16</v>
      </c>
      <c r="H16" s="21">
        <v>160</v>
      </c>
      <c r="I16" s="21" t="s">
        <v>110</v>
      </c>
      <c r="J16" s="21">
        <v>1101</v>
      </c>
      <c r="K16" s="21">
        <v>1102</v>
      </c>
      <c r="L16" s="21">
        <v>1104</v>
      </c>
      <c r="M16" s="21"/>
      <c r="N16" s="21"/>
      <c r="O16" s="24"/>
      <c r="P16" s="37" t="s">
        <v>461</v>
      </c>
      <c r="Q16" s="37" t="s">
        <v>462</v>
      </c>
      <c r="R16" s="24"/>
      <c r="S16" s="35">
        <f t="shared" si="0"/>
        <v>126.324</v>
      </c>
      <c r="T16" s="35">
        <f t="shared" si="1"/>
        <v>190</v>
      </c>
      <c r="U16" s="33">
        <f t="shared" si="2"/>
        <v>240.01560000000001</v>
      </c>
    </row>
    <row r="17" spans="1:21">
      <c r="A17" s="21" t="s">
        <v>111</v>
      </c>
      <c r="B17" s="21" t="s">
        <v>112</v>
      </c>
      <c r="C17" s="22" t="s">
        <v>98</v>
      </c>
      <c r="D17" s="21" t="s">
        <v>95</v>
      </c>
      <c r="E17" s="21" t="s">
        <v>113</v>
      </c>
      <c r="F17" s="21">
        <v>110</v>
      </c>
      <c r="G17" s="21">
        <v>16</v>
      </c>
      <c r="H17" s="21">
        <v>160</v>
      </c>
      <c r="I17" s="21" t="s">
        <v>114</v>
      </c>
      <c r="J17" s="21">
        <v>1101</v>
      </c>
      <c r="K17" s="21">
        <v>1102</v>
      </c>
      <c r="L17" s="21">
        <v>1104</v>
      </c>
      <c r="M17" s="21"/>
      <c r="N17" s="21"/>
      <c r="O17" s="24"/>
      <c r="P17" s="37" t="s">
        <v>461</v>
      </c>
      <c r="Q17" s="37" t="s">
        <v>462</v>
      </c>
      <c r="R17" s="24"/>
      <c r="S17" s="35">
        <f t="shared" si="0"/>
        <v>172.26</v>
      </c>
      <c r="T17" s="35">
        <f t="shared" si="1"/>
        <v>195</v>
      </c>
      <c r="U17" s="33">
        <f t="shared" si="2"/>
        <v>335.90699999999998</v>
      </c>
    </row>
    <row r="18" spans="1:21">
      <c r="A18" s="21"/>
      <c r="B18" s="21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4"/>
      <c r="P18" s="24"/>
      <c r="Q18" s="24"/>
      <c r="R18" s="24"/>
      <c r="S18" s="35">
        <f t="shared" si="0"/>
        <v>0</v>
      </c>
      <c r="T18" s="35">
        <f t="shared" si="1"/>
        <v>0</v>
      </c>
      <c r="U18" s="33">
        <f t="shared" si="2"/>
        <v>0</v>
      </c>
    </row>
    <row r="19" spans="1:21">
      <c r="A19" s="21">
        <v>1120</v>
      </c>
      <c r="B19" s="21" t="s">
        <v>115</v>
      </c>
      <c r="C19" s="23" t="s">
        <v>116</v>
      </c>
      <c r="D19" s="21" t="s">
        <v>85</v>
      </c>
      <c r="E19" s="21" t="s">
        <v>96</v>
      </c>
      <c r="F19" s="21">
        <v>100</v>
      </c>
      <c r="G19" s="21">
        <v>15</v>
      </c>
      <c r="H19" s="21" t="s">
        <v>117</v>
      </c>
      <c r="I19" s="21">
        <v>1</v>
      </c>
      <c r="J19" s="21">
        <v>1102</v>
      </c>
      <c r="K19" s="21">
        <v>1105</v>
      </c>
      <c r="L19" s="21">
        <v>1106</v>
      </c>
      <c r="M19" s="21"/>
      <c r="N19" s="21"/>
      <c r="O19" s="24"/>
      <c r="P19" s="37" t="s">
        <v>461</v>
      </c>
      <c r="Q19" s="37" t="s">
        <v>462</v>
      </c>
      <c r="R19" s="24"/>
      <c r="S19" s="35">
        <f t="shared" si="0"/>
        <v>4.5999999999999996</v>
      </c>
      <c r="T19" s="35">
        <f t="shared" si="1"/>
        <v>205</v>
      </c>
      <c r="U19" s="33">
        <f t="shared" si="2"/>
        <v>9.43</v>
      </c>
    </row>
    <row r="20" spans="1:21">
      <c r="A20" s="21" t="s">
        <v>118</v>
      </c>
      <c r="B20" s="21" t="s">
        <v>119</v>
      </c>
      <c r="C20" s="23" t="s">
        <v>116</v>
      </c>
      <c r="D20" s="21" t="s">
        <v>120</v>
      </c>
      <c r="E20" s="21" t="s">
        <v>121</v>
      </c>
      <c r="F20" s="21">
        <v>100</v>
      </c>
      <c r="G20" s="21">
        <v>15</v>
      </c>
      <c r="H20" s="21" t="s">
        <v>122</v>
      </c>
      <c r="I20" s="21">
        <v>1</v>
      </c>
      <c r="J20" s="21">
        <v>1102</v>
      </c>
      <c r="K20" s="21">
        <v>1105</v>
      </c>
      <c r="L20" s="21">
        <v>1106</v>
      </c>
      <c r="M20" s="21"/>
      <c r="N20" s="21"/>
      <c r="O20" s="24"/>
      <c r="P20" s="37" t="s">
        <v>461</v>
      </c>
      <c r="Q20" s="37" t="s">
        <v>462</v>
      </c>
      <c r="R20" s="24"/>
      <c r="S20" s="35">
        <f t="shared" si="0"/>
        <v>13.8</v>
      </c>
      <c r="T20" s="35">
        <f t="shared" si="1"/>
        <v>215</v>
      </c>
      <c r="U20" s="33">
        <f t="shared" si="2"/>
        <v>29.67</v>
      </c>
    </row>
    <row r="21" spans="1:21">
      <c r="A21" s="21" t="s">
        <v>123</v>
      </c>
      <c r="B21" s="21" t="s">
        <v>124</v>
      </c>
      <c r="C21" s="23" t="s">
        <v>116</v>
      </c>
      <c r="D21" s="21" t="s">
        <v>121</v>
      </c>
      <c r="E21" s="21" t="s">
        <v>125</v>
      </c>
      <c r="F21" s="21">
        <v>100</v>
      </c>
      <c r="G21" s="21">
        <v>15</v>
      </c>
      <c r="H21" s="21" t="s">
        <v>126</v>
      </c>
      <c r="I21" s="21">
        <v>1</v>
      </c>
      <c r="J21" s="21">
        <v>1102</v>
      </c>
      <c r="K21" s="21">
        <v>1105</v>
      </c>
      <c r="L21" s="21">
        <v>1106</v>
      </c>
      <c r="M21" s="21"/>
      <c r="N21" s="21"/>
      <c r="O21" s="24"/>
      <c r="P21" s="37" t="s">
        <v>461</v>
      </c>
      <c r="Q21" s="37" t="s">
        <v>462</v>
      </c>
      <c r="R21" s="24"/>
      <c r="S21" s="35">
        <f t="shared" si="0"/>
        <v>23</v>
      </c>
      <c r="T21" s="35">
        <f t="shared" si="1"/>
        <v>225</v>
      </c>
      <c r="U21" s="33">
        <f t="shared" si="2"/>
        <v>51.75</v>
      </c>
    </row>
    <row r="22" spans="1:21">
      <c r="A22" s="21" t="s">
        <v>127</v>
      </c>
      <c r="B22" s="21" t="s">
        <v>128</v>
      </c>
      <c r="C22" s="23" t="s">
        <v>116</v>
      </c>
      <c r="D22" s="21" t="s">
        <v>71</v>
      </c>
      <c r="E22" s="21" t="s">
        <v>78</v>
      </c>
      <c r="F22" s="21">
        <v>100</v>
      </c>
      <c r="G22" s="21">
        <v>15</v>
      </c>
      <c r="H22" s="21" t="s">
        <v>129</v>
      </c>
      <c r="I22" s="21">
        <v>1</v>
      </c>
      <c r="J22" s="21">
        <v>1102</v>
      </c>
      <c r="K22" s="21">
        <v>1105</v>
      </c>
      <c r="L22" s="21">
        <v>1106</v>
      </c>
      <c r="M22" s="21"/>
      <c r="N22" s="21"/>
      <c r="O22" s="24"/>
      <c r="P22" s="37" t="s">
        <v>461</v>
      </c>
      <c r="Q22" s="37" t="s">
        <v>462</v>
      </c>
      <c r="R22" s="24"/>
      <c r="S22" s="35">
        <f t="shared" si="0"/>
        <v>36.799999999999997</v>
      </c>
      <c r="T22" s="35">
        <f t="shared" si="1"/>
        <v>235</v>
      </c>
      <c r="U22" s="33">
        <f t="shared" si="2"/>
        <v>86.48</v>
      </c>
    </row>
    <row r="23" spans="1:21">
      <c r="A23" s="21" t="s">
        <v>130</v>
      </c>
      <c r="B23" s="21" t="s">
        <v>131</v>
      </c>
      <c r="C23" s="23" t="s">
        <v>116</v>
      </c>
      <c r="D23" s="21" t="s">
        <v>132</v>
      </c>
      <c r="E23" s="21" t="s">
        <v>133</v>
      </c>
      <c r="F23" s="21">
        <v>100</v>
      </c>
      <c r="G23" s="21">
        <v>15</v>
      </c>
      <c r="H23" s="21" t="s">
        <v>134</v>
      </c>
      <c r="I23" s="21">
        <v>1</v>
      </c>
      <c r="J23" s="21">
        <v>1102</v>
      </c>
      <c r="K23" s="21">
        <v>1105</v>
      </c>
      <c r="L23" s="21">
        <v>1106</v>
      </c>
      <c r="M23" s="21"/>
      <c r="N23" s="21"/>
      <c r="O23" s="24"/>
      <c r="P23" s="37" t="s">
        <v>461</v>
      </c>
      <c r="Q23" s="37" t="s">
        <v>462</v>
      </c>
      <c r="R23" s="24"/>
      <c r="S23" s="35">
        <f t="shared" si="0"/>
        <v>50.599999999999994</v>
      </c>
      <c r="T23" s="35">
        <f t="shared" si="1"/>
        <v>245</v>
      </c>
      <c r="U23" s="33">
        <f t="shared" si="2"/>
        <v>123.96999999999998</v>
      </c>
    </row>
    <row r="24" spans="1:21">
      <c r="A24" s="21" t="s">
        <v>135</v>
      </c>
      <c r="B24" s="21" t="s">
        <v>136</v>
      </c>
      <c r="C24" s="23" t="s">
        <v>116</v>
      </c>
      <c r="D24" s="21" t="s">
        <v>137</v>
      </c>
      <c r="E24" s="21" t="s">
        <v>138</v>
      </c>
      <c r="F24" s="21">
        <v>100</v>
      </c>
      <c r="G24" s="21">
        <v>15</v>
      </c>
      <c r="H24" s="21" t="s">
        <v>139</v>
      </c>
      <c r="I24" s="21">
        <v>1</v>
      </c>
      <c r="J24" s="21">
        <v>1102</v>
      </c>
      <c r="K24" s="21">
        <v>1105</v>
      </c>
      <c r="L24" s="21">
        <v>1106</v>
      </c>
      <c r="M24" s="21"/>
      <c r="N24" s="21"/>
      <c r="O24" s="24"/>
      <c r="P24" s="37" t="s">
        <v>461</v>
      </c>
      <c r="Q24" s="37" t="s">
        <v>462</v>
      </c>
      <c r="R24" s="24"/>
      <c r="S24" s="35">
        <f t="shared" si="0"/>
        <v>69</v>
      </c>
      <c r="T24" s="35">
        <f t="shared" si="1"/>
        <v>255</v>
      </c>
      <c r="U24" s="33">
        <f t="shared" si="2"/>
        <v>175.95</v>
      </c>
    </row>
    <row r="25" spans="1:21">
      <c r="A25" s="21"/>
      <c r="B25" s="21"/>
      <c r="C25" s="23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4"/>
      <c r="P25" s="24"/>
      <c r="Q25" s="24"/>
      <c r="R25" s="24"/>
      <c r="S25" s="35">
        <f t="shared" si="0"/>
        <v>0</v>
      </c>
      <c r="T25" s="35">
        <f t="shared" si="1"/>
        <v>0</v>
      </c>
      <c r="U25" s="33">
        <f t="shared" si="2"/>
        <v>0</v>
      </c>
    </row>
    <row r="26" spans="1:21">
      <c r="A26" s="21" t="s">
        <v>140</v>
      </c>
      <c r="B26" s="21" t="s">
        <v>141</v>
      </c>
      <c r="C26" s="23" t="s">
        <v>142</v>
      </c>
      <c r="D26" s="21">
        <v>12</v>
      </c>
      <c r="E26" s="21">
        <v>16</v>
      </c>
      <c r="F26" s="21">
        <v>80</v>
      </c>
      <c r="G26" s="21">
        <v>12</v>
      </c>
      <c r="H26" s="21">
        <v>120</v>
      </c>
      <c r="I26" s="21">
        <v>7</v>
      </c>
      <c r="J26" s="21">
        <v>1201</v>
      </c>
      <c r="K26" s="21">
        <v>1202</v>
      </c>
      <c r="L26" s="21">
        <v>1203</v>
      </c>
      <c r="M26" s="21">
        <v>2</v>
      </c>
      <c r="N26" s="21">
        <v>10</v>
      </c>
      <c r="O26" s="24">
        <v>5</v>
      </c>
      <c r="P26" s="24"/>
      <c r="Q26" s="24"/>
      <c r="R26" s="24"/>
      <c r="S26" s="35">
        <f t="shared" si="0"/>
        <v>12.544</v>
      </c>
      <c r="T26" s="35">
        <f t="shared" si="1"/>
        <v>155</v>
      </c>
      <c r="U26" s="33">
        <f t="shared" si="2"/>
        <v>19.443200000000001</v>
      </c>
    </row>
    <row r="27" spans="1:21">
      <c r="A27" s="21" t="s">
        <v>143</v>
      </c>
      <c r="B27" s="21" t="s">
        <v>144</v>
      </c>
      <c r="C27" s="23" t="s">
        <v>142</v>
      </c>
      <c r="D27" s="21" t="s">
        <v>71</v>
      </c>
      <c r="E27" s="21" t="s">
        <v>145</v>
      </c>
      <c r="F27" s="21">
        <v>80</v>
      </c>
      <c r="G27" s="21">
        <v>12</v>
      </c>
      <c r="H27" s="21">
        <v>120</v>
      </c>
      <c r="I27" s="21">
        <v>7</v>
      </c>
      <c r="J27" s="21">
        <v>1201</v>
      </c>
      <c r="K27" s="21">
        <v>1202</v>
      </c>
      <c r="L27" s="21">
        <v>1203</v>
      </c>
      <c r="M27" s="21">
        <v>2</v>
      </c>
      <c r="N27" s="21" t="s">
        <v>72</v>
      </c>
      <c r="O27" s="24">
        <v>5</v>
      </c>
      <c r="P27" s="24"/>
      <c r="Q27" s="24"/>
      <c r="R27" s="24"/>
      <c r="S27" s="35">
        <f t="shared" si="0"/>
        <v>25.088000000000001</v>
      </c>
      <c r="T27" s="35">
        <f t="shared" si="1"/>
        <v>155</v>
      </c>
      <c r="U27" s="33">
        <f t="shared" si="2"/>
        <v>38.886400000000002</v>
      </c>
    </row>
    <row r="28" spans="1:21">
      <c r="A28" s="21" t="s">
        <v>146</v>
      </c>
      <c r="B28" s="21" t="s">
        <v>147</v>
      </c>
      <c r="C28" s="23" t="s">
        <v>142</v>
      </c>
      <c r="D28" s="21" t="s">
        <v>82</v>
      </c>
      <c r="E28" s="21" t="s">
        <v>83</v>
      </c>
      <c r="F28" s="21">
        <v>80</v>
      </c>
      <c r="G28" s="21">
        <v>12</v>
      </c>
      <c r="H28" s="21">
        <v>120</v>
      </c>
      <c r="I28" s="21">
        <v>7</v>
      </c>
      <c r="J28" s="21">
        <v>1201</v>
      </c>
      <c r="K28" s="21">
        <v>1202</v>
      </c>
      <c r="L28" s="21">
        <v>1203</v>
      </c>
      <c r="M28" s="21">
        <v>2</v>
      </c>
      <c r="N28" s="21" t="s">
        <v>79</v>
      </c>
      <c r="O28" s="24">
        <v>5</v>
      </c>
      <c r="P28" s="24"/>
      <c r="Q28" s="24"/>
      <c r="R28" s="24"/>
      <c r="S28" s="35">
        <f t="shared" si="0"/>
        <v>50.176000000000002</v>
      </c>
      <c r="T28" s="35">
        <f t="shared" si="1"/>
        <v>155</v>
      </c>
      <c r="U28" s="33">
        <f t="shared" si="2"/>
        <v>77.772800000000004</v>
      </c>
    </row>
    <row r="29" spans="1:21">
      <c r="A29" s="21" t="s">
        <v>148</v>
      </c>
      <c r="B29" s="21" t="s">
        <v>149</v>
      </c>
      <c r="C29" s="23" t="s">
        <v>142</v>
      </c>
      <c r="D29" s="21" t="s">
        <v>150</v>
      </c>
      <c r="E29" s="21" t="s">
        <v>151</v>
      </c>
      <c r="F29" s="21">
        <v>80</v>
      </c>
      <c r="G29" s="21">
        <v>12</v>
      </c>
      <c r="H29" s="21">
        <v>120</v>
      </c>
      <c r="I29" s="21">
        <v>7</v>
      </c>
      <c r="J29" s="21">
        <v>1201</v>
      </c>
      <c r="K29" s="21">
        <v>1202</v>
      </c>
      <c r="L29" s="21">
        <v>1203</v>
      </c>
      <c r="M29" s="21">
        <v>2</v>
      </c>
      <c r="N29" s="21" t="s">
        <v>84</v>
      </c>
      <c r="O29" s="24">
        <v>5</v>
      </c>
      <c r="P29" s="24"/>
      <c r="Q29" s="24"/>
      <c r="R29" s="24"/>
      <c r="S29" s="35">
        <f t="shared" si="0"/>
        <v>69.888000000000005</v>
      </c>
      <c r="T29" s="35">
        <f t="shared" si="1"/>
        <v>155</v>
      </c>
      <c r="U29" s="33">
        <f t="shared" si="2"/>
        <v>108.32640000000001</v>
      </c>
    </row>
    <row r="30" spans="1:21">
      <c r="A30" s="21" t="s">
        <v>152</v>
      </c>
      <c r="B30" s="21" t="s">
        <v>153</v>
      </c>
      <c r="C30" s="23" t="s">
        <v>142</v>
      </c>
      <c r="D30" s="21" t="s">
        <v>151</v>
      </c>
      <c r="E30" s="21" t="s">
        <v>154</v>
      </c>
      <c r="F30" s="21">
        <v>80</v>
      </c>
      <c r="G30" s="21">
        <v>12</v>
      </c>
      <c r="H30" s="21">
        <v>120</v>
      </c>
      <c r="I30" s="21">
        <v>7</v>
      </c>
      <c r="J30" s="21">
        <v>1201</v>
      </c>
      <c r="K30" s="21">
        <v>1202</v>
      </c>
      <c r="L30" s="21">
        <v>1203</v>
      </c>
      <c r="M30" s="21">
        <v>2</v>
      </c>
      <c r="N30" s="21" t="s">
        <v>90</v>
      </c>
      <c r="O30" s="24">
        <v>5</v>
      </c>
      <c r="P30" s="24"/>
      <c r="Q30" s="24"/>
      <c r="R30" s="24"/>
      <c r="S30" s="35">
        <f t="shared" si="0"/>
        <v>100.352</v>
      </c>
      <c r="T30" s="35">
        <f t="shared" si="1"/>
        <v>155</v>
      </c>
      <c r="U30" s="33">
        <f t="shared" si="2"/>
        <v>155.54560000000001</v>
      </c>
    </row>
    <row r="31" spans="1:21">
      <c r="A31" s="21" t="s">
        <v>155</v>
      </c>
      <c r="B31" s="21" t="s">
        <v>156</v>
      </c>
      <c r="C31" s="23" t="s">
        <v>142</v>
      </c>
      <c r="D31" s="21" t="s">
        <v>95</v>
      </c>
      <c r="E31" s="21" t="s">
        <v>157</v>
      </c>
      <c r="F31" s="21">
        <v>80</v>
      </c>
      <c r="G31" s="21">
        <v>12</v>
      </c>
      <c r="H31" s="21">
        <v>120</v>
      </c>
      <c r="I31" s="21">
        <v>7</v>
      </c>
      <c r="J31" s="21">
        <v>1201</v>
      </c>
      <c r="K31" s="21">
        <v>1202</v>
      </c>
      <c r="L31" s="21">
        <v>1203</v>
      </c>
      <c r="M31" s="21">
        <v>2</v>
      </c>
      <c r="N31" s="21" t="s">
        <v>121</v>
      </c>
      <c r="O31" s="24">
        <v>5</v>
      </c>
      <c r="P31" s="24"/>
      <c r="Q31" s="24"/>
      <c r="R31" s="24"/>
      <c r="S31" s="35">
        <f t="shared" si="0"/>
        <v>125.44</v>
      </c>
      <c r="T31" s="35">
        <f t="shared" si="1"/>
        <v>155</v>
      </c>
      <c r="U31" s="33">
        <f t="shared" si="2"/>
        <v>194.43200000000002</v>
      </c>
    </row>
    <row r="32" spans="1:21">
      <c r="A32" s="21"/>
      <c r="B32" s="21"/>
      <c r="C32" s="23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4"/>
      <c r="P32" s="24"/>
      <c r="Q32" s="24"/>
      <c r="R32" s="24"/>
      <c r="S32" s="35">
        <f t="shared" si="0"/>
        <v>0</v>
      </c>
      <c r="T32" s="35">
        <f t="shared" si="1"/>
        <v>0</v>
      </c>
      <c r="U32" s="33">
        <f t="shared" si="2"/>
        <v>0</v>
      </c>
    </row>
    <row r="33" spans="1:21">
      <c r="A33" s="21">
        <v>1210</v>
      </c>
      <c r="B33" s="21" t="s">
        <v>158</v>
      </c>
      <c r="C33" s="23" t="s">
        <v>159</v>
      </c>
      <c r="D33" s="21">
        <v>15</v>
      </c>
      <c r="E33" s="21">
        <v>19</v>
      </c>
      <c r="F33" s="21">
        <v>90</v>
      </c>
      <c r="G33" s="21" t="s">
        <v>160</v>
      </c>
      <c r="H33" s="21">
        <v>30</v>
      </c>
      <c r="I33" s="21">
        <v>7</v>
      </c>
      <c r="J33" s="21">
        <v>1201</v>
      </c>
      <c r="K33" s="21">
        <v>1204</v>
      </c>
      <c r="L33" s="21">
        <v>1205</v>
      </c>
      <c r="M33" s="21"/>
      <c r="N33" s="21"/>
      <c r="O33" s="24"/>
      <c r="P33" s="24"/>
      <c r="Q33" s="24"/>
      <c r="R33" s="24"/>
      <c r="S33" s="35">
        <f t="shared" si="0"/>
        <v>15.3</v>
      </c>
      <c r="T33" s="35">
        <f t="shared" si="1"/>
        <v>65</v>
      </c>
      <c r="U33" s="33">
        <f t="shared" si="2"/>
        <v>9.9450000000000003</v>
      </c>
    </row>
    <row r="34" spans="1:21">
      <c r="A34" s="21" t="s">
        <v>161</v>
      </c>
      <c r="B34" s="21" t="s">
        <v>162</v>
      </c>
      <c r="C34" s="23" t="s">
        <v>159</v>
      </c>
      <c r="D34" s="21" t="s">
        <v>77</v>
      </c>
      <c r="E34" s="21" t="s">
        <v>163</v>
      </c>
      <c r="F34" s="21" t="s">
        <v>164</v>
      </c>
      <c r="G34" s="21" t="s">
        <v>73</v>
      </c>
      <c r="H34" s="21">
        <v>30</v>
      </c>
      <c r="I34" s="21">
        <v>7</v>
      </c>
      <c r="J34" s="21">
        <v>1201</v>
      </c>
      <c r="K34" s="21">
        <v>1204</v>
      </c>
      <c r="L34" s="21">
        <v>1205</v>
      </c>
      <c r="M34" s="21"/>
      <c r="N34" s="21"/>
      <c r="O34" s="24"/>
      <c r="P34" s="24"/>
      <c r="Q34" s="24"/>
      <c r="R34" s="24"/>
      <c r="S34" s="35">
        <f t="shared" si="0"/>
        <v>31.9056</v>
      </c>
      <c r="T34" s="35">
        <f t="shared" si="1"/>
        <v>65</v>
      </c>
      <c r="U34" s="33">
        <f t="shared" si="2"/>
        <v>20.73864</v>
      </c>
    </row>
    <row r="35" spans="1:21">
      <c r="A35" s="21" t="s">
        <v>165</v>
      </c>
      <c r="B35" s="21" t="s">
        <v>166</v>
      </c>
      <c r="C35" s="23" t="s">
        <v>159</v>
      </c>
      <c r="D35" s="21" t="s">
        <v>150</v>
      </c>
      <c r="E35" s="21" t="s">
        <v>167</v>
      </c>
      <c r="F35" s="21" t="s">
        <v>168</v>
      </c>
      <c r="G35" s="21" t="s">
        <v>91</v>
      </c>
      <c r="H35" s="21">
        <v>30</v>
      </c>
      <c r="I35" s="21">
        <v>7</v>
      </c>
      <c r="J35" s="21">
        <v>1201</v>
      </c>
      <c r="K35" s="21">
        <v>1204</v>
      </c>
      <c r="L35" s="21">
        <v>1205</v>
      </c>
      <c r="M35" s="21"/>
      <c r="N35" s="21"/>
      <c r="O35" s="24"/>
      <c r="P35" s="24"/>
      <c r="Q35" s="24"/>
      <c r="R35" s="24"/>
      <c r="S35" s="35">
        <f t="shared" si="0"/>
        <v>66.476799999999997</v>
      </c>
      <c r="T35" s="35">
        <f t="shared" si="1"/>
        <v>65</v>
      </c>
      <c r="U35" s="33">
        <f t="shared" si="2"/>
        <v>43.209920000000004</v>
      </c>
    </row>
    <row r="36" spans="1:21">
      <c r="A36" s="21" t="s">
        <v>169</v>
      </c>
      <c r="B36" s="21" t="s">
        <v>170</v>
      </c>
      <c r="C36" s="23" t="s">
        <v>159</v>
      </c>
      <c r="D36" s="21" t="s">
        <v>94</v>
      </c>
      <c r="E36" s="21" t="s">
        <v>171</v>
      </c>
      <c r="F36" s="21" t="s">
        <v>151</v>
      </c>
      <c r="G36" s="21" t="s">
        <v>110</v>
      </c>
      <c r="H36" s="21">
        <v>30</v>
      </c>
      <c r="I36" s="21">
        <v>7</v>
      </c>
      <c r="J36" s="21">
        <v>1201</v>
      </c>
      <c r="K36" s="21">
        <v>1204</v>
      </c>
      <c r="L36" s="21">
        <v>1205</v>
      </c>
      <c r="M36" s="21"/>
      <c r="N36" s="21"/>
      <c r="O36" s="24"/>
      <c r="P36" s="24"/>
      <c r="Q36" s="24"/>
      <c r="R36" s="24"/>
      <c r="S36" s="35">
        <f t="shared" si="0"/>
        <v>103.79520000000001</v>
      </c>
      <c r="T36" s="35">
        <f t="shared" si="1"/>
        <v>65</v>
      </c>
      <c r="U36" s="33">
        <f t="shared" si="2"/>
        <v>67.466880000000003</v>
      </c>
    </row>
    <row r="37" spans="1:21">
      <c r="A37" s="21" t="s">
        <v>172</v>
      </c>
      <c r="B37" s="21" t="s">
        <v>173</v>
      </c>
      <c r="C37" s="23" t="s">
        <v>159</v>
      </c>
      <c r="D37" s="21" t="s">
        <v>95</v>
      </c>
      <c r="E37" s="21" t="s">
        <v>174</v>
      </c>
      <c r="F37" s="21" t="s">
        <v>175</v>
      </c>
      <c r="G37" s="21" t="s">
        <v>66</v>
      </c>
      <c r="H37" s="21">
        <v>30</v>
      </c>
      <c r="I37" s="21">
        <v>7</v>
      </c>
      <c r="J37" s="21">
        <v>1201</v>
      </c>
      <c r="K37" s="21">
        <v>1204</v>
      </c>
      <c r="L37" s="21">
        <v>1205</v>
      </c>
      <c r="M37" s="21"/>
      <c r="N37" s="21"/>
      <c r="O37" s="24"/>
      <c r="P37" s="24"/>
      <c r="Q37" s="24"/>
      <c r="R37" s="24"/>
      <c r="S37" s="35">
        <f t="shared" si="0"/>
        <v>143.94239999999999</v>
      </c>
      <c r="T37" s="35">
        <f t="shared" si="1"/>
        <v>65</v>
      </c>
      <c r="U37" s="33">
        <f t="shared" si="2"/>
        <v>93.562559999999991</v>
      </c>
    </row>
    <row r="38" spans="1:21">
      <c r="A38" s="21" t="s">
        <v>176</v>
      </c>
      <c r="B38" s="21" t="s">
        <v>177</v>
      </c>
      <c r="C38" s="23" t="s">
        <v>159</v>
      </c>
      <c r="D38" s="21" t="s">
        <v>113</v>
      </c>
      <c r="E38" s="21" t="s">
        <v>178</v>
      </c>
      <c r="F38" s="21" t="s">
        <v>179</v>
      </c>
      <c r="G38" s="21" t="s">
        <v>67</v>
      </c>
      <c r="H38" s="21">
        <v>30</v>
      </c>
      <c r="I38" s="21">
        <v>7</v>
      </c>
      <c r="J38" s="21">
        <v>1201</v>
      </c>
      <c r="K38" s="21">
        <v>1204</v>
      </c>
      <c r="L38" s="21">
        <v>1205</v>
      </c>
      <c r="M38" s="21"/>
      <c r="N38" s="21"/>
      <c r="O38" s="24"/>
      <c r="P38" s="24"/>
      <c r="Q38" s="24"/>
      <c r="R38" s="24"/>
      <c r="S38" s="35">
        <f t="shared" si="0"/>
        <v>187.00000000000003</v>
      </c>
      <c r="T38" s="35">
        <f t="shared" si="1"/>
        <v>65</v>
      </c>
      <c r="U38" s="33">
        <f t="shared" si="2"/>
        <v>121.55000000000001</v>
      </c>
    </row>
    <row r="39" spans="1:21">
      <c r="A39" s="21"/>
      <c r="B39" s="21"/>
      <c r="C39" s="23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4"/>
      <c r="P39" s="24"/>
      <c r="Q39" s="24"/>
      <c r="R39" s="24"/>
      <c r="S39" s="35">
        <f t="shared" si="0"/>
        <v>0</v>
      </c>
      <c r="T39" s="35">
        <f t="shared" si="1"/>
        <v>0</v>
      </c>
      <c r="U39" s="33">
        <f t="shared" si="2"/>
        <v>0</v>
      </c>
    </row>
    <row r="40" spans="1:21">
      <c r="A40" s="21">
        <v>1220</v>
      </c>
      <c r="B40" s="21" t="s">
        <v>180</v>
      </c>
      <c r="C40" s="22" t="s">
        <v>181</v>
      </c>
      <c r="D40" s="21">
        <v>1</v>
      </c>
      <c r="E40" s="21">
        <v>10</v>
      </c>
      <c r="F40" s="21">
        <v>80</v>
      </c>
      <c r="G40" s="21">
        <v>0</v>
      </c>
      <c r="H40" s="21">
        <v>110</v>
      </c>
      <c r="I40" s="21">
        <v>7</v>
      </c>
      <c r="J40" s="21">
        <v>1201</v>
      </c>
      <c r="K40" s="21">
        <v>1206</v>
      </c>
      <c r="L40" s="21">
        <v>1207</v>
      </c>
      <c r="M40" s="21"/>
      <c r="N40" s="21"/>
      <c r="O40" s="24"/>
      <c r="P40" s="24"/>
      <c r="Q40" s="24"/>
      <c r="R40" s="24"/>
      <c r="S40" s="35">
        <f t="shared" si="0"/>
        <v>4.4000000000000004</v>
      </c>
      <c r="T40" s="35">
        <f t="shared" si="1"/>
        <v>145</v>
      </c>
      <c r="U40" s="33">
        <f t="shared" si="2"/>
        <v>6.38</v>
      </c>
    </row>
    <row r="41" spans="1:21">
      <c r="A41" s="21">
        <v>1300</v>
      </c>
      <c r="B41" s="21" t="s">
        <v>182</v>
      </c>
      <c r="C41" s="23" t="s">
        <v>183</v>
      </c>
      <c r="D41" s="21">
        <v>18</v>
      </c>
      <c r="E41" s="21">
        <v>22</v>
      </c>
      <c r="F41" s="21">
        <v>80</v>
      </c>
      <c r="G41" s="21">
        <v>10</v>
      </c>
      <c r="H41" s="21">
        <v>100</v>
      </c>
      <c r="I41" s="21">
        <v>10</v>
      </c>
      <c r="J41" s="21">
        <v>1301</v>
      </c>
      <c r="K41" s="21">
        <v>1302</v>
      </c>
      <c r="L41" s="21">
        <v>1303</v>
      </c>
      <c r="M41" s="21"/>
      <c r="N41" s="21"/>
      <c r="O41" s="24"/>
      <c r="P41" s="24">
        <v>7</v>
      </c>
      <c r="Q41" s="24">
        <v>100</v>
      </c>
      <c r="R41" s="24"/>
      <c r="S41" s="35">
        <f t="shared" si="0"/>
        <v>17.600000000000001</v>
      </c>
      <c r="T41" s="35">
        <f t="shared" si="1"/>
        <v>150</v>
      </c>
      <c r="U41" s="33">
        <f t="shared" si="2"/>
        <v>26.4</v>
      </c>
    </row>
    <row r="42" spans="1:21">
      <c r="A42" s="21"/>
      <c r="B42" s="21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4"/>
      <c r="P42" s="24"/>
      <c r="Q42" s="24"/>
      <c r="R42" s="24"/>
      <c r="S42" s="35">
        <f t="shared" si="0"/>
        <v>0</v>
      </c>
      <c r="T42" s="35">
        <f t="shared" si="1"/>
        <v>0</v>
      </c>
      <c r="U42" s="33">
        <f t="shared" si="2"/>
        <v>0</v>
      </c>
    </row>
    <row r="43" spans="1:21">
      <c r="A43" s="21">
        <v>1310</v>
      </c>
      <c r="B43" s="21" t="s">
        <v>184</v>
      </c>
      <c r="C43" s="23" t="s">
        <v>185</v>
      </c>
      <c r="D43" s="21">
        <v>16</v>
      </c>
      <c r="E43" s="21">
        <v>20</v>
      </c>
      <c r="F43" s="21">
        <v>80</v>
      </c>
      <c r="G43" s="21">
        <v>10</v>
      </c>
      <c r="H43" s="21">
        <v>130</v>
      </c>
      <c r="I43" s="21">
        <v>10</v>
      </c>
      <c r="J43" s="21">
        <v>1301</v>
      </c>
      <c r="K43" s="21">
        <v>1302</v>
      </c>
      <c r="L43" s="21">
        <v>1304</v>
      </c>
      <c r="M43" s="21">
        <v>3</v>
      </c>
      <c r="N43" s="21">
        <v>10</v>
      </c>
      <c r="O43" s="24">
        <v>3</v>
      </c>
      <c r="P43" s="24"/>
      <c r="Q43" s="24"/>
      <c r="R43" s="24"/>
      <c r="S43" s="35">
        <f t="shared" si="0"/>
        <v>15.84</v>
      </c>
      <c r="T43" s="35">
        <f t="shared" si="1"/>
        <v>180</v>
      </c>
      <c r="U43" s="33">
        <f t="shared" si="2"/>
        <v>28.511999999999997</v>
      </c>
    </row>
    <row r="44" spans="1:21">
      <c r="A44" s="21" t="s">
        <v>186</v>
      </c>
      <c r="B44" s="21" t="s">
        <v>187</v>
      </c>
      <c r="C44" s="23" t="s">
        <v>185</v>
      </c>
      <c r="D44" s="21" t="s">
        <v>145</v>
      </c>
      <c r="E44" s="21" t="s">
        <v>78</v>
      </c>
      <c r="F44" s="21">
        <v>80</v>
      </c>
      <c r="G44" s="21">
        <v>10</v>
      </c>
      <c r="H44" s="21">
        <v>130</v>
      </c>
      <c r="I44" s="21">
        <v>10</v>
      </c>
      <c r="J44" s="21">
        <v>1301</v>
      </c>
      <c r="K44" s="21">
        <v>1302</v>
      </c>
      <c r="L44" s="21">
        <v>1304</v>
      </c>
      <c r="M44" s="21">
        <v>3</v>
      </c>
      <c r="N44" s="21" t="s">
        <v>72</v>
      </c>
      <c r="O44" s="24" t="s">
        <v>85</v>
      </c>
      <c r="P44" s="24"/>
      <c r="Q44" s="24"/>
      <c r="R44" s="24"/>
      <c r="S44" s="35">
        <f t="shared" si="0"/>
        <v>31.68</v>
      </c>
      <c r="T44" s="35">
        <f t="shared" si="1"/>
        <v>180</v>
      </c>
      <c r="U44" s="33">
        <f t="shared" si="2"/>
        <v>57.023999999999994</v>
      </c>
    </row>
    <row r="45" spans="1:21">
      <c r="A45" s="21" t="s">
        <v>188</v>
      </c>
      <c r="B45" s="21" t="s">
        <v>189</v>
      </c>
      <c r="C45" s="23" t="s">
        <v>185</v>
      </c>
      <c r="D45" s="21" t="s">
        <v>83</v>
      </c>
      <c r="E45" s="21" t="s">
        <v>106</v>
      </c>
      <c r="F45" s="21">
        <v>80</v>
      </c>
      <c r="G45" s="21">
        <v>10</v>
      </c>
      <c r="H45" s="21">
        <v>130</v>
      </c>
      <c r="I45" s="21">
        <v>10</v>
      </c>
      <c r="J45" s="21">
        <v>1301</v>
      </c>
      <c r="K45" s="21">
        <v>1302</v>
      </c>
      <c r="L45" s="21">
        <v>1304</v>
      </c>
      <c r="M45" s="21">
        <v>3</v>
      </c>
      <c r="N45" s="21" t="s">
        <v>79</v>
      </c>
      <c r="O45" s="24" t="s">
        <v>85</v>
      </c>
      <c r="P45" s="24"/>
      <c r="Q45" s="24"/>
      <c r="R45" s="24"/>
      <c r="S45" s="35">
        <f t="shared" si="0"/>
        <v>63.36</v>
      </c>
      <c r="T45" s="35">
        <f t="shared" si="1"/>
        <v>180</v>
      </c>
      <c r="U45" s="33">
        <f t="shared" si="2"/>
        <v>114.04799999999999</v>
      </c>
    </row>
    <row r="46" spans="1:21">
      <c r="A46" s="21" t="s">
        <v>190</v>
      </c>
      <c r="B46" s="21" t="s">
        <v>191</v>
      </c>
      <c r="C46" s="23" t="s">
        <v>185</v>
      </c>
      <c r="D46" s="21" t="s">
        <v>151</v>
      </c>
      <c r="E46" s="21" t="s">
        <v>95</v>
      </c>
      <c r="F46" s="21">
        <v>80</v>
      </c>
      <c r="G46" s="21">
        <v>10</v>
      </c>
      <c r="H46" s="21">
        <v>130</v>
      </c>
      <c r="I46" s="21">
        <v>10</v>
      </c>
      <c r="J46" s="21">
        <v>1301</v>
      </c>
      <c r="K46" s="21">
        <v>1302</v>
      </c>
      <c r="L46" s="21">
        <v>1304</v>
      </c>
      <c r="M46" s="21">
        <v>3</v>
      </c>
      <c r="N46" s="21" t="s">
        <v>84</v>
      </c>
      <c r="O46" s="24" t="s">
        <v>85</v>
      </c>
      <c r="P46" s="24"/>
      <c r="Q46" s="24"/>
      <c r="R46" s="24"/>
      <c r="S46" s="35">
        <f t="shared" si="0"/>
        <v>95.04</v>
      </c>
      <c r="T46" s="35">
        <f t="shared" si="1"/>
        <v>180</v>
      </c>
      <c r="U46" s="33">
        <f t="shared" si="2"/>
        <v>171.072</v>
      </c>
    </row>
    <row r="47" spans="1:21">
      <c r="A47" s="21" t="s">
        <v>192</v>
      </c>
      <c r="B47" s="21" t="s">
        <v>193</v>
      </c>
      <c r="C47" s="23" t="s">
        <v>185</v>
      </c>
      <c r="D47" s="21" t="s">
        <v>154</v>
      </c>
      <c r="E47" s="21" t="s">
        <v>157</v>
      </c>
      <c r="F47" s="21">
        <v>80</v>
      </c>
      <c r="G47" s="21">
        <v>10</v>
      </c>
      <c r="H47" s="21">
        <v>130</v>
      </c>
      <c r="I47" s="21">
        <v>10</v>
      </c>
      <c r="J47" s="21">
        <v>1301</v>
      </c>
      <c r="K47" s="21">
        <v>1302</v>
      </c>
      <c r="L47" s="21">
        <v>1304</v>
      </c>
      <c r="M47" s="21">
        <v>3</v>
      </c>
      <c r="N47" s="21" t="s">
        <v>90</v>
      </c>
      <c r="O47" s="24" t="s">
        <v>85</v>
      </c>
      <c r="P47" s="24"/>
      <c r="Q47" s="24"/>
      <c r="R47" s="24"/>
      <c r="S47" s="35">
        <f t="shared" si="0"/>
        <v>126.72</v>
      </c>
      <c r="T47" s="35">
        <f t="shared" si="1"/>
        <v>180</v>
      </c>
      <c r="U47" s="33">
        <f t="shared" si="2"/>
        <v>228.09599999999998</v>
      </c>
    </row>
    <row r="48" spans="1:21">
      <c r="A48" s="21" t="s">
        <v>194</v>
      </c>
      <c r="B48" s="21" t="s">
        <v>195</v>
      </c>
      <c r="C48" s="23" t="s">
        <v>185</v>
      </c>
      <c r="D48" s="21" t="s">
        <v>157</v>
      </c>
      <c r="E48" s="21" t="s">
        <v>117</v>
      </c>
      <c r="F48" s="21">
        <v>80</v>
      </c>
      <c r="G48" s="21">
        <v>10</v>
      </c>
      <c r="H48" s="21">
        <v>130</v>
      </c>
      <c r="I48" s="21">
        <v>10</v>
      </c>
      <c r="J48" s="21">
        <v>1301</v>
      </c>
      <c r="K48" s="21">
        <v>1302</v>
      </c>
      <c r="L48" s="21">
        <v>1304</v>
      </c>
      <c r="M48" s="21">
        <v>3</v>
      </c>
      <c r="N48" s="21" t="s">
        <v>121</v>
      </c>
      <c r="O48" s="24" t="s">
        <v>85</v>
      </c>
      <c r="P48" s="24"/>
      <c r="Q48" s="24"/>
      <c r="R48" s="24"/>
      <c r="S48" s="35">
        <f t="shared" si="0"/>
        <v>158.4</v>
      </c>
      <c r="T48" s="35">
        <f t="shared" si="1"/>
        <v>180</v>
      </c>
      <c r="U48" s="33">
        <f t="shared" si="2"/>
        <v>285.12</v>
      </c>
    </row>
    <row r="49" spans="1:21">
      <c r="A49" s="21"/>
      <c r="B49" s="21"/>
      <c r="C49" s="23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4"/>
      <c r="P49" s="24"/>
      <c r="Q49" s="24"/>
      <c r="R49" s="24"/>
      <c r="S49" s="35">
        <f t="shared" si="0"/>
        <v>0</v>
      </c>
      <c r="T49" s="35">
        <f t="shared" si="1"/>
        <v>0</v>
      </c>
      <c r="U49" s="33">
        <f t="shared" si="2"/>
        <v>0</v>
      </c>
    </row>
    <row r="50" spans="1:21">
      <c r="A50" s="21">
        <v>1320</v>
      </c>
      <c r="B50" s="21" t="s">
        <v>196</v>
      </c>
      <c r="C50" s="23" t="s">
        <v>197</v>
      </c>
      <c r="D50" s="21">
        <v>15</v>
      </c>
      <c r="E50" s="21">
        <v>15</v>
      </c>
      <c r="F50" s="21">
        <v>60</v>
      </c>
      <c r="G50" s="21">
        <v>8</v>
      </c>
      <c r="H50" s="21">
        <v>80</v>
      </c>
      <c r="I50" s="21">
        <v>8</v>
      </c>
      <c r="J50" s="21">
        <v>1301</v>
      </c>
      <c r="K50" s="21">
        <v>1305</v>
      </c>
      <c r="L50" s="21">
        <v>1306</v>
      </c>
      <c r="M50" s="21"/>
      <c r="N50" s="21"/>
      <c r="O50" s="24"/>
      <c r="P50" s="24"/>
      <c r="Q50" s="24"/>
      <c r="R50" s="24"/>
      <c r="S50" s="35">
        <f t="shared" si="0"/>
        <v>9.7200000000000024</v>
      </c>
      <c r="T50" s="35">
        <f t="shared" si="1"/>
        <v>120</v>
      </c>
      <c r="U50" s="33">
        <f t="shared" si="2"/>
        <v>11.664000000000003</v>
      </c>
    </row>
    <row r="51" spans="1:21">
      <c r="A51" s="21" t="s">
        <v>198</v>
      </c>
      <c r="B51" s="21" t="s">
        <v>199</v>
      </c>
      <c r="C51" s="23" t="s">
        <v>197</v>
      </c>
      <c r="D51" s="21" t="s">
        <v>137</v>
      </c>
      <c r="E51" s="21" t="s">
        <v>137</v>
      </c>
      <c r="F51" s="21" t="s">
        <v>200</v>
      </c>
      <c r="G51" s="21" t="s">
        <v>120</v>
      </c>
      <c r="H51" s="21" t="s">
        <v>94</v>
      </c>
      <c r="I51" s="21" t="s">
        <v>120</v>
      </c>
      <c r="J51" s="21">
        <v>1301</v>
      </c>
      <c r="K51" s="21">
        <v>1305</v>
      </c>
      <c r="L51" s="21">
        <v>1306</v>
      </c>
      <c r="M51" s="21"/>
      <c r="N51" s="21"/>
      <c r="O51" s="24"/>
      <c r="P51" s="24"/>
      <c r="Q51" s="24"/>
      <c r="R51" s="24"/>
      <c r="S51" s="35">
        <f t="shared" si="0"/>
        <v>34.335000000000008</v>
      </c>
      <c r="T51" s="35">
        <f t="shared" si="1"/>
        <v>135</v>
      </c>
      <c r="U51" s="33">
        <f t="shared" si="2"/>
        <v>46.352250000000012</v>
      </c>
    </row>
    <row r="52" spans="1:21">
      <c r="A52" s="21" t="s">
        <v>201</v>
      </c>
      <c r="B52" s="21" t="s">
        <v>202</v>
      </c>
      <c r="C52" s="23" t="s">
        <v>197</v>
      </c>
      <c r="D52" s="21" t="s">
        <v>138</v>
      </c>
      <c r="E52" s="21" t="s">
        <v>138</v>
      </c>
      <c r="F52" s="21" t="s">
        <v>106</v>
      </c>
      <c r="G52" s="21" t="s">
        <v>67</v>
      </c>
      <c r="H52" s="21" t="s">
        <v>179</v>
      </c>
      <c r="I52" s="21" t="s">
        <v>67</v>
      </c>
      <c r="J52" s="21">
        <v>1301</v>
      </c>
      <c r="K52" s="21">
        <v>1305</v>
      </c>
      <c r="L52" s="21">
        <v>1306</v>
      </c>
      <c r="M52" s="21"/>
      <c r="N52" s="21"/>
      <c r="O52" s="24"/>
      <c r="P52" s="24"/>
      <c r="Q52" s="24"/>
      <c r="R52" s="24"/>
      <c r="S52" s="35">
        <f t="shared" si="0"/>
        <v>66</v>
      </c>
      <c r="T52" s="35">
        <f t="shared" si="1"/>
        <v>150</v>
      </c>
      <c r="U52" s="33">
        <f t="shared" si="2"/>
        <v>99</v>
      </c>
    </row>
    <row r="53" spans="1:21">
      <c r="A53" s="21" t="s">
        <v>203</v>
      </c>
      <c r="B53" s="21" t="s">
        <v>204</v>
      </c>
      <c r="C53" s="23" t="s">
        <v>197</v>
      </c>
      <c r="D53" s="21" t="s">
        <v>205</v>
      </c>
      <c r="E53" s="21" t="s">
        <v>205</v>
      </c>
      <c r="F53" s="21" t="s">
        <v>94</v>
      </c>
      <c r="G53" s="21" t="s">
        <v>72</v>
      </c>
      <c r="H53" s="21" t="s">
        <v>109</v>
      </c>
      <c r="I53" s="21" t="s">
        <v>109</v>
      </c>
      <c r="J53" s="21">
        <v>1301</v>
      </c>
      <c r="K53" s="21">
        <v>1305</v>
      </c>
      <c r="L53" s="21">
        <v>1306</v>
      </c>
      <c r="M53" s="21"/>
      <c r="N53" s="21"/>
      <c r="O53" s="24"/>
      <c r="P53" s="24"/>
      <c r="Q53" s="24"/>
      <c r="R53" s="24"/>
      <c r="S53" s="35">
        <f t="shared" si="0"/>
        <v>104.89500000000002</v>
      </c>
      <c r="T53" s="35">
        <f t="shared" si="1"/>
        <v>660</v>
      </c>
      <c r="U53" s="33">
        <f t="shared" si="2"/>
        <v>692.30700000000013</v>
      </c>
    </row>
    <row r="54" spans="1:21">
      <c r="A54" s="21" t="s">
        <v>206</v>
      </c>
      <c r="B54" s="21" t="s">
        <v>207</v>
      </c>
      <c r="C54" s="23" t="s">
        <v>197</v>
      </c>
      <c r="D54" s="21" t="s">
        <v>208</v>
      </c>
      <c r="E54" s="21" t="s">
        <v>208</v>
      </c>
      <c r="F54" s="21" t="s">
        <v>179</v>
      </c>
      <c r="G54" s="21" t="s">
        <v>79</v>
      </c>
      <c r="H54" s="21" t="s">
        <v>95</v>
      </c>
      <c r="I54" s="21" t="s">
        <v>95</v>
      </c>
      <c r="J54" s="21">
        <v>1301</v>
      </c>
      <c r="K54" s="21">
        <v>1305</v>
      </c>
      <c r="L54" s="21">
        <v>1306</v>
      </c>
      <c r="M54" s="21"/>
      <c r="N54" s="21"/>
      <c r="O54" s="24"/>
      <c r="P54" s="24"/>
      <c r="Q54" s="24"/>
      <c r="R54" s="24"/>
      <c r="S54" s="35">
        <f t="shared" si="0"/>
        <v>151.20000000000002</v>
      </c>
      <c r="T54" s="35">
        <f t="shared" si="1"/>
        <v>720</v>
      </c>
      <c r="U54" s="33">
        <f t="shared" si="2"/>
        <v>1088.6400000000001</v>
      </c>
    </row>
    <row r="55" spans="1:21">
      <c r="A55" s="21" t="s">
        <v>209</v>
      </c>
      <c r="B55" s="21" t="s">
        <v>210</v>
      </c>
      <c r="C55" s="23" t="s">
        <v>197</v>
      </c>
      <c r="D55" s="21" t="s">
        <v>211</v>
      </c>
      <c r="E55" s="21" t="s">
        <v>211</v>
      </c>
      <c r="F55" s="21" t="s">
        <v>109</v>
      </c>
      <c r="G55" s="21" t="s">
        <v>84</v>
      </c>
      <c r="H55" s="21" t="s">
        <v>212</v>
      </c>
      <c r="I55" s="21" t="s">
        <v>212</v>
      </c>
      <c r="J55" s="21">
        <v>1301</v>
      </c>
      <c r="K55" s="21">
        <v>1305</v>
      </c>
      <c r="L55" s="21">
        <v>1306</v>
      </c>
      <c r="M55" s="21"/>
      <c r="N55" s="21"/>
      <c r="O55" s="24"/>
      <c r="P55" s="24"/>
      <c r="Q55" s="24"/>
      <c r="R55" s="24"/>
      <c r="S55" s="35">
        <f t="shared" si="0"/>
        <v>205.095</v>
      </c>
      <c r="T55" s="35">
        <f t="shared" si="1"/>
        <v>780</v>
      </c>
      <c r="U55" s="33">
        <f t="shared" si="2"/>
        <v>1599.741</v>
      </c>
    </row>
    <row r="56" spans="1:21">
      <c r="A56" s="21"/>
      <c r="B56" s="21"/>
      <c r="C56" s="23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4"/>
      <c r="P56" s="24"/>
      <c r="Q56" s="24"/>
      <c r="R56" s="24"/>
      <c r="S56" s="35">
        <f t="shared" si="0"/>
        <v>0</v>
      </c>
      <c r="T56" s="35">
        <f t="shared" si="1"/>
        <v>0</v>
      </c>
      <c r="U56" s="33">
        <f t="shared" si="2"/>
        <v>0</v>
      </c>
    </row>
    <row r="57" spans="1:21">
      <c r="A57" s="21">
        <v>1400</v>
      </c>
      <c r="B57" s="21" t="s">
        <v>213</v>
      </c>
      <c r="C57" s="23" t="s">
        <v>214</v>
      </c>
      <c r="D57" s="21">
        <v>25</v>
      </c>
      <c r="E57" s="21">
        <v>35</v>
      </c>
      <c r="F57" s="21">
        <v>60</v>
      </c>
      <c r="G57" s="21">
        <v>10</v>
      </c>
      <c r="H57" s="21">
        <v>80</v>
      </c>
      <c r="I57" s="21">
        <v>14</v>
      </c>
      <c r="J57" s="21">
        <v>1401</v>
      </c>
      <c r="K57" s="21">
        <v>1402</v>
      </c>
      <c r="L57" s="21">
        <v>1403</v>
      </c>
      <c r="M57" s="21"/>
      <c r="N57" s="21"/>
      <c r="O57" s="24"/>
      <c r="P57" s="24"/>
      <c r="Q57" s="24"/>
      <c r="R57" s="24"/>
      <c r="S57" s="35">
        <f t="shared" si="0"/>
        <v>19.8</v>
      </c>
      <c r="T57" s="35">
        <f t="shared" si="1"/>
        <v>150</v>
      </c>
      <c r="U57" s="33">
        <f t="shared" si="2"/>
        <v>29.7</v>
      </c>
    </row>
    <row r="58" spans="1:21">
      <c r="A58" s="21" t="s">
        <v>215</v>
      </c>
      <c r="B58" s="21" t="s">
        <v>216</v>
      </c>
      <c r="C58" s="23" t="s">
        <v>214</v>
      </c>
      <c r="D58" s="21" t="s">
        <v>103</v>
      </c>
      <c r="E58" s="21" t="s">
        <v>200</v>
      </c>
      <c r="F58" s="21" t="s">
        <v>217</v>
      </c>
      <c r="G58" s="21">
        <v>10</v>
      </c>
      <c r="H58" s="21">
        <v>80</v>
      </c>
      <c r="I58" s="21">
        <v>14</v>
      </c>
      <c r="J58" s="21">
        <v>1401</v>
      </c>
      <c r="K58" s="21">
        <v>1402</v>
      </c>
      <c r="L58" s="21">
        <v>1403</v>
      </c>
      <c r="M58" s="21"/>
      <c r="N58" s="21"/>
      <c r="O58" s="24"/>
      <c r="P58" s="24"/>
      <c r="Q58" s="24"/>
      <c r="R58" s="24"/>
      <c r="S58" s="35">
        <f t="shared" si="0"/>
        <v>42.9</v>
      </c>
      <c r="T58" s="35">
        <f t="shared" si="1"/>
        <v>150</v>
      </c>
      <c r="U58" s="33">
        <f t="shared" si="2"/>
        <v>64.349999999999994</v>
      </c>
    </row>
    <row r="59" spans="1:21">
      <c r="A59" s="21" t="s">
        <v>218</v>
      </c>
      <c r="B59" s="21" t="s">
        <v>219</v>
      </c>
      <c r="C59" s="23" t="s">
        <v>214</v>
      </c>
      <c r="D59" s="21" t="s">
        <v>138</v>
      </c>
      <c r="E59" s="21" t="s">
        <v>205</v>
      </c>
      <c r="F59" s="21" t="s">
        <v>200</v>
      </c>
      <c r="G59" s="21">
        <v>10</v>
      </c>
      <c r="H59" s="21">
        <v>80</v>
      </c>
      <c r="I59" s="21">
        <v>14</v>
      </c>
      <c r="J59" s="21">
        <v>1401</v>
      </c>
      <c r="K59" s="21">
        <v>1402</v>
      </c>
      <c r="L59" s="21">
        <v>1403</v>
      </c>
      <c r="M59" s="21"/>
      <c r="N59" s="21"/>
      <c r="O59" s="24"/>
      <c r="P59" s="24"/>
      <c r="Q59" s="24"/>
      <c r="R59" s="24"/>
      <c r="S59" s="35">
        <f t="shared" si="0"/>
        <v>69.300000000000011</v>
      </c>
      <c r="T59" s="35">
        <f t="shared" si="1"/>
        <v>150</v>
      </c>
      <c r="U59" s="33">
        <f t="shared" si="2"/>
        <v>103.95000000000002</v>
      </c>
    </row>
    <row r="60" spans="1:21">
      <c r="A60" s="21" t="s">
        <v>220</v>
      </c>
      <c r="B60" s="21" t="s">
        <v>221</v>
      </c>
      <c r="C60" s="23" t="s">
        <v>214</v>
      </c>
      <c r="D60" s="21" t="s">
        <v>179</v>
      </c>
      <c r="E60" s="21" t="s">
        <v>222</v>
      </c>
      <c r="F60" s="21" t="s">
        <v>138</v>
      </c>
      <c r="G60" s="21">
        <v>10</v>
      </c>
      <c r="H60" s="21">
        <v>80</v>
      </c>
      <c r="I60" s="21">
        <v>14</v>
      </c>
      <c r="J60" s="21">
        <v>1401</v>
      </c>
      <c r="K60" s="21">
        <v>1402</v>
      </c>
      <c r="L60" s="21">
        <v>1403</v>
      </c>
      <c r="M60" s="21"/>
      <c r="N60" s="21"/>
      <c r="O60" s="24"/>
      <c r="P60" s="24"/>
      <c r="Q60" s="24"/>
      <c r="R60" s="24"/>
      <c r="S60" s="35">
        <f t="shared" si="0"/>
        <v>99</v>
      </c>
      <c r="T60" s="35">
        <f t="shared" si="1"/>
        <v>150</v>
      </c>
      <c r="U60" s="33">
        <f t="shared" si="2"/>
        <v>148.5</v>
      </c>
    </row>
    <row r="61" spans="1:21">
      <c r="A61" s="21" t="s">
        <v>223</v>
      </c>
      <c r="B61" s="21" t="s">
        <v>224</v>
      </c>
      <c r="C61" s="23" t="s">
        <v>214</v>
      </c>
      <c r="D61" s="21" t="s">
        <v>225</v>
      </c>
      <c r="E61" s="21" t="s">
        <v>226</v>
      </c>
      <c r="F61" s="21" t="s">
        <v>106</v>
      </c>
      <c r="G61" s="21">
        <v>10</v>
      </c>
      <c r="H61" s="21">
        <v>80</v>
      </c>
      <c r="I61" s="21">
        <v>14</v>
      </c>
      <c r="J61" s="21">
        <v>1401</v>
      </c>
      <c r="K61" s="21">
        <v>1402</v>
      </c>
      <c r="L61" s="21">
        <v>1403</v>
      </c>
      <c r="M61" s="21"/>
      <c r="N61" s="21"/>
      <c r="O61" s="24"/>
      <c r="P61" s="24"/>
      <c r="Q61" s="24"/>
      <c r="R61" s="24"/>
      <c r="S61" s="35">
        <f t="shared" si="0"/>
        <v>132</v>
      </c>
      <c r="T61" s="35">
        <f t="shared" si="1"/>
        <v>150</v>
      </c>
      <c r="U61" s="33">
        <f t="shared" si="2"/>
        <v>198</v>
      </c>
    </row>
    <row r="62" spans="1:21">
      <c r="A62" s="21" t="s">
        <v>227</v>
      </c>
      <c r="B62" s="21" t="s">
        <v>228</v>
      </c>
      <c r="C62" s="23" t="s">
        <v>214</v>
      </c>
      <c r="D62" s="21" t="s">
        <v>113</v>
      </c>
      <c r="E62" s="21" t="s">
        <v>122</v>
      </c>
      <c r="F62" s="21" t="s">
        <v>229</v>
      </c>
      <c r="G62" s="21">
        <v>10</v>
      </c>
      <c r="H62" s="21">
        <v>80</v>
      </c>
      <c r="I62" s="21">
        <v>14</v>
      </c>
      <c r="J62" s="21">
        <v>1401</v>
      </c>
      <c r="K62" s="21">
        <v>1402</v>
      </c>
      <c r="L62" s="21">
        <v>1403</v>
      </c>
      <c r="M62" s="21"/>
      <c r="N62" s="21"/>
      <c r="O62" s="24"/>
      <c r="P62" s="24"/>
      <c r="Q62" s="24"/>
      <c r="R62" s="24"/>
      <c r="S62" s="35">
        <f t="shared" si="0"/>
        <v>168.30000000000004</v>
      </c>
      <c r="T62" s="35">
        <f t="shared" si="1"/>
        <v>150</v>
      </c>
      <c r="U62" s="33">
        <f t="shared" si="2"/>
        <v>252.45000000000007</v>
      </c>
    </row>
    <row r="63" spans="1:21">
      <c r="A63" s="21"/>
      <c r="B63" s="21"/>
      <c r="C63" s="23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4"/>
      <c r="P63" s="24"/>
      <c r="Q63" s="24"/>
      <c r="R63" s="24"/>
      <c r="S63" s="35">
        <f t="shared" si="0"/>
        <v>0</v>
      </c>
      <c r="T63" s="35">
        <f t="shared" si="1"/>
        <v>0</v>
      </c>
      <c r="U63" s="33">
        <f t="shared" si="2"/>
        <v>0</v>
      </c>
    </row>
    <row r="64" spans="1:21">
      <c r="A64" s="21">
        <v>1410</v>
      </c>
      <c r="B64" s="24" t="s">
        <v>230</v>
      </c>
      <c r="C64" s="22" t="s">
        <v>231</v>
      </c>
      <c r="D64" s="21">
        <v>18</v>
      </c>
      <c r="E64" s="21">
        <v>32</v>
      </c>
      <c r="F64" s="21">
        <v>90</v>
      </c>
      <c r="G64" s="21">
        <v>11</v>
      </c>
      <c r="H64" s="21">
        <v>110</v>
      </c>
      <c r="I64" s="21">
        <v>12</v>
      </c>
      <c r="J64" s="21">
        <v>1401</v>
      </c>
      <c r="K64" s="21">
        <v>1402</v>
      </c>
      <c r="L64" s="21">
        <v>1404</v>
      </c>
      <c r="M64" s="21"/>
      <c r="N64" s="21"/>
      <c r="O64" s="24"/>
      <c r="P64" s="24"/>
      <c r="Q64" s="24"/>
      <c r="R64" s="24"/>
      <c r="S64" s="35">
        <f t="shared" si="0"/>
        <v>24.975000000000005</v>
      </c>
      <c r="T64" s="35">
        <f t="shared" si="1"/>
        <v>170</v>
      </c>
      <c r="U64" s="33">
        <f t="shared" si="2"/>
        <v>42.45750000000001</v>
      </c>
    </row>
    <row r="65" spans="1:21">
      <c r="A65" s="21" t="s">
        <v>232</v>
      </c>
      <c r="B65" s="24" t="s">
        <v>233</v>
      </c>
      <c r="C65" s="22" t="s">
        <v>231</v>
      </c>
      <c r="D65" s="21" t="s">
        <v>234</v>
      </c>
      <c r="E65" s="21" t="s">
        <v>83</v>
      </c>
      <c r="F65" s="21">
        <v>90</v>
      </c>
      <c r="G65" s="21">
        <v>11</v>
      </c>
      <c r="H65" s="21">
        <v>110</v>
      </c>
      <c r="I65" s="21" t="s">
        <v>90</v>
      </c>
      <c r="J65" s="21">
        <v>1401</v>
      </c>
      <c r="K65" s="21">
        <v>1402</v>
      </c>
      <c r="L65" s="21">
        <v>1404</v>
      </c>
      <c r="M65" s="21"/>
      <c r="N65" s="21"/>
      <c r="O65" s="24"/>
      <c r="P65" s="24"/>
      <c r="Q65" s="24"/>
      <c r="R65" s="24"/>
      <c r="S65" s="35">
        <f t="shared" si="0"/>
        <v>49.95000000000001</v>
      </c>
      <c r="T65" s="35">
        <f t="shared" si="1"/>
        <v>180</v>
      </c>
      <c r="U65" s="33">
        <f t="shared" si="2"/>
        <v>89.910000000000025</v>
      </c>
    </row>
    <row r="66" spans="1:21">
      <c r="A66" s="21" t="s">
        <v>235</v>
      </c>
      <c r="B66" s="24" t="s">
        <v>236</v>
      </c>
      <c r="C66" s="22" t="s">
        <v>231</v>
      </c>
      <c r="D66" s="21" t="s">
        <v>237</v>
      </c>
      <c r="E66" s="21" t="s">
        <v>151</v>
      </c>
      <c r="F66" s="21">
        <v>90</v>
      </c>
      <c r="G66" s="21">
        <v>11</v>
      </c>
      <c r="H66" s="21">
        <v>110</v>
      </c>
      <c r="I66" s="21" t="s">
        <v>238</v>
      </c>
      <c r="J66" s="21">
        <v>1401</v>
      </c>
      <c r="K66" s="21">
        <v>1402</v>
      </c>
      <c r="L66" s="21">
        <v>1404</v>
      </c>
      <c r="M66" s="21"/>
      <c r="N66" s="21"/>
      <c r="O66" s="24"/>
      <c r="P66" s="24"/>
      <c r="Q66" s="24"/>
      <c r="R66" s="24"/>
      <c r="S66" s="35">
        <f t="shared" si="0"/>
        <v>74.925000000000011</v>
      </c>
      <c r="T66" s="35">
        <f t="shared" si="1"/>
        <v>190</v>
      </c>
      <c r="U66" s="33">
        <f t="shared" si="2"/>
        <v>142.35750000000002</v>
      </c>
    </row>
    <row r="67" spans="1:21">
      <c r="A67" s="21" t="s">
        <v>239</v>
      </c>
      <c r="B67" s="24" t="s">
        <v>240</v>
      </c>
      <c r="C67" s="22" t="s">
        <v>231</v>
      </c>
      <c r="D67" s="21" t="s">
        <v>241</v>
      </c>
      <c r="E67" s="21" t="s">
        <v>154</v>
      </c>
      <c r="F67" s="21">
        <v>90</v>
      </c>
      <c r="G67" s="21">
        <v>11</v>
      </c>
      <c r="H67" s="21">
        <v>110</v>
      </c>
      <c r="I67" s="21" t="s">
        <v>70</v>
      </c>
      <c r="J67" s="21">
        <v>1401</v>
      </c>
      <c r="K67" s="21">
        <v>1402</v>
      </c>
      <c r="L67" s="21">
        <v>1404</v>
      </c>
      <c r="M67" s="21"/>
      <c r="N67" s="21"/>
      <c r="O67" s="24"/>
      <c r="P67" s="24"/>
      <c r="Q67" s="24"/>
      <c r="R67" s="24"/>
      <c r="S67" s="35">
        <f t="shared" si="0"/>
        <v>99.90000000000002</v>
      </c>
      <c r="T67" s="35">
        <f t="shared" si="1"/>
        <v>200</v>
      </c>
      <c r="U67" s="33">
        <f t="shared" si="2"/>
        <v>199.80000000000004</v>
      </c>
    </row>
    <row r="68" spans="1:21">
      <c r="A68" s="21" t="s">
        <v>242</v>
      </c>
      <c r="B68" s="24" t="s">
        <v>243</v>
      </c>
      <c r="C68" s="22" t="s">
        <v>231</v>
      </c>
      <c r="D68" s="21" t="s">
        <v>94</v>
      </c>
      <c r="E68" s="21" t="s">
        <v>157</v>
      </c>
      <c r="F68" s="21">
        <v>90</v>
      </c>
      <c r="G68" s="21">
        <v>11</v>
      </c>
      <c r="H68" s="21">
        <v>110</v>
      </c>
      <c r="I68" s="21" t="s">
        <v>244</v>
      </c>
      <c r="J68" s="21">
        <v>1401</v>
      </c>
      <c r="K68" s="21">
        <v>1402</v>
      </c>
      <c r="L68" s="21">
        <v>1404</v>
      </c>
      <c r="M68" s="21"/>
      <c r="N68" s="21"/>
      <c r="O68" s="24"/>
      <c r="P68" s="24"/>
      <c r="Q68" s="24"/>
      <c r="R68" s="24"/>
      <c r="S68" s="35">
        <f t="shared" si="0"/>
        <v>124.875</v>
      </c>
      <c r="T68" s="35">
        <f t="shared" si="1"/>
        <v>210</v>
      </c>
      <c r="U68" s="33">
        <f t="shared" si="2"/>
        <v>262.23750000000001</v>
      </c>
    </row>
    <row r="69" spans="1:21">
      <c r="A69" s="21" t="s">
        <v>245</v>
      </c>
      <c r="B69" s="24" t="s">
        <v>246</v>
      </c>
      <c r="C69" s="22" t="s">
        <v>231</v>
      </c>
      <c r="D69" s="21" t="s">
        <v>247</v>
      </c>
      <c r="E69" s="21" t="s">
        <v>248</v>
      </c>
      <c r="F69" s="21">
        <v>90</v>
      </c>
      <c r="G69" s="21">
        <v>11</v>
      </c>
      <c r="H69" s="21">
        <v>110</v>
      </c>
      <c r="I69" s="21" t="s">
        <v>249</v>
      </c>
      <c r="J69" s="21">
        <v>1401</v>
      </c>
      <c r="K69" s="21">
        <v>1402</v>
      </c>
      <c r="L69" s="21">
        <v>1404</v>
      </c>
      <c r="M69" s="21"/>
      <c r="N69" s="21"/>
      <c r="O69" s="24"/>
      <c r="P69" s="24"/>
      <c r="Q69" s="24"/>
      <c r="R69" s="24"/>
      <c r="S69" s="35">
        <f t="shared" si="0"/>
        <v>149.85000000000002</v>
      </c>
      <c r="T69" s="35">
        <f t="shared" si="1"/>
        <v>220</v>
      </c>
      <c r="U69" s="33">
        <f t="shared" si="2"/>
        <v>329.67000000000007</v>
      </c>
    </row>
    <row r="70" spans="1:21">
      <c r="A70" s="21"/>
      <c r="B70" s="24"/>
      <c r="C70" s="22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4"/>
      <c r="P70" s="24"/>
      <c r="Q70" s="24"/>
      <c r="R70" s="24"/>
      <c r="S70" s="35">
        <f t="shared" ref="S70:S115" si="3">(D70+E70)/2 * (1 + G70 /100) * F70 / 100</f>
        <v>0</v>
      </c>
      <c r="T70" s="35">
        <f t="shared" ref="T70:T115" si="4">H70 + I70*5</f>
        <v>0</v>
      </c>
      <c r="U70" s="33">
        <f t="shared" ref="U70:U115" si="5">S70*T70 / 100</f>
        <v>0</v>
      </c>
    </row>
    <row r="71" spans="1:21">
      <c r="A71" s="21">
        <v>1420</v>
      </c>
      <c r="B71" s="21" t="s">
        <v>250</v>
      </c>
      <c r="C71" s="22" t="s">
        <v>251</v>
      </c>
      <c r="D71" s="21">
        <v>28</v>
      </c>
      <c r="E71" s="21" t="s">
        <v>78</v>
      </c>
      <c r="F71" s="21">
        <v>60</v>
      </c>
      <c r="G71" s="21">
        <v>10</v>
      </c>
      <c r="H71" s="21">
        <v>40</v>
      </c>
      <c r="I71" s="21">
        <v>22</v>
      </c>
      <c r="J71" s="21">
        <v>1401</v>
      </c>
      <c r="K71" s="21">
        <v>1402</v>
      </c>
      <c r="L71" s="21">
        <v>1405</v>
      </c>
      <c r="M71" s="21"/>
      <c r="N71" s="21"/>
      <c r="O71" s="24"/>
      <c r="P71" s="24"/>
      <c r="Q71" s="24"/>
      <c r="R71" s="24"/>
      <c r="S71" s="35">
        <f t="shared" si="3"/>
        <v>22.440000000000005</v>
      </c>
      <c r="T71" s="35">
        <f t="shared" si="4"/>
        <v>150</v>
      </c>
      <c r="U71" s="33">
        <f t="shared" si="5"/>
        <v>33.660000000000011</v>
      </c>
    </row>
    <row r="72" spans="1:21">
      <c r="A72" s="21" t="s">
        <v>252</v>
      </c>
      <c r="B72" s="21" t="s">
        <v>253</v>
      </c>
      <c r="C72" s="22" t="s">
        <v>251</v>
      </c>
      <c r="D72" s="21" t="s">
        <v>254</v>
      </c>
      <c r="E72" s="21" t="s">
        <v>106</v>
      </c>
      <c r="F72" s="21">
        <v>60</v>
      </c>
      <c r="G72" s="21">
        <v>10</v>
      </c>
      <c r="H72" s="21" t="s">
        <v>137</v>
      </c>
      <c r="I72" s="21">
        <v>22</v>
      </c>
      <c r="J72" s="21">
        <v>1401</v>
      </c>
      <c r="K72" s="21">
        <v>1402</v>
      </c>
      <c r="L72" s="21">
        <v>1405</v>
      </c>
      <c r="M72" s="21"/>
      <c r="N72" s="21"/>
      <c r="O72" s="24"/>
      <c r="P72" s="24"/>
      <c r="Q72" s="24"/>
      <c r="R72" s="24"/>
      <c r="S72" s="35">
        <f t="shared" si="3"/>
        <v>44.88000000000001</v>
      </c>
      <c r="T72" s="35">
        <f t="shared" si="4"/>
        <v>155</v>
      </c>
      <c r="U72" s="33">
        <f t="shared" si="5"/>
        <v>69.564000000000021</v>
      </c>
    </row>
    <row r="73" spans="1:21">
      <c r="A73" s="21" t="s">
        <v>255</v>
      </c>
      <c r="B73" s="21" t="s">
        <v>256</v>
      </c>
      <c r="C73" s="22" t="s">
        <v>251</v>
      </c>
      <c r="D73" s="21" t="s">
        <v>257</v>
      </c>
      <c r="E73" s="21" t="s">
        <v>95</v>
      </c>
      <c r="F73" s="21">
        <v>60</v>
      </c>
      <c r="G73" s="21">
        <v>10</v>
      </c>
      <c r="H73" s="21" t="s">
        <v>103</v>
      </c>
      <c r="I73" s="21">
        <v>22</v>
      </c>
      <c r="J73" s="21">
        <v>1401</v>
      </c>
      <c r="K73" s="21">
        <v>1402</v>
      </c>
      <c r="L73" s="21">
        <v>1405</v>
      </c>
      <c r="M73" s="21"/>
      <c r="N73" s="21"/>
      <c r="O73" s="24"/>
      <c r="P73" s="24"/>
      <c r="Q73" s="24"/>
      <c r="R73" s="24"/>
      <c r="S73" s="35">
        <f t="shared" si="3"/>
        <v>64.02</v>
      </c>
      <c r="T73" s="35">
        <f t="shared" si="4"/>
        <v>160</v>
      </c>
      <c r="U73" s="33">
        <f t="shared" si="5"/>
        <v>102.43199999999999</v>
      </c>
    </row>
    <row r="74" spans="1:21">
      <c r="A74" s="21" t="s">
        <v>258</v>
      </c>
      <c r="B74" s="21" t="s">
        <v>259</v>
      </c>
      <c r="C74" s="22" t="s">
        <v>251</v>
      </c>
      <c r="D74" s="21" t="s">
        <v>260</v>
      </c>
      <c r="E74" s="21" t="s">
        <v>157</v>
      </c>
      <c r="F74" s="21">
        <v>60</v>
      </c>
      <c r="G74" s="21">
        <v>10</v>
      </c>
      <c r="H74" s="21" t="s">
        <v>133</v>
      </c>
      <c r="I74" s="21">
        <v>22</v>
      </c>
      <c r="J74" s="21">
        <v>1401</v>
      </c>
      <c r="K74" s="21">
        <v>1402</v>
      </c>
      <c r="L74" s="21">
        <v>1405</v>
      </c>
      <c r="M74" s="21"/>
      <c r="N74" s="21"/>
      <c r="O74" s="24"/>
      <c r="P74" s="24"/>
      <c r="Q74" s="24"/>
      <c r="R74" s="24"/>
      <c r="S74" s="35">
        <f t="shared" si="3"/>
        <v>89.760000000000019</v>
      </c>
      <c r="T74" s="35">
        <f t="shared" si="4"/>
        <v>165</v>
      </c>
      <c r="U74" s="33">
        <f t="shared" si="5"/>
        <v>148.10400000000004</v>
      </c>
    </row>
    <row r="75" spans="1:21">
      <c r="A75" s="21" t="s">
        <v>261</v>
      </c>
      <c r="B75" s="21" t="s">
        <v>262</v>
      </c>
      <c r="C75" s="22" t="s">
        <v>251</v>
      </c>
      <c r="D75" s="21" t="s">
        <v>222</v>
      </c>
      <c r="E75" s="21" t="s">
        <v>117</v>
      </c>
      <c r="F75" s="21">
        <v>60</v>
      </c>
      <c r="G75" s="21">
        <v>10</v>
      </c>
      <c r="H75" s="21" t="s">
        <v>150</v>
      </c>
      <c r="I75" s="21">
        <v>22</v>
      </c>
      <c r="J75" s="21">
        <v>1401</v>
      </c>
      <c r="K75" s="21">
        <v>1402</v>
      </c>
      <c r="L75" s="21">
        <v>1405</v>
      </c>
      <c r="M75" s="21"/>
      <c r="N75" s="21"/>
      <c r="O75" s="24"/>
      <c r="P75" s="24"/>
      <c r="Q75" s="24"/>
      <c r="R75" s="24"/>
      <c r="S75" s="35">
        <f t="shared" si="3"/>
        <v>112.20000000000002</v>
      </c>
      <c r="T75" s="35">
        <f t="shared" si="4"/>
        <v>170</v>
      </c>
      <c r="U75" s="33">
        <f t="shared" si="5"/>
        <v>190.74000000000004</v>
      </c>
    </row>
    <row r="76" spans="1:21">
      <c r="A76" s="21" t="s">
        <v>263</v>
      </c>
      <c r="B76" s="21" t="s">
        <v>264</v>
      </c>
      <c r="C76" s="22" t="s">
        <v>251</v>
      </c>
      <c r="D76" s="21" t="s">
        <v>265</v>
      </c>
      <c r="E76" s="21" t="s">
        <v>134</v>
      </c>
      <c r="F76" s="21">
        <v>60</v>
      </c>
      <c r="G76" s="21">
        <v>10</v>
      </c>
      <c r="H76" s="21" t="s">
        <v>217</v>
      </c>
      <c r="I76" s="21">
        <v>22</v>
      </c>
      <c r="J76" s="21">
        <v>1401</v>
      </c>
      <c r="K76" s="21">
        <v>1402</v>
      </c>
      <c r="L76" s="21">
        <v>1405</v>
      </c>
      <c r="M76" s="21"/>
      <c r="N76" s="21"/>
      <c r="O76" s="24"/>
      <c r="P76" s="24"/>
      <c r="Q76" s="24"/>
      <c r="R76" s="24"/>
      <c r="S76" s="35">
        <f t="shared" si="3"/>
        <v>134.63999999999999</v>
      </c>
      <c r="T76" s="35">
        <f t="shared" si="4"/>
        <v>175</v>
      </c>
      <c r="U76" s="33">
        <f t="shared" si="5"/>
        <v>235.61999999999998</v>
      </c>
    </row>
    <row r="77" spans="1:21">
      <c r="A77" s="21"/>
      <c r="B77" s="21"/>
      <c r="C77" s="22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4"/>
      <c r="P77" s="24"/>
      <c r="Q77" s="24"/>
      <c r="R77" s="24"/>
      <c r="S77" s="35">
        <f t="shared" si="3"/>
        <v>0</v>
      </c>
      <c r="T77" s="35">
        <f t="shared" si="4"/>
        <v>0</v>
      </c>
      <c r="U77" s="33">
        <f t="shared" si="5"/>
        <v>0</v>
      </c>
    </row>
    <row r="78" spans="1:21">
      <c r="A78" s="21">
        <v>1500</v>
      </c>
      <c r="B78" s="24" t="s">
        <v>266</v>
      </c>
      <c r="C78" s="23" t="s">
        <v>267</v>
      </c>
      <c r="D78" s="21">
        <v>15</v>
      </c>
      <c r="E78" s="21">
        <v>25</v>
      </c>
      <c r="F78" s="21">
        <v>70</v>
      </c>
      <c r="G78" s="21">
        <v>11</v>
      </c>
      <c r="H78" s="21">
        <v>80</v>
      </c>
      <c r="I78" s="21">
        <v>7</v>
      </c>
      <c r="J78" s="21">
        <v>1501</v>
      </c>
      <c r="K78" s="21">
        <v>1503</v>
      </c>
      <c r="L78" s="21">
        <v>1504</v>
      </c>
      <c r="M78" s="21"/>
      <c r="N78" s="21"/>
      <c r="O78" s="24"/>
      <c r="P78" s="24"/>
      <c r="Q78" s="24"/>
      <c r="R78" s="24"/>
      <c r="S78" s="35">
        <f t="shared" si="3"/>
        <v>15.540000000000003</v>
      </c>
      <c r="T78" s="35">
        <f t="shared" si="4"/>
        <v>115</v>
      </c>
      <c r="U78" s="33">
        <f t="shared" si="5"/>
        <v>17.871000000000002</v>
      </c>
    </row>
    <row r="79" spans="1:21">
      <c r="A79" s="21" t="s">
        <v>268</v>
      </c>
      <c r="B79" s="24" t="s">
        <v>269</v>
      </c>
      <c r="C79" s="23" t="s">
        <v>267</v>
      </c>
      <c r="D79" s="21" t="s">
        <v>163</v>
      </c>
      <c r="E79" s="21" t="s">
        <v>270</v>
      </c>
      <c r="F79" s="21" t="s">
        <v>241</v>
      </c>
      <c r="G79" s="21">
        <v>11</v>
      </c>
      <c r="H79" s="21" t="s">
        <v>271</v>
      </c>
      <c r="I79" s="21">
        <v>7</v>
      </c>
      <c r="J79" s="21">
        <v>1501</v>
      </c>
      <c r="K79" s="21">
        <v>1503</v>
      </c>
      <c r="L79" s="21">
        <v>1504</v>
      </c>
      <c r="M79" s="21"/>
      <c r="N79" s="21"/>
      <c r="O79" s="24"/>
      <c r="P79" s="24"/>
      <c r="Q79" s="24"/>
      <c r="R79" s="24"/>
      <c r="S79" s="35">
        <f t="shared" si="3"/>
        <v>40.359600000000007</v>
      </c>
      <c r="T79" s="35">
        <f t="shared" si="4"/>
        <v>117</v>
      </c>
      <c r="U79" s="33">
        <f t="shared" si="5"/>
        <v>47.220732000000005</v>
      </c>
    </row>
    <row r="80" spans="1:21">
      <c r="A80" s="21" t="s">
        <v>272</v>
      </c>
      <c r="B80" s="24" t="s">
        <v>273</v>
      </c>
      <c r="C80" s="23" t="s">
        <v>267</v>
      </c>
      <c r="D80" s="21" t="s">
        <v>150</v>
      </c>
      <c r="E80" s="21" t="s">
        <v>179</v>
      </c>
      <c r="F80" s="21" t="s">
        <v>257</v>
      </c>
      <c r="G80" s="21">
        <v>11</v>
      </c>
      <c r="H80" s="21" t="s">
        <v>274</v>
      </c>
      <c r="I80" s="21">
        <v>7</v>
      </c>
      <c r="J80" s="21">
        <v>1501</v>
      </c>
      <c r="K80" s="21">
        <v>1503</v>
      </c>
      <c r="L80" s="21">
        <v>1504</v>
      </c>
      <c r="M80" s="21"/>
      <c r="N80" s="21"/>
      <c r="O80" s="24"/>
      <c r="P80" s="24"/>
      <c r="Q80" s="24"/>
      <c r="R80" s="24"/>
      <c r="S80" s="35">
        <f t="shared" si="3"/>
        <v>65.712000000000003</v>
      </c>
      <c r="T80" s="35">
        <f t="shared" si="4"/>
        <v>119</v>
      </c>
      <c r="U80" s="33">
        <f t="shared" si="5"/>
        <v>78.197280000000006</v>
      </c>
    </row>
    <row r="81" spans="1:21">
      <c r="A81" s="21" t="s">
        <v>275</v>
      </c>
      <c r="B81" s="24" t="s">
        <v>276</v>
      </c>
      <c r="C81" s="23" t="s">
        <v>267</v>
      </c>
      <c r="D81" s="21" t="s">
        <v>138</v>
      </c>
      <c r="E81" s="21" t="s">
        <v>225</v>
      </c>
      <c r="F81" s="21" t="s">
        <v>167</v>
      </c>
      <c r="G81" s="21" t="s">
        <v>121</v>
      </c>
      <c r="H81" s="21" t="s">
        <v>277</v>
      </c>
      <c r="I81" s="21">
        <v>7</v>
      </c>
      <c r="J81" s="21">
        <v>1501</v>
      </c>
      <c r="K81" s="21">
        <v>1503</v>
      </c>
      <c r="L81" s="21">
        <v>1504</v>
      </c>
      <c r="M81" s="21"/>
      <c r="N81" s="21"/>
      <c r="O81" s="24"/>
      <c r="P81" s="24"/>
      <c r="Q81" s="24"/>
      <c r="R81" s="24"/>
      <c r="S81" s="35">
        <f t="shared" si="3"/>
        <v>87.399999999999977</v>
      </c>
      <c r="T81" s="35">
        <f t="shared" si="4"/>
        <v>121</v>
      </c>
      <c r="U81" s="33">
        <f t="shared" si="5"/>
        <v>105.75399999999998</v>
      </c>
    </row>
    <row r="82" spans="1:21">
      <c r="A82" s="21" t="s">
        <v>278</v>
      </c>
      <c r="B82" s="24" t="s">
        <v>279</v>
      </c>
      <c r="C82" s="23" t="s">
        <v>267</v>
      </c>
      <c r="D82" s="21" t="s">
        <v>175</v>
      </c>
      <c r="E82" s="21" t="s">
        <v>280</v>
      </c>
      <c r="F82" s="21" t="s">
        <v>281</v>
      </c>
      <c r="G82" s="21" t="s">
        <v>121</v>
      </c>
      <c r="H82" s="21" t="s">
        <v>89</v>
      </c>
      <c r="I82" s="21">
        <v>7</v>
      </c>
      <c r="J82" s="21">
        <v>1501</v>
      </c>
      <c r="K82" s="21">
        <v>1503</v>
      </c>
      <c r="L82" s="21">
        <v>1504</v>
      </c>
      <c r="M82" s="21"/>
      <c r="N82" s="21"/>
      <c r="O82" s="24"/>
      <c r="P82" s="24"/>
      <c r="Q82" s="24"/>
      <c r="R82" s="24"/>
      <c r="S82" s="35">
        <f t="shared" si="3"/>
        <v>117.05849999999998</v>
      </c>
      <c r="T82" s="35">
        <f t="shared" si="4"/>
        <v>123</v>
      </c>
      <c r="U82" s="33">
        <f t="shared" si="5"/>
        <v>143.98195499999997</v>
      </c>
    </row>
    <row r="83" spans="1:21">
      <c r="A83" s="21" t="s">
        <v>282</v>
      </c>
      <c r="B83" s="24" t="s">
        <v>283</v>
      </c>
      <c r="C83" s="23" t="s">
        <v>267</v>
      </c>
      <c r="D83" s="21" t="s">
        <v>95</v>
      </c>
      <c r="E83" s="21" t="s">
        <v>117</v>
      </c>
      <c r="F83" s="21" t="s">
        <v>106</v>
      </c>
      <c r="G83" s="21" t="s">
        <v>121</v>
      </c>
      <c r="H83" s="21" t="s">
        <v>94</v>
      </c>
      <c r="I83" s="21">
        <v>7</v>
      </c>
      <c r="J83" s="21">
        <v>1501</v>
      </c>
      <c r="K83" s="21">
        <v>1503</v>
      </c>
      <c r="L83" s="21">
        <v>1504</v>
      </c>
      <c r="M83" s="21"/>
      <c r="N83" s="21"/>
      <c r="O83" s="24"/>
      <c r="P83" s="24"/>
      <c r="Q83" s="24"/>
      <c r="R83" s="24"/>
      <c r="S83" s="35">
        <f t="shared" si="3"/>
        <v>147.19999999999999</v>
      </c>
      <c r="T83" s="35">
        <f t="shared" si="4"/>
        <v>125</v>
      </c>
      <c r="U83" s="33">
        <f t="shared" si="5"/>
        <v>184</v>
      </c>
    </row>
    <row r="84" spans="1:21">
      <c r="A84" s="21"/>
      <c r="B84" s="24"/>
      <c r="C84" s="23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4"/>
      <c r="P84" s="24"/>
      <c r="Q84" s="24"/>
      <c r="R84" s="24"/>
      <c r="S84" s="35">
        <f t="shared" si="3"/>
        <v>0</v>
      </c>
      <c r="T84" s="35">
        <f t="shared" si="4"/>
        <v>0</v>
      </c>
      <c r="U84" s="33">
        <f t="shared" si="5"/>
        <v>0</v>
      </c>
    </row>
    <row r="85" spans="1:21">
      <c r="A85" s="21">
        <v>1510</v>
      </c>
      <c r="B85" s="21" t="s">
        <v>284</v>
      </c>
      <c r="C85" s="22" t="s">
        <v>452</v>
      </c>
      <c r="D85" s="21">
        <v>20</v>
      </c>
      <c r="E85" s="21">
        <v>30</v>
      </c>
      <c r="F85" s="21">
        <v>100</v>
      </c>
      <c r="G85" s="21">
        <v>13</v>
      </c>
      <c r="H85" s="21">
        <v>60</v>
      </c>
      <c r="I85" s="21">
        <v>12</v>
      </c>
      <c r="J85" s="21">
        <v>1501</v>
      </c>
      <c r="K85" s="21">
        <v>1502</v>
      </c>
      <c r="L85" s="21">
        <v>1505</v>
      </c>
      <c r="M85" s="21"/>
      <c r="N85" s="21"/>
      <c r="O85" s="24"/>
      <c r="P85" s="24"/>
      <c r="Q85" s="24"/>
      <c r="R85" s="24"/>
      <c r="S85" s="35">
        <f t="shared" si="3"/>
        <v>28.249999999999996</v>
      </c>
      <c r="T85" s="35">
        <f t="shared" si="4"/>
        <v>120</v>
      </c>
      <c r="U85" s="33">
        <f t="shared" si="5"/>
        <v>33.9</v>
      </c>
    </row>
    <row r="86" spans="1:21">
      <c r="A86" s="21" t="s">
        <v>285</v>
      </c>
      <c r="B86" s="21" t="s">
        <v>286</v>
      </c>
      <c r="C86" s="22" t="s">
        <v>452</v>
      </c>
      <c r="D86" s="21" t="s">
        <v>103</v>
      </c>
      <c r="E86" s="21" t="s">
        <v>138</v>
      </c>
      <c r="F86" s="21">
        <v>100</v>
      </c>
      <c r="G86" s="21">
        <v>13</v>
      </c>
      <c r="H86" s="21">
        <v>60</v>
      </c>
      <c r="I86" s="21">
        <v>12</v>
      </c>
      <c r="J86" s="21">
        <v>1501</v>
      </c>
      <c r="K86" s="21">
        <v>1502</v>
      </c>
      <c r="L86" s="21">
        <v>1505</v>
      </c>
      <c r="M86" s="21"/>
      <c r="N86" s="21"/>
      <c r="O86" s="24"/>
      <c r="P86" s="24"/>
      <c r="Q86" s="24"/>
      <c r="R86" s="24"/>
      <c r="S86" s="35">
        <f t="shared" si="3"/>
        <v>70.625</v>
      </c>
      <c r="T86" s="35">
        <f t="shared" si="4"/>
        <v>120</v>
      </c>
      <c r="U86" s="33">
        <f t="shared" si="5"/>
        <v>84.75</v>
      </c>
    </row>
    <row r="87" spans="1:21">
      <c r="A87" s="21" t="s">
        <v>287</v>
      </c>
      <c r="B87" s="21" t="s">
        <v>288</v>
      </c>
      <c r="C87" s="22" t="s">
        <v>452</v>
      </c>
      <c r="D87" s="21" t="s">
        <v>106</v>
      </c>
      <c r="E87" s="21" t="s">
        <v>95</v>
      </c>
      <c r="F87" s="21">
        <v>100</v>
      </c>
      <c r="G87" s="21">
        <v>13</v>
      </c>
      <c r="H87" s="21">
        <v>60</v>
      </c>
      <c r="I87" s="21">
        <v>12</v>
      </c>
      <c r="J87" s="21">
        <v>1501</v>
      </c>
      <c r="K87" s="21">
        <v>1502</v>
      </c>
      <c r="L87" s="21">
        <v>1505</v>
      </c>
      <c r="M87" s="21"/>
      <c r="N87" s="21"/>
      <c r="O87" s="24"/>
      <c r="P87" s="24"/>
      <c r="Q87" s="24"/>
      <c r="R87" s="24"/>
      <c r="S87" s="35">
        <f t="shared" si="3"/>
        <v>112.99999999999999</v>
      </c>
      <c r="T87" s="35">
        <f t="shared" si="4"/>
        <v>120</v>
      </c>
      <c r="U87" s="33">
        <f t="shared" si="5"/>
        <v>135.6</v>
      </c>
    </row>
    <row r="88" spans="1:21">
      <c r="A88" s="21" t="s">
        <v>289</v>
      </c>
      <c r="B88" s="21" t="s">
        <v>290</v>
      </c>
      <c r="C88" s="22" t="s">
        <v>452</v>
      </c>
      <c r="D88" s="21" t="s">
        <v>179</v>
      </c>
      <c r="E88" s="21" t="s">
        <v>113</v>
      </c>
      <c r="F88" s="21">
        <v>100</v>
      </c>
      <c r="G88" s="21">
        <v>13</v>
      </c>
      <c r="H88" s="21" t="s">
        <v>106</v>
      </c>
      <c r="I88" s="21">
        <v>12</v>
      </c>
      <c r="J88" s="21">
        <v>1501</v>
      </c>
      <c r="K88" s="21">
        <v>1502</v>
      </c>
      <c r="L88" s="21">
        <v>1505</v>
      </c>
      <c r="M88" s="21"/>
      <c r="N88" s="21"/>
      <c r="O88" s="24"/>
      <c r="P88" s="24"/>
      <c r="Q88" s="24"/>
      <c r="R88" s="24"/>
      <c r="S88" s="35">
        <f t="shared" si="3"/>
        <v>141.25</v>
      </c>
      <c r="T88" s="35">
        <f t="shared" si="4"/>
        <v>140</v>
      </c>
      <c r="U88" s="33">
        <f t="shared" si="5"/>
        <v>197.75</v>
      </c>
    </row>
    <row r="89" spans="1:21">
      <c r="A89" s="21" t="s">
        <v>291</v>
      </c>
      <c r="B89" s="21" t="s">
        <v>292</v>
      </c>
      <c r="C89" s="22" t="s">
        <v>452</v>
      </c>
      <c r="D89" s="21" t="s">
        <v>212</v>
      </c>
      <c r="E89" s="21" t="s">
        <v>293</v>
      </c>
      <c r="F89" s="21">
        <v>100</v>
      </c>
      <c r="G89" s="21">
        <v>13</v>
      </c>
      <c r="H89" s="21" t="s">
        <v>106</v>
      </c>
      <c r="I89" s="21">
        <v>12</v>
      </c>
      <c r="J89" s="21">
        <v>1501</v>
      </c>
      <c r="K89" s="21">
        <v>1502</v>
      </c>
      <c r="L89" s="21">
        <v>1505</v>
      </c>
      <c r="M89" s="21"/>
      <c r="N89" s="21"/>
      <c r="O89" s="24"/>
      <c r="P89" s="24"/>
      <c r="Q89" s="24"/>
      <c r="R89" s="24"/>
      <c r="S89" s="35">
        <f t="shared" si="3"/>
        <v>183.62499999999997</v>
      </c>
      <c r="T89" s="35">
        <f t="shared" si="4"/>
        <v>140</v>
      </c>
      <c r="U89" s="33">
        <f t="shared" si="5"/>
        <v>257.07499999999999</v>
      </c>
    </row>
    <row r="90" spans="1:21">
      <c r="A90" s="21" t="s">
        <v>294</v>
      </c>
      <c r="B90" s="21" t="s">
        <v>295</v>
      </c>
      <c r="C90" s="22" t="s">
        <v>452</v>
      </c>
      <c r="D90" s="21" t="s">
        <v>157</v>
      </c>
      <c r="E90" s="21" t="s">
        <v>134</v>
      </c>
      <c r="F90" s="21">
        <v>100</v>
      </c>
      <c r="G90" s="21">
        <v>13</v>
      </c>
      <c r="H90" s="21" t="s">
        <v>106</v>
      </c>
      <c r="I90" s="21">
        <v>12</v>
      </c>
      <c r="J90" s="21">
        <v>1501</v>
      </c>
      <c r="K90" s="21">
        <v>1502</v>
      </c>
      <c r="L90" s="21">
        <v>1505</v>
      </c>
      <c r="M90" s="21"/>
      <c r="N90" s="21"/>
      <c r="O90" s="24"/>
      <c r="P90" s="24"/>
      <c r="Q90" s="24"/>
      <c r="R90" s="24"/>
      <c r="S90" s="35">
        <f t="shared" si="3"/>
        <v>225.99999999999997</v>
      </c>
      <c r="T90" s="35">
        <f t="shared" si="4"/>
        <v>140</v>
      </c>
      <c r="U90" s="33">
        <f t="shared" si="5"/>
        <v>316.39999999999998</v>
      </c>
    </row>
    <row r="91" spans="1:21">
      <c r="A91" s="21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4"/>
      <c r="P91" s="24"/>
      <c r="Q91" s="24"/>
      <c r="R91" s="24"/>
      <c r="S91" s="35">
        <f t="shared" si="3"/>
        <v>0</v>
      </c>
      <c r="T91" s="35">
        <f t="shared" si="4"/>
        <v>0</v>
      </c>
      <c r="U91" s="33">
        <f t="shared" si="5"/>
        <v>0</v>
      </c>
    </row>
    <row r="92" spans="1:21">
      <c r="A92" s="21">
        <v>1520</v>
      </c>
      <c r="B92" s="21" t="s">
        <v>296</v>
      </c>
      <c r="C92" s="23" t="s">
        <v>297</v>
      </c>
      <c r="D92" s="21" t="s">
        <v>84</v>
      </c>
      <c r="E92" s="21">
        <v>23</v>
      </c>
      <c r="F92" s="21">
        <v>90</v>
      </c>
      <c r="G92" s="21">
        <v>15</v>
      </c>
      <c r="H92" s="21">
        <v>110</v>
      </c>
      <c r="I92" s="21">
        <v>3</v>
      </c>
      <c r="J92" s="21">
        <v>1501</v>
      </c>
      <c r="K92" s="36">
        <v>1506</v>
      </c>
      <c r="L92" s="36">
        <v>1507</v>
      </c>
      <c r="M92" s="21"/>
      <c r="N92" s="21"/>
      <c r="O92" s="24"/>
      <c r="P92" s="24"/>
      <c r="Q92" s="24"/>
      <c r="R92" s="24"/>
      <c r="S92" s="35">
        <f t="shared" si="3"/>
        <v>18.63</v>
      </c>
      <c r="T92" s="35">
        <f t="shared" si="4"/>
        <v>125</v>
      </c>
      <c r="U92" s="33">
        <f t="shared" si="5"/>
        <v>23.287500000000001</v>
      </c>
    </row>
    <row r="93" spans="1:21">
      <c r="A93" s="21" t="s">
        <v>298</v>
      </c>
      <c r="B93" s="21" t="s">
        <v>299</v>
      </c>
      <c r="C93" s="23" t="s">
        <v>297</v>
      </c>
      <c r="D93" s="21" t="s">
        <v>300</v>
      </c>
      <c r="E93" s="21" t="s">
        <v>301</v>
      </c>
      <c r="F93" s="21">
        <v>90</v>
      </c>
      <c r="G93" s="21">
        <v>15</v>
      </c>
      <c r="H93" s="21">
        <v>110</v>
      </c>
      <c r="I93" s="21">
        <v>3</v>
      </c>
      <c r="J93" s="21">
        <v>1501</v>
      </c>
      <c r="K93" s="36">
        <v>1506</v>
      </c>
      <c r="L93" s="36">
        <v>1507</v>
      </c>
      <c r="M93" s="21"/>
      <c r="N93" s="21"/>
      <c r="O93" s="24"/>
      <c r="P93" s="24"/>
      <c r="Q93" s="24"/>
      <c r="R93" s="24"/>
      <c r="S93" s="35">
        <f t="shared" si="3"/>
        <v>50.197499999999998</v>
      </c>
      <c r="T93" s="35">
        <f t="shared" si="4"/>
        <v>125</v>
      </c>
      <c r="U93" s="33">
        <f t="shared" si="5"/>
        <v>62.746875000000003</v>
      </c>
    </row>
    <row r="94" spans="1:21">
      <c r="A94" s="21" t="s">
        <v>302</v>
      </c>
      <c r="B94" s="21" t="s">
        <v>303</v>
      </c>
      <c r="C94" s="23" t="s">
        <v>297</v>
      </c>
      <c r="D94" s="21" t="s">
        <v>217</v>
      </c>
      <c r="E94" s="21" t="s">
        <v>164</v>
      </c>
      <c r="F94" s="21">
        <v>90</v>
      </c>
      <c r="G94" s="21">
        <v>15</v>
      </c>
      <c r="H94" s="21">
        <v>110</v>
      </c>
      <c r="I94" s="21">
        <v>3</v>
      </c>
      <c r="J94" s="21">
        <v>1501</v>
      </c>
      <c r="K94" s="36">
        <v>1506</v>
      </c>
      <c r="L94" s="36">
        <v>1507</v>
      </c>
      <c r="M94" s="21"/>
      <c r="N94" s="21"/>
      <c r="O94" s="24"/>
      <c r="P94" s="24"/>
      <c r="Q94" s="24"/>
      <c r="R94" s="24"/>
      <c r="S94" s="35">
        <f t="shared" si="3"/>
        <v>81.247499999999988</v>
      </c>
      <c r="T94" s="35">
        <f t="shared" si="4"/>
        <v>125</v>
      </c>
      <c r="U94" s="33">
        <f t="shared" si="5"/>
        <v>101.55937499999999</v>
      </c>
    </row>
    <row r="95" spans="1:21">
      <c r="A95" s="21" t="s">
        <v>304</v>
      </c>
      <c r="B95" s="21" t="s">
        <v>305</v>
      </c>
      <c r="C95" s="23" t="s">
        <v>297</v>
      </c>
      <c r="D95" s="21" t="s">
        <v>306</v>
      </c>
      <c r="E95" s="21" t="s">
        <v>307</v>
      </c>
      <c r="F95" s="21" t="s">
        <v>179</v>
      </c>
      <c r="G95" s="21">
        <v>15</v>
      </c>
      <c r="H95" s="21">
        <v>110</v>
      </c>
      <c r="I95" s="21" t="s">
        <v>110</v>
      </c>
      <c r="J95" s="21">
        <v>1501</v>
      </c>
      <c r="K95" s="36">
        <v>1506</v>
      </c>
      <c r="L95" s="36">
        <v>1507</v>
      </c>
      <c r="M95" s="21"/>
      <c r="N95" s="21"/>
      <c r="O95" s="24"/>
      <c r="P95" s="24"/>
      <c r="Q95" s="24"/>
      <c r="R95" s="24"/>
      <c r="S95" s="35">
        <f t="shared" si="3"/>
        <v>118.44999999999999</v>
      </c>
      <c r="T95" s="35">
        <f t="shared" si="4"/>
        <v>140</v>
      </c>
      <c r="U95" s="33">
        <f t="shared" si="5"/>
        <v>165.83</v>
      </c>
    </row>
    <row r="96" spans="1:21">
      <c r="A96" s="21" t="s">
        <v>308</v>
      </c>
      <c r="B96" s="21" t="s">
        <v>309</v>
      </c>
      <c r="C96" s="23" t="s">
        <v>297</v>
      </c>
      <c r="D96" s="21" t="s">
        <v>310</v>
      </c>
      <c r="E96" s="21" t="s">
        <v>113</v>
      </c>
      <c r="F96" s="21" t="s">
        <v>179</v>
      </c>
      <c r="G96" s="21">
        <v>15</v>
      </c>
      <c r="H96" s="21">
        <v>110</v>
      </c>
      <c r="I96" s="21" t="s">
        <v>110</v>
      </c>
      <c r="J96" s="21">
        <v>1501</v>
      </c>
      <c r="K96" s="36">
        <v>1506</v>
      </c>
      <c r="L96" s="36">
        <v>1507</v>
      </c>
      <c r="M96" s="21"/>
      <c r="N96" s="21"/>
      <c r="O96" s="24"/>
      <c r="P96" s="24"/>
      <c r="Q96" s="24"/>
      <c r="R96" s="24"/>
      <c r="S96" s="35">
        <f t="shared" si="3"/>
        <v>153.52499999999998</v>
      </c>
      <c r="T96" s="35">
        <f t="shared" si="4"/>
        <v>140</v>
      </c>
      <c r="U96" s="33">
        <f t="shared" si="5"/>
        <v>214.93499999999997</v>
      </c>
    </row>
    <row r="97" spans="1:21">
      <c r="A97" s="21" t="s">
        <v>311</v>
      </c>
      <c r="B97" s="21" t="s">
        <v>312</v>
      </c>
      <c r="C97" s="23" t="s">
        <v>297</v>
      </c>
      <c r="D97" s="21" t="s">
        <v>313</v>
      </c>
      <c r="E97" s="21" t="s">
        <v>314</v>
      </c>
      <c r="F97" s="21" t="s">
        <v>179</v>
      </c>
      <c r="G97" s="21">
        <v>15</v>
      </c>
      <c r="H97" s="21">
        <v>110</v>
      </c>
      <c r="I97" s="21" t="s">
        <v>110</v>
      </c>
      <c r="J97" s="21">
        <v>1501</v>
      </c>
      <c r="K97" s="36">
        <v>1506</v>
      </c>
      <c r="L97" s="36">
        <v>1507</v>
      </c>
      <c r="M97" s="21"/>
      <c r="N97" s="21"/>
      <c r="O97" s="24"/>
      <c r="P97" s="24"/>
      <c r="Q97" s="24"/>
      <c r="R97" s="24"/>
      <c r="S97" s="35">
        <f t="shared" si="3"/>
        <v>188.02499999999998</v>
      </c>
      <c r="T97" s="35">
        <f t="shared" si="4"/>
        <v>140</v>
      </c>
      <c r="U97" s="33">
        <f t="shared" si="5"/>
        <v>263.23499999999996</v>
      </c>
    </row>
    <row r="98" spans="1:21">
      <c r="A98" s="21"/>
      <c r="B98" s="21"/>
      <c r="C98" s="23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4"/>
      <c r="P98" s="24"/>
      <c r="Q98" s="24"/>
      <c r="R98" s="24"/>
      <c r="S98" s="35">
        <f t="shared" si="3"/>
        <v>0</v>
      </c>
      <c r="T98" s="35">
        <f t="shared" si="4"/>
        <v>0</v>
      </c>
      <c r="U98" s="33">
        <f t="shared" si="5"/>
        <v>0</v>
      </c>
    </row>
    <row r="99" spans="1:21">
      <c r="A99" s="21">
        <v>1600</v>
      </c>
      <c r="B99" s="21" t="s">
        <v>315</v>
      </c>
      <c r="C99" s="23" t="s">
        <v>316</v>
      </c>
      <c r="D99" s="21" t="s">
        <v>74</v>
      </c>
      <c r="E99" s="21">
        <v>30</v>
      </c>
      <c r="F99" s="21">
        <v>40</v>
      </c>
      <c r="G99" s="21">
        <v>10</v>
      </c>
      <c r="H99" s="21">
        <v>75</v>
      </c>
      <c r="I99" s="21">
        <v>13</v>
      </c>
      <c r="J99" s="21">
        <v>1601</v>
      </c>
      <c r="K99" s="21">
        <v>1602</v>
      </c>
      <c r="L99" s="21">
        <v>1603</v>
      </c>
      <c r="M99" s="21"/>
      <c r="N99" s="21"/>
      <c r="O99" s="24"/>
      <c r="P99" s="24"/>
      <c r="Q99" s="24"/>
      <c r="R99" s="24"/>
      <c r="S99" s="35">
        <f t="shared" si="3"/>
        <v>6.82</v>
      </c>
      <c r="T99" s="35">
        <f t="shared" si="4"/>
        <v>140</v>
      </c>
      <c r="U99" s="33">
        <f t="shared" si="5"/>
        <v>9.548</v>
      </c>
    </row>
    <row r="100" spans="1:21">
      <c r="A100" s="21" t="s">
        <v>317</v>
      </c>
      <c r="B100" s="21" t="s">
        <v>318</v>
      </c>
      <c r="C100" s="23" t="s">
        <v>316</v>
      </c>
      <c r="D100" s="21" t="s">
        <v>74</v>
      </c>
      <c r="E100" s="21" t="s">
        <v>150</v>
      </c>
      <c r="F100" s="21" t="s">
        <v>137</v>
      </c>
      <c r="G100" s="21">
        <v>10</v>
      </c>
      <c r="H100" s="21" t="s">
        <v>167</v>
      </c>
      <c r="I100" s="21" t="s">
        <v>90</v>
      </c>
      <c r="J100" s="21">
        <v>1601</v>
      </c>
      <c r="K100" s="21">
        <v>1602</v>
      </c>
      <c r="L100" s="21">
        <v>1603</v>
      </c>
      <c r="M100" s="21"/>
      <c r="N100" s="21"/>
      <c r="O100" s="24"/>
      <c r="P100" s="24"/>
      <c r="Q100" s="24"/>
      <c r="R100" s="24"/>
      <c r="S100" s="35">
        <f t="shared" si="3"/>
        <v>15.097500000000002</v>
      </c>
      <c r="T100" s="35">
        <f t="shared" si="4"/>
        <v>146</v>
      </c>
      <c r="U100" s="33">
        <f t="shared" si="5"/>
        <v>22.042350000000003</v>
      </c>
    </row>
    <row r="101" spans="1:21">
      <c r="A101" s="21" t="s">
        <v>319</v>
      </c>
      <c r="B101" s="21" t="s">
        <v>320</v>
      </c>
      <c r="C101" s="23" t="s">
        <v>316</v>
      </c>
      <c r="D101" s="21" t="s">
        <v>74</v>
      </c>
      <c r="E101" s="21" t="s">
        <v>94</v>
      </c>
      <c r="F101" s="21" t="s">
        <v>103</v>
      </c>
      <c r="G101" s="21">
        <v>10</v>
      </c>
      <c r="H101" s="21" t="s">
        <v>321</v>
      </c>
      <c r="I101" s="21" t="s">
        <v>121</v>
      </c>
      <c r="J101" s="21">
        <v>1601</v>
      </c>
      <c r="K101" s="21">
        <v>1602</v>
      </c>
      <c r="L101" s="21">
        <v>1603</v>
      </c>
      <c r="M101" s="21"/>
      <c r="N101" s="21"/>
      <c r="O101" s="24"/>
      <c r="P101" s="24"/>
      <c r="Q101" s="24"/>
      <c r="R101" s="24"/>
      <c r="S101" s="35">
        <f t="shared" si="3"/>
        <v>25.024999999999999</v>
      </c>
      <c r="T101" s="35">
        <f t="shared" si="4"/>
        <v>152</v>
      </c>
      <c r="U101" s="33">
        <f t="shared" si="5"/>
        <v>38.037999999999997</v>
      </c>
    </row>
    <row r="102" spans="1:21">
      <c r="A102" s="21" t="s">
        <v>322</v>
      </c>
      <c r="B102" s="21" t="s">
        <v>323</v>
      </c>
      <c r="C102" s="23" t="s">
        <v>316</v>
      </c>
      <c r="D102" s="21" t="s">
        <v>74</v>
      </c>
      <c r="E102" s="21" t="s">
        <v>95</v>
      </c>
      <c r="F102" s="21" t="s">
        <v>133</v>
      </c>
      <c r="G102" s="21">
        <v>10</v>
      </c>
      <c r="H102" s="21" t="s">
        <v>281</v>
      </c>
      <c r="I102" s="21" t="s">
        <v>238</v>
      </c>
      <c r="J102" s="21">
        <v>1601</v>
      </c>
      <c r="K102" s="21">
        <v>1602</v>
      </c>
      <c r="L102" s="21">
        <v>1603</v>
      </c>
      <c r="M102" s="21"/>
      <c r="N102" s="21"/>
      <c r="O102" s="24"/>
      <c r="P102" s="24"/>
      <c r="Q102" s="24"/>
      <c r="R102" s="24"/>
      <c r="S102" s="35">
        <f t="shared" si="3"/>
        <v>36.602500000000006</v>
      </c>
      <c r="T102" s="35">
        <f t="shared" si="4"/>
        <v>158</v>
      </c>
      <c r="U102" s="33">
        <f t="shared" si="5"/>
        <v>57.831950000000006</v>
      </c>
    </row>
    <row r="103" spans="1:21">
      <c r="A103" s="21" t="s">
        <v>324</v>
      </c>
      <c r="B103" s="21" t="s">
        <v>325</v>
      </c>
      <c r="C103" s="23" t="s">
        <v>316</v>
      </c>
      <c r="D103" s="21" t="s">
        <v>74</v>
      </c>
      <c r="E103" s="21" t="s">
        <v>113</v>
      </c>
      <c r="F103" s="21" t="s">
        <v>150</v>
      </c>
      <c r="G103" s="21">
        <v>10</v>
      </c>
      <c r="H103" s="21" t="s">
        <v>326</v>
      </c>
      <c r="I103" s="21" t="s">
        <v>327</v>
      </c>
      <c r="J103" s="21">
        <v>1601</v>
      </c>
      <c r="K103" s="21">
        <v>1602</v>
      </c>
      <c r="L103" s="21">
        <v>1603</v>
      </c>
      <c r="M103" s="21"/>
      <c r="N103" s="21"/>
      <c r="O103" s="24"/>
      <c r="P103" s="24"/>
      <c r="Q103" s="24"/>
      <c r="R103" s="24"/>
      <c r="S103" s="35">
        <f t="shared" si="3"/>
        <v>49.830000000000013</v>
      </c>
      <c r="T103" s="35">
        <f t="shared" si="4"/>
        <v>164</v>
      </c>
      <c r="U103" s="33">
        <f t="shared" si="5"/>
        <v>81.72120000000001</v>
      </c>
    </row>
    <row r="104" spans="1:21">
      <c r="A104" s="21" t="s">
        <v>328</v>
      </c>
      <c r="B104" s="21" t="s">
        <v>329</v>
      </c>
      <c r="C104" s="23" t="s">
        <v>316</v>
      </c>
      <c r="D104" s="21" t="s">
        <v>74</v>
      </c>
      <c r="E104" s="21" t="s">
        <v>122</v>
      </c>
      <c r="F104" s="21" t="s">
        <v>150</v>
      </c>
      <c r="G104" s="21">
        <v>10</v>
      </c>
      <c r="H104" s="21" t="s">
        <v>106</v>
      </c>
      <c r="I104" s="21" t="s">
        <v>327</v>
      </c>
      <c r="J104" s="21">
        <v>1601</v>
      </c>
      <c r="K104" s="21">
        <v>1602</v>
      </c>
      <c r="L104" s="21">
        <v>1603</v>
      </c>
      <c r="M104" s="21"/>
      <c r="N104" s="21"/>
      <c r="O104" s="24"/>
      <c r="P104" s="24"/>
      <c r="Q104" s="24"/>
      <c r="R104" s="24"/>
      <c r="S104" s="35">
        <f t="shared" si="3"/>
        <v>69.63000000000001</v>
      </c>
      <c r="T104" s="35">
        <f t="shared" si="4"/>
        <v>165</v>
      </c>
      <c r="U104" s="33">
        <f t="shared" si="5"/>
        <v>114.88950000000001</v>
      </c>
    </row>
    <row r="105" spans="1:21">
      <c r="A105" s="21"/>
      <c r="B105" s="21"/>
      <c r="C105" s="23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4"/>
      <c r="P105" s="24"/>
      <c r="Q105" s="24"/>
      <c r="R105" s="24"/>
      <c r="S105" s="35">
        <f t="shared" si="3"/>
        <v>0</v>
      </c>
      <c r="T105" s="35">
        <f t="shared" si="4"/>
        <v>0</v>
      </c>
      <c r="U105" s="33">
        <f t="shared" si="5"/>
        <v>0</v>
      </c>
    </row>
    <row r="106" spans="1:21">
      <c r="A106" s="21">
        <v>1610</v>
      </c>
      <c r="B106" s="21" t="s">
        <v>330</v>
      </c>
      <c r="C106" s="23" t="s">
        <v>331</v>
      </c>
      <c r="D106" s="21">
        <v>16</v>
      </c>
      <c r="E106" s="21">
        <v>20</v>
      </c>
      <c r="F106" s="21">
        <v>60</v>
      </c>
      <c r="G106" s="21">
        <v>10</v>
      </c>
      <c r="H106" s="21">
        <v>80</v>
      </c>
      <c r="I106" s="21">
        <v>15</v>
      </c>
      <c r="J106" s="21">
        <v>1604</v>
      </c>
      <c r="K106" s="21">
        <v>1605</v>
      </c>
      <c r="L106" s="21">
        <v>1606</v>
      </c>
      <c r="M106" s="21"/>
      <c r="N106" s="21"/>
      <c r="O106" s="24"/>
      <c r="P106" s="24"/>
      <c r="Q106" s="24"/>
      <c r="R106" s="24"/>
      <c r="S106" s="35">
        <f t="shared" si="3"/>
        <v>11.88</v>
      </c>
      <c r="T106" s="35">
        <f t="shared" si="4"/>
        <v>155</v>
      </c>
      <c r="U106" s="33">
        <f t="shared" si="5"/>
        <v>18.414000000000001</v>
      </c>
    </row>
    <row r="107" spans="1:21">
      <c r="A107" s="21" t="s">
        <v>332</v>
      </c>
      <c r="B107" s="21" t="s">
        <v>333</v>
      </c>
      <c r="C107" s="23" t="s">
        <v>331</v>
      </c>
      <c r="D107" s="21" t="s">
        <v>145</v>
      </c>
      <c r="E107" s="21" t="s">
        <v>78</v>
      </c>
      <c r="F107" s="21">
        <v>60</v>
      </c>
      <c r="G107" s="21" t="s">
        <v>79</v>
      </c>
      <c r="H107" s="21">
        <v>80</v>
      </c>
      <c r="I107" s="21" t="s">
        <v>244</v>
      </c>
      <c r="J107" s="21">
        <v>1604</v>
      </c>
      <c r="K107" s="21">
        <v>1605</v>
      </c>
      <c r="L107" s="21">
        <v>1606</v>
      </c>
      <c r="M107" s="21"/>
      <c r="N107" s="21"/>
      <c r="O107" s="24"/>
      <c r="P107" s="24"/>
      <c r="Q107" s="24"/>
      <c r="R107" s="24"/>
      <c r="S107" s="35">
        <f t="shared" si="3"/>
        <v>24.192000000000004</v>
      </c>
      <c r="T107" s="35">
        <f t="shared" si="4"/>
        <v>180</v>
      </c>
      <c r="U107" s="33">
        <f t="shared" si="5"/>
        <v>43.545600000000007</v>
      </c>
    </row>
    <row r="108" spans="1:21">
      <c r="A108" s="21" t="s">
        <v>334</v>
      </c>
      <c r="B108" s="21" t="s">
        <v>335</v>
      </c>
      <c r="C108" s="23" t="s">
        <v>331</v>
      </c>
      <c r="D108" s="21" t="s">
        <v>82</v>
      </c>
      <c r="E108" s="21" t="s">
        <v>150</v>
      </c>
      <c r="F108" s="21">
        <v>60</v>
      </c>
      <c r="G108" s="21" t="s">
        <v>90</v>
      </c>
      <c r="H108" s="21">
        <v>80</v>
      </c>
      <c r="I108" s="21" t="s">
        <v>125</v>
      </c>
      <c r="J108" s="21">
        <v>1604</v>
      </c>
      <c r="K108" s="21">
        <v>1605</v>
      </c>
      <c r="L108" s="21">
        <v>1606</v>
      </c>
      <c r="M108" s="21"/>
      <c r="N108" s="21"/>
      <c r="O108" s="24"/>
      <c r="P108" s="24"/>
      <c r="Q108" s="24"/>
      <c r="R108" s="24"/>
      <c r="S108" s="35">
        <f t="shared" si="3"/>
        <v>36.936000000000007</v>
      </c>
      <c r="T108" s="35">
        <f t="shared" si="4"/>
        <v>205</v>
      </c>
      <c r="U108" s="33">
        <f t="shared" si="5"/>
        <v>75.718800000000016</v>
      </c>
    </row>
    <row r="109" spans="1:21">
      <c r="A109" s="21" t="s">
        <v>336</v>
      </c>
      <c r="B109" s="21" t="s">
        <v>337</v>
      </c>
      <c r="C109" s="23" t="s">
        <v>331</v>
      </c>
      <c r="D109" s="21" t="s">
        <v>83</v>
      </c>
      <c r="E109" s="21" t="s">
        <v>106</v>
      </c>
      <c r="F109" s="21">
        <v>60</v>
      </c>
      <c r="G109" s="21" t="s">
        <v>238</v>
      </c>
      <c r="H109" s="21">
        <v>80</v>
      </c>
      <c r="I109" s="21" t="s">
        <v>77</v>
      </c>
      <c r="J109" s="21">
        <v>1604</v>
      </c>
      <c r="K109" s="21">
        <v>1605</v>
      </c>
      <c r="L109" s="21">
        <v>1606</v>
      </c>
      <c r="M109" s="21"/>
      <c r="N109" s="21"/>
      <c r="O109" s="24"/>
      <c r="P109" s="24"/>
      <c r="Q109" s="24"/>
      <c r="R109" s="24"/>
      <c r="S109" s="35">
        <f t="shared" si="3"/>
        <v>50.111999999999995</v>
      </c>
      <c r="T109" s="35">
        <f t="shared" si="4"/>
        <v>230</v>
      </c>
      <c r="U109" s="33">
        <f t="shared" si="5"/>
        <v>115.25759999999998</v>
      </c>
    </row>
    <row r="110" spans="1:21">
      <c r="A110" s="21" t="s">
        <v>338</v>
      </c>
      <c r="B110" s="21" t="s">
        <v>339</v>
      </c>
      <c r="C110" s="23" t="s">
        <v>331</v>
      </c>
      <c r="D110" s="21" t="s">
        <v>241</v>
      </c>
      <c r="E110" s="21" t="s">
        <v>179</v>
      </c>
      <c r="F110" s="21">
        <v>60</v>
      </c>
      <c r="G110" s="21" t="s">
        <v>70</v>
      </c>
      <c r="H110" s="21">
        <v>80</v>
      </c>
      <c r="I110" s="21" t="s">
        <v>340</v>
      </c>
      <c r="J110" s="21">
        <v>1604</v>
      </c>
      <c r="K110" s="21">
        <v>1605</v>
      </c>
      <c r="L110" s="21">
        <v>1606</v>
      </c>
      <c r="M110" s="21"/>
      <c r="N110" s="21"/>
      <c r="O110" s="24"/>
      <c r="P110" s="24"/>
      <c r="Q110" s="24"/>
      <c r="R110" s="24"/>
      <c r="S110" s="35">
        <f t="shared" si="3"/>
        <v>60.887999999999991</v>
      </c>
      <c r="T110" s="35">
        <f t="shared" si="4"/>
        <v>255</v>
      </c>
      <c r="U110" s="33">
        <f t="shared" si="5"/>
        <v>155.26439999999997</v>
      </c>
    </row>
    <row r="111" spans="1:21">
      <c r="A111" s="21" t="s">
        <v>341</v>
      </c>
      <c r="B111" s="21" t="s">
        <v>342</v>
      </c>
      <c r="C111" s="23" t="s">
        <v>331</v>
      </c>
      <c r="D111" s="21" t="s">
        <v>247</v>
      </c>
      <c r="E111" s="21" t="s">
        <v>222</v>
      </c>
      <c r="F111" s="21">
        <v>60</v>
      </c>
      <c r="G111" s="21" t="s">
        <v>244</v>
      </c>
      <c r="H111" s="21">
        <v>80</v>
      </c>
      <c r="I111" s="21" t="s">
        <v>78</v>
      </c>
      <c r="J111" s="21">
        <v>1604</v>
      </c>
      <c r="K111" s="21">
        <v>1605</v>
      </c>
      <c r="L111" s="21">
        <v>1606</v>
      </c>
      <c r="M111" s="21"/>
      <c r="N111" s="21"/>
      <c r="O111" s="24"/>
      <c r="P111" s="24"/>
      <c r="Q111" s="24"/>
      <c r="R111" s="24"/>
      <c r="S111" s="35">
        <f t="shared" si="3"/>
        <v>89.279999999999987</v>
      </c>
      <c r="T111" s="35">
        <f t="shared" si="4"/>
        <v>280</v>
      </c>
      <c r="U111" s="33">
        <f t="shared" si="5"/>
        <v>249.98399999999998</v>
      </c>
    </row>
    <row r="112" spans="1:21">
      <c r="A112" s="21"/>
      <c r="B112" s="21"/>
      <c r="C112" s="23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4"/>
      <c r="P112" s="24"/>
      <c r="Q112" s="24"/>
      <c r="R112" s="24"/>
      <c r="S112" s="35">
        <f t="shared" si="3"/>
        <v>0</v>
      </c>
      <c r="T112" s="35">
        <f t="shared" si="4"/>
        <v>0</v>
      </c>
      <c r="U112" s="33">
        <f t="shared" si="5"/>
        <v>0</v>
      </c>
    </row>
    <row r="113" spans="1:21">
      <c r="A113" s="21">
        <v>1620</v>
      </c>
      <c r="B113" s="21" t="s">
        <v>343</v>
      </c>
      <c r="C113" s="23" t="s">
        <v>344</v>
      </c>
      <c r="D113" s="21">
        <v>0</v>
      </c>
      <c r="E113" s="21">
        <v>0</v>
      </c>
      <c r="F113" s="21">
        <v>100</v>
      </c>
      <c r="G113" s="21">
        <v>10</v>
      </c>
      <c r="H113" s="21">
        <v>100</v>
      </c>
      <c r="I113" s="21">
        <v>0</v>
      </c>
      <c r="J113" s="21">
        <v>1607</v>
      </c>
      <c r="K113" s="21">
        <v>1608</v>
      </c>
      <c r="L113" s="21">
        <v>1609</v>
      </c>
      <c r="M113" s="21"/>
      <c r="N113" s="21"/>
      <c r="O113" s="24"/>
      <c r="P113" s="24"/>
      <c r="Q113" s="24"/>
      <c r="R113" s="24"/>
      <c r="S113" s="35">
        <f t="shared" si="3"/>
        <v>0</v>
      </c>
      <c r="T113" s="35">
        <f t="shared" si="4"/>
        <v>100</v>
      </c>
      <c r="U113" s="33">
        <f t="shared" si="5"/>
        <v>0</v>
      </c>
    </row>
    <row r="114" spans="1:21">
      <c r="A114" s="21"/>
      <c r="B114" s="21"/>
      <c r="C114" s="23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4"/>
      <c r="P114" s="24"/>
      <c r="Q114" s="24"/>
      <c r="R114" s="24"/>
      <c r="S114" s="35">
        <f t="shared" si="3"/>
        <v>0</v>
      </c>
      <c r="T114" s="35">
        <f t="shared" si="4"/>
        <v>0</v>
      </c>
      <c r="U114" s="33">
        <f t="shared" si="5"/>
        <v>0</v>
      </c>
    </row>
    <row r="115" spans="1:21">
      <c r="A115" s="21">
        <v>3001</v>
      </c>
      <c r="B115" s="21" t="s">
        <v>345</v>
      </c>
      <c r="C115" s="23" t="s">
        <v>346</v>
      </c>
      <c r="D115" s="21">
        <v>1</v>
      </c>
      <c r="E115" s="21">
        <v>25</v>
      </c>
      <c r="F115" s="21">
        <v>80</v>
      </c>
      <c r="G115" s="21">
        <v>10</v>
      </c>
      <c r="H115" s="21">
        <v>100</v>
      </c>
      <c r="I115" s="21">
        <v>10</v>
      </c>
      <c r="J115" s="21">
        <v>3001</v>
      </c>
      <c r="K115" s="21">
        <v>3002</v>
      </c>
      <c r="L115" s="21">
        <v>3003</v>
      </c>
      <c r="M115" s="21"/>
      <c r="N115" s="21"/>
      <c r="O115" s="24"/>
      <c r="P115" s="24"/>
      <c r="Q115" s="24"/>
      <c r="R115" s="24"/>
      <c r="S115" s="35">
        <f t="shared" si="3"/>
        <v>11.44</v>
      </c>
      <c r="T115" s="35">
        <f t="shared" si="4"/>
        <v>150</v>
      </c>
      <c r="U115" s="33">
        <f t="shared" si="5"/>
        <v>17.16</v>
      </c>
    </row>
    <row r="116" spans="1:21">
      <c r="A116" s="21">
        <v>3002</v>
      </c>
      <c r="B116" s="21" t="s">
        <v>347</v>
      </c>
      <c r="C116" s="23" t="s">
        <v>348</v>
      </c>
      <c r="D116" s="21">
        <v>25</v>
      </c>
      <c r="E116" s="21">
        <v>99</v>
      </c>
      <c r="F116" s="21">
        <v>80</v>
      </c>
      <c r="G116" s="21">
        <v>10</v>
      </c>
      <c r="H116" s="21">
        <v>100</v>
      </c>
      <c r="I116" s="21">
        <v>10</v>
      </c>
      <c r="J116" s="21">
        <v>3001</v>
      </c>
      <c r="K116" s="21">
        <v>3002</v>
      </c>
      <c r="L116" s="21">
        <v>3004</v>
      </c>
      <c r="M116" s="21"/>
      <c r="N116" s="21"/>
      <c r="O116" s="24"/>
      <c r="P116" s="24"/>
      <c r="Q116" s="24"/>
      <c r="R116" s="24"/>
    </row>
    <row r="117" spans="1:21">
      <c r="A117" s="24">
        <v>3003</v>
      </c>
      <c r="B117" s="24" t="s">
        <v>349</v>
      </c>
      <c r="C117" s="23" t="s">
        <v>350</v>
      </c>
      <c r="D117" s="24"/>
      <c r="E117" s="24"/>
      <c r="F117" s="24"/>
      <c r="G117" s="24"/>
      <c r="H117" s="24"/>
      <c r="I117" s="24"/>
      <c r="J117" s="21">
        <v>3005</v>
      </c>
      <c r="K117" s="21">
        <v>3006</v>
      </c>
      <c r="L117" s="21">
        <v>3007</v>
      </c>
      <c r="M117" s="21"/>
      <c r="N117" s="21"/>
      <c r="O117" s="24"/>
      <c r="P117" s="24"/>
      <c r="Q117" s="24"/>
      <c r="R117" s="24"/>
    </row>
    <row r="118" spans="1:21">
      <c r="A118" s="24">
        <v>3004</v>
      </c>
      <c r="B118" s="24" t="s">
        <v>351</v>
      </c>
      <c r="C118" s="23" t="s">
        <v>352</v>
      </c>
      <c r="D118" s="24"/>
      <c r="E118" s="24"/>
      <c r="F118" s="24"/>
      <c r="G118" s="24"/>
      <c r="H118" s="24"/>
      <c r="I118" s="24"/>
      <c r="J118" s="21">
        <v>3008</v>
      </c>
      <c r="K118" s="24"/>
      <c r="L118" s="24"/>
      <c r="M118" s="21"/>
      <c r="N118" s="21"/>
      <c r="O118" s="24"/>
      <c r="P118" s="24"/>
      <c r="Q118" s="24"/>
      <c r="R118" s="24"/>
    </row>
    <row r="119" spans="1:21">
      <c r="A119" s="24">
        <v>3005</v>
      </c>
      <c r="B119" s="24" t="s">
        <v>353</v>
      </c>
      <c r="C119" s="23" t="s">
        <v>354</v>
      </c>
      <c r="D119" s="24"/>
      <c r="E119" s="24"/>
      <c r="F119" s="24"/>
      <c r="G119" s="24"/>
      <c r="H119" s="24"/>
      <c r="I119" s="24"/>
      <c r="J119" s="21">
        <v>3009</v>
      </c>
      <c r="K119" s="21">
        <v>3010</v>
      </c>
      <c r="L119" s="21">
        <v>3011</v>
      </c>
      <c r="M119" s="21"/>
      <c r="N119" s="21"/>
      <c r="O119" s="24"/>
      <c r="P119" s="24"/>
      <c r="Q119" s="24"/>
      <c r="R119" s="24"/>
    </row>
    <row r="120" spans="1:21">
      <c r="A120" s="17"/>
      <c r="B120" s="17"/>
      <c r="D120" s="17"/>
      <c r="E120" s="17"/>
      <c r="F120" s="17"/>
      <c r="G120" s="17"/>
      <c r="H120" s="17"/>
      <c r="I120" s="17"/>
      <c r="J120" s="17"/>
      <c r="K120" s="17"/>
      <c r="L120" s="17"/>
      <c r="M120" s="28"/>
      <c r="N120" s="28"/>
    </row>
    <row r="121" spans="1:21">
      <c r="A121" s="17"/>
      <c r="B121" s="17"/>
      <c r="D121" s="17"/>
      <c r="E121" s="17"/>
      <c r="F121" s="17"/>
      <c r="G121" s="17"/>
      <c r="H121" s="17"/>
      <c r="I121" s="17"/>
      <c r="J121" s="17"/>
      <c r="K121" s="17"/>
      <c r="L121" s="17"/>
      <c r="M121" s="28"/>
      <c r="N121" s="28"/>
    </row>
    <row r="122" spans="1:21">
      <c r="A122" s="17"/>
      <c r="B122" s="17"/>
      <c r="D122" s="17"/>
      <c r="E122" s="17"/>
      <c r="F122" s="17"/>
      <c r="G122" s="17"/>
      <c r="H122" s="17"/>
      <c r="I122" s="17"/>
      <c r="J122" s="17"/>
      <c r="K122" s="17"/>
      <c r="L122" s="17"/>
      <c r="M122" s="28"/>
      <c r="N122" s="28"/>
    </row>
    <row r="123" spans="1:21">
      <c r="A123" s="17"/>
      <c r="B123" s="26"/>
      <c r="C123" s="27"/>
      <c r="D123" s="17"/>
      <c r="E123" s="17"/>
      <c r="F123" s="17"/>
      <c r="G123" s="17"/>
      <c r="H123" s="17"/>
      <c r="I123" s="17"/>
      <c r="J123" s="17"/>
      <c r="K123" s="17"/>
      <c r="L123" s="17"/>
      <c r="M123" s="28"/>
      <c r="N123" s="28"/>
    </row>
    <row r="124" spans="1:21">
      <c r="A124" s="17"/>
      <c r="B124" s="17"/>
      <c r="D124" s="17"/>
      <c r="E124" s="17"/>
      <c r="F124" s="17"/>
      <c r="G124" s="17"/>
      <c r="H124" s="17"/>
      <c r="I124" s="17"/>
      <c r="J124" s="17"/>
      <c r="K124" s="17"/>
      <c r="L124" s="17"/>
      <c r="M124" s="28"/>
      <c r="N124" s="28"/>
    </row>
    <row r="125" spans="1:21">
      <c r="A125" s="17"/>
      <c r="B125" s="17"/>
      <c r="D125" s="17"/>
      <c r="E125" s="17"/>
      <c r="F125" s="17"/>
      <c r="G125" s="17"/>
      <c r="H125" s="17"/>
      <c r="I125" s="17"/>
      <c r="J125" s="17"/>
      <c r="K125" s="17"/>
      <c r="L125" s="17"/>
      <c r="M125" s="28"/>
      <c r="N125" s="28"/>
    </row>
    <row r="126" spans="1:21">
      <c r="A126" s="17"/>
      <c r="B126" s="17"/>
      <c r="D126" s="17"/>
      <c r="E126" s="17"/>
      <c r="F126" s="17"/>
      <c r="G126" s="17"/>
      <c r="H126" s="17"/>
      <c r="I126" s="17"/>
      <c r="J126" s="17"/>
      <c r="K126" s="17"/>
      <c r="L126" s="17"/>
      <c r="M126" s="28"/>
      <c r="N126" s="28"/>
    </row>
    <row r="127" spans="1:21">
      <c r="A127" s="17"/>
      <c r="B127" s="17"/>
      <c r="D127" s="17"/>
      <c r="E127" s="17"/>
      <c r="F127" s="17"/>
      <c r="G127" s="17"/>
      <c r="H127" s="17"/>
      <c r="I127" s="17"/>
      <c r="J127" s="17"/>
      <c r="K127" s="17"/>
      <c r="L127" s="17"/>
      <c r="M127" s="29"/>
      <c r="N127" s="29"/>
    </row>
    <row r="128" spans="1:21">
      <c r="A128" s="17"/>
      <c r="B128" s="17"/>
      <c r="D128" s="17"/>
      <c r="E128" s="17"/>
      <c r="F128" s="17"/>
      <c r="G128" s="17"/>
      <c r="H128" s="17"/>
      <c r="I128" s="17"/>
      <c r="J128" s="17"/>
      <c r="K128" s="17"/>
      <c r="L128" s="17"/>
      <c r="M128" s="29"/>
      <c r="N128" s="29"/>
    </row>
    <row r="129" spans="1:14">
      <c r="A129" s="17"/>
      <c r="B129" s="17"/>
      <c r="D129" s="17"/>
      <c r="E129" s="17"/>
      <c r="F129" s="17"/>
      <c r="G129" s="17"/>
      <c r="H129" s="17"/>
      <c r="I129" s="17"/>
      <c r="J129" s="17"/>
      <c r="K129" s="17"/>
      <c r="L129" s="17"/>
      <c r="M129" s="29"/>
      <c r="N129" s="29"/>
    </row>
    <row r="130" spans="1:14">
      <c r="A130" s="17"/>
      <c r="B130" s="17"/>
      <c r="D130" s="17"/>
      <c r="E130" s="17"/>
      <c r="F130" s="17"/>
      <c r="G130" s="17"/>
      <c r="H130" s="17"/>
      <c r="I130" s="17"/>
      <c r="J130" s="17"/>
      <c r="K130" s="17"/>
      <c r="L130" s="17"/>
      <c r="M130" s="29"/>
      <c r="N130" s="29"/>
    </row>
    <row r="131" spans="1:14">
      <c r="A131" s="17"/>
      <c r="B131" s="17"/>
      <c r="D131" s="17"/>
      <c r="E131" s="17"/>
      <c r="F131" s="17"/>
      <c r="G131" s="17"/>
      <c r="H131" s="17"/>
      <c r="I131" s="17"/>
      <c r="J131" s="17"/>
      <c r="K131" s="17"/>
      <c r="L131" s="17"/>
      <c r="M131" s="29"/>
      <c r="N131" s="29"/>
    </row>
    <row r="132" spans="1:14">
      <c r="J132" s="17"/>
      <c r="K132" s="17"/>
      <c r="L132" s="17"/>
      <c r="M132" s="29"/>
      <c r="N132" s="29"/>
    </row>
    <row r="133" spans="1:14">
      <c r="J133" s="17"/>
      <c r="K133" s="17"/>
      <c r="L133" s="17"/>
      <c r="M133" s="29"/>
      <c r="N133" s="29"/>
    </row>
    <row r="134" spans="1:14">
      <c r="J134" s="17"/>
      <c r="K134" s="17"/>
      <c r="L134" s="17"/>
      <c r="M134" s="29"/>
      <c r="N134" s="29"/>
    </row>
    <row r="135" spans="1:14">
      <c r="J135" s="17"/>
      <c r="K135" s="17"/>
      <c r="L135" s="17"/>
      <c r="M135" s="29"/>
      <c r="N135" s="29"/>
    </row>
    <row r="136" spans="1:14">
      <c r="J136" s="17"/>
      <c r="K136" s="17"/>
      <c r="L136" s="17"/>
      <c r="M136" s="29"/>
      <c r="N136" s="29"/>
    </row>
    <row r="137" spans="1:14">
      <c r="J137" s="17"/>
      <c r="K137" s="17"/>
      <c r="L137" s="17"/>
      <c r="M137" s="29"/>
      <c r="N137" s="29"/>
    </row>
    <row r="138" spans="1:14">
      <c r="J138" s="17"/>
      <c r="K138" s="17"/>
      <c r="L138" s="17"/>
      <c r="M138" s="29"/>
      <c r="N138" s="29"/>
    </row>
    <row r="139" spans="1:14">
      <c r="J139" s="17"/>
      <c r="K139" s="17"/>
      <c r="L139" s="17"/>
      <c r="M139" s="29"/>
      <c r="N139" s="29"/>
    </row>
    <row r="140" spans="1:14">
      <c r="J140" s="17"/>
      <c r="K140" s="17"/>
      <c r="L140" s="17"/>
      <c r="M140" s="29"/>
      <c r="N140" s="29"/>
    </row>
    <row r="141" spans="1:14">
      <c r="J141" s="17"/>
      <c r="K141" s="17"/>
      <c r="L141" s="17"/>
    </row>
    <row r="142" spans="1:14">
      <c r="J142" s="17"/>
      <c r="K142" s="17"/>
      <c r="L142" s="17"/>
    </row>
    <row r="143" spans="1:14">
      <c r="J143" s="17"/>
      <c r="K143" s="17"/>
      <c r="L143" s="17"/>
    </row>
    <row r="144" spans="1:14">
      <c r="J144" s="17"/>
      <c r="K144" s="17"/>
      <c r="L144" s="17"/>
    </row>
    <row r="145" spans="10:12">
      <c r="J145" s="17"/>
      <c r="K145" s="17"/>
      <c r="L145" s="17"/>
    </row>
    <row r="146" spans="10:12">
      <c r="J146" s="17"/>
      <c r="K146" s="17"/>
      <c r="L146" s="17"/>
    </row>
    <row r="147" spans="10:12">
      <c r="J147" s="17"/>
      <c r="K147" s="17"/>
      <c r="L147" s="17"/>
    </row>
    <row r="148" spans="10:12">
      <c r="J148" s="17"/>
      <c r="K148" s="17"/>
      <c r="L148" s="17"/>
    </row>
    <row r="149" spans="10:12">
      <c r="J149" s="17"/>
      <c r="K149" s="17"/>
      <c r="L149" s="17"/>
    </row>
    <row r="150" spans="10:12">
      <c r="J150" s="17"/>
      <c r="K150" s="17"/>
      <c r="L150" s="17"/>
    </row>
    <row r="151" spans="10:12">
      <c r="J151" s="17"/>
      <c r="K151" s="17"/>
      <c r="L151" s="17"/>
    </row>
    <row r="152" spans="10:12">
      <c r="J152" s="17"/>
      <c r="K152" s="17"/>
      <c r="L152" s="17"/>
    </row>
    <row r="153" spans="10:12">
      <c r="J153" s="17"/>
      <c r="K153" s="17"/>
      <c r="L153" s="17"/>
    </row>
    <row r="154" spans="10:12">
      <c r="J154" s="17"/>
      <c r="K154" s="17"/>
      <c r="L154" s="17"/>
    </row>
    <row r="155" spans="10:12">
      <c r="J155" s="17"/>
      <c r="K155" s="17"/>
      <c r="L155" s="17"/>
    </row>
    <row r="156" spans="10:12">
      <c r="J156" s="17"/>
      <c r="K156" s="17"/>
      <c r="L156" s="17"/>
    </row>
    <row r="157" spans="10:12">
      <c r="J157" s="17"/>
      <c r="K157" s="17"/>
      <c r="L157" s="17"/>
    </row>
    <row r="158" spans="10:12">
      <c r="J158" s="17"/>
      <c r="K158" s="17"/>
      <c r="L158" s="17"/>
    </row>
    <row r="159" spans="10:12">
      <c r="J159" s="17"/>
      <c r="K159" s="17"/>
      <c r="L159" s="17"/>
    </row>
    <row r="160" spans="10:12">
      <c r="J160" s="17"/>
      <c r="K160" s="17"/>
      <c r="L160" s="17"/>
    </row>
    <row r="161" spans="10:13">
      <c r="J161" s="17"/>
      <c r="K161" s="17"/>
      <c r="L161" s="17"/>
      <c r="M161" s="17"/>
    </row>
    <row r="162" spans="10:13">
      <c r="J162" s="17"/>
      <c r="K162" s="17"/>
      <c r="L162" s="17"/>
      <c r="M162" s="17"/>
    </row>
    <row r="163" spans="10:13">
      <c r="J163" s="17"/>
      <c r="K163" s="17"/>
      <c r="L163" s="17"/>
      <c r="M163" s="17"/>
    </row>
    <row r="164" spans="10:13">
      <c r="J164" s="17"/>
      <c r="K164" s="17"/>
      <c r="L164" s="17"/>
      <c r="M164" s="17"/>
    </row>
    <row r="165" spans="10:13">
      <c r="J165" s="17"/>
      <c r="K165" s="17"/>
      <c r="L165" s="17"/>
      <c r="M165" s="17"/>
    </row>
    <row r="166" spans="10:13">
      <c r="J166" s="17"/>
      <c r="K166" s="17"/>
      <c r="L166" s="17"/>
      <c r="M166" s="17"/>
    </row>
    <row r="167" spans="10:13">
      <c r="M167" s="17"/>
    </row>
    <row r="168" spans="10:13">
      <c r="M168" s="17"/>
    </row>
    <row r="169" spans="10:13">
      <c r="M169" s="17"/>
    </row>
    <row r="170" spans="10:13">
      <c r="M170" s="17"/>
    </row>
    <row r="171" spans="10:13">
      <c r="M171" s="17"/>
    </row>
    <row r="172" spans="10:13">
      <c r="M172" s="17"/>
    </row>
    <row r="173" spans="10:13">
      <c r="M173" s="17"/>
    </row>
    <row r="174" spans="10:13">
      <c r="M174" s="17"/>
    </row>
    <row r="175" spans="10:13">
      <c r="M175" s="17"/>
    </row>
    <row r="176" spans="10:13">
      <c r="M176" s="17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10" workbookViewId="0">
      <selection activeCell="D7" sqref="D7"/>
    </sheetView>
  </sheetViews>
  <sheetFormatPr defaultColWidth="9" defaultRowHeight="13.5"/>
  <cols>
    <col min="1" max="1" width="8" customWidth="1"/>
    <col min="2" max="2" width="9.75" customWidth="1"/>
    <col min="3" max="3" width="49.375" style="1" bestFit="1" customWidth="1"/>
    <col min="4" max="4" width="9.375" customWidth="1"/>
    <col min="5" max="5" width="9.5" customWidth="1"/>
    <col min="6" max="7" width="11.875" customWidth="1"/>
    <col min="8" max="8" width="10.75" customWidth="1"/>
    <col min="9" max="9" width="12" customWidth="1"/>
    <col min="10" max="10" width="9.75" customWidth="1"/>
    <col min="11" max="11" width="9.625" bestFit="1" customWidth="1"/>
    <col min="12" max="12" width="9.625" customWidth="1"/>
  </cols>
  <sheetData>
    <row r="1" spans="1:15">
      <c r="A1" s="2" t="s">
        <v>355</v>
      </c>
      <c r="B1" s="2" t="s">
        <v>356</v>
      </c>
      <c r="C1" s="3" t="s">
        <v>34</v>
      </c>
      <c r="D1" s="4" t="s">
        <v>35</v>
      </c>
      <c r="E1" s="4" t="s">
        <v>36</v>
      </c>
      <c r="F1" s="4" t="s">
        <v>357</v>
      </c>
      <c r="G1" s="4" t="s">
        <v>358</v>
      </c>
      <c r="H1" s="4" t="s">
        <v>359</v>
      </c>
      <c r="I1" s="4" t="s">
        <v>360</v>
      </c>
      <c r="J1" s="4" t="s">
        <v>446</v>
      </c>
      <c r="K1" s="2" t="s">
        <v>361</v>
      </c>
      <c r="M1" s="34" t="s">
        <v>449</v>
      </c>
      <c r="N1" s="34" t="s">
        <v>450</v>
      </c>
      <c r="O1" s="34" t="s">
        <v>451</v>
      </c>
    </row>
    <row r="2" spans="1:15">
      <c r="A2" s="5" t="s">
        <v>3</v>
      </c>
      <c r="B2" s="5" t="s">
        <v>4</v>
      </c>
      <c r="C2" s="6" t="s">
        <v>5</v>
      </c>
      <c r="D2" s="7" t="s">
        <v>49</v>
      </c>
      <c r="E2" s="7" t="s">
        <v>50</v>
      </c>
      <c r="F2" s="5" t="s">
        <v>51</v>
      </c>
      <c r="G2" s="5" t="s">
        <v>52</v>
      </c>
      <c r="H2" s="5" t="s">
        <v>53</v>
      </c>
      <c r="I2" s="5" t="s">
        <v>54</v>
      </c>
      <c r="J2" s="5" t="s">
        <v>447</v>
      </c>
      <c r="K2" s="5" t="s">
        <v>362</v>
      </c>
    </row>
    <row r="3" spans="1:15">
      <c r="A3" s="5" t="s">
        <v>6</v>
      </c>
      <c r="B3" s="5" t="s">
        <v>7</v>
      </c>
      <c r="C3" s="6" t="s">
        <v>7</v>
      </c>
      <c r="D3" s="7" t="s">
        <v>6</v>
      </c>
      <c r="E3" s="7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31" t="s">
        <v>448</v>
      </c>
      <c r="K3" s="5" t="s">
        <v>6</v>
      </c>
    </row>
    <row r="4" spans="1:15">
      <c r="A4" s="2">
        <v>2000</v>
      </c>
      <c r="B4" s="2" t="s">
        <v>8</v>
      </c>
      <c r="C4" s="3" t="s">
        <v>363</v>
      </c>
      <c r="D4" s="7">
        <v>0</v>
      </c>
      <c r="E4" s="7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5" ht="27">
      <c r="A5">
        <v>2010</v>
      </c>
      <c r="B5" s="8" t="s">
        <v>364</v>
      </c>
      <c r="C5" s="9" t="s">
        <v>365</v>
      </c>
      <c r="D5">
        <v>20</v>
      </c>
      <c r="E5">
        <v>30</v>
      </c>
      <c r="F5">
        <v>80</v>
      </c>
      <c r="G5">
        <v>5</v>
      </c>
      <c r="H5">
        <v>70</v>
      </c>
      <c r="I5">
        <v>5</v>
      </c>
      <c r="J5">
        <v>5</v>
      </c>
      <c r="K5">
        <v>2001</v>
      </c>
      <c r="M5">
        <f>(D5+E5)/2 * (1 + G5 /100) * F5 / 100 - J5</f>
        <v>16</v>
      </c>
      <c r="N5">
        <f>H5 + I5*5</f>
        <v>95</v>
      </c>
      <c r="O5" s="33">
        <f t="shared" ref="O5:O43" si="0">M5*N5 / 100</f>
        <v>15.2</v>
      </c>
    </row>
    <row r="6" spans="1:15" ht="27">
      <c r="A6">
        <v>2110</v>
      </c>
      <c r="B6" s="8" t="s">
        <v>366</v>
      </c>
      <c r="C6" s="9" t="s">
        <v>367</v>
      </c>
      <c r="D6">
        <v>8</v>
      </c>
      <c r="E6">
        <v>16</v>
      </c>
      <c r="F6">
        <v>100</v>
      </c>
      <c r="G6">
        <v>6</v>
      </c>
      <c r="H6">
        <v>105</v>
      </c>
      <c r="I6">
        <v>4</v>
      </c>
      <c r="J6">
        <v>3</v>
      </c>
      <c r="K6">
        <v>2101</v>
      </c>
      <c r="M6">
        <f>(D6+E6)/2 * (1 + G6 /100) * F6 / 100 - J6</f>
        <v>9.7200000000000006</v>
      </c>
      <c r="N6">
        <f>H6 + I6*5</f>
        <v>125</v>
      </c>
      <c r="O6" s="33">
        <f t="shared" si="0"/>
        <v>12.15</v>
      </c>
    </row>
    <row r="7" spans="1:15" ht="27">
      <c r="A7">
        <v>2210</v>
      </c>
      <c r="B7" s="8" t="s">
        <v>368</v>
      </c>
      <c r="C7" s="9" t="s">
        <v>369</v>
      </c>
      <c r="D7">
        <v>12</v>
      </c>
      <c r="E7">
        <v>20</v>
      </c>
      <c r="F7">
        <v>90</v>
      </c>
      <c r="G7">
        <v>4</v>
      </c>
      <c r="H7">
        <v>80</v>
      </c>
      <c r="I7">
        <v>6</v>
      </c>
      <c r="J7">
        <v>4</v>
      </c>
      <c r="K7">
        <v>2201</v>
      </c>
      <c r="M7">
        <f t="shared" ref="M7" si="1">(D7+E7)/2 * (1 + G7 /100) * F7 / 100 - J7</f>
        <v>10.976000000000001</v>
      </c>
      <c r="N7">
        <f>H7 + I7*5</f>
        <v>110</v>
      </c>
      <c r="O7" s="33">
        <f t="shared" si="0"/>
        <v>12.073600000000001</v>
      </c>
    </row>
    <row r="8" spans="1:15">
      <c r="B8" s="8"/>
      <c r="C8" s="9"/>
      <c r="O8" s="33"/>
    </row>
    <row r="9" spans="1:15" ht="27">
      <c r="A9" s="1">
        <v>2020</v>
      </c>
      <c r="B9" s="8" t="s">
        <v>370</v>
      </c>
      <c r="C9" s="9" t="s">
        <v>371</v>
      </c>
      <c r="D9">
        <v>75</v>
      </c>
      <c r="E9">
        <v>99</v>
      </c>
      <c r="F9">
        <v>80</v>
      </c>
      <c r="G9">
        <v>10</v>
      </c>
      <c r="H9">
        <v>70</v>
      </c>
      <c r="I9">
        <v>5</v>
      </c>
      <c r="J9" s="32">
        <v>20</v>
      </c>
      <c r="K9">
        <v>2002</v>
      </c>
      <c r="M9">
        <f t="shared" ref="M9" si="2">(D9+E9)/2 * (1 + G9 /100) * F9 / 100 - J9</f>
        <v>56.56</v>
      </c>
      <c r="N9">
        <f>H9 + I9*5</f>
        <v>95</v>
      </c>
      <c r="O9" s="33">
        <f t="shared" si="0"/>
        <v>53.731999999999999</v>
      </c>
    </row>
    <row r="10" spans="1:15" ht="27">
      <c r="A10">
        <v>2021</v>
      </c>
      <c r="B10" s="8" t="s">
        <v>372</v>
      </c>
      <c r="C10" s="9" t="s">
        <v>373</v>
      </c>
      <c r="D10">
        <v>30</v>
      </c>
      <c r="E10">
        <v>60</v>
      </c>
      <c r="F10">
        <v>70</v>
      </c>
      <c r="G10">
        <v>6</v>
      </c>
      <c r="H10">
        <v>50</v>
      </c>
      <c r="I10">
        <v>6</v>
      </c>
      <c r="J10" s="32">
        <v>30</v>
      </c>
      <c r="K10">
        <v>2003</v>
      </c>
      <c r="M10">
        <f>(D10+E10)/2 * (1 + G10 /100) * F10 / 100 * 2 - J10</f>
        <v>36.78</v>
      </c>
      <c r="N10">
        <f>H10 + I10*5</f>
        <v>80</v>
      </c>
      <c r="O10" s="33">
        <f t="shared" si="0"/>
        <v>29.423999999999999</v>
      </c>
    </row>
    <row r="11" spans="1:15" ht="27">
      <c r="A11">
        <v>2022</v>
      </c>
      <c r="B11" s="8" t="s">
        <v>374</v>
      </c>
      <c r="C11" s="9" t="s">
        <v>375</v>
      </c>
      <c r="D11">
        <v>1</v>
      </c>
      <c r="E11">
        <v>50</v>
      </c>
      <c r="F11">
        <v>60</v>
      </c>
      <c r="G11">
        <v>25</v>
      </c>
      <c r="H11">
        <v>120</v>
      </c>
      <c r="I11">
        <v>10</v>
      </c>
      <c r="J11" s="32">
        <v>50</v>
      </c>
      <c r="K11">
        <v>2004</v>
      </c>
      <c r="M11">
        <f>(D11+E11)/2 * (1 + G11 /100) * F11 / 100 * 2.5- J11</f>
        <v>-2.1875</v>
      </c>
      <c r="N11">
        <f>H11 + I11*5</f>
        <v>170</v>
      </c>
      <c r="O11" s="33">
        <f t="shared" si="0"/>
        <v>-3.71875</v>
      </c>
    </row>
    <row r="12" spans="1:15" ht="27">
      <c r="A12">
        <v>2023</v>
      </c>
      <c r="B12" s="8" t="s">
        <v>376</v>
      </c>
      <c r="C12" s="9" t="s">
        <v>377</v>
      </c>
      <c r="D12">
        <v>0</v>
      </c>
      <c r="E12">
        <v>0</v>
      </c>
      <c r="F12">
        <v>100</v>
      </c>
      <c r="G12">
        <v>0</v>
      </c>
      <c r="H12">
        <v>25</v>
      </c>
      <c r="I12">
        <v>0</v>
      </c>
      <c r="J12" s="32">
        <v>0.2</v>
      </c>
      <c r="K12">
        <v>2005</v>
      </c>
      <c r="O12" s="33"/>
    </row>
    <row r="13" spans="1:15" ht="27">
      <c r="A13">
        <v>2120</v>
      </c>
      <c r="B13" s="8" t="s">
        <v>378</v>
      </c>
      <c r="C13" s="9" t="s">
        <v>379</v>
      </c>
      <c r="D13">
        <v>35</v>
      </c>
      <c r="E13">
        <v>70</v>
      </c>
      <c r="F13">
        <v>95</v>
      </c>
      <c r="G13">
        <v>9</v>
      </c>
      <c r="H13">
        <v>95</v>
      </c>
      <c r="I13">
        <v>8</v>
      </c>
      <c r="J13" s="32">
        <v>12</v>
      </c>
      <c r="K13">
        <v>2102</v>
      </c>
      <c r="M13">
        <f t="shared" ref="M13:M15" si="3">(D13+E13)/2 * (1 + G13 /100) * F13 / 100 - J13</f>
        <v>42.363750000000003</v>
      </c>
      <c r="N13">
        <f>H13 + I13*5</f>
        <v>135</v>
      </c>
      <c r="O13" s="33">
        <f t="shared" si="0"/>
        <v>57.191062500000008</v>
      </c>
    </row>
    <row r="14" spans="1:15" ht="27">
      <c r="A14">
        <v>2121</v>
      </c>
      <c r="B14" s="8" t="s">
        <v>380</v>
      </c>
      <c r="C14" s="9" t="s">
        <v>381</v>
      </c>
      <c r="D14">
        <v>25</v>
      </c>
      <c r="E14">
        <v>50</v>
      </c>
      <c r="F14">
        <v>75</v>
      </c>
      <c r="G14">
        <v>0</v>
      </c>
      <c r="H14">
        <v>80</v>
      </c>
      <c r="I14">
        <v>0</v>
      </c>
      <c r="J14" s="32">
        <v>18</v>
      </c>
      <c r="K14">
        <v>2103</v>
      </c>
      <c r="M14">
        <f>(D14+E14)/2 * (1 + G14 /100) * F14 / 100 *2- J14</f>
        <v>38.25</v>
      </c>
      <c r="N14">
        <f>H14 + I14*5</f>
        <v>80</v>
      </c>
      <c r="O14" s="33">
        <f t="shared" si="0"/>
        <v>30.6</v>
      </c>
    </row>
    <row r="15" spans="1:15" ht="27">
      <c r="A15">
        <v>2122</v>
      </c>
      <c r="B15" s="8" t="s">
        <v>382</v>
      </c>
      <c r="C15" s="9" t="s">
        <v>383</v>
      </c>
      <c r="D15">
        <v>55</v>
      </c>
      <c r="E15">
        <v>65</v>
      </c>
      <c r="F15">
        <v>120</v>
      </c>
      <c r="G15">
        <v>20</v>
      </c>
      <c r="H15">
        <v>90</v>
      </c>
      <c r="I15">
        <v>20</v>
      </c>
      <c r="J15" s="32">
        <v>24</v>
      </c>
      <c r="K15">
        <v>2104</v>
      </c>
      <c r="M15">
        <f t="shared" si="3"/>
        <v>62.400000000000006</v>
      </c>
      <c r="N15">
        <f>H15 + I15*5</f>
        <v>190</v>
      </c>
      <c r="O15" s="33">
        <f t="shared" si="0"/>
        <v>118.56000000000002</v>
      </c>
    </row>
    <row r="16" spans="1:15" ht="27">
      <c r="A16">
        <v>2123</v>
      </c>
      <c r="B16" s="8" t="s">
        <v>384</v>
      </c>
      <c r="C16" s="9" t="s">
        <v>385</v>
      </c>
      <c r="D16">
        <v>0</v>
      </c>
      <c r="E16">
        <v>0</v>
      </c>
      <c r="F16">
        <v>60</v>
      </c>
      <c r="G16">
        <v>0</v>
      </c>
      <c r="H16">
        <v>50</v>
      </c>
      <c r="I16">
        <v>0</v>
      </c>
      <c r="J16" s="32">
        <v>20</v>
      </c>
      <c r="K16">
        <v>2105</v>
      </c>
      <c r="O16" s="33"/>
    </row>
    <row r="17" spans="1:15" ht="27">
      <c r="A17">
        <v>2220</v>
      </c>
      <c r="B17" s="8" t="s">
        <v>386</v>
      </c>
      <c r="C17" s="9" t="s">
        <v>387</v>
      </c>
      <c r="D17">
        <v>40</v>
      </c>
      <c r="E17">
        <v>80</v>
      </c>
      <c r="F17">
        <v>90</v>
      </c>
      <c r="G17">
        <v>12</v>
      </c>
      <c r="H17">
        <v>80</v>
      </c>
      <c r="I17">
        <v>12</v>
      </c>
      <c r="J17" s="32">
        <v>16</v>
      </c>
      <c r="K17">
        <v>2202</v>
      </c>
      <c r="M17">
        <f t="shared" ref="M17" si="4">(D17+E17)/2 * (1 + G17 /100) * F17 / 100 - J17</f>
        <v>44.48</v>
      </c>
      <c r="N17">
        <f>H17 + I17*5</f>
        <v>140</v>
      </c>
      <c r="O17" s="33">
        <f t="shared" si="0"/>
        <v>62.271999999999998</v>
      </c>
    </row>
    <row r="18" spans="1:15" ht="27">
      <c r="A18">
        <v>2221</v>
      </c>
      <c r="B18" s="8" t="s">
        <v>388</v>
      </c>
      <c r="C18" s="9" t="s">
        <v>389</v>
      </c>
      <c r="D18">
        <v>60</v>
      </c>
      <c r="E18">
        <v>120</v>
      </c>
      <c r="F18">
        <v>50</v>
      </c>
      <c r="G18">
        <v>25</v>
      </c>
      <c r="H18">
        <v>60</v>
      </c>
      <c r="I18">
        <v>8</v>
      </c>
      <c r="J18" s="32">
        <v>32</v>
      </c>
      <c r="K18">
        <v>2203</v>
      </c>
      <c r="M18">
        <f>(D18+E18)/2 * (1 + G18 /100) * F18 / 100 *2 - J18</f>
        <v>80.5</v>
      </c>
      <c r="N18">
        <f>H18 + I18*5</f>
        <v>100</v>
      </c>
      <c r="O18" s="33">
        <f t="shared" si="0"/>
        <v>80.5</v>
      </c>
    </row>
    <row r="19" spans="1:15" ht="40.5">
      <c r="A19">
        <v>2222</v>
      </c>
      <c r="B19" s="8" t="s">
        <v>390</v>
      </c>
      <c r="C19" s="9" t="s">
        <v>391</v>
      </c>
      <c r="D19">
        <v>0</v>
      </c>
      <c r="E19">
        <v>0</v>
      </c>
      <c r="F19">
        <v>100</v>
      </c>
      <c r="G19">
        <v>0</v>
      </c>
      <c r="H19">
        <v>35</v>
      </c>
      <c r="I19">
        <v>0</v>
      </c>
      <c r="J19" s="32">
        <v>24</v>
      </c>
      <c r="K19">
        <v>2204</v>
      </c>
      <c r="O19" s="33"/>
    </row>
    <row r="20" spans="1:15" ht="40.5">
      <c r="A20">
        <v>2223</v>
      </c>
      <c r="B20" s="8" t="s">
        <v>392</v>
      </c>
      <c r="C20" s="9" t="s">
        <v>393</v>
      </c>
      <c r="D20">
        <v>0</v>
      </c>
      <c r="E20">
        <v>0</v>
      </c>
      <c r="F20">
        <v>100</v>
      </c>
      <c r="G20">
        <v>0</v>
      </c>
      <c r="H20">
        <v>25</v>
      </c>
      <c r="I20">
        <v>0</v>
      </c>
      <c r="J20" s="32">
        <v>50</v>
      </c>
      <c r="K20">
        <v>2205</v>
      </c>
      <c r="O20" s="33"/>
    </row>
    <row r="21" spans="1:15">
      <c r="B21" s="8"/>
      <c r="J21" s="32"/>
      <c r="O21" s="33"/>
    </row>
    <row r="22" spans="1:15" ht="27">
      <c r="A22" s="1">
        <v>2030</v>
      </c>
      <c r="B22" s="8" t="s">
        <v>394</v>
      </c>
      <c r="C22" s="9" t="s">
        <v>395</v>
      </c>
      <c r="D22">
        <v>120</v>
      </c>
      <c r="E22">
        <v>175</v>
      </c>
      <c r="F22">
        <v>80</v>
      </c>
      <c r="G22">
        <v>10</v>
      </c>
      <c r="H22">
        <v>60</v>
      </c>
      <c r="I22">
        <v>10</v>
      </c>
      <c r="J22" s="32">
        <v>80</v>
      </c>
      <c r="K22">
        <v>2006</v>
      </c>
      <c r="M22">
        <f t="shared" ref="M22" si="5">(D22+E22)/2 * (1 + G22 /100) * F22 / 100 - J22</f>
        <v>49.800000000000011</v>
      </c>
      <c r="N22">
        <f>H22 + I22*5</f>
        <v>110</v>
      </c>
      <c r="O22" s="33">
        <f t="shared" si="0"/>
        <v>54.780000000000008</v>
      </c>
    </row>
    <row r="23" spans="1:15" ht="27">
      <c r="A23">
        <v>2031</v>
      </c>
      <c r="B23" s="8" t="s">
        <v>396</v>
      </c>
      <c r="C23" s="9" t="s">
        <v>397</v>
      </c>
      <c r="D23">
        <v>90</v>
      </c>
      <c r="E23">
        <v>140</v>
      </c>
      <c r="F23">
        <v>70</v>
      </c>
      <c r="G23">
        <v>6</v>
      </c>
      <c r="H23">
        <v>50</v>
      </c>
      <c r="I23">
        <v>6</v>
      </c>
      <c r="J23" s="32">
        <v>100</v>
      </c>
      <c r="K23">
        <v>2007</v>
      </c>
      <c r="M23">
        <f>(D23+E23)/2 * (1 + G23 /100) * F23 / 100 *2 - J23</f>
        <v>70.66</v>
      </c>
      <c r="N23">
        <f>H23 + I23*5</f>
        <v>80</v>
      </c>
      <c r="O23" s="33">
        <f t="shared" si="0"/>
        <v>56.527999999999992</v>
      </c>
    </row>
    <row r="24" spans="1:15" ht="40.5">
      <c r="A24">
        <v>2032</v>
      </c>
      <c r="B24" s="8" t="s">
        <v>398</v>
      </c>
      <c r="C24" s="9" t="s">
        <v>399</v>
      </c>
      <c r="D24">
        <v>0</v>
      </c>
      <c r="E24">
        <v>0</v>
      </c>
      <c r="F24">
        <v>100</v>
      </c>
      <c r="G24">
        <v>0</v>
      </c>
      <c r="H24">
        <v>50</v>
      </c>
      <c r="I24">
        <v>0</v>
      </c>
      <c r="J24" s="32">
        <v>0</v>
      </c>
      <c r="K24">
        <v>2008</v>
      </c>
      <c r="O24" s="33"/>
    </row>
    <row r="25" spans="1:15" ht="27">
      <c r="A25" s="10">
        <v>2033</v>
      </c>
      <c r="B25" s="11" t="s">
        <v>400</v>
      </c>
      <c r="C25" s="9" t="s">
        <v>401</v>
      </c>
      <c r="D25" s="10">
        <v>100</v>
      </c>
      <c r="E25" s="10">
        <v>250</v>
      </c>
      <c r="F25" s="10">
        <v>50</v>
      </c>
      <c r="G25" s="10">
        <v>25</v>
      </c>
      <c r="H25" s="10">
        <v>150</v>
      </c>
      <c r="I25" s="10">
        <v>10</v>
      </c>
      <c r="J25" s="32">
        <v>200</v>
      </c>
      <c r="K25" s="10">
        <v>2009</v>
      </c>
      <c r="L25" s="10"/>
      <c r="M25">
        <f>(D25+E25)/2 * (1 + G25 /100) * F25 / 100 * 5 - J25</f>
        <v>346.875</v>
      </c>
      <c r="N25">
        <f>H25 + I25*5</f>
        <v>200</v>
      </c>
      <c r="O25" s="33">
        <f t="shared" si="0"/>
        <v>693.75</v>
      </c>
    </row>
    <row r="26" spans="1:15" ht="40.5">
      <c r="A26" s="10">
        <v>2034</v>
      </c>
      <c r="B26" s="11" t="s">
        <v>402</v>
      </c>
      <c r="C26" s="12" t="s">
        <v>403</v>
      </c>
      <c r="D26" s="10">
        <v>0</v>
      </c>
      <c r="E26" s="10">
        <v>0</v>
      </c>
      <c r="F26" s="10">
        <v>100</v>
      </c>
      <c r="G26" s="10">
        <v>0</v>
      </c>
      <c r="H26" s="10">
        <v>20</v>
      </c>
      <c r="I26" s="10">
        <v>0</v>
      </c>
      <c r="J26" s="32">
        <v>0.15</v>
      </c>
      <c r="K26" s="10">
        <v>2010</v>
      </c>
      <c r="L26" s="10"/>
      <c r="O26" s="33"/>
    </row>
    <row r="27" spans="1:15" ht="27">
      <c r="A27" s="10">
        <v>2130</v>
      </c>
      <c r="B27" s="11" t="s">
        <v>404</v>
      </c>
      <c r="C27" s="12" t="s">
        <v>405</v>
      </c>
      <c r="D27" s="10">
        <v>87</v>
      </c>
      <c r="E27" s="10">
        <v>124</v>
      </c>
      <c r="F27" s="10">
        <v>105</v>
      </c>
      <c r="G27" s="10">
        <v>9</v>
      </c>
      <c r="H27" s="10">
        <v>105</v>
      </c>
      <c r="I27" s="10">
        <v>8</v>
      </c>
      <c r="J27" s="32">
        <v>48</v>
      </c>
      <c r="K27" s="10">
        <v>2106</v>
      </c>
      <c r="L27" s="10"/>
      <c r="M27">
        <f>(D27+E27)/2 * (1 + G27 /100) * F27 / 100 *2 - J27</f>
        <v>193.48950000000002</v>
      </c>
      <c r="N27">
        <f>H27 + I27*5</f>
        <v>145</v>
      </c>
      <c r="O27" s="33">
        <f t="shared" si="0"/>
        <v>280.55977500000006</v>
      </c>
    </row>
    <row r="28" spans="1:15" ht="27">
      <c r="A28" s="10">
        <v>2131</v>
      </c>
      <c r="B28" s="11" t="s">
        <v>406</v>
      </c>
      <c r="C28" s="12" t="s">
        <v>407</v>
      </c>
      <c r="D28" s="10">
        <v>119</v>
      </c>
      <c r="E28" s="10">
        <v>156</v>
      </c>
      <c r="F28" s="10">
        <v>85</v>
      </c>
      <c r="G28" s="10">
        <v>22</v>
      </c>
      <c r="H28" s="10">
        <v>75</v>
      </c>
      <c r="I28" s="10">
        <v>15</v>
      </c>
      <c r="J28" s="32">
        <v>80</v>
      </c>
      <c r="K28" s="10">
        <v>2107</v>
      </c>
      <c r="L28" s="10"/>
      <c r="M28">
        <f>(D28+E28)/2 * (1 + G28 /100) * F28 / 100 - J28</f>
        <v>62.587500000000006</v>
      </c>
      <c r="N28">
        <f>H28 + I28*5</f>
        <v>150</v>
      </c>
      <c r="O28" s="33">
        <f t="shared" si="0"/>
        <v>93.881249999999994</v>
      </c>
    </row>
    <row r="29" spans="1:15" ht="40.5">
      <c r="A29" s="10">
        <v>2132</v>
      </c>
      <c r="B29" s="11" t="s">
        <v>408</v>
      </c>
      <c r="C29" s="12" t="s">
        <v>409</v>
      </c>
      <c r="D29" s="10">
        <v>0</v>
      </c>
      <c r="E29" s="10">
        <v>0</v>
      </c>
      <c r="F29" s="10">
        <v>100</v>
      </c>
      <c r="G29" s="10">
        <v>0</v>
      </c>
      <c r="H29" s="10">
        <v>20</v>
      </c>
      <c r="I29" s="10">
        <v>0</v>
      </c>
      <c r="J29" s="32">
        <v>0.12</v>
      </c>
      <c r="K29" s="10">
        <v>2108</v>
      </c>
      <c r="L29" s="10"/>
      <c r="O29" s="33"/>
    </row>
    <row r="30" spans="1:15" ht="27">
      <c r="A30" s="10">
        <v>2133</v>
      </c>
      <c r="B30" s="11" t="s">
        <v>410</v>
      </c>
      <c r="C30" s="12" t="s">
        <v>411</v>
      </c>
      <c r="D30" s="10">
        <v>0</v>
      </c>
      <c r="E30" s="10">
        <v>0</v>
      </c>
      <c r="F30" s="10">
        <v>100</v>
      </c>
      <c r="G30" s="10">
        <v>0</v>
      </c>
      <c r="H30" s="10">
        <v>100</v>
      </c>
      <c r="I30" s="10">
        <v>0</v>
      </c>
      <c r="J30" s="32">
        <v>66</v>
      </c>
      <c r="K30" s="10">
        <v>2109</v>
      </c>
      <c r="L30" s="10"/>
      <c r="O30" s="33"/>
    </row>
    <row r="31" spans="1:15" ht="40.5">
      <c r="A31" s="10">
        <v>2134</v>
      </c>
      <c r="B31" s="11" t="s">
        <v>412</v>
      </c>
      <c r="C31" s="12" t="s">
        <v>413</v>
      </c>
      <c r="D31" s="10">
        <v>0</v>
      </c>
      <c r="E31" s="10">
        <v>0</v>
      </c>
      <c r="F31" s="10">
        <v>80</v>
      </c>
      <c r="G31" s="10">
        <v>0</v>
      </c>
      <c r="H31" s="10">
        <v>80</v>
      </c>
      <c r="I31" s="10">
        <v>180</v>
      </c>
      <c r="J31" s="32">
        <v>0</v>
      </c>
      <c r="K31" s="10">
        <v>2110</v>
      </c>
      <c r="L31" s="10"/>
      <c r="O31" s="33"/>
    </row>
    <row r="32" spans="1:15" ht="27">
      <c r="A32" s="10">
        <v>2230</v>
      </c>
      <c r="B32" s="11" t="s">
        <v>414</v>
      </c>
      <c r="C32" s="12" t="s">
        <v>415</v>
      </c>
      <c r="D32" s="10">
        <v>99</v>
      </c>
      <c r="E32" s="10">
        <v>138</v>
      </c>
      <c r="F32" s="10">
        <v>95</v>
      </c>
      <c r="G32" s="10">
        <v>12</v>
      </c>
      <c r="H32" s="10">
        <v>95</v>
      </c>
      <c r="I32" s="10">
        <v>12</v>
      </c>
      <c r="J32" s="32">
        <v>64</v>
      </c>
      <c r="K32" s="10">
        <v>2206</v>
      </c>
      <c r="L32" s="10"/>
      <c r="M32">
        <f>(D32+E32)/2 * (1 + G32 /100) * F32 / 100 *2 - J32</f>
        <v>188.16800000000001</v>
      </c>
      <c r="N32">
        <f>H32 + I32*5</f>
        <v>155</v>
      </c>
      <c r="O32" s="33">
        <f t="shared" si="0"/>
        <v>291.66039999999998</v>
      </c>
    </row>
    <row r="33" spans="1:15" ht="27">
      <c r="A33" s="10">
        <v>2231</v>
      </c>
      <c r="B33" s="11" t="s">
        <v>416</v>
      </c>
      <c r="C33" s="13" t="s">
        <v>417</v>
      </c>
      <c r="D33" s="10">
        <v>147</v>
      </c>
      <c r="E33" s="10">
        <v>169</v>
      </c>
      <c r="F33" s="10">
        <v>75</v>
      </c>
      <c r="G33" s="10">
        <v>28</v>
      </c>
      <c r="H33" s="10">
        <v>65</v>
      </c>
      <c r="I33" s="10">
        <v>19</v>
      </c>
      <c r="J33" s="32">
        <v>80</v>
      </c>
      <c r="K33" s="10">
        <v>2207</v>
      </c>
      <c r="L33" s="10"/>
      <c r="M33">
        <f>(D33+E33)/2 * (1 + G33 /100) * F33 / 100 - J33</f>
        <v>71.680000000000007</v>
      </c>
      <c r="N33">
        <f>H33 + I33*5</f>
        <v>160</v>
      </c>
      <c r="O33" s="33">
        <f t="shared" si="0"/>
        <v>114.68800000000002</v>
      </c>
    </row>
    <row r="34" spans="1:15" ht="40.5">
      <c r="A34" s="10">
        <v>2232</v>
      </c>
      <c r="B34" s="11" t="s">
        <v>418</v>
      </c>
      <c r="C34" s="12" t="s">
        <v>419</v>
      </c>
      <c r="D34" s="10">
        <v>0</v>
      </c>
      <c r="E34" s="10">
        <v>0</v>
      </c>
      <c r="F34" s="10">
        <v>100</v>
      </c>
      <c r="G34" s="10">
        <v>0</v>
      </c>
      <c r="H34" s="10">
        <v>20</v>
      </c>
      <c r="I34" s="10">
        <v>0</v>
      </c>
      <c r="J34" s="32">
        <v>0.12</v>
      </c>
      <c r="K34" s="10">
        <v>2208</v>
      </c>
      <c r="L34" s="10"/>
      <c r="O34" s="33"/>
    </row>
    <row r="35" spans="1:15" ht="27">
      <c r="A35" s="10">
        <v>2233</v>
      </c>
      <c r="B35" s="11" t="s">
        <v>420</v>
      </c>
      <c r="C35" s="12" t="s">
        <v>421</v>
      </c>
      <c r="D35" s="10">
        <v>255</v>
      </c>
      <c r="E35" s="10">
        <v>255</v>
      </c>
      <c r="F35" s="10">
        <v>66</v>
      </c>
      <c r="G35" s="10">
        <v>0</v>
      </c>
      <c r="H35" s="10">
        <v>200</v>
      </c>
      <c r="I35" s="10">
        <v>12</v>
      </c>
      <c r="J35" s="32">
        <v>120</v>
      </c>
      <c r="K35" s="10">
        <v>2209</v>
      </c>
      <c r="L35" s="10"/>
      <c r="M35">
        <f>(D35+E35)/2 * (1 + G35 /100) * F35 / 100 *2 - J35</f>
        <v>216.60000000000002</v>
      </c>
      <c r="N35">
        <f>H35 + I35*5</f>
        <v>260</v>
      </c>
      <c r="O35" s="33">
        <f t="shared" si="0"/>
        <v>563.16000000000008</v>
      </c>
    </row>
    <row r="36" spans="1:15" ht="40.5">
      <c r="A36" s="10">
        <v>2234</v>
      </c>
      <c r="B36" s="11" t="s">
        <v>422</v>
      </c>
      <c r="C36" s="12" t="s">
        <v>423</v>
      </c>
      <c r="D36" s="10">
        <v>0</v>
      </c>
      <c r="E36" s="10">
        <v>0</v>
      </c>
      <c r="F36" s="10">
        <v>100</v>
      </c>
      <c r="G36" s="10">
        <v>0</v>
      </c>
      <c r="H36" s="10">
        <v>100</v>
      </c>
      <c r="I36" s="10">
        <v>0</v>
      </c>
      <c r="J36" s="32">
        <v>0</v>
      </c>
      <c r="K36" s="10">
        <v>2210</v>
      </c>
      <c r="L36" s="10"/>
      <c r="O36" s="33"/>
    </row>
    <row r="37" spans="1:15">
      <c r="A37" s="10"/>
      <c r="B37" s="11"/>
      <c r="C37" s="13"/>
      <c r="D37" s="10"/>
      <c r="E37" s="10"/>
      <c r="F37" s="10"/>
      <c r="G37" s="10"/>
      <c r="H37" s="10"/>
      <c r="I37" s="10"/>
      <c r="J37" s="32"/>
      <c r="K37" s="10"/>
      <c r="L37" s="10"/>
      <c r="O37" s="33"/>
    </row>
    <row r="38" spans="1:15" ht="27">
      <c r="A38" s="10">
        <v>2040</v>
      </c>
      <c r="B38" s="11" t="s">
        <v>424</v>
      </c>
      <c r="C38" s="12" t="s">
        <v>425</v>
      </c>
      <c r="D38" s="10">
        <v>200</v>
      </c>
      <c r="E38" s="10">
        <v>255</v>
      </c>
      <c r="F38" s="10">
        <v>90</v>
      </c>
      <c r="G38" s="10">
        <v>10</v>
      </c>
      <c r="H38" s="10">
        <v>50</v>
      </c>
      <c r="I38" s="10">
        <v>20</v>
      </c>
      <c r="J38" s="32">
        <v>150</v>
      </c>
      <c r="K38" s="10">
        <v>2011</v>
      </c>
      <c r="L38" s="10"/>
      <c r="M38">
        <f>(D38+E38)/2 * (1 + G38 /100) * F38 / 100 - J38</f>
        <v>75.225000000000023</v>
      </c>
      <c r="N38">
        <f>H38 + I38*5</f>
        <v>150</v>
      </c>
      <c r="O38" s="33">
        <f t="shared" si="0"/>
        <v>112.83750000000003</v>
      </c>
    </row>
    <row r="39" spans="1:15" ht="30">
      <c r="A39" s="10">
        <v>2041</v>
      </c>
      <c r="B39" s="11" t="s">
        <v>426</v>
      </c>
      <c r="C39" s="12" t="s">
        <v>427</v>
      </c>
      <c r="D39" s="10">
        <v>150</v>
      </c>
      <c r="E39" s="10">
        <v>192</v>
      </c>
      <c r="F39" s="10">
        <v>80</v>
      </c>
      <c r="G39" s="10">
        <v>10</v>
      </c>
      <c r="H39" s="10">
        <v>50</v>
      </c>
      <c r="I39" s="10">
        <v>10</v>
      </c>
      <c r="J39" s="32">
        <v>180</v>
      </c>
      <c r="K39" s="10">
        <v>2012</v>
      </c>
      <c r="L39" s="10"/>
      <c r="M39">
        <f>(D39+E39)/2 * (1 + G39 /100) * F39 / 100 *2 - J39</f>
        <v>120.96000000000004</v>
      </c>
      <c r="N39">
        <f>H39 + I39*5</f>
        <v>100</v>
      </c>
      <c r="O39" s="33">
        <f t="shared" si="0"/>
        <v>120.96000000000004</v>
      </c>
    </row>
    <row r="40" spans="1:15" ht="40.5">
      <c r="A40" s="10">
        <v>2042</v>
      </c>
      <c r="B40" s="11" t="s">
        <v>428</v>
      </c>
      <c r="C40" s="12" t="s">
        <v>429</v>
      </c>
      <c r="D40" s="10">
        <v>0</v>
      </c>
      <c r="E40" s="10">
        <v>0</v>
      </c>
      <c r="F40" s="10">
        <v>100</v>
      </c>
      <c r="G40" s="10">
        <v>0</v>
      </c>
      <c r="H40" s="10">
        <v>33</v>
      </c>
      <c r="I40" s="10">
        <v>0</v>
      </c>
      <c r="J40" s="32">
        <v>0</v>
      </c>
      <c r="K40" s="10">
        <v>2013</v>
      </c>
      <c r="L40" s="10"/>
      <c r="O40" s="33"/>
    </row>
    <row r="41" spans="1:15" ht="27">
      <c r="A41" s="10">
        <v>2140</v>
      </c>
      <c r="B41" s="14" t="s">
        <v>430</v>
      </c>
      <c r="C41" s="12" t="s">
        <v>431</v>
      </c>
      <c r="D41" s="10">
        <v>142</v>
      </c>
      <c r="E41" s="10">
        <v>197</v>
      </c>
      <c r="F41" s="10">
        <v>110</v>
      </c>
      <c r="G41" s="10">
        <v>2</v>
      </c>
      <c r="H41" s="10">
        <v>75</v>
      </c>
      <c r="I41" s="10">
        <v>15</v>
      </c>
      <c r="J41" s="32">
        <v>125</v>
      </c>
      <c r="K41" s="10">
        <v>2111</v>
      </c>
      <c r="L41" s="10"/>
      <c r="M41">
        <f>(D41+E41)/2 * (1 + G41 /100) * F41 / 100 - J41</f>
        <v>65.179000000000002</v>
      </c>
      <c r="N41">
        <f>H41 + I41*5</f>
        <v>150</v>
      </c>
      <c r="O41" s="33">
        <f t="shared" si="0"/>
        <v>97.768500000000003</v>
      </c>
    </row>
    <row r="42" spans="1:15" ht="27">
      <c r="A42" s="10">
        <v>2141</v>
      </c>
      <c r="B42" s="11" t="s">
        <v>432</v>
      </c>
      <c r="C42" s="12" t="s">
        <v>433</v>
      </c>
      <c r="D42" s="15">
        <v>0</v>
      </c>
      <c r="E42" s="15">
        <v>0</v>
      </c>
      <c r="F42" s="15">
        <v>100</v>
      </c>
      <c r="G42" s="15">
        <v>0</v>
      </c>
      <c r="H42" s="15">
        <v>2000</v>
      </c>
      <c r="I42" s="15">
        <v>0</v>
      </c>
      <c r="J42" s="32">
        <v>0.5</v>
      </c>
      <c r="K42" s="10">
        <v>2112</v>
      </c>
      <c r="L42" s="10"/>
      <c r="O42" s="33"/>
    </row>
    <row r="43" spans="1:15" ht="27">
      <c r="A43" s="10">
        <v>2240</v>
      </c>
      <c r="B43" s="12" t="s">
        <v>434</v>
      </c>
      <c r="C43" s="12" t="s">
        <v>435</v>
      </c>
      <c r="D43" s="10">
        <v>176</v>
      </c>
      <c r="E43" s="10">
        <v>224</v>
      </c>
      <c r="F43" s="10">
        <v>75</v>
      </c>
      <c r="G43" s="10">
        <v>16</v>
      </c>
      <c r="H43" s="10">
        <v>50</v>
      </c>
      <c r="I43" s="10">
        <v>38</v>
      </c>
      <c r="J43" s="32">
        <v>133</v>
      </c>
      <c r="K43" s="10">
        <v>2211</v>
      </c>
      <c r="L43" s="10"/>
      <c r="M43">
        <f>(D43+E43)/2 * (1 + G43 /100) * F43 / 100 - J43</f>
        <v>40.999999999999972</v>
      </c>
      <c r="N43">
        <f>H43 + I43*5</f>
        <v>240</v>
      </c>
      <c r="O43" s="33">
        <f t="shared" si="0"/>
        <v>98.39999999999992</v>
      </c>
    </row>
    <row r="44" spans="1:15" ht="27">
      <c r="A44" s="10">
        <v>2241</v>
      </c>
      <c r="B44" s="12" t="s">
        <v>436</v>
      </c>
      <c r="C44" s="12" t="s">
        <v>437</v>
      </c>
      <c r="D44" s="15">
        <v>0</v>
      </c>
      <c r="E44" s="15">
        <v>0</v>
      </c>
      <c r="F44" s="15">
        <v>100</v>
      </c>
      <c r="G44" s="15">
        <v>0</v>
      </c>
      <c r="H44" s="15">
        <v>33</v>
      </c>
      <c r="I44" s="15">
        <v>0</v>
      </c>
      <c r="J44" s="32">
        <v>0.5</v>
      </c>
      <c r="K44" s="10">
        <v>2212</v>
      </c>
      <c r="L44" s="10"/>
      <c r="O44" s="33"/>
    </row>
    <row r="45" spans="1:15">
      <c r="A45" s="10"/>
      <c r="B45" s="10"/>
      <c r="C45" s="13"/>
      <c r="D45" s="10"/>
      <c r="E45" s="10"/>
      <c r="F45" s="10"/>
      <c r="G45" s="10"/>
      <c r="H45" s="10"/>
      <c r="I45" s="10"/>
      <c r="J45" s="10"/>
      <c r="K45" s="10"/>
      <c r="L45" s="10"/>
    </row>
    <row r="46" spans="1:15">
      <c r="A46">
        <v>4001</v>
      </c>
      <c r="B46" t="s">
        <v>438</v>
      </c>
      <c r="C46" s="9" t="s">
        <v>439</v>
      </c>
      <c r="D46">
        <v>10</v>
      </c>
      <c r="E46">
        <v>30</v>
      </c>
      <c r="F46">
        <v>100</v>
      </c>
      <c r="G46">
        <v>0</v>
      </c>
      <c r="H46">
        <v>100</v>
      </c>
      <c r="I46">
        <v>0</v>
      </c>
      <c r="J46" s="10">
        <v>5</v>
      </c>
      <c r="K46">
        <v>4001</v>
      </c>
    </row>
    <row r="47" spans="1:15">
      <c r="A47">
        <v>4005</v>
      </c>
      <c r="B47" t="s">
        <v>440</v>
      </c>
      <c r="I47" s="17"/>
      <c r="J47" s="17"/>
      <c r="K47">
        <v>4005</v>
      </c>
    </row>
    <row r="48" spans="1:15">
      <c r="A48">
        <v>4006</v>
      </c>
      <c r="B48" t="s">
        <v>441</v>
      </c>
      <c r="I48" s="17"/>
      <c r="J48" s="17"/>
      <c r="K48">
        <v>4006</v>
      </c>
    </row>
    <row r="49" spans="1:11" ht="14.25">
      <c r="A49">
        <v>4007</v>
      </c>
      <c r="B49" t="s">
        <v>442</v>
      </c>
      <c r="C49" s="16" t="s">
        <v>443</v>
      </c>
      <c r="I49" s="17"/>
      <c r="J49" s="17"/>
      <c r="K49">
        <v>4007</v>
      </c>
    </row>
    <row r="50" spans="1:11" ht="14.25">
      <c r="A50">
        <v>4008</v>
      </c>
      <c r="B50" t="s">
        <v>444</v>
      </c>
      <c r="C50" s="16" t="s">
        <v>445</v>
      </c>
      <c r="K50">
        <v>4008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Weapon</vt:lpstr>
      <vt:lpstr>Magic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2006-09-16T00:00:00Z</dcterms:created>
  <dcterms:modified xsi:type="dcterms:W3CDTF">2016-02-20T08:24:47Z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