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Sheet1" sheetId="1" r:id="rId1"/>
    <sheet name="数据字典" sheetId="3" r:id="rId2"/>
  </sheets>
  <externalReferences>
    <externalReference r:id="rId3"/>
  </externalReferences>
  <definedNames>
    <definedName name="_xlnm._FilterDatabase" localSheetId="0" hidden="1">Sheet1!$A$2:$K$269</definedName>
  </definedNames>
  <calcPr calcId="145621"/>
</workbook>
</file>

<file path=xl/calcChain.xml><?xml version="1.0" encoding="utf-8"?>
<calcChain xmlns="http://schemas.openxmlformats.org/spreadsheetml/2006/main">
  <c r="K269" i="1" l="1"/>
  <c r="K268" i="1"/>
  <c r="K265" i="1"/>
  <c r="K264" i="1"/>
  <c r="K263" i="1"/>
  <c r="K262" i="1"/>
  <c r="K261" i="1"/>
  <c r="K260" i="1"/>
  <c r="K259" i="1"/>
  <c r="K258" i="1"/>
  <c r="K257" i="1"/>
  <c r="K256" i="1"/>
  <c r="K254" i="1"/>
  <c r="K253" i="1"/>
  <c r="K252" i="1"/>
  <c r="K251" i="1"/>
  <c r="K250" i="1"/>
  <c r="K249" i="1"/>
  <c r="K248" i="1"/>
  <c r="K247" i="1"/>
  <c r="K238" i="1"/>
  <c r="K236" i="1"/>
  <c r="K235" i="1"/>
  <c r="K234" i="1"/>
  <c r="K233" i="1"/>
  <c r="K232" i="1"/>
  <c r="K231" i="1"/>
  <c r="K230" i="1"/>
  <c r="K229" i="1"/>
  <c r="K220" i="1"/>
  <c r="K219" i="1"/>
  <c r="K216" i="1"/>
  <c r="K214" i="1"/>
  <c r="K213" i="1"/>
  <c r="K212" i="1"/>
  <c r="K208" i="1"/>
  <c r="K206" i="1"/>
  <c r="K205" i="1"/>
  <c r="K203" i="1"/>
  <c r="K201" i="1"/>
  <c r="K200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3" i="1"/>
  <c r="K11" i="1"/>
  <c r="K10" i="1"/>
  <c r="K7" i="1"/>
  <c r="I273" i="1"/>
  <c r="H273" i="1"/>
  <c r="K267" i="1"/>
  <c r="K266" i="1"/>
  <c r="K255" i="1"/>
  <c r="K246" i="1"/>
  <c r="K245" i="1"/>
  <c r="K244" i="1"/>
  <c r="K243" i="1"/>
  <c r="K242" i="1"/>
  <c r="K241" i="1"/>
  <c r="K240" i="1"/>
  <c r="K239" i="1"/>
  <c r="K237" i="1"/>
  <c r="K228" i="1"/>
  <c r="K227" i="1"/>
  <c r="K226" i="1"/>
  <c r="K225" i="1"/>
  <c r="K224" i="1"/>
  <c r="K223" i="1"/>
  <c r="K222" i="1"/>
  <c r="K221" i="1"/>
  <c r="K218" i="1"/>
  <c r="K217" i="1"/>
  <c r="K215" i="1"/>
  <c r="K211" i="1"/>
  <c r="K210" i="1"/>
  <c r="K209" i="1"/>
  <c r="K207" i="1"/>
  <c r="K204" i="1"/>
  <c r="K202" i="1"/>
  <c r="K199" i="1"/>
  <c r="K182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6" i="1"/>
  <c r="K14" i="1"/>
  <c r="K12" i="1"/>
  <c r="K9" i="1"/>
  <c r="K8" i="1"/>
  <c r="K6" i="1"/>
  <c r="K5" i="1"/>
  <c r="K4" i="1"/>
  <c r="K3" i="1"/>
  <c r="B9" i="1"/>
  <c r="B10" i="1"/>
  <c r="B13" i="1"/>
  <c r="B14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6" i="1"/>
  <c r="B147" i="1"/>
  <c r="B152" i="1"/>
  <c r="B153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176" i="1"/>
  <c r="B180" i="1"/>
  <c r="B181" i="1"/>
  <c r="B183" i="1"/>
  <c r="B184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55" i="1"/>
  <c r="B256" i="1"/>
  <c r="B265" i="1"/>
  <c r="G184" i="1" l="1"/>
  <c r="G183" i="1"/>
  <c r="G182" i="1"/>
  <c r="G181" i="1"/>
</calcChain>
</file>

<file path=xl/sharedStrings.xml><?xml version="1.0" encoding="utf-8"?>
<sst xmlns="http://schemas.openxmlformats.org/spreadsheetml/2006/main" count="2470" uniqueCount="329">
  <si>
    <t>15#窑</t>
    <phoneticPr fontId="1" type="noConversion"/>
  </si>
  <si>
    <t>单位</t>
    <phoneticPr fontId="1" type="noConversion"/>
  </si>
  <si>
    <t>立方</t>
    <phoneticPr fontId="1" type="noConversion"/>
  </si>
  <si>
    <t>度</t>
    <phoneticPr fontId="1" type="noConversion"/>
  </si>
  <si>
    <t>FFC薄沿盆专用泥浆开发</t>
  </si>
  <si>
    <t>1#窑</t>
    <phoneticPr fontId="1" type="noConversion"/>
  </si>
  <si>
    <t>11#窑</t>
    <phoneticPr fontId="1" type="noConversion"/>
  </si>
  <si>
    <t>技术部</t>
    <phoneticPr fontId="1" type="noConversion"/>
  </si>
  <si>
    <t>卫生瓷防变形垫板循环利用技术的开发</t>
    <phoneticPr fontId="1" type="noConversion"/>
  </si>
  <si>
    <t>五分厂</t>
    <phoneticPr fontId="1" type="noConversion"/>
  </si>
  <si>
    <t>3#线原料车间</t>
    <phoneticPr fontId="1" type="noConversion"/>
  </si>
  <si>
    <t>518.3度</t>
    <phoneticPr fontId="1" type="noConversion"/>
  </si>
  <si>
    <t>燃气</t>
    <phoneticPr fontId="1" type="noConversion"/>
  </si>
  <si>
    <t>193.5立方</t>
    <phoneticPr fontId="1" type="noConversion"/>
  </si>
  <si>
    <t>FFC坯体专用超平滑高光泽釉浆的研发</t>
  </si>
  <si>
    <t>H骨釉浆研发</t>
    <phoneticPr fontId="1" type="noConversion"/>
  </si>
  <si>
    <t>电</t>
  </si>
  <si>
    <t>燃气</t>
  </si>
  <si>
    <t>沙漠黄浆研发</t>
  </si>
  <si>
    <t>天目釉浆研发</t>
  </si>
  <si>
    <t>研发科</t>
    <phoneticPr fontId="1" type="noConversion"/>
  </si>
  <si>
    <t>注塑车间</t>
    <phoneticPr fontId="1" type="noConversion"/>
  </si>
  <si>
    <t>模具车间</t>
    <phoneticPr fontId="1" type="noConversion"/>
  </si>
  <si>
    <t>自动修剪浇口装置的设计创新</t>
  </si>
  <si>
    <t>塑料厂</t>
    <phoneticPr fontId="1" type="noConversion"/>
  </si>
  <si>
    <t>缓冲器</t>
    <phoneticPr fontId="1" type="noConversion"/>
  </si>
  <si>
    <t>实验室</t>
    <phoneticPr fontId="1" type="noConversion"/>
  </si>
  <si>
    <t>缓冲器自动检测技术</t>
    <phoneticPr fontId="1" type="noConversion"/>
  </si>
  <si>
    <t>电</t>
    <phoneticPr fontId="1" type="noConversion"/>
  </si>
  <si>
    <t>注塑半自动生产模具更新为全自动生产工艺模具创新</t>
    <phoneticPr fontId="1" type="noConversion"/>
  </si>
  <si>
    <t>低成本双档按钮、方便调节的压杆的结构创新</t>
    <phoneticPr fontId="1" type="noConversion"/>
  </si>
  <si>
    <t>组装车间</t>
    <phoneticPr fontId="1" type="noConversion"/>
  </si>
  <si>
    <t>高排水速率两寸排水阀</t>
  </si>
  <si>
    <t>马桶盖自动整形系统</t>
    <phoneticPr fontId="1" type="noConversion"/>
  </si>
  <si>
    <t>马桶盖机器人自动抛光系统</t>
    <phoneticPr fontId="1" type="noConversion"/>
  </si>
  <si>
    <t>压铸车间</t>
    <phoneticPr fontId="1" type="noConversion"/>
  </si>
  <si>
    <t>水晶釉颗粒内墙砖的研发</t>
    <phoneticPr fontId="1" type="noConversion"/>
  </si>
  <si>
    <t>墙地砖厂</t>
    <phoneticPr fontId="1" type="noConversion"/>
  </si>
  <si>
    <t>煤气</t>
    <phoneticPr fontId="1" type="noConversion"/>
  </si>
  <si>
    <t>砖厂</t>
    <phoneticPr fontId="1" type="noConversion"/>
  </si>
  <si>
    <t>半隐蔽虹吸坐便器研发</t>
    <phoneticPr fontId="1" type="noConversion"/>
  </si>
  <si>
    <t>开发部</t>
    <phoneticPr fontId="1" type="noConversion"/>
  </si>
  <si>
    <t>电力</t>
    <phoneticPr fontId="1" type="noConversion"/>
  </si>
  <si>
    <t>儿童连体坐便器研发</t>
    <phoneticPr fontId="1" type="noConversion"/>
  </si>
  <si>
    <t>电力</t>
  </si>
  <si>
    <t>虹吸分体高压模具结构研发</t>
    <phoneticPr fontId="1" type="noConversion"/>
  </si>
  <si>
    <t>美标3L节水坐便器研发</t>
    <phoneticPr fontId="1" type="noConversion"/>
  </si>
  <si>
    <t>美标虹吸坐便器功能研发</t>
    <phoneticPr fontId="1" type="noConversion"/>
  </si>
  <si>
    <t>面具类高压模具结构研发</t>
    <phoneticPr fontId="1" type="noConversion"/>
  </si>
  <si>
    <t>卫生陶瓷预变性计算方法研究</t>
    <phoneticPr fontId="1" type="noConversion"/>
  </si>
  <si>
    <t>无水圈产品功能稳定性研究</t>
    <phoneticPr fontId="1" type="noConversion"/>
  </si>
  <si>
    <t>小便器成型工艺研发</t>
    <phoneticPr fontId="1" type="noConversion"/>
  </si>
  <si>
    <t>冲落式坐便器冲洗结构研发</t>
    <phoneticPr fontId="1" type="noConversion"/>
  </si>
  <si>
    <t>连体坐便器模型结构研发</t>
    <phoneticPr fontId="1" type="noConversion"/>
  </si>
  <si>
    <t>卫生陶瓷产品研发工艺创新</t>
    <phoneticPr fontId="1" type="noConversion"/>
  </si>
  <si>
    <t>智能坐便器高压注浆工艺研发</t>
    <phoneticPr fontId="1" type="noConversion"/>
  </si>
  <si>
    <t>工程项目部</t>
    <phoneticPr fontId="1" type="noConversion"/>
  </si>
  <si>
    <t>4工位机器人施釉流水线项目</t>
  </si>
  <si>
    <t>设备研发车间</t>
    <phoneticPr fontId="1" type="noConversion"/>
  </si>
  <si>
    <t>用电</t>
    <phoneticPr fontId="1" type="noConversion"/>
  </si>
  <si>
    <t>4#生产线</t>
    <phoneticPr fontId="1" type="noConversion"/>
  </si>
  <si>
    <t>部门</t>
    <phoneticPr fontId="1" type="noConversion"/>
  </si>
  <si>
    <t>白坯自动擦底机</t>
    <phoneticPr fontId="1" type="noConversion"/>
  </si>
  <si>
    <t>半成品快速干燥房及配套输送系统的研究</t>
    <phoneticPr fontId="1" type="noConversion"/>
  </si>
  <si>
    <t>电费</t>
    <phoneticPr fontId="1" type="noConversion"/>
  </si>
  <si>
    <t>分体坐便器施釉生产线</t>
    <phoneticPr fontId="1" type="noConversion"/>
  </si>
  <si>
    <t>高压坐便器自动粘接生产线项目</t>
    <phoneticPr fontId="1" type="noConversion"/>
  </si>
  <si>
    <t>卫生瓷半成品立体存储项目</t>
    <phoneticPr fontId="1" type="noConversion"/>
  </si>
  <si>
    <t>1#生产线</t>
    <phoneticPr fontId="1" type="noConversion"/>
  </si>
  <si>
    <t>对接浴缸机器人喷漆生产线</t>
    <phoneticPr fontId="1" type="noConversion"/>
  </si>
  <si>
    <t>对接浴缸全新自动喷漆研发</t>
  </si>
  <si>
    <t>浴缸厂对接车间</t>
  </si>
  <si>
    <t>煤气</t>
  </si>
  <si>
    <t>浴缸厂</t>
  </si>
  <si>
    <t>浴缸厂</t>
    <phoneticPr fontId="1" type="noConversion"/>
  </si>
  <si>
    <t>淋浴底盆上线快捷工装研发</t>
  </si>
  <si>
    <t>浴缸厂焊工</t>
  </si>
  <si>
    <t>浴缸厂木工车间</t>
  </si>
  <si>
    <t>浴缸厂糊布车间</t>
  </si>
  <si>
    <t>浴缸厂模具车间</t>
  </si>
  <si>
    <t>浴缸厂焊工车间</t>
  </si>
  <si>
    <t>液体压克力材料成型浴缸工艺研发</t>
  </si>
  <si>
    <t>淡青釉浆的研发</t>
  </si>
  <si>
    <t>卫生陶瓷隧道窑大跨度多层窑车工艺创新项目</t>
  </si>
  <si>
    <t>卫生陶瓷成型车间温湿度控制工艺创新项目</t>
  </si>
  <si>
    <t>卫生陶瓷素烧板代替本坯垫研究项目</t>
  </si>
  <si>
    <t>卫生陶瓷烧成工序窑炉工艺研究项目</t>
  </si>
  <si>
    <t>卫生陶瓷隧道台盆装窑工艺创新项目</t>
  </si>
  <si>
    <t>卫生陶瓷机器人减少废釉产生工艺创新项目技术研究</t>
  </si>
  <si>
    <t>卫生陶瓷机器人圈下沿施釉技术研究</t>
  </si>
  <si>
    <t>卫生陶瓷风扇布局关键技术研究</t>
  </si>
  <si>
    <t>低成本双档按钮、方便调节的压杆的结构创新</t>
  </si>
  <si>
    <t>半隐蔽虹吸坐便器研发</t>
  </si>
  <si>
    <t>儿童连体坐便器研发</t>
  </si>
  <si>
    <t>虹吸分体高压模具结构研发</t>
  </si>
  <si>
    <t>美标3L节水坐便器研发</t>
  </si>
  <si>
    <t>美标虹吸坐便器功能研发</t>
  </si>
  <si>
    <t>面具类高压模具结构研发</t>
  </si>
  <si>
    <t>卫生陶瓷预变性计算方法研究</t>
  </si>
  <si>
    <t>无水圈产品功能稳定性研究</t>
  </si>
  <si>
    <t>小便器成型工艺研发</t>
  </si>
  <si>
    <t>冲落式坐便器冲洗结构研发</t>
  </si>
  <si>
    <t>连体坐便器模型结构研发</t>
  </si>
  <si>
    <t>卫生陶瓷产品研发工艺创新</t>
  </si>
  <si>
    <t>智能坐便器高压注浆工艺研发</t>
  </si>
  <si>
    <t>15002600</t>
  </si>
  <si>
    <t>FFC薄沿盆专用泥浆开发</t>
    <phoneticPr fontId="1" type="noConversion"/>
  </si>
  <si>
    <t>15002700</t>
  </si>
  <si>
    <t>15003200</t>
  </si>
  <si>
    <t>淡青釉浆的研发</t>
    <phoneticPr fontId="1" type="noConversion"/>
  </si>
  <si>
    <t>15003300</t>
  </si>
  <si>
    <t>沙漠黄浆研发</t>
    <phoneticPr fontId="1" type="noConversion"/>
  </si>
  <si>
    <t>15003000</t>
  </si>
  <si>
    <t>天目釉浆研发</t>
    <phoneticPr fontId="1" type="noConversion"/>
  </si>
  <si>
    <t>15003100</t>
  </si>
  <si>
    <t>自动修剪浇口装置的设计创新</t>
    <phoneticPr fontId="1" type="noConversion"/>
  </si>
  <si>
    <t>12001900</t>
  </si>
  <si>
    <t>12002000</t>
  </si>
  <si>
    <t>12002100</t>
  </si>
  <si>
    <t>12002200</t>
  </si>
  <si>
    <t>13000800</t>
  </si>
  <si>
    <t>10003900</t>
  </si>
  <si>
    <t>10004300</t>
  </si>
  <si>
    <t>10003600</t>
  </si>
  <si>
    <t>10003700</t>
  </si>
  <si>
    <t>10004100</t>
  </si>
  <si>
    <t>10004200</t>
  </si>
  <si>
    <t>10003800</t>
  </si>
  <si>
    <t>16000800</t>
  </si>
  <si>
    <t>16001600</t>
  </si>
  <si>
    <t>液体压克力材料成型浴缸工艺研发</t>
    <phoneticPr fontId="1" type="noConversion"/>
  </si>
  <si>
    <t>14001900</t>
  </si>
  <si>
    <t>16000700</t>
  </si>
  <si>
    <t>16000600</t>
  </si>
  <si>
    <t>淋浴底盆上线快捷工装研发</t>
    <phoneticPr fontId="1" type="noConversion"/>
  </si>
  <si>
    <t>14001800</t>
  </si>
  <si>
    <t>对接浴缸全新自动喷漆研发</t>
    <phoneticPr fontId="1" type="noConversion"/>
  </si>
  <si>
    <t>14002000</t>
  </si>
  <si>
    <t>11002700</t>
  </si>
  <si>
    <t>11003700</t>
  </si>
  <si>
    <t>部门</t>
    <phoneticPr fontId="1" type="noConversion"/>
  </si>
  <si>
    <t>数量</t>
    <phoneticPr fontId="1" type="noConversion"/>
  </si>
  <si>
    <t>项目编码</t>
    <phoneticPr fontId="1" type="noConversion"/>
  </si>
  <si>
    <t>项目名称</t>
    <phoneticPr fontId="1" type="noConversion"/>
  </si>
  <si>
    <t>试验所在部门</t>
    <phoneticPr fontId="1" type="noConversion"/>
  </si>
  <si>
    <t>燃动力编码</t>
    <phoneticPr fontId="1" type="noConversion"/>
  </si>
  <si>
    <t>材料名称</t>
    <phoneticPr fontId="1" type="noConversion"/>
  </si>
  <si>
    <t>快速干燥釉的研发</t>
    <phoneticPr fontId="1" type="noConversion"/>
  </si>
  <si>
    <t>7#窑</t>
    <phoneticPr fontId="1" type="noConversion"/>
  </si>
  <si>
    <t>浴缸厂</t>
    <phoneticPr fontId="1" type="noConversion"/>
  </si>
  <si>
    <t>工艺部</t>
    <phoneticPr fontId="1" type="noConversion"/>
  </si>
  <si>
    <t>卫生陶瓷成型工序注修工艺创新项目</t>
    <phoneticPr fontId="7" type="noConversion"/>
  </si>
  <si>
    <t>一分厂</t>
    <phoneticPr fontId="7" type="noConversion"/>
  </si>
  <si>
    <t>煤气</t>
    <phoneticPr fontId="7" type="noConversion"/>
  </si>
  <si>
    <t>电</t>
    <phoneticPr fontId="7" type="noConversion"/>
  </si>
  <si>
    <t>六分厂</t>
    <phoneticPr fontId="7" type="noConversion"/>
  </si>
  <si>
    <t>卫生陶瓷施釉工序半成品运转工艺创新项目</t>
    <phoneticPr fontId="1" type="noConversion"/>
  </si>
  <si>
    <t>三分厂</t>
    <phoneticPr fontId="1" type="noConversion"/>
  </si>
  <si>
    <t>电</t>
    <phoneticPr fontId="1" type="noConversion"/>
  </si>
  <si>
    <t>卫生陶瓷隧道柜盆装窑工艺创新项目</t>
    <phoneticPr fontId="7" type="noConversion"/>
  </si>
  <si>
    <t>二分厂</t>
    <phoneticPr fontId="7" type="noConversion"/>
  </si>
  <si>
    <t>四分厂</t>
    <phoneticPr fontId="7" type="noConversion"/>
  </si>
  <si>
    <t>五分厂</t>
    <phoneticPr fontId="7" type="noConversion"/>
  </si>
  <si>
    <t>卫生陶瓷高压成型半成品烘干研究项目</t>
    <phoneticPr fontId="7" type="noConversion"/>
  </si>
  <si>
    <t>三分厂</t>
    <phoneticPr fontId="7" type="noConversion"/>
  </si>
  <si>
    <t>七分厂</t>
    <phoneticPr fontId="7" type="noConversion"/>
  </si>
  <si>
    <t>八分厂</t>
    <phoneticPr fontId="7" type="noConversion"/>
  </si>
  <si>
    <t>卫生陶瓷窑炉降低空气系数关键技术研究</t>
    <phoneticPr fontId="7" type="noConversion"/>
  </si>
  <si>
    <t>卫生陶瓷烧成工序窑炉工艺研究项目</t>
    <phoneticPr fontId="1" type="noConversion"/>
  </si>
  <si>
    <t>卫生陶瓷机器人减少废釉产生工艺创新项目技术研究</t>
    <phoneticPr fontId="1" type="noConversion"/>
  </si>
  <si>
    <t>卫生陶瓷风扇布局关键技术研究</t>
    <phoneticPr fontId="1" type="noConversion"/>
  </si>
  <si>
    <t>八分场</t>
    <phoneticPr fontId="7" type="noConversion"/>
  </si>
  <si>
    <t>102100</t>
  </si>
  <si>
    <t>塑料厂</t>
  </si>
  <si>
    <t>102300</t>
  </si>
  <si>
    <t>102400</t>
  </si>
  <si>
    <t>砖厂</t>
  </si>
  <si>
    <t>100100</t>
  </si>
  <si>
    <t>集团</t>
  </si>
  <si>
    <t>101000</t>
  </si>
  <si>
    <t>开发部</t>
  </si>
  <si>
    <t>部门名称</t>
    <phoneticPr fontId="1" type="noConversion"/>
  </si>
  <si>
    <t>金额</t>
    <phoneticPr fontId="1" type="noConversion"/>
  </si>
  <si>
    <t>煤气</t>
    <phoneticPr fontId="1" type="noConversion"/>
  </si>
  <si>
    <t>电</t>
    <phoneticPr fontId="1" type="noConversion"/>
  </si>
  <si>
    <t>5301010202研发支出-费用化支出-直接投入费-燃料费</t>
  </si>
  <si>
    <t>5301010203研发支出-费用化支出-直接投入费-动力费</t>
  </si>
  <si>
    <t>1.后一个部门代表什么意思？</t>
    <phoneticPr fontId="1" type="noConversion"/>
  </si>
  <si>
    <t>2.是否按月统计？</t>
    <phoneticPr fontId="1" type="noConversion"/>
  </si>
  <si>
    <t>3.是否统计生产上使用能源？</t>
    <phoneticPr fontId="1" type="noConversion"/>
  </si>
  <si>
    <t>费用需要重新归集</t>
    <phoneticPr fontId="1" type="noConversion"/>
  </si>
  <si>
    <t>是</t>
    <phoneticPr fontId="1" type="noConversion"/>
  </si>
  <si>
    <t>4.是否需要输入整体的能源消耗？</t>
    <phoneticPr fontId="1" type="noConversion"/>
  </si>
  <si>
    <t>是</t>
    <phoneticPr fontId="1" type="noConversion"/>
  </si>
  <si>
    <t>字段名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</si>
  <si>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</si>
  <si>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</si>
  <si>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</si>
  <si>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取数来源</t>
    <phoneticPr fontId="1" type="noConversion"/>
  </si>
  <si>
    <t>备注</t>
    <phoneticPr fontId="1" type="noConversion"/>
  </si>
  <si>
    <t>备注</t>
    <phoneticPr fontId="1" type="noConversion"/>
  </si>
  <si>
    <t>公司</t>
    <phoneticPr fontId="1" type="noConversion"/>
  </si>
  <si>
    <t>整型</t>
    <phoneticPr fontId="1" type="noConversion"/>
  </si>
  <si>
    <t>N</t>
    <phoneticPr fontId="1" type="noConversion"/>
  </si>
  <si>
    <t>当前公司代码</t>
    <phoneticPr fontId="1" type="noConversion"/>
  </si>
  <si>
    <t>表头</t>
    <phoneticPr fontId="1" type="noConversion"/>
  </si>
  <si>
    <t>单据号</t>
    <phoneticPr fontId="1" type="noConversion"/>
  </si>
  <si>
    <t>字符型</t>
    <phoneticPr fontId="1" type="noConversion"/>
  </si>
  <si>
    <t>自动生成</t>
    <phoneticPr fontId="1" type="noConversion"/>
  </si>
  <si>
    <t>单据日期</t>
    <phoneticPr fontId="1" type="noConversion"/>
  </si>
  <si>
    <t>日期型</t>
    <phoneticPr fontId="1" type="noConversion"/>
  </si>
  <si>
    <t>手工录入</t>
    <phoneticPr fontId="1" type="noConversion"/>
  </si>
  <si>
    <t>制单时间</t>
    <phoneticPr fontId="1" type="noConversion"/>
  </si>
  <si>
    <t>系统时间</t>
    <phoneticPr fontId="1" type="noConversion"/>
  </si>
  <si>
    <t>制单人编码</t>
    <phoneticPr fontId="1" type="noConversion"/>
  </si>
  <si>
    <t>登录账号</t>
    <phoneticPr fontId="1" type="noConversion"/>
  </si>
  <si>
    <t>制单人</t>
    <phoneticPr fontId="1" type="noConversion"/>
  </si>
  <si>
    <t>制单人</t>
    <phoneticPr fontId="1" type="noConversion"/>
  </si>
  <si>
    <t>字符型</t>
    <phoneticPr fontId="1" type="noConversion"/>
  </si>
  <si>
    <t>ttccom001150(t$mama)</t>
    <phoneticPr fontId="1" type="noConversion"/>
  </si>
  <si>
    <t>年度</t>
    <phoneticPr fontId="1" type="noConversion"/>
  </si>
  <si>
    <t>手工录入</t>
    <phoneticPr fontId="1" type="noConversion"/>
  </si>
  <si>
    <t>期间</t>
    <phoneticPr fontId="1" type="noConversion"/>
  </si>
  <si>
    <t>整型</t>
    <phoneticPr fontId="1" type="noConversion"/>
  </si>
  <si>
    <t>N</t>
    <phoneticPr fontId="1" type="noConversion"/>
  </si>
  <si>
    <t>来自表头</t>
    <phoneticPr fontId="1" type="noConversion"/>
  </si>
  <si>
    <t>来自表头</t>
    <phoneticPr fontId="1" type="noConversion"/>
  </si>
  <si>
    <t>表体</t>
    <phoneticPr fontId="1" type="noConversion"/>
  </si>
  <si>
    <t>单据号</t>
    <phoneticPr fontId="1" type="noConversion"/>
  </si>
  <si>
    <t>表体</t>
    <phoneticPr fontId="1" type="noConversion"/>
  </si>
  <si>
    <t>行号</t>
    <phoneticPr fontId="1" type="noConversion"/>
  </si>
  <si>
    <t>行号</t>
    <phoneticPr fontId="1" type="noConversion"/>
  </si>
  <si>
    <t>自动生成</t>
    <phoneticPr fontId="1" type="noConversion"/>
  </si>
  <si>
    <t>研发部门编码</t>
    <phoneticPr fontId="1" type="noConversion"/>
  </si>
  <si>
    <t>研发部门</t>
    <phoneticPr fontId="1" type="noConversion"/>
  </si>
  <si>
    <t>ttfgld010150(t$dsca),t$dtyp=1</t>
    <phoneticPr fontId="1" type="noConversion"/>
  </si>
  <si>
    <t>项目编码</t>
    <phoneticPr fontId="1" type="noConversion"/>
  </si>
  <si>
    <t>项目名称</t>
    <phoneticPr fontId="1" type="noConversion"/>
  </si>
  <si>
    <t>ttfgld010150(t$dsca),t$dtyp=3</t>
    <phoneticPr fontId="1" type="noConversion"/>
  </si>
  <si>
    <t>设备编号</t>
    <phoneticPr fontId="1" type="noConversion"/>
  </si>
  <si>
    <t>Y</t>
    <phoneticPr fontId="1" type="noConversion"/>
  </si>
  <si>
    <t>设备名称</t>
    <phoneticPr fontId="1" type="noConversion"/>
  </si>
  <si>
    <t>DA01</t>
    <phoneticPr fontId="1" type="noConversion"/>
  </si>
  <si>
    <t>数值型</t>
    <phoneticPr fontId="1" type="noConversion"/>
  </si>
  <si>
    <t>DA02</t>
  </si>
  <si>
    <t>数值型</t>
    <phoneticPr fontId="1" type="noConversion"/>
  </si>
  <si>
    <t>DA03</t>
  </si>
  <si>
    <t>DA04</t>
  </si>
  <si>
    <t>DA05</t>
  </si>
  <si>
    <t>DA06</t>
  </si>
  <si>
    <t>DA07</t>
  </si>
  <si>
    <t>表体</t>
    <phoneticPr fontId="1" type="noConversion"/>
  </si>
  <si>
    <t>DA08</t>
  </si>
  <si>
    <t>数值型</t>
    <phoneticPr fontId="1" type="noConversion"/>
  </si>
  <si>
    <t>DA09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</si>
  <si>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</si>
  <si>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</si>
  <si>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</si>
  <si>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</si>
  <si>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</si>
  <si>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</si>
  <si>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</si>
  <si>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</si>
  <si>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</si>
  <si>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</si>
  <si>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</si>
  <si>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</si>
  <si>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DA22</t>
  </si>
  <si>
    <t>DA23</t>
  </si>
  <si>
    <t>DA24</t>
  </si>
  <si>
    <t>DA25</t>
  </si>
  <si>
    <t>DA26</t>
  </si>
  <si>
    <t>DA27</t>
  </si>
  <si>
    <t>DA28</t>
  </si>
  <si>
    <t>DA29</t>
  </si>
  <si>
    <t>DA30</t>
  </si>
  <si>
    <t>DA31</t>
  </si>
  <si>
    <t>工时合计</t>
    <phoneticPr fontId="1" type="noConversion"/>
  </si>
  <si>
    <t>DA01至DA31的合计值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</si>
  <si>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</si>
  <si>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</si>
  <si>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</si>
  <si>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公司</t>
    <phoneticPr fontId="1" type="noConversion"/>
  </si>
  <si>
    <t>当前公司代码</t>
    <phoneticPr fontId="1" type="noConversion"/>
  </si>
  <si>
    <t>表头</t>
    <phoneticPr fontId="1" type="noConversion"/>
  </si>
  <si>
    <t>制单时间</t>
    <phoneticPr fontId="1" type="noConversion"/>
  </si>
  <si>
    <t>日期型</t>
    <phoneticPr fontId="1" type="noConversion"/>
  </si>
  <si>
    <t>登录账号</t>
    <phoneticPr fontId="1" type="noConversion"/>
  </si>
  <si>
    <t>ttccom001150(t$mama)</t>
    <phoneticPr fontId="1" type="noConversion"/>
  </si>
  <si>
    <t>年度</t>
    <phoneticPr fontId="1" type="noConversion"/>
  </si>
  <si>
    <t>期间</t>
    <phoneticPr fontId="1" type="noConversion"/>
  </si>
  <si>
    <t>标准工时</t>
    <phoneticPr fontId="1" type="noConversion"/>
  </si>
  <si>
    <t>研发工时</t>
    <phoneticPr fontId="1" type="noConversion"/>
  </si>
  <si>
    <t>生产工时</t>
    <phoneticPr fontId="1" type="noConversion"/>
  </si>
  <si>
    <t>标准工时－研发工时</t>
    <phoneticPr fontId="1" type="noConversion"/>
  </si>
  <si>
    <t>计算逻辑：</t>
    <phoneticPr fontId="1" type="noConversion"/>
  </si>
  <si>
    <t>5.按年度、期间、设备编码、研发部门排序，将第3步算出的差异加在首行记录上。</t>
    <phoneticPr fontId="1" type="noConversion"/>
  </si>
  <si>
    <t>字段名</t>
    <phoneticPr fontId="1" type="noConversion"/>
  </si>
  <si>
    <t>取数来源</t>
    <phoneticPr fontId="1" type="noConversion"/>
  </si>
  <si>
    <t>备注</t>
    <phoneticPr fontId="1" type="noConversion"/>
  </si>
  <si>
    <t>研发部门</t>
    <phoneticPr fontId="1" type="noConversion"/>
  </si>
  <si>
    <t>项目编码</t>
    <phoneticPr fontId="1" type="noConversion"/>
  </si>
  <si>
    <t>2.查询条件：公司、年度、期间；</t>
    <phoneticPr fontId="1" type="noConversion"/>
  </si>
  <si>
    <t>3.分组汇总：公司、年度、期间、项目编码、项目名称；</t>
    <phoneticPr fontId="1" type="noConversion"/>
  </si>
  <si>
    <t>一、燃动工时单（需要开发的单据）</t>
    <phoneticPr fontId="1" type="noConversion"/>
  </si>
  <si>
    <t>单位能耗</t>
    <phoneticPr fontId="1" type="noConversion"/>
  </si>
  <si>
    <t>能耗</t>
    <phoneticPr fontId="1" type="noConversion"/>
  </si>
  <si>
    <t>单位能耗*工时合计</t>
    <phoneticPr fontId="1" type="noConversion"/>
  </si>
  <si>
    <t>单价</t>
    <phoneticPr fontId="1" type="noConversion"/>
  </si>
  <si>
    <t>金额</t>
    <phoneticPr fontId="1" type="noConversion"/>
  </si>
  <si>
    <t>能耗*单价</t>
    <phoneticPr fontId="1" type="noConversion"/>
  </si>
  <si>
    <t>二、设备能耗表（需要开发的单据）</t>
    <phoneticPr fontId="1" type="noConversion"/>
  </si>
  <si>
    <t>能耗</t>
    <phoneticPr fontId="1" type="noConversion"/>
  </si>
  <si>
    <t>1.按年度、期间、设备编码汇总《燃动工时单》上的数值型字段；</t>
    <phoneticPr fontId="1" type="noConversion"/>
  </si>
  <si>
    <t>3.更新《燃动工时单》上的单位能耗，并计算能耗及金额；</t>
    <phoneticPr fontId="1" type="noConversion"/>
  </si>
  <si>
    <t>设备能耗表上的单位能耗</t>
    <phoneticPr fontId="1" type="noConversion"/>
  </si>
  <si>
    <t>能耗/标准工时</t>
    <phoneticPr fontId="1" type="noConversion"/>
  </si>
  <si>
    <t>燃动工时单上按年度、期间、设备编号分组汇总的工时合计</t>
    <phoneticPr fontId="1" type="noConversion"/>
  </si>
  <si>
    <t>4.按年度、期间、设备编码汇总《燃动工时单》上的金额与《设备能耗表》上的金额相减，得出金额差异；</t>
    <phoneticPr fontId="1" type="noConversion"/>
  </si>
  <si>
    <t>三、燃动汇总表（需要开发的报表）</t>
    <phoneticPr fontId="1" type="noConversion"/>
  </si>
  <si>
    <t>能耗合计</t>
    <phoneticPr fontId="1" type="noConversion"/>
  </si>
  <si>
    <t>金额</t>
    <phoneticPr fontId="1" type="noConversion"/>
  </si>
  <si>
    <t>1.在《燃动工时单》上进行查询；</t>
    <phoneticPr fontId="1" type="noConversion"/>
  </si>
  <si>
    <t>试验部门编码</t>
    <phoneticPr fontId="1" type="noConversion"/>
  </si>
  <si>
    <t>试验部门</t>
    <phoneticPr fontId="1" type="noConversion"/>
  </si>
  <si>
    <t>2.《设备能耗表》上的生产工时&gt;0时，插入记录到《燃动工时单》，DA01至DA31值的计算公式为：DA01至DA31的值-第1步相应的DA01至DA31汇总值；</t>
    <phoneticPr fontId="1" type="noConversion"/>
  </si>
  <si>
    <t>工时单位：小时</t>
    <phoneticPr fontId="1" type="noConversion"/>
  </si>
  <si>
    <t>第二张表返写</t>
    <phoneticPr fontId="1" type="noConversion"/>
  </si>
  <si>
    <t>取第一张表的值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</si>
</sst>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10804]#,##0.00"/>
    <numFmt numFmtId="177" formatCode="_ * #,##0_ ;_ * \-#,##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7" fontId="0" fillId="0" borderId="0" xfId="3" applyNumberFormat="1" applyFont="1">
      <alignment vertical="center"/>
    </xf>
    <xf numFmtId="177" fontId="2" fillId="2" borderId="1" xfId="3" applyNumberFormat="1" applyFont="1" applyFill="1" applyBorder="1" applyAlignment="1">
      <alignment horizontal="center" vertical="center"/>
    </xf>
    <xf numFmtId="177" fontId="2" fillId="0" borderId="1" xfId="3" applyNumberFormat="1" applyFont="1" applyBorder="1" applyAlignment="1">
      <alignment horizontal="center" vertical="center"/>
    </xf>
    <xf numFmtId="177" fontId="2" fillId="3" borderId="1" xfId="3" applyNumberFormat="1" applyFont="1" applyFill="1" applyBorder="1" applyAlignment="1">
      <alignment horizontal="center" vertical="center"/>
    </xf>
    <xf numFmtId="177" fontId="2" fillId="0" borderId="0" xfId="3" applyNumberFormat="1" applyFont="1">
      <alignment vertical="center"/>
    </xf>
    <xf numFmtId="177" fontId="2" fillId="0" borderId="1" xfId="3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4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43" fontId="2" fillId="0" borderId="0" xfId="3" applyNumberFormat="1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>
      <alignment vertical="center"/>
    </xf>
  </cellXfs>
  <cellStyles count="4">
    <cellStyle name="Normal" xfId="1"/>
    <cellStyle name="常规" xfId="0" builtinId="0"/>
    <cellStyle name="常规 2" xfId="2"/>
    <cellStyle name="千位分隔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&#30740;&#21457;/&#24037;&#36164;/5/&#30740;&#21457;&#24037;&#36164;&#20998;&#37197;&#34920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金额"/>
      <sheetName val="项目人员"/>
      <sheetName val="人员工资"/>
    </sheetNames>
    <sheetDataSet>
      <sheetData sheetId="0">
        <row r="1">
          <cell r="C1" t="str">
            <v>项目名称</v>
          </cell>
          <cell r="D1" t="str">
            <v>项目编码</v>
          </cell>
        </row>
        <row r="2">
          <cell r="C2" t="str">
            <v>白坯自动擦底机</v>
          </cell>
          <cell r="D2" t="str">
            <v>11002600</v>
          </cell>
        </row>
        <row r="3">
          <cell r="C3" t="str">
            <v>卫生瓷半成品立体仓储项目</v>
          </cell>
          <cell r="D3" t="str">
            <v>11002700</v>
          </cell>
        </row>
        <row r="4">
          <cell r="C4" t="str">
            <v>高压坐便器自动粘接生产线项目</v>
          </cell>
          <cell r="D4" t="str">
            <v>11002800</v>
          </cell>
        </row>
        <row r="5">
          <cell r="C5" t="str">
            <v>对接浴缸机器人喷漆生产线项目</v>
          </cell>
          <cell r="D5" t="str">
            <v>11002900</v>
          </cell>
        </row>
        <row r="6">
          <cell r="C6" t="str">
            <v>4工位机器人施釉流水线项目</v>
          </cell>
          <cell r="D6" t="str">
            <v>11003000</v>
          </cell>
        </row>
        <row r="7">
          <cell r="C7" t="str">
            <v>卫生瓷硬质料细碎生产线项目</v>
          </cell>
          <cell r="D7" t="str">
            <v>11003100</v>
          </cell>
        </row>
        <row r="8">
          <cell r="C8" t="str">
            <v>机器人码垛项目</v>
          </cell>
          <cell r="D8" t="str">
            <v>11003200</v>
          </cell>
        </row>
        <row r="9">
          <cell r="C9" t="str">
            <v>烧成泥板泡沫垫自动装卸系统</v>
          </cell>
          <cell r="D9" t="str">
            <v>11003400</v>
          </cell>
        </row>
        <row r="10">
          <cell r="C10" t="str">
            <v>分体坐便器施釉生产线</v>
          </cell>
          <cell r="D10" t="str">
            <v>11003600</v>
          </cell>
        </row>
        <row r="11">
          <cell r="C11" t="str">
            <v>半成品快速干燥房及配套输送系统研究</v>
          </cell>
          <cell r="D11" t="str">
            <v>11003700</v>
          </cell>
        </row>
        <row r="12">
          <cell r="C12" t="str">
            <v>卫生陶瓷窑炉降低空气系数关键技术研究</v>
          </cell>
          <cell r="D12" t="str">
            <v>16000100</v>
          </cell>
        </row>
        <row r="13">
          <cell r="C13" t="str">
            <v>卫生陶瓷素烧板代替本坯垫研究项目</v>
          </cell>
          <cell r="D13" t="str">
            <v>16000500</v>
          </cell>
        </row>
        <row r="14">
          <cell r="C14" t="str">
            <v>卫生瓷注浆环境控制风扇布局项目</v>
          </cell>
          <cell r="D14" t="str">
            <v>16000600</v>
          </cell>
        </row>
        <row r="15">
          <cell r="C15" t="str">
            <v>机器人降低废釉发生量项目</v>
          </cell>
          <cell r="D15" t="str">
            <v>16000700</v>
          </cell>
        </row>
        <row r="16">
          <cell r="C16" t="str">
            <v>烧成工序窑炉工艺优化项目</v>
          </cell>
          <cell r="D16" t="str">
            <v>16000800</v>
          </cell>
        </row>
        <row r="17">
          <cell r="C17" t="str">
            <v>卫生陶瓷隧道柜盆装窑工艺创新项目</v>
          </cell>
          <cell r="D17" t="str">
            <v>16000900</v>
          </cell>
        </row>
        <row r="18">
          <cell r="C18" t="str">
            <v>卫生陶瓷成型工序注修工艺创新项目</v>
          </cell>
          <cell r="D18" t="str">
            <v>16001000</v>
          </cell>
        </row>
        <row r="19">
          <cell r="C19" t="str">
            <v>卫生陶瓷施釉工序半成品运转工艺创新项目</v>
          </cell>
          <cell r="D19" t="str">
            <v>16001100</v>
          </cell>
        </row>
        <row r="20">
          <cell r="C20" t="str">
            <v>卫生陶瓷机器人圈下沿施釉技术研究</v>
          </cell>
          <cell r="D20" t="str">
            <v>16001200</v>
          </cell>
        </row>
        <row r="21">
          <cell r="C21" t="str">
            <v>卫生陶瓷隧道窑大跨度多层窑车工艺创新项目</v>
          </cell>
          <cell r="D21" t="str">
            <v>16001300</v>
          </cell>
        </row>
        <row r="22">
          <cell r="C22" t="str">
            <v>卫生陶瓷成型车间温湿度控制工艺创新项目</v>
          </cell>
          <cell r="D22" t="str">
            <v>16001400</v>
          </cell>
        </row>
        <row r="23">
          <cell r="C23" t="str">
            <v>卫生陶瓷隧道台盆装窑工艺创新项目</v>
          </cell>
          <cell r="D23" t="str">
            <v>16001500</v>
          </cell>
        </row>
        <row r="24">
          <cell r="C24" t="str">
            <v>卫生陶瓷高压成型半成品烘干研究</v>
          </cell>
          <cell r="D24" t="str">
            <v>16001600</v>
          </cell>
        </row>
        <row r="25">
          <cell r="C25" t="str">
            <v>低成本泥板泥浆的开发</v>
          </cell>
          <cell r="D25" t="str">
            <v>15002100</v>
          </cell>
        </row>
        <row r="26">
          <cell r="C26" t="str">
            <v>卫生瓷注浆泥缕缺陷研究</v>
          </cell>
          <cell r="D26" t="str">
            <v>15002200</v>
          </cell>
        </row>
        <row r="27">
          <cell r="C27" t="str">
            <v>H黑釉浆的研发</v>
          </cell>
          <cell r="D27" t="str">
            <v>15002300</v>
          </cell>
        </row>
        <row r="28">
          <cell r="C28" t="str">
            <v>K白釉浆的研发</v>
          </cell>
          <cell r="D28" t="str">
            <v>15002400</v>
          </cell>
        </row>
        <row r="29">
          <cell r="C29" t="str">
            <v>岩灰釉浆的研发</v>
          </cell>
          <cell r="D29" t="str">
            <v>15002500</v>
          </cell>
        </row>
        <row r="30">
          <cell r="C30" t="str">
            <v>快速干燥釉浆的开发</v>
          </cell>
          <cell r="D30" t="str">
            <v>15002600</v>
          </cell>
        </row>
        <row r="31">
          <cell r="C31" t="str">
            <v>超薄沿FFC材料开发</v>
          </cell>
          <cell r="D31" t="str">
            <v>15002700</v>
          </cell>
        </row>
        <row r="32">
          <cell r="C32" t="str">
            <v>H骨釉浆研发</v>
          </cell>
          <cell r="D32" t="str">
            <v>15002800</v>
          </cell>
        </row>
        <row r="33">
          <cell r="C33" t="str">
            <v>卫生瓷防变形垫板循环利用技术的开发</v>
          </cell>
          <cell r="D33" t="str">
            <v>15002900</v>
          </cell>
        </row>
        <row r="34">
          <cell r="C34" t="str">
            <v>沙漠黄釉浆研发</v>
          </cell>
          <cell r="D34" t="str">
            <v>15003000</v>
          </cell>
        </row>
        <row r="35">
          <cell r="C35" t="str">
            <v>油滴天目釉浆的研发</v>
          </cell>
          <cell r="D35" t="str">
            <v>15003100</v>
          </cell>
        </row>
        <row r="36">
          <cell r="C36" t="str">
            <v>FFC坯体专用超平滑高光泽釉浆的研究</v>
          </cell>
          <cell r="D36" t="str">
            <v>15003200</v>
          </cell>
        </row>
        <row r="37">
          <cell r="C37" t="str">
            <v>淡青釉浆研发</v>
          </cell>
          <cell r="D37" t="str">
            <v>15003300</v>
          </cell>
        </row>
        <row r="38">
          <cell r="C38" t="str">
            <v>智能坐便器高压注浆工艺研发</v>
          </cell>
          <cell r="D38" t="str">
            <v>10002600</v>
          </cell>
        </row>
        <row r="39">
          <cell r="C39" t="str">
            <v>连体坐便器模型结构研发</v>
          </cell>
          <cell r="D39" t="str">
            <v>10002700</v>
          </cell>
        </row>
        <row r="40">
          <cell r="C40" t="str">
            <v>冲落式坐便器冲洗结构研发</v>
          </cell>
          <cell r="D40" t="str">
            <v>10002900</v>
          </cell>
        </row>
        <row r="41">
          <cell r="C41" t="str">
            <v>卫生陶瓷产品研发工艺创新</v>
          </cell>
          <cell r="D41" t="str">
            <v>10003300</v>
          </cell>
        </row>
        <row r="42">
          <cell r="C42" t="str">
            <v>儿童连体坐便器研发</v>
          </cell>
          <cell r="D42" t="str">
            <v>10003400</v>
          </cell>
        </row>
        <row r="43">
          <cell r="C43" t="str">
            <v>半隐蔽虹吸坐便器</v>
          </cell>
          <cell r="D43" t="str">
            <v>10003500</v>
          </cell>
        </row>
        <row r="44">
          <cell r="C44" t="str">
            <v>北美3L节水坐便器的研发</v>
          </cell>
          <cell r="D44" t="str">
            <v>10003600</v>
          </cell>
        </row>
        <row r="45">
          <cell r="C45" t="str">
            <v>高压模型风管结构优化研发</v>
          </cell>
          <cell r="D45" t="str">
            <v>10003700</v>
          </cell>
        </row>
        <row r="46">
          <cell r="C46" t="str">
            <v>小便器立浇成型工艺研发</v>
          </cell>
          <cell r="D46" t="str">
            <v>10003800</v>
          </cell>
        </row>
        <row r="47">
          <cell r="C47" t="str">
            <v>美标虹吸坐便器功能研发</v>
          </cell>
          <cell r="D47" t="str">
            <v>10003900</v>
          </cell>
        </row>
        <row r="48">
          <cell r="C48" t="str">
            <v>洗面器产品数字化开发研究</v>
          </cell>
          <cell r="D48" t="str">
            <v>10004000</v>
          </cell>
        </row>
        <row r="49">
          <cell r="C49" t="str">
            <v>卫生陶瓷预变形计算方法研究</v>
          </cell>
          <cell r="D49" t="str">
            <v>10004100</v>
          </cell>
        </row>
        <row r="50">
          <cell r="C50" t="str">
            <v>无水圈产品的溅水及翻水稳定性研究</v>
          </cell>
          <cell r="D50" t="str">
            <v>10004200</v>
          </cell>
        </row>
        <row r="51">
          <cell r="C51" t="str">
            <v>虹吸分体高压模模具构研发</v>
          </cell>
          <cell r="D51" t="str">
            <v>10004300</v>
          </cell>
        </row>
        <row r="52">
          <cell r="C52" t="str">
            <v>釉面砖的柔光釉料及釉面制备方法</v>
          </cell>
          <cell r="D52" t="str">
            <v>13000300</v>
          </cell>
        </row>
        <row r="53">
          <cell r="C53" t="str">
            <v>内墙砖喷水晶釉颗粒产品的研发</v>
          </cell>
          <cell r="D53" t="str">
            <v>13000800</v>
          </cell>
        </row>
        <row r="54">
          <cell r="C54" t="str">
            <v>马桶盖自动整形系统</v>
          </cell>
          <cell r="D54" t="str">
            <v>12001700</v>
          </cell>
        </row>
        <row r="55">
          <cell r="C55" t="str">
            <v>马桶盖机器人自动抛光系统</v>
          </cell>
          <cell r="D55" t="str">
            <v>12001800</v>
          </cell>
        </row>
        <row r="56">
          <cell r="C56" t="str">
            <v>自动修剪浇口装置的设计制造</v>
          </cell>
          <cell r="D56" t="str">
            <v>12001900</v>
          </cell>
        </row>
        <row r="57">
          <cell r="C57" t="str">
            <v>缓冲器自动检测</v>
          </cell>
          <cell r="D57" t="str">
            <v>12002000</v>
          </cell>
        </row>
        <row r="58">
          <cell r="C58" t="str">
            <v>注塑半自动生产模具更新为全自动生产</v>
          </cell>
          <cell r="D58" t="str">
            <v>12002100</v>
          </cell>
        </row>
        <row r="59">
          <cell r="C59" t="str">
            <v>低成本双档按钮、方便调节的压杆的结构设计</v>
          </cell>
          <cell r="D59" t="str">
            <v>12002200</v>
          </cell>
        </row>
        <row r="60">
          <cell r="C60" t="str">
            <v>高排水速率两寸排水阀</v>
          </cell>
          <cell r="D60" t="str">
            <v>12002300</v>
          </cell>
        </row>
        <row r="61">
          <cell r="C61" t="str">
            <v>淋浴底盆上线喷涂</v>
          </cell>
          <cell r="D61" t="str">
            <v>14001800</v>
          </cell>
        </row>
        <row r="62">
          <cell r="C62" t="str">
            <v>液体压克力闭模成型在浴缸上的运用</v>
          </cell>
          <cell r="D62" t="str">
            <v>14001900</v>
          </cell>
        </row>
        <row r="63">
          <cell r="C63" t="str">
            <v>对接浴缸全新自动喷漆研发</v>
          </cell>
          <cell r="D63" t="str">
            <v>14002000</v>
          </cell>
        </row>
        <row r="64">
          <cell r="C64" t="str">
            <v>吸塑成型双向控制装置开发</v>
          </cell>
          <cell r="D64" t="str">
            <v>14002100</v>
          </cell>
        </row>
        <row r="65">
          <cell r="C65" t="str">
            <v>生产</v>
          </cell>
          <cell r="D65" t="str">
            <v>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RowHeight="13.5" x14ac:dyDescent="0.15"/>
  <cols>
    <col min="3" max="3" width="45.375" customWidth="1"/>
    <col min="4" max="4" width="13.625" customWidth="1"/>
    <col min="7" max="7" width="11.625" style="8" bestFit="1" customWidth="1"/>
    <col min="8" max="8" width="12.75" style="12" bestFit="1" customWidth="1"/>
    <col min="9" max="9" width="18.5" customWidth="1"/>
    <col min="13" max="13" width="28.125" customWidth="1"/>
  </cols>
  <sheetData>
    <row r="1" spans="1:14" x14ac:dyDescent="0.15">
      <c r="M1" t="s">
        <v>187</v>
      </c>
      <c r="N1" t="s">
        <v>190</v>
      </c>
    </row>
    <row r="2" spans="1:14" x14ac:dyDescent="0.15">
      <c r="A2" s="3" t="s">
        <v>61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9" t="s">
        <v>1</v>
      </c>
      <c r="H2" s="9" t="s">
        <v>141</v>
      </c>
      <c r="I2" s="19" t="s">
        <v>140</v>
      </c>
      <c r="J2" s="19" t="s">
        <v>181</v>
      </c>
      <c r="K2" s="21" t="s">
        <v>182</v>
      </c>
      <c r="M2" t="s">
        <v>188</v>
      </c>
      <c r="N2" t="s">
        <v>193</v>
      </c>
    </row>
    <row r="3" spans="1:14" ht="13.5" customHeight="1" x14ac:dyDescent="0.15">
      <c r="A3" s="3" t="s">
        <v>7</v>
      </c>
      <c r="B3" s="3" t="s">
        <v>105</v>
      </c>
      <c r="C3" s="3" t="s">
        <v>147</v>
      </c>
      <c r="D3" s="3" t="s">
        <v>148</v>
      </c>
      <c r="E3" s="3">
        <v>140901</v>
      </c>
      <c r="F3" s="3" t="s">
        <v>38</v>
      </c>
      <c r="G3" s="3" t="s">
        <v>2</v>
      </c>
      <c r="H3" s="10">
        <v>19440</v>
      </c>
      <c r="I3" s="20" t="s">
        <v>177</v>
      </c>
      <c r="J3" s="2" t="s">
        <v>178</v>
      </c>
      <c r="K3">
        <f>ROUND(H3*0.4/1.09,2)</f>
        <v>7133.94</v>
      </c>
      <c r="M3" t="s">
        <v>189</v>
      </c>
      <c r="N3" t="s">
        <v>191</v>
      </c>
    </row>
    <row r="4" spans="1:14" x14ac:dyDescent="0.15">
      <c r="A4" s="3" t="s">
        <v>7</v>
      </c>
      <c r="B4" s="3" t="s">
        <v>105</v>
      </c>
      <c r="C4" s="3" t="s">
        <v>147</v>
      </c>
      <c r="D4" s="3" t="s">
        <v>148</v>
      </c>
      <c r="E4" s="3">
        <v>140903</v>
      </c>
      <c r="F4" s="3" t="s">
        <v>28</v>
      </c>
      <c r="G4" s="3" t="s">
        <v>3</v>
      </c>
      <c r="H4" s="10">
        <v>1620</v>
      </c>
      <c r="I4" s="20" t="s">
        <v>177</v>
      </c>
      <c r="J4" s="2" t="s">
        <v>178</v>
      </c>
      <c r="K4">
        <f>ROUND(H4*0.5,2)</f>
        <v>810</v>
      </c>
      <c r="M4" t="s">
        <v>192</v>
      </c>
      <c r="N4" t="s">
        <v>191</v>
      </c>
    </row>
    <row r="5" spans="1:14" ht="13.5" customHeight="1" x14ac:dyDescent="0.15">
      <c r="A5" s="3" t="s">
        <v>7</v>
      </c>
      <c r="B5" s="3" t="s">
        <v>105</v>
      </c>
      <c r="C5" s="3" t="s">
        <v>147</v>
      </c>
      <c r="D5" s="3" t="s">
        <v>0</v>
      </c>
      <c r="E5" s="3">
        <v>140901</v>
      </c>
      <c r="F5" s="3" t="s">
        <v>38</v>
      </c>
      <c r="G5" s="3" t="s">
        <v>2</v>
      </c>
      <c r="H5" s="10">
        <v>6000</v>
      </c>
      <c r="I5" s="20" t="s">
        <v>177</v>
      </c>
      <c r="J5" s="2" t="s">
        <v>178</v>
      </c>
      <c r="K5">
        <f t="shared" ref="K5:K6" si="0">ROUND(H5*0.4/1.09,2)</f>
        <v>2201.83</v>
      </c>
    </row>
    <row r="6" spans="1:14" ht="13.5" customHeight="1" x14ac:dyDescent="0.15">
      <c r="A6" s="3" t="s">
        <v>7</v>
      </c>
      <c r="B6" s="3" t="s">
        <v>107</v>
      </c>
      <c r="C6" s="3" t="s">
        <v>106</v>
      </c>
      <c r="D6" s="3" t="s">
        <v>5</v>
      </c>
      <c r="E6" s="3">
        <v>140901</v>
      </c>
      <c r="F6" s="3" t="s">
        <v>38</v>
      </c>
      <c r="G6" s="3" t="s">
        <v>2</v>
      </c>
      <c r="H6" s="10">
        <v>14400</v>
      </c>
      <c r="I6" s="20" t="s">
        <v>177</v>
      </c>
      <c r="J6" s="2" t="s">
        <v>178</v>
      </c>
      <c r="K6">
        <f t="shared" si="0"/>
        <v>5284.4</v>
      </c>
    </row>
    <row r="7" spans="1:14" x14ac:dyDescent="0.15">
      <c r="A7" s="3" t="s">
        <v>7</v>
      </c>
      <c r="B7" s="3" t="s">
        <v>107</v>
      </c>
      <c r="C7" s="3" t="s">
        <v>4</v>
      </c>
      <c r="D7" s="3" t="s">
        <v>5</v>
      </c>
      <c r="E7" s="3">
        <v>140903</v>
      </c>
      <c r="F7" s="3" t="s">
        <v>28</v>
      </c>
      <c r="G7" s="3" t="s">
        <v>3</v>
      </c>
      <c r="H7" s="10">
        <v>13310</v>
      </c>
      <c r="I7" s="20" t="s">
        <v>177</v>
      </c>
      <c r="J7" s="2" t="s">
        <v>178</v>
      </c>
      <c r="K7">
        <f>ROUND(H7*0.5,2)</f>
        <v>6655</v>
      </c>
    </row>
    <row r="8" spans="1:14" ht="13.5" customHeight="1" x14ac:dyDescent="0.15">
      <c r="A8" s="3" t="s">
        <v>7</v>
      </c>
      <c r="B8" s="3" t="s">
        <v>107</v>
      </c>
      <c r="C8" s="3" t="s">
        <v>4</v>
      </c>
      <c r="D8" s="3" t="s">
        <v>6</v>
      </c>
      <c r="E8" s="3">
        <v>140901</v>
      </c>
      <c r="F8" s="3" t="s">
        <v>38</v>
      </c>
      <c r="G8" s="3" t="s">
        <v>2</v>
      </c>
      <c r="H8" s="10">
        <v>8400</v>
      </c>
      <c r="I8" s="20" t="s">
        <v>177</v>
      </c>
      <c r="J8" s="2" t="s">
        <v>178</v>
      </c>
      <c r="K8">
        <f t="shared" ref="K8:K9" si="1">ROUND(H8*0.4/1.09,2)</f>
        <v>3082.57</v>
      </c>
    </row>
    <row r="9" spans="1:14" ht="13.5" customHeight="1" x14ac:dyDescent="0.15">
      <c r="A9" s="3" t="s">
        <v>7</v>
      </c>
      <c r="B9" s="3" t="str">
        <f>VLOOKUP(C9,[1]项目金额!$C:$D,2,0)</f>
        <v>15002900</v>
      </c>
      <c r="C9" s="3" t="s">
        <v>8</v>
      </c>
      <c r="D9" s="3" t="s">
        <v>9</v>
      </c>
      <c r="E9" s="3">
        <v>140901</v>
      </c>
      <c r="F9" s="3" t="s">
        <v>38</v>
      </c>
      <c r="G9" s="3"/>
      <c r="H9" s="10">
        <v>484</v>
      </c>
      <c r="I9" s="20" t="s">
        <v>177</v>
      </c>
      <c r="J9" s="2" t="s">
        <v>178</v>
      </c>
      <c r="K9">
        <f t="shared" si="1"/>
        <v>177.61</v>
      </c>
    </row>
    <row r="10" spans="1:14" x14ac:dyDescent="0.15">
      <c r="A10" s="3" t="s">
        <v>7</v>
      </c>
      <c r="B10" s="3" t="str">
        <f>VLOOKUP(C10,[1]项目金额!$C:$D,2,0)</f>
        <v>15002900</v>
      </c>
      <c r="C10" s="3" t="s">
        <v>8</v>
      </c>
      <c r="D10" s="3" t="s">
        <v>10</v>
      </c>
      <c r="E10" s="3">
        <v>140903</v>
      </c>
      <c r="F10" s="3" t="s">
        <v>28</v>
      </c>
      <c r="G10" s="3"/>
      <c r="H10" s="10">
        <v>2925</v>
      </c>
      <c r="I10" s="20" t="s">
        <v>177</v>
      </c>
      <c r="J10" s="2" t="s">
        <v>178</v>
      </c>
      <c r="K10">
        <f t="shared" ref="K10:K11" si="2">ROUND(H10*0.5,2)</f>
        <v>1462.5</v>
      </c>
    </row>
    <row r="11" spans="1:14" ht="14.45" hidden="1" x14ac:dyDescent="0.15">
      <c r="A11" s="3" t="s">
        <v>7</v>
      </c>
      <c r="B11" s="3" t="s">
        <v>108</v>
      </c>
      <c r="C11" s="3" t="s">
        <v>14</v>
      </c>
      <c r="D11" s="3" t="s">
        <v>7</v>
      </c>
      <c r="E11" s="3">
        <v>140903</v>
      </c>
      <c r="F11" s="3" t="s">
        <v>28</v>
      </c>
      <c r="G11" s="3" t="s">
        <v>11</v>
      </c>
      <c r="H11" s="10">
        <v>518</v>
      </c>
      <c r="I11" s="20" t="s">
        <v>177</v>
      </c>
      <c r="J11" s="2" t="s">
        <v>178</v>
      </c>
      <c r="K11">
        <f t="shared" si="2"/>
        <v>259</v>
      </c>
    </row>
    <row r="12" spans="1:14" ht="13.5" hidden="1" customHeight="1" x14ac:dyDescent="0.15">
      <c r="A12" s="3" t="s">
        <v>7</v>
      </c>
      <c r="B12" s="3" t="s">
        <v>108</v>
      </c>
      <c r="C12" s="3" t="s">
        <v>14</v>
      </c>
      <c r="D12" s="3" t="s">
        <v>7</v>
      </c>
      <c r="E12" s="3">
        <v>140901</v>
      </c>
      <c r="F12" s="3" t="s">
        <v>12</v>
      </c>
      <c r="G12" s="3" t="s">
        <v>13</v>
      </c>
      <c r="H12" s="10">
        <v>194</v>
      </c>
      <c r="I12" s="20" t="s">
        <v>177</v>
      </c>
      <c r="J12" s="2" t="s">
        <v>178</v>
      </c>
      <c r="K12">
        <f>ROUND(H12*0.4/1.09,2)</f>
        <v>71.19</v>
      </c>
    </row>
    <row r="13" spans="1:14" ht="14.45" hidden="1" x14ac:dyDescent="0.15">
      <c r="A13" s="3" t="s">
        <v>7</v>
      </c>
      <c r="B13" s="3" t="str">
        <f>VLOOKUP(C13,[1]项目金额!$C:$D,2,0)</f>
        <v>15002800</v>
      </c>
      <c r="C13" s="3" t="s">
        <v>15</v>
      </c>
      <c r="D13" s="3" t="s">
        <v>7</v>
      </c>
      <c r="E13" s="3">
        <v>140903</v>
      </c>
      <c r="F13" s="3" t="s">
        <v>28</v>
      </c>
      <c r="G13" s="3" t="s">
        <v>28</v>
      </c>
      <c r="H13" s="10">
        <v>470</v>
      </c>
      <c r="I13" s="20" t="s">
        <v>177</v>
      </c>
      <c r="J13" s="2" t="s">
        <v>178</v>
      </c>
      <c r="K13">
        <f>ROUND(H13*0.5,2)</f>
        <v>235</v>
      </c>
    </row>
    <row r="14" spans="1:14" ht="13.5" hidden="1" customHeight="1" x14ac:dyDescent="0.15">
      <c r="A14" s="3" t="s">
        <v>7</v>
      </c>
      <c r="B14" s="3" t="str">
        <f>VLOOKUP(C14,[1]项目金额!$C:$D,2,0)</f>
        <v>15002800</v>
      </c>
      <c r="C14" s="3" t="s">
        <v>15</v>
      </c>
      <c r="D14" s="3" t="s">
        <v>7</v>
      </c>
      <c r="E14" s="3">
        <v>140901</v>
      </c>
      <c r="F14" s="3" t="s">
        <v>12</v>
      </c>
      <c r="G14" s="3" t="s">
        <v>12</v>
      </c>
      <c r="H14" s="10">
        <v>195</v>
      </c>
      <c r="I14" s="20" t="s">
        <v>177</v>
      </c>
      <c r="J14" s="2" t="s">
        <v>178</v>
      </c>
      <c r="K14">
        <f>ROUND(H14*0.4/1.09,2)</f>
        <v>71.56</v>
      </c>
    </row>
    <row r="15" spans="1:14" ht="14.45" hidden="1" x14ac:dyDescent="0.15">
      <c r="A15" s="3" t="s">
        <v>7</v>
      </c>
      <c r="B15" s="3" t="s">
        <v>110</v>
      </c>
      <c r="C15" s="3" t="s">
        <v>109</v>
      </c>
      <c r="D15" s="3" t="s">
        <v>7</v>
      </c>
      <c r="E15" s="3">
        <v>140903</v>
      </c>
      <c r="F15" s="3" t="s">
        <v>28</v>
      </c>
      <c r="G15" s="3" t="s">
        <v>28</v>
      </c>
      <c r="H15" s="10">
        <v>500</v>
      </c>
      <c r="I15" s="20" t="s">
        <v>177</v>
      </c>
      <c r="J15" s="2" t="s">
        <v>178</v>
      </c>
      <c r="K15">
        <f>ROUND(H15*0.5,2)</f>
        <v>250</v>
      </c>
    </row>
    <row r="16" spans="1:14" ht="13.5" hidden="1" customHeight="1" x14ac:dyDescent="0.15">
      <c r="A16" s="3" t="s">
        <v>7</v>
      </c>
      <c r="B16" s="3" t="s">
        <v>110</v>
      </c>
      <c r="C16" s="3" t="s">
        <v>82</v>
      </c>
      <c r="D16" s="3" t="s">
        <v>7</v>
      </c>
      <c r="E16" s="3">
        <v>140901</v>
      </c>
      <c r="F16" s="3" t="s">
        <v>12</v>
      </c>
      <c r="G16" s="3" t="s">
        <v>12</v>
      </c>
      <c r="H16" s="10">
        <v>176</v>
      </c>
      <c r="I16" s="20" t="s">
        <v>177</v>
      </c>
      <c r="J16" s="2" t="s">
        <v>178</v>
      </c>
      <c r="K16">
        <f>ROUND(H16*0.4/1.09,2)</f>
        <v>64.59</v>
      </c>
    </row>
    <row r="17" spans="1:11" ht="13.5" hidden="1" customHeight="1" x14ac:dyDescent="0.15">
      <c r="A17" s="3" t="s">
        <v>7</v>
      </c>
      <c r="B17" s="3" t="s">
        <v>112</v>
      </c>
      <c r="C17" s="3" t="s">
        <v>111</v>
      </c>
      <c r="D17" s="3" t="s">
        <v>7</v>
      </c>
      <c r="E17" s="3"/>
      <c r="F17" s="3"/>
      <c r="G17" s="3" t="s">
        <v>28</v>
      </c>
      <c r="H17" s="10">
        <v>521</v>
      </c>
      <c r="I17" s="20" t="s">
        <v>177</v>
      </c>
      <c r="J17" s="2" t="s">
        <v>178</v>
      </c>
      <c r="K17">
        <f t="shared" ref="K17:K80" si="3">ROUND(H17*0.5,2)</f>
        <v>260.5</v>
      </c>
    </row>
    <row r="18" spans="1:11" ht="13.5" hidden="1" customHeight="1" x14ac:dyDescent="0.15">
      <c r="A18" s="3" t="s">
        <v>7</v>
      </c>
      <c r="B18" s="3" t="s">
        <v>112</v>
      </c>
      <c r="C18" s="3" t="s">
        <v>18</v>
      </c>
      <c r="D18" s="3" t="s">
        <v>7</v>
      </c>
      <c r="E18" s="3"/>
      <c r="F18" s="3"/>
      <c r="G18" s="3" t="s">
        <v>12</v>
      </c>
      <c r="H18" s="10">
        <v>200</v>
      </c>
      <c r="I18" s="20" t="s">
        <v>177</v>
      </c>
      <c r="J18" s="2" t="s">
        <v>178</v>
      </c>
      <c r="K18">
        <f t="shared" si="3"/>
        <v>100</v>
      </c>
    </row>
    <row r="19" spans="1:11" ht="13.5" hidden="1" customHeight="1" x14ac:dyDescent="0.15">
      <c r="A19" s="3" t="s">
        <v>7</v>
      </c>
      <c r="B19" s="3" t="s">
        <v>114</v>
      </c>
      <c r="C19" s="3" t="s">
        <v>113</v>
      </c>
      <c r="D19" s="3" t="s">
        <v>7</v>
      </c>
      <c r="E19" s="3"/>
      <c r="F19" s="3"/>
      <c r="G19" s="4" t="s">
        <v>28</v>
      </c>
      <c r="H19" s="11">
        <v>241</v>
      </c>
      <c r="I19" s="20" t="s">
        <v>177</v>
      </c>
      <c r="J19" s="2" t="s">
        <v>178</v>
      </c>
      <c r="K19">
        <f t="shared" si="3"/>
        <v>120.5</v>
      </c>
    </row>
    <row r="20" spans="1:11" ht="13.5" hidden="1" customHeight="1" x14ac:dyDescent="0.15">
      <c r="A20" s="3" t="s">
        <v>7</v>
      </c>
      <c r="B20" s="3" t="s">
        <v>114</v>
      </c>
      <c r="C20" s="3" t="s">
        <v>19</v>
      </c>
      <c r="D20" s="3" t="s">
        <v>7</v>
      </c>
      <c r="E20" s="3"/>
      <c r="F20" s="3"/>
      <c r="G20" s="4" t="s">
        <v>12</v>
      </c>
      <c r="H20" s="11">
        <v>136</v>
      </c>
      <c r="I20" s="20" t="s">
        <v>177</v>
      </c>
      <c r="J20" s="2" t="s">
        <v>178</v>
      </c>
      <c r="K20">
        <f t="shared" si="3"/>
        <v>68</v>
      </c>
    </row>
    <row r="21" spans="1:11" ht="14.45" hidden="1" x14ac:dyDescent="0.15">
      <c r="A21" s="3" t="s">
        <v>24</v>
      </c>
      <c r="B21" s="3" t="s">
        <v>116</v>
      </c>
      <c r="C21" s="3" t="s">
        <v>115</v>
      </c>
      <c r="D21" s="3" t="s">
        <v>20</v>
      </c>
      <c r="E21" s="3">
        <v>140903</v>
      </c>
      <c r="F21" s="3" t="s">
        <v>28</v>
      </c>
      <c r="G21" s="3" t="s">
        <v>3</v>
      </c>
      <c r="H21" s="10">
        <v>40</v>
      </c>
      <c r="I21" s="20" t="s">
        <v>172</v>
      </c>
      <c r="J21" s="2" t="s">
        <v>173</v>
      </c>
      <c r="K21">
        <f t="shared" si="3"/>
        <v>20</v>
      </c>
    </row>
    <row r="22" spans="1:11" ht="14.45" hidden="1" x14ac:dyDescent="0.15">
      <c r="A22" s="3" t="s">
        <v>24</v>
      </c>
      <c r="B22" s="3" t="s">
        <v>116</v>
      </c>
      <c r="C22" s="3" t="s">
        <v>23</v>
      </c>
      <c r="D22" s="3" t="s">
        <v>20</v>
      </c>
      <c r="E22" s="3">
        <v>140903</v>
      </c>
      <c r="F22" s="3" t="s">
        <v>28</v>
      </c>
      <c r="G22" s="3" t="s">
        <v>3</v>
      </c>
      <c r="H22" s="10">
        <v>40</v>
      </c>
      <c r="I22" s="20" t="s">
        <v>172</v>
      </c>
      <c r="J22" s="2" t="s">
        <v>173</v>
      </c>
      <c r="K22">
        <f t="shared" si="3"/>
        <v>20</v>
      </c>
    </row>
    <row r="23" spans="1:11" ht="14.45" hidden="1" x14ac:dyDescent="0.15">
      <c r="A23" s="3" t="s">
        <v>24</v>
      </c>
      <c r="B23" s="3" t="s">
        <v>116</v>
      </c>
      <c r="C23" s="3" t="s">
        <v>23</v>
      </c>
      <c r="D23" s="3" t="s">
        <v>20</v>
      </c>
      <c r="E23" s="3">
        <v>140903</v>
      </c>
      <c r="F23" s="3" t="s">
        <v>28</v>
      </c>
      <c r="G23" s="3" t="s">
        <v>3</v>
      </c>
      <c r="H23" s="10">
        <v>40</v>
      </c>
      <c r="I23" s="20" t="s">
        <v>172</v>
      </c>
      <c r="J23" s="2" t="s">
        <v>173</v>
      </c>
      <c r="K23">
        <f t="shared" si="3"/>
        <v>20</v>
      </c>
    </row>
    <row r="24" spans="1:11" ht="14.45" hidden="1" x14ac:dyDescent="0.15">
      <c r="A24" s="3" t="s">
        <v>24</v>
      </c>
      <c r="B24" s="3" t="s">
        <v>116</v>
      </c>
      <c r="C24" s="3" t="s">
        <v>23</v>
      </c>
      <c r="D24" s="3" t="s">
        <v>21</v>
      </c>
      <c r="E24" s="3">
        <v>140903</v>
      </c>
      <c r="F24" s="3" t="s">
        <v>28</v>
      </c>
      <c r="G24" s="3" t="s">
        <v>3</v>
      </c>
      <c r="H24" s="10">
        <v>832</v>
      </c>
      <c r="I24" s="20" t="s">
        <v>172</v>
      </c>
      <c r="J24" s="2" t="s">
        <v>173</v>
      </c>
      <c r="K24">
        <f t="shared" si="3"/>
        <v>416</v>
      </c>
    </row>
    <row r="25" spans="1:11" ht="14.45" hidden="1" x14ac:dyDescent="0.15">
      <c r="A25" s="3" t="s">
        <v>24</v>
      </c>
      <c r="B25" s="3" t="s">
        <v>116</v>
      </c>
      <c r="C25" s="3" t="s">
        <v>23</v>
      </c>
      <c r="D25" s="3" t="s">
        <v>21</v>
      </c>
      <c r="E25" s="3">
        <v>140903</v>
      </c>
      <c r="F25" s="3" t="s">
        <v>28</v>
      </c>
      <c r="G25" s="3" t="s">
        <v>3</v>
      </c>
      <c r="H25" s="10">
        <v>832</v>
      </c>
      <c r="I25" s="20" t="s">
        <v>172</v>
      </c>
      <c r="J25" s="2" t="s">
        <v>173</v>
      </c>
      <c r="K25">
        <f t="shared" si="3"/>
        <v>416</v>
      </c>
    </row>
    <row r="26" spans="1:11" ht="14.45" hidden="1" x14ac:dyDescent="0.15">
      <c r="A26" s="3" t="s">
        <v>24</v>
      </c>
      <c r="B26" s="3" t="s">
        <v>116</v>
      </c>
      <c r="C26" s="3" t="s">
        <v>23</v>
      </c>
      <c r="D26" s="3" t="s">
        <v>21</v>
      </c>
      <c r="E26" s="3">
        <v>140903</v>
      </c>
      <c r="F26" s="3" t="s">
        <v>28</v>
      </c>
      <c r="G26" s="3" t="s">
        <v>3</v>
      </c>
      <c r="H26" s="10">
        <v>832</v>
      </c>
      <c r="I26" s="20" t="s">
        <v>172</v>
      </c>
      <c r="J26" s="2" t="s">
        <v>173</v>
      </c>
      <c r="K26">
        <f t="shared" si="3"/>
        <v>416</v>
      </c>
    </row>
    <row r="27" spans="1:11" ht="14.45" hidden="1" x14ac:dyDescent="0.15">
      <c r="A27" s="3" t="s">
        <v>24</v>
      </c>
      <c r="B27" s="3" t="s">
        <v>116</v>
      </c>
      <c r="C27" s="3" t="s">
        <v>23</v>
      </c>
      <c r="D27" s="3" t="s">
        <v>21</v>
      </c>
      <c r="E27" s="3">
        <v>140903</v>
      </c>
      <c r="F27" s="3" t="s">
        <v>28</v>
      </c>
      <c r="G27" s="3" t="s">
        <v>3</v>
      </c>
      <c r="H27" s="10">
        <v>832</v>
      </c>
      <c r="I27" s="20" t="s">
        <v>172</v>
      </c>
      <c r="J27" s="2" t="s">
        <v>173</v>
      </c>
      <c r="K27">
        <f t="shared" si="3"/>
        <v>416</v>
      </c>
    </row>
    <row r="28" spans="1:11" ht="14.45" hidden="1" x14ac:dyDescent="0.15">
      <c r="A28" s="3" t="s">
        <v>24</v>
      </c>
      <c r="B28" s="3" t="s">
        <v>116</v>
      </c>
      <c r="C28" s="3" t="s">
        <v>23</v>
      </c>
      <c r="D28" s="3" t="s">
        <v>21</v>
      </c>
      <c r="E28" s="3">
        <v>140903</v>
      </c>
      <c r="F28" s="3" t="s">
        <v>28</v>
      </c>
      <c r="G28" s="3" t="s">
        <v>3</v>
      </c>
      <c r="H28" s="10">
        <v>64</v>
      </c>
      <c r="I28" s="20" t="s">
        <v>172</v>
      </c>
      <c r="J28" s="2" t="s">
        <v>173</v>
      </c>
      <c r="K28">
        <f t="shared" si="3"/>
        <v>32</v>
      </c>
    </row>
    <row r="29" spans="1:11" ht="14.45" hidden="1" x14ac:dyDescent="0.15">
      <c r="A29" s="3" t="s">
        <v>24</v>
      </c>
      <c r="B29" s="3" t="s">
        <v>116</v>
      </c>
      <c r="C29" s="3" t="s">
        <v>23</v>
      </c>
      <c r="D29" s="3" t="s">
        <v>21</v>
      </c>
      <c r="E29" s="3">
        <v>140903</v>
      </c>
      <c r="F29" s="3" t="s">
        <v>28</v>
      </c>
      <c r="G29" s="3" t="s">
        <v>3</v>
      </c>
      <c r="H29" s="10">
        <v>64</v>
      </c>
      <c r="I29" s="20" t="s">
        <v>172</v>
      </c>
      <c r="J29" s="2" t="s">
        <v>173</v>
      </c>
      <c r="K29">
        <f t="shared" si="3"/>
        <v>32</v>
      </c>
    </row>
    <row r="30" spans="1:11" ht="14.45" hidden="1" x14ac:dyDescent="0.15">
      <c r="A30" s="3" t="s">
        <v>24</v>
      </c>
      <c r="B30" s="3" t="s">
        <v>116</v>
      </c>
      <c r="C30" s="3" t="s">
        <v>23</v>
      </c>
      <c r="D30" s="3" t="s">
        <v>21</v>
      </c>
      <c r="E30" s="3">
        <v>140903</v>
      </c>
      <c r="F30" s="3" t="s">
        <v>28</v>
      </c>
      <c r="G30" s="3" t="s">
        <v>3</v>
      </c>
      <c r="H30" s="10">
        <v>320</v>
      </c>
      <c r="I30" s="20" t="s">
        <v>172</v>
      </c>
      <c r="J30" s="2" t="s">
        <v>173</v>
      </c>
      <c r="K30">
        <f t="shared" si="3"/>
        <v>160</v>
      </c>
    </row>
    <row r="31" spans="1:11" ht="14.45" hidden="1" x14ac:dyDescent="0.15">
      <c r="A31" s="3" t="s">
        <v>24</v>
      </c>
      <c r="B31" s="3" t="s">
        <v>116</v>
      </c>
      <c r="C31" s="3" t="s">
        <v>23</v>
      </c>
      <c r="D31" s="3" t="s">
        <v>21</v>
      </c>
      <c r="E31" s="3">
        <v>140903</v>
      </c>
      <c r="F31" s="3" t="s">
        <v>28</v>
      </c>
      <c r="G31" s="3" t="s">
        <v>3</v>
      </c>
      <c r="H31" s="10">
        <v>320</v>
      </c>
      <c r="I31" s="20" t="s">
        <v>172</v>
      </c>
      <c r="J31" s="2" t="s">
        <v>173</v>
      </c>
      <c r="K31">
        <f t="shared" si="3"/>
        <v>160</v>
      </c>
    </row>
    <row r="32" spans="1:11" ht="14.45" hidden="1" x14ac:dyDescent="0.15">
      <c r="A32" s="3" t="s">
        <v>24</v>
      </c>
      <c r="B32" s="3" t="s">
        <v>116</v>
      </c>
      <c r="C32" s="3" t="s">
        <v>23</v>
      </c>
      <c r="D32" s="3" t="s">
        <v>22</v>
      </c>
      <c r="E32" s="3">
        <v>140903</v>
      </c>
      <c r="F32" s="3" t="s">
        <v>28</v>
      </c>
      <c r="G32" s="3" t="s">
        <v>3</v>
      </c>
      <c r="H32" s="10">
        <v>320</v>
      </c>
      <c r="I32" s="20" t="s">
        <v>172</v>
      </c>
      <c r="J32" s="2" t="s">
        <v>173</v>
      </c>
      <c r="K32">
        <f t="shared" si="3"/>
        <v>160</v>
      </c>
    </row>
    <row r="33" spans="1:11" ht="14.45" hidden="1" x14ac:dyDescent="0.15">
      <c r="A33" s="3" t="s">
        <v>24</v>
      </c>
      <c r="B33" s="3" t="s">
        <v>116</v>
      </c>
      <c r="C33" s="3" t="s">
        <v>23</v>
      </c>
      <c r="D33" s="3" t="s">
        <v>22</v>
      </c>
      <c r="E33" s="3">
        <v>140903</v>
      </c>
      <c r="F33" s="3" t="s">
        <v>28</v>
      </c>
      <c r="G33" s="3" t="s">
        <v>3</v>
      </c>
      <c r="H33" s="10">
        <v>120</v>
      </c>
      <c r="I33" s="20" t="s">
        <v>172</v>
      </c>
      <c r="J33" s="2" t="s">
        <v>173</v>
      </c>
      <c r="K33">
        <f t="shared" si="3"/>
        <v>60</v>
      </c>
    </row>
    <row r="34" spans="1:11" ht="14.45" hidden="1" x14ac:dyDescent="0.15">
      <c r="A34" s="3" t="s">
        <v>24</v>
      </c>
      <c r="B34" s="3" t="s">
        <v>116</v>
      </c>
      <c r="C34" s="3" t="s">
        <v>23</v>
      </c>
      <c r="D34" s="3" t="s">
        <v>22</v>
      </c>
      <c r="E34" s="3">
        <v>140903</v>
      </c>
      <c r="F34" s="3" t="s">
        <v>28</v>
      </c>
      <c r="G34" s="3" t="s">
        <v>3</v>
      </c>
      <c r="H34" s="10">
        <v>120</v>
      </c>
      <c r="I34" s="20" t="s">
        <v>172</v>
      </c>
      <c r="J34" s="2" t="s">
        <v>173</v>
      </c>
      <c r="K34">
        <f t="shared" si="3"/>
        <v>60</v>
      </c>
    </row>
    <row r="35" spans="1:11" ht="14.45" hidden="1" x14ac:dyDescent="0.15">
      <c r="A35" s="3" t="s">
        <v>24</v>
      </c>
      <c r="B35" s="3" t="s">
        <v>116</v>
      </c>
      <c r="C35" s="3" t="s">
        <v>23</v>
      </c>
      <c r="D35" s="3" t="s">
        <v>22</v>
      </c>
      <c r="E35" s="3">
        <v>140903</v>
      </c>
      <c r="F35" s="3" t="s">
        <v>28</v>
      </c>
      <c r="G35" s="3" t="s">
        <v>3</v>
      </c>
      <c r="H35" s="10">
        <v>84</v>
      </c>
      <c r="I35" s="20" t="s">
        <v>172</v>
      </c>
      <c r="J35" s="2" t="s">
        <v>173</v>
      </c>
      <c r="K35">
        <f t="shared" si="3"/>
        <v>42</v>
      </c>
    </row>
    <row r="36" spans="1:11" ht="14.45" hidden="1" x14ac:dyDescent="0.15">
      <c r="A36" s="3" t="s">
        <v>24</v>
      </c>
      <c r="B36" s="3" t="s">
        <v>117</v>
      </c>
      <c r="C36" s="3" t="s">
        <v>27</v>
      </c>
      <c r="D36" s="3" t="s">
        <v>25</v>
      </c>
      <c r="E36" s="3">
        <v>140903</v>
      </c>
      <c r="F36" s="16" t="s">
        <v>28</v>
      </c>
      <c r="G36" s="16" t="s">
        <v>28</v>
      </c>
      <c r="H36" s="10">
        <v>48</v>
      </c>
      <c r="I36" s="20" t="s">
        <v>172</v>
      </c>
      <c r="J36" s="2" t="s">
        <v>173</v>
      </c>
      <c r="K36">
        <f t="shared" si="3"/>
        <v>24</v>
      </c>
    </row>
    <row r="37" spans="1:11" ht="14.45" hidden="1" x14ac:dyDescent="0.15">
      <c r="A37" s="3" t="s">
        <v>24</v>
      </c>
      <c r="B37" s="3" t="s">
        <v>117</v>
      </c>
      <c r="C37" s="3" t="s">
        <v>27</v>
      </c>
      <c r="D37" s="3" t="s">
        <v>25</v>
      </c>
      <c r="E37" s="3">
        <v>140903</v>
      </c>
      <c r="F37" s="16" t="s">
        <v>28</v>
      </c>
      <c r="G37" s="16" t="s">
        <v>28</v>
      </c>
      <c r="H37" s="10">
        <v>48</v>
      </c>
      <c r="I37" s="20" t="s">
        <v>172</v>
      </c>
      <c r="J37" s="2" t="s">
        <v>173</v>
      </c>
      <c r="K37">
        <f t="shared" si="3"/>
        <v>24</v>
      </c>
    </row>
    <row r="38" spans="1:11" ht="14.45" hidden="1" x14ac:dyDescent="0.15">
      <c r="A38" s="3" t="s">
        <v>24</v>
      </c>
      <c r="B38" s="3" t="s">
        <v>117</v>
      </c>
      <c r="C38" s="3" t="s">
        <v>27</v>
      </c>
      <c r="D38" s="3" t="s">
        <v>25</v>
      </c>
      <c r="E38" s="3">
        <v>140903</v>
      </c>
      <c r="F38" s="16" t="s">
        <v>28</v>
      </c>
      <c r="G38" s="16" t="s">
        <v>28</v>
      </c>
      <c r="H38" s="10">
        <v>48</v>
      </c>
      <c r="I38" s="20" t="s">
        <v>172</v>
      </c>
      <c r="J38" s="2" t="s">
        <v>173</v>
      </c>
      <c r="K38">
        <f t="shared" si="3"/>
        <v>24</v>
      </c>
    </row>
    <row r="39" spans="1:11" ht="14.45" hidden="1" x14ac:dyDescent="0.15">
      <c r="A39" s="3" t="s">
        <v>24</v>
      </c>
      <c r="B39" s="3" t="s">
        <v>117</v>
      </c>
      <c r="C39" s="3" t="s">
        <v>27</v>
      </c>
      <c r="D39" s="3" t="s">
        <v>25</v>
      </c>
      <c r="E39" s="3">
        <v>140903</v>
      </c>
      <c r="F39" s="16" t="s">
        <v>28</v>
      </c>
      <c r="G39" s="16" t="s">
        <v>28</v>
      </c>
      <c r="H39" s="10">
        <v>48</v>
      </c>
      <c r="I39" s="20" t="s">
        <v>172</v>
      </c>
      <c r="J39" s="2" t="s">
        <v>173</v>
      </c>
      <c r="K39">
        <f t="shared" si="3"/>
        <v>24</v>
      </c>
    </row>
    <row r="40" spans="1:11" ht="14.45" hidden="1" x14ac:dyDescent="0.15">
      <c r="A40" s="3" t="s">
        <v>24</v>
      </c>
      <c r="B40" s="3" t="s">
        <v>117</v>
      </c>
      <c r="C40" s="3" t="s">
        <v>27</v>
      </c>
      <c r="D40" s="3" t="s">
        <v>25</v>
      </c>
      <c r="E40" s="3">
        <v>140903</v>
      </c>
      <c r="F40" s="16" t="s">
        <v>28</v>
      </c>
      <c r="G40" s="16" t="s">
        <v>28</v>
      </c>
      <c r="H40" s="10">
        <v>20</v>
      </c>
      <c r="I40" s="20" t="s">
        <v>172</v>
      </c>
      <c r="J40" s="2" t="s">
        <v>173</v>
      </c>
      <c r="K40">
        <f t="shared" si="3"/>
        <v>10</v>
      </c>
    </row>
    <row r="41" spans="1:11" ht="14.45" hidden="1" x14ac:dyDescent="0.15">
      <c r="A41" s="3" t="s">
        <v>24</v>
      </c>
      <c r="B41" s="3" t="s">
        <v>117</v>
      </c>
      <c r="C41" s="3" t="s">
        <v>27</v>
      </c>
      <c r="D41" s="3" t="s">
        <v>25</v>
      </c>
      <c r="E41" s="3">
        <v>140903</v>
      </c>
      <c r="F41" s="16" t="s">
        <v>28</v>
      </c>
      <c r="G41" s="16" t="s">
        <v>28</v>
      </c>
      <c r="H41" s="10">
        <v>13</v>
      </c>
      <c r="I41" s="20" t="s">
        <v>172</v>
      </c>
      <c r="J41" s="2" t="s">
        <v>173</v>
      </c>
      <c r="K41">
        <f t="shared" si="3"/>
        <v>6.5</v>
      </c>
    </row>
    <row r="42" spans="1:11" ht="14.45" hidden="1" x14ac:dyDescent="0.15">
      <c r="A42" s="3" t="s">
        <v>24</v>
      </c>
      <c r="B42" s="3" t="s">
        <v>117</v>
      </c>
      <c r="C42" s="3" t="s">
        <v>27</v>
      </c>
      <c r="D42" s="3" t="s">
        <v>25</v>
      </c>
      <c r="E42" s="3">
        <v>140903</v>
      </c>
      <c r="F42" s="16" t="s">
        <v>28</v>
      </c>
      <c r="G42" s="16" t="s">
        <v>28</v>
      </c>
      <c r="H42" s="10">
        <v>60</v>
      </c>
      <c r="I42" s="20" t="s">
        <v>172</v>
      </c>
      <c r="J42" s="2" t="s">
        <v>173</v>
      </c>
      <c r="K42">
        <f t="shared" si="3"/>
        <v>30</v>
      </c>
    </row>
    <row r="43" spans="1:11" ht="14.45" hidden="1" x14ac:dyDescent="0.15">
      <c r="A43" s="3" t="s">
        <v>24</v>
      </c>
      <c r="B43" s="3" t="s">
        <v>117</v>
      </c>
      <c r="C43" s="3" t="s">
        <v>27</v>
      </c>
      <c r="D43" s="3" t="s">
        <v>21</v>
      </c>
      <c r="E43" s="3">
        <v>140903</v>
      </c>
      <c r="F43" s="16" t="s">
        <v>28</v>
      </c>
      <c r="G43" s="16" t="s">
        <v>28</v>
      </c>
      <c r="H43" s="10">
        <v>400</v>
      </c>
      <c r="I43" s="20" t="s">
        <v>172</v>
      </c>
      <c r="J43" s="2" t="s">
        <v>173</v>
      </c>
      <c r="K43">
        <f t="shared" si="3"/>
        <v>200</v>
      </c>
    </row>
    <row r="44" spans="1:11" ht="14.45" hidden="1" x14ac:dyDescent="0.15">
      <c r="A44" s="3" t="s">
        <v>24</v>
      </c>
      <c r="B44" s="3" t="s">
        <v>117</v>
      </c>
      <c r="C44" s="3" t="s">
        <v>27</v>
      </c>
      <c r="D44" s="3" t="s">
        <v>21</v>
      </c>
      <c r="E44" s="3">
        <v>140903</v>
      </c>
      <c r="F44" s="16" t="s">
        <v>28</v>
      </c>
      <c r="G44" s="16" t="s">
        <v>28</v>
      </c>
      <c r="H44" s="10">
        <v>400</v>
      </c>
      <c r="I44" s="20" t="s">
        <v>172</v>
      </c>
      <c r="J44" s="2" t="s">
        <v>173</v>
      </c>
      <c r="K44">
        <f t="shared" si="3"/>
        <v>200</v>
      </c>
    </row>
    <row r="45" spans="1:11" ht="14.45" hidden="1" x14ac:dyDescent="0.15">
      <c r="A45" s="3" t="s">
        <v>24</v>
      </c>
      <c r="B45" s="3" t="s">
        <v>117</v>
      </c>
      <c r="C45" s="3" t="s">
        <v>27</v>
      </c>
      <c r="D45" s="3" t="s">
        <v>21</v>
      </c>
      <c r="E45" s="3">
        <v>140903</v>
      </c>
      <c r="F45" s="16" t="s">
        <v>28</v>
      </c>
      <c r="G45" s="16" t="s">
        <v>28</v>
      </c>
      <c r="H45" s="10">
        <v>400</v>
      </c>
      <c r="I45" s="20" t="s">
        <v>172</v>
      </c>
      <c r="J45" s="2" t="s">
        <v>173</v>
      </c>
      <c r="K45">
        <f t="shared" si="3"/>
        <v>200</v>
      </c>
    </row>
    <row r="46" spans="1:11" ht="14.45" hidden="1" x14ac:dyDescent="0.15">
      <c r="A46" s="3" t="s">
        <v>24</v>
      </c>
      <c r="B46" s="3" t="s">
        <v>117</v>
      </c>
      <c r="C46" s="3" t="s">
        <v>27</v>
      </c>
      <c r="D46" s="3" t="s">
        <v>21</v>
      </c>
      <c r="E46" s="3">
        <v>140903</v>
      </c>
      <c r="F46" s="16" t="s">
        <v>28</v>
      </c>
      <c r="G46" s="16" t="s">
        <v>28</v>
      </c>
      <c r="H46" s="10">
        <v>400</v>
      </c>
      <c r="I46" s="20" t="s">
        <v>172</v>
      </c>
      <c r="J46" s="2" t="s">
        <v>173</v>
      </c>
      <c r="K46">
        <f t="shared" si="3"/>
        <v>200</v>
      </c>
    </row>
    <row r="47" spans="1:11" ht="14.45" hidden="1" x14ac:dyDescent="0.15">
      <c r="A47" s="3" t="s">
        <v>24</v>
      </c>
      <c r="B47" s="3" t="s">
        <v>117</v>
      </c>
      <c r="C47" s="3" t="s">
        <v>27</v>
      </c>
      <c r="D47" s="3" t="s">
        <v>21</v>
      </c>
      <c r="E47" s="3">
        <v>140903</v>
      </c>
      <c r="F47" s="16" t="s">
        <v>28</v>
      </c>
      <c r="G47" s="16" t="s">
        <v>28</v>
      </c>
      <c r="H47" s="10">
        <v>150</v>
      </c>
      <c r="I47" s="20" t="s">
        <v>172</v>
      </c>
      <c r="J47" s="2" t="s">
        <v>173</v>
      </c>
      <c r="K47">
        <f t="shared" si="3"/>
        <v>75</v>
      </c>
    </row>
    <row r="48" spans="1:11" ht="14.45" hidden="1" x14ac:dyDescent="0.15">
      <c r="A48" s="3" t="s">
        <v>24</v>
      </c>
      <c r="B48" s="3" t="s">
        <v>117</v>
      </c>
      <c r="C48" s="3" t="s">
        <v>27</v>
      </c>
      <c r="D48" s="3" t="s">
        <v>21</v>
      </c>
      <c r="E48" s="3">
        <v>140903</v>
      </c>
      <c r="F48" s="16" t="s">
        <v>28</v>
      </c>
      <c r="G48" s="16" t="s">
        <v>28</v>
      </c>
      <c r="H48" s="10">
        <v>100</v>
      </c>
      <c r="I48" s="20" t="s">
        <v>172</v>
      </c>
      <c r="J48" s="2" t="s">
        <v>173</v>
      </c>
      <c r="K48">
        <f t="shared" si="3"/>
        <v>50</v>
      </c>
    </row>
    <row r="49" spans="1:11" ht="14.45" hidden="1" x14ac:dyDescent="0.15">
      <c r="A49" s="3" t="s">
        <v>24</v>
      </c>
      <c r="B49" s="3" t="s">
        <v>117</v>
      </c>
      <c r="C49" s="3" t="s">
        <v>27</v>
      </c>
      <c r="D49" s="3" t="s">
        <v>21</v>
      </c>
      <c r="E49" s="3">
        <v>140903</v>
      </c>
      <c r="F49" s="16" t="s">
        <v>28</v>
      </c>
      <c r="G49" s="16" t="s">
        <v>28</v>
      </c>
      <c r="H49" s="10">
        <v>130</v>
      </c>
      <c r="I49" s="20" t="s">
        <v>172</v>
      </c>
      <c r="J49" s="2" t="s">
        <v>173</v>
      </c>
      <c r="K49">
        <f t="shared" si="3"/>
        <v>65</v>
      </c>
    </row>
    <row r="50" spans="1:11" ht="14.45" hidden="1" x14ac:dyDescent="0.15">
      <c r="A50" s="3" t="s">
        <v>24</v>
      </c>
      <c r="B50" s="3" t="s">
        <v>117</v>
      </c>
      <c r="C50" s="3" t="s">
        <v>27</v>
      </c>
      <c r="D50" s="3" t="s">
        <v>26</v>
      </c>
      <c r="E50" s="3">
        <v>140903</v>
      </c>
      <c r="F50" s="16" t="s">
        <v>28</v>
      </c>
      <c r="G50" s="16" t="s">
        <v>28</v>
      </c>
      <c r="H50" s="10">
        <v>1</v>
      </c>
      <c r="I50" s="20" t="s">
        <v>172</v>
      </c>
      <c r="J50" s="2" t="s">
        <v>173</v>
      </c>
      <c r="K50">
        <f t="shared" si="3"/>
        <v>0.5</v>
      </c>
    </row>
    <row r="51" spans="1:11" ht="14.45" hidden="1" x14ac:dyDescent="0.15">
      <c r="A51" s="3" t="s">
        <v>24</v>
      </c>
      <c r="B51" s="3" t="s">
        <v>117</v>
      </c>
      <c r="C51" s="3" t="s">
        <v>27</v>
      </c>
      <c r="D51" s="3" t="s">
        <v>26</v>
      </c>
      <c r="E51" s="3">
        <v>140903</v>
      </c>
      <c r="F51" s="16" t="s">
        <v>28</v>
      </c>
      <c r="G51" s="16" t="s">
        <v>28</v>
      </c>
      <c r="H51" s="10">
        <v>1</v>
      </c>
      <c r="I51" s="20" t="s">
        <v>172</v>
      </c>
      <c r="J51" s="2" t="s">
        <v>173</v>
      </c>
      <c r="K51">
        <f t="shared" si="3"/>
        <v>0.5</v>
      </c>
    </row>
    <row r="52" spans="1:11" ht="14.45" hidden="1" x14ac:dyDescent="0.15">
      <c r="A52" s="3" t="s">
        <v>24</v>
      </c>
      <c r="B52" s="3" t="s">
        <v>117</v>
      </c>
      <c r="C52" s="3" t="s">
        <v>27</v>
      </c>
      <c r="D52" s="3" t="s">
        <v>20</v>
      </c>
      <c r="E52" s="3">
        <v>140903</v>
      </c>
      <c r="F52" s="16" t="s">
        <v>28</v>
      </c>
      <c r="G52" s="16" t="s">
        <v>28</v>
      </c>
      <c r="H52" s="10">
        <v>15</v>
      </c>
      <c r="I52" s="20" t="s">
        <v>172</v>
      </c>
      <c r="J52" s="2" t="s">
        <v>173</v>
      </c>
      <c r="K52">
        <f t="shared" si="3"/>
        <v>7.5</v>
      </c>
    </row>
    <row r="53" spans="1:11" ht="14.45" hidden="1" x14ac:dyDescent="0.15">
      <c r="A53" s="3" t="s">
        <v>24</v>
      </c>
      <c r="B53" s="3" t="s">
        <v>117</v>
      </c>
      <c r="C53" s="3" t="s">
        <v>27</v>
      </c>
      <c r="D53" s="3" t="s">
        <v>20</v>
      </c>
      <c r="E53" s="3">
        <v>140903</v>
      </c>
      <c r="F53" s="16" t="s">
        <v>28</v>
      </c>
      <c r="G53" s="16" t="s">
        <v>28</v>
      </c>
      <c r="H53" s="10">
        <v>15</v>
      </c>
      <c r="I53" s="20" t="s">
        <v>172</v>
      </c>
      <c r="J53" s="2" t="s">
        <v>173</v>
      </c>
      <c r="K53">
        <f t="shared" si="3"/>
        <v>7.5</v>
      </c>
    </row>
    <row r="54" spans="1:11" ht="14.45" hidden="1" x14ac:dyDescent="0.15">
      <c r="A54" s="3" t="s">
        <v>24</v>
      </c>
      <c r="B54" s="3" t="s">
        <v>118</v>
      </c>
      <c r="C54" s="3" t="s">
        <v>29</v>
      </c>
      <c r="D54" s="3" t="s">
        <v>22</v>
      </c>
      <c r="E54" s="3">
        <v>140903</v>
      </c>
      <c r="F54" s="3" t="s">
        <v>28</v>
      </c>
      <c r="G54" s="3" t="s">
        <v>28</v>
      </c>
      <c r="H54" s="10">
        <v>480</v>
      </c>
      <c r="I54" s="20" t="s">
        <v>172</v>
      </c>
      <c r="J54" s="2" t="s">
        <v>173</v>
      </c>
      <c r="K54">
        <f t="shared" si="3"/>
        <v>240</v>
      </c>
    </row>
    <row r="55" spans="1:11" ht="14.45" hidden="1" x14ac:dyDescent="0.15">
      <c r="A55" s="3" t="s">
        <v>24</v>
      </c>
      <c r="B55" s="3" t="s">
        <v>118</v>
      </c>
      <c r="C55" s="3" t="s">
        <v>29</v>
      </c>
      <c r="D55" s="3" t="s">
        <v>22</v>
      </c>
      <c r="E55" s="3">
        <v>140903</v>
      </c>
      <c r="F55" s="3" t="s">
        <v>28</v>
      </c>
      <c r="G55" s="3" t="s">
        <v>28</v>
      </c>
      <c r="H55" s="10">
        <v>240</v>
      </c>
      <c r="I55" s="20" t="s">
        <v>172</v>
      </c>
      <c r="J55" s="2" t="s">
        <v>173</v>
      </c>
      <c r="K55">
        <f t="shared" si="3"/>
        <v>120</v>
      </c>
    </row>
    <row r="56" spans="1:11" ht="14.45" hidden="1" x14ac:dyDescent="0.15">
      <c r="A56" s="3" t="s">
        <v>24</v>
      </c>
      <c r="B56" s="3" t="s">
        <v>118</v>
      </c>
      <c r="C56" s="3" t="s">
        <v>29</v>
      </c>
      <c r="D56" s="3" t="s">
        <v>22</v>
      </c>
      <c r="E56" s="3">
        <v>140903</v>
      </c>
      <c r="F56" s="3" t="s">
        <v>28</v>
      </c>
      <c r="G56" s="3" t="s">
        <v>28</v>
      </c>
      <c r="H56" s="10">
        <v>480</v>
      </c>
      <c r="I56" s="20" t="s">
        <v>172</v>
      </c>
      <c r="J56" s="2" t="s">
        <v>173</v>
      </c>
      <c r="K56">
        <f t="shared" si="3"/>
        <v>240</v>
      </c>
    </row>
    <row r="57" spans="1:11" ht="14.45" hidden="1" x14ac:dyDescent="0.15">
      <c r="A57" s="3" t="s">
        <v>24</v>
      </c>
      <c r="B57" s="3" t="s">
        <v>118</v>
      </c>
      <c r="C57" s="3" t="s">
        <v>29</v>
      </c>
      <c r="D57" s="3" t="s">
        <v>22</v>
      </c>
      <c r="E57" s="3">
        <v>140903</v>
      </c>
      <c r="F57" s="3" t="s">
        <v>28</v>
      </c>
      <c r="G57" s="3" t="s">
        <v>28</v>
      </c>
      <c r="H57" s="10">
        <v>182</v>
      </c>
      <c r="I57" s="20" t="s">
        <v>172</v>
      </c>
      <c r="J57" s="2" t="s">
        <v>173</v>
      </c>
      <c r="K57">
        <f t="shared" si="3"/>
        <v>91</v>
      </c>
    </row>
    <row r="58" spans="1:11" ht="14.45" hidden="1" x14ac:dyDescent="0.15">
      <c r="A58" s="3" t="s">
        <v>24</v>
      </c>
      <c r="B58" s="3" t="s">
        <v>118</v>
      </c>
      <c r="C58" s="3" t="s">
        <v>29</v>
      </c>
      <c r="D58" s="3" t="s">
        <v>22</v>
      </c>
      <c r="E58" s="3">
        <v>140903</v>
      </c>
      <c r="F58" s="3" t="s">
        <v>28</v>
      </c>
      <c r="G58" s="3" t="s">
        <v>28</v>
      </c>
      <c r="H58" s="10">
        <v>320</v>
      </c>
      <c r="I58" s="20" t="s">
        <v>172</v>
      </c>
      <c r="J58" s="2" t="s">
        <v>173</v>
      </c>
      <c r="K58">
        <f t="shared" si="3"/>
        <v>160</v>
      </c>
    </row>
    <row r="59" spans="1:11" ht="14.45" hidden="1" x14ac:dyDescent="0.15">
      <c r="A59" s="3" t="s">
        <v>24</v>
      </c>
      <c r="B59" s="3" t="s">
        <v>118</v>
      </c>
      <c r="C59" s="3" t="s">
        <v>29</v>
      </c>
      <c r="D59" s="3" t="s">
        <v>21</v>
      </c>
      <c r="E59" s="3">
        <v>140903</v>
      </c>
      <c r="F59" s="3" t="s">
        <v>28</v>
      </c>
      <c r="G59" s="3" t="s">
        <v>28</v>
      </c>
      <c r="H59" s="10">
        <v>576</v>
      </c>
      <c r="I59" s="20" t="s">
        <v>172</v>
      </c>
      <c r="J59" s="2" t="s">
        <v>173</v>
      </c>
      <c r="K59">
        <f t="shared" si="3"/>
        <v>288</v>
      </c>
    </row>
    <row r="60" spans="1:11" ht="14.45" hidden="1" x14ac:dyDescent="0.15">
      <c r="A60" s="3" t="s">
        <v>24</v>
      </c>
      <c r="B60" s="3" t="s">
        <v>118</v>
      </c>
      <c r="C60" s="3" t="s">
        <v>29</v>
      </c>
      <c r="D60" s="3" t="s">
        <v>21</v>
      </c>
      <c r="E60" s="3">
        <v>140903</v>
      </c>
      <c r="F60" s="3" t="s">
        <v>28</v>
      </c>
      <c r="G60" s="3" t="s">
        <v>28</v>
      </c>
      <c r="H60" s="10">
        <v>864</v>
      </c>
      <c r="I60" s="20" t="s">
        <v>172</v>
      </c>
      <c r="J60" s="2" t="s">
        <v>173</v>
      </c>
      <c r="K60">
        <f t="shared" si="3"/>
        <v>432</v>
      </c>
    </row>
    <row r="61" spans="1:11" ht="14.45" hidden="1" x14ac:dyDescent="0.15">
      <c r="A61" s="3" t="s">
        <v>24</v>
      </c>
      <c r="B61" s="3" t="s">
        <v>118</v>
      </c>
      <c r="C61" s="3" t="s">
        <v>29</v>
      </c>
      <c r="D61" s="3" t="s">
        <v>21</v>
      </c>
      <c r="E61" s="3">
        <v>140903</v>
      </c>
      <c r="F61" s="3" t="s">
        <v>28</v>
      </c>
      <c r="G61" s="3" t="s">
        <v>28</v>
      </c>
      <c r="H61" s="10">
        <v>864</v>
      </c>
      <c r="I61" s="20" t="s">
        <v>172</v>
      </c>
      <c r="J61" s="2" t="s">
        <v>173</v>
      </c>
      <c r="K61">
        <f t="shared" si="3"/>
        <v>432</v>
      </c>
    </row>
    <row r="62" spans="1:11" ht="14.45" hidden="1" x14ac:dyDescent="0.15">
      <c r="A62" s="3" t="s">
        <v>24</v>
      </c>
      <c r="B62" s="3" t="s">
        <v>118</v>
      </c>
      <c r="C62" s="3" t="s">
        <v>29</v>
      </c>
      <c r="D62" s="3" t="s">
        <v>21</v>
      </c>
      <c r="E62" s="3">
        <v>140903</v>
      </c>
      <c r="F62" s="3" t="s">
        <v>28</v>
      </c>
      <c r="G62" s="3" t="s">
        <v>28</v>
      </c>
      <c r="H62" s="10">
        <v>576</v>
      </c>
      <c r="I62" s="20" t="s">
        <v>172</v>
      </c>
      <c r="J62" s="2" t="s">
        <v>173</v>
      </c>
      <c r="K62">
        <f t="shared" si="3"/>
        <v>288</v>
      </c>
    </row>
    <row r="63" spans="1:11" ht="14.45" hidden="1" x14ac:dyDescent="0.15">
      <c r="A63" s="3" t="s">
        <v>24</v>
      </c>
      <c r="B63" s="3" t="s">
        <v>118</v>
      </c>
      <c r="C63" s="3" t="s">
        <v>29</v>
      </c>
      <c r="D63" s="3" t="s">
        <v>21</v>
      </c>
      <c r="E63" s="3">
        <v>140903</v>
      </c>
      <c r="F63" s="3" t="s">
        <v>28</v>
      </c>
      <c r="G63" s="3" t="s">
        <v>28</v>
      </c>
      <c r="H63" s="10">
        <v>864</v>
      </c>
      <c r="I63" s="20" t="s">
        <v>172</v>
      </c>
      <c r="J63" s="2" t="s">
        <v>173</v>
      </c>
      <c r="K63">
        <f t="shared" si="3"/>
        <v>432</v>
      </c>
    </row>
    <row r="64" spans="1:11" ht="14.45" hidden="1" x14ac:dyDescent="0.15">
      <c r="A64" s="3" t="s">
        <v>24</v>
      </c>
      <c r="B64" s="3" t="s">
        <v>118</v>
      </c>
      <c r="C64" s="3" t="s">
        <v>29</v>
      </c>
      <c r="D64" s="3" t="s">
        <v>20</v>
      </c>
      <c r="E64" s="3">
        <v>140903</v>
      </c>
      <c r="F64" s="3" t="s">
        <v>28</v>
      </c>
      <c r="G64" s="3" t="s">
        <v>28</v>
      </c>
      <c r="H64" s="10">
        <v>40</v>
      </c>
      <c r="I64" s="20" t="s">
        <v>172</v>
      </c>
      <c r="J64" s="2" t="s">
        <v>173</v>
      </c>
      <c r="K64">
        <f t="shared" si="3"/>
        <v>20</v>
      </c>
    </row>
    <row r="65" spans="1:11" ht="14.45" hidden="1" x14ac:dyDescent="0.15">
      <c r="A65" s="3" t="s">
        <v>24</v>
      </c>
      <c r="B65" s="3" t="s">
        <v>118</v>
      </c>
      <c r="C65" s="3" t="s">
        <v>29</v>
      </c>
      <c r="D65" s="3" t="s">
        <v>20</v>
      </c>
      <c r="E65" s="3">
        <v>140903</v>
      </c>
      <c r="F65" s="3" t="s">
        <v>28</v>
      </c>
      <c r="G65" s="3" t="s">
        <v>28</v>
      </c>
      <c r="H65" s="10">
        <v>24</v>
      </c>
      <c r="I65" s="20" t="s">
        <v>172</v>
      </c>
      <c r="J65" s="2" t="s">
        <v>173</v>
      </c>
      <c r="K65">
        <f t="shared" si="3"/>
        <v>12</v>
      </c>
    </row>
    <row r="66" spans="1:11" ht="14.45" hidden="1" x14ac:dyDescent="0.15">
      <c r="A66" s="3" t="s">
        <v>24</v>
      </c>
      <c r="B66" s="3" t="s">
        <v>118</v>
      </c>
      <c r="C66" s="3" t="s">
        <v>29</v>
      </c>
      <c r="D66" s="3" t="s">
        <v>20</v>
      </c>
      <c r="E66" s="3">
        <v>140903</v>
      </c>
      <c r="F66" s="3" t="s">
        <v>28</v>
      </c>
      <c r="G66" s="3" t="s">
        <v>28</v>
      </c>
      <c r="H66" s="10">
        <v>24</v>
      </c>
      <c r="I66" s="20" t="s">
        <v>172</v>
      </c>
      <c r="J66" s="2" t="s">
        <v>173</v>
      </c>
      <c r="K66">
        <f t="shared" si="3"/>
        <v>12</v>
      </c>
    </row>
    <row r="67" spans="1:11" ht="14.45" hidden="1" x14ac:dyDescent="0.15">
      <c r="A67" s="3" t="s">
        <v>24</v>
      </c>
      <c r="B67" s="3" t="s">
        <v>118</v>
      </c>
      <c r="C67" s="3" t="s">
        <v>29</v>
      </c>
      <c r="D67" s="3" t="s">
        <v>22</v>
      </c>
      <c r="E67" s="3">
        <v>140903</v>
      </c>
      <c r="F67" s="3" t="s">
        <v>28</v>
      </c>
      <c r="G67" s="3" t="s">
        <v>28</v>
      </c>
      <c r="H67" s="10">
        <v>320</v>
      </c>
      <c r="I67" s="20" t="s">
        <v>172</v>
      </c>
      <c r="J67" s="2" t="s">
        <v>173</v>
      </c>
      <c r="K67">
        <f t="shared" si="3"/>
        <v>160</v>
      </c>
    </row>
    <row r="68" spans="1:11" ht="14.45" hidden="1" x14ac:dyDescent="0.15">
      <c r="A68" s="3" t="s">
        <v>24</v>
      </c>
      <c r="B68" s="3" t="s">
        <v>118</v>
      </c>
      <c r="C68" s="3" t="s">
        <v>29</v>
      </c>
      <c r="D68" s="3" t="s">
        <v>22</v>
      </c>
      <c r="E68" s="3">
        <v>140903</v>
      </c>
      <c r="F68" s="3" t="s">
        <v>28</v>
      </c>
      <c r="G68" s="3" t="s">
        <v>28</v>
      </c>
      <c r="H68" s="10">
        <v>272</v>
      </c>
      <c r="I68" s="20" t="s">
        <v>172</v>
      </c>
      <c r="J68" s="2" t="s">
        <v>173</v>
      </c>
      <c r="K68">
        <f t="shared" si="3"/>
        <v>136</v>
      </c>
    </row>
    <row r="69" spans="1:11" ht="13.5" hidden="1" customHeight="1" x14ac:dyDescent="0.15">
      <c r="A69" s="3" t="s">
        <v>24</v>
      </c>
      <c r="B69" s="3" t="s">
        <v>119</v>
      </c>
      <c r="C69" s="17" t="s">
        <v>30</v>
      </c>
      <c r="D69" s="3" t="s">
        <v>20</v>
      </c>
      <c r="E69" s="3">
        <v>140903</v>
      </c>
      <c r="F69" s="16" t="s">
        <v>28</v>
      </c>
      <c r="G69" s="4">
        <v>160</v>
      </c>
      <c r="H69" s="11">
        <v>160</v>
      </c>
      <c r="I69" s="20" t="s">
        <v>172</v>
      </c>
      <c r="J69" s="2" t="s">
        <v>173</v>
      </c>
      <c r="K69">
        <f t="shared" si="3"/>
        <v>80</v>
      </c>
    </row>
    <row r="70" spans="1:11" ht="14.45" hidden="1" x14ac:dyDescent="0.15">
      <c r="A70" s="3" t="s">
        <v>24</v>
      </c>
      <c r="B70" s="3" t="s">
        <v>119</v>
      </c>
      <c r="C70" s="17" t="s">
        <v>91</v>
      </c>
      <c r="D70" s="3" t="s">
        <v>20</v>
      </c>
      <c r="E70" s="3">
        <v>140903</v>
      </c>
      <c r="F70" s="16" t="s">
        <v>28</v>
      </c>
      <c r="G70" s="4">
        <v>160</v>
      </c>
      <c r="H70" s="11">
        <v>160</v>
      </c>
      <c r="I70" s="20" t="s">
        <v>172</v>
      </c>
      <c r="J70" s="2" t="s">
        <v>173</v>
      </c>
      <c r="K70">
        <f t="shared" si="3"/>
        <v>80</v>
      </c>
    </row>
    <row r="71" spans="1:11" ht="14.45" hidden="1" x14ac:dyDescent="0.15">
      <c r="A71" s="3" t="s">
        <v>24</v>
      </c>
      <c r="B71" s="3" t="s">
        <v>119</v>
      </c>
      <c r="C71" s="17" t="s">
        <v>91</v>
      </c>
      <c r="D71" s="3" t="s">
        <v>20</v>
      </c>
      <c r="E71" s="3">
        <v>140903</v>
      </c>
      <c r="F71" s="16" t="s">
        <v>28</v>
      </c>
      <c r="G71" s="4">
        <v>160</v>
      </c>
      <c r="H71" s="11">
        <v>160</v>
      </c>
      <c r="I71" s="20" t="s">
        <v>172</v>
      </c>
      <c r="J71" s="2" t="s">
        <v>173</v>
      </c>
      <c r="K71">
        <f t="shared" si="3"/>
        <v>80</v>
      </c>
    </row>
    <row r="72" spans="1:11" ht="14.45" hidden="1" x14ac:dyDescent="0.15">
      <c r="A72" s="3" t="s">
        <v>24</v>
      </c>
      <c r="B72" s="3" t="s">
        <v>119</v>
      </c>
      <c r="C72" s="17" t="s">
        <v>91</v>
      </c>
      <c r="D72" s="3" t="s">
        <v>31</v>
      </c>
      <c r="E72" s="3">
        <v>140903</v>
      </c>
      <c r="F72" s="16" t="s">
        <v>28</v>
      </c>
      <c r="G72" s="4">
        <v>3600</v>
      </c>
      <c r="H72" s="10">
        <v>720</v>
      </c>
      <c r="I72" s="20" t="s">
        <v>172</v>
      </c>
      <c r="J72" s="2" t="s">
        <v>173</v>
      </c>
      <c r="K72">
        <f t="shared" si="3"/>
        <v>360</v>
      </c>
    </row>
    <row r="73" spans="1:11" ht="14.45" hidden="1" x14ac:dyDescent="0.15">
      <c r="A73" s="3" t="s">
        <v>24</v>
      </c>
      <c r="B73" s="3" t="s">
        <v>119</v>
      </c>
      <c r="C73" s="17" t="s">
        <v>91</v>
      </c>
      <c r="D73" s="3" t="s">
        <v>31</v>
      </c>
      <c r="E73" s="3">
        <v>140903</v>
      </c>
      <c r="F73" s="16" t="s">
        <v>28</v>
      </c>
      <c r="G73" s="4">
        <v>3600</v>
      </c>
      <c r="H73" s="10">
        <v>720</v>
      </c>
      <c r="I73" s="20" t="s">
        <v>172</v>
      </c>
      <c r="J73" s="2" t="s">
        <v>173</v>
      </c>
      <c r="K73">
        <f t="shared" si="3"/>
        <v>360</v>
      </c>
    </row>
    <row r="74" spans="1:11" ht="14.45" hidden="1" x14ac:dyDescent="0.15">
      <c r="A74" s="3" t="s">
        <v>24</v>
      </c>
      <c r="B74" s="3" t="s">
        <v>119</v>
      </c>
      <c r="C74" s="17" t="s">
        <v>91</v>
      </c>
      <c r="D74" s="3" t="s">
        <v>21</v>
      </c>
      <c r="E74" s="3">
        <v>140903</v>
      </c>
      <c r="F74" s="16" t="s">
        <v>28</v>
      </c>
      <c r="G74" s="4">
        <v>6000</v>
      </c>
      <c r="H74" s="10">
        <v>1200</v>
      </c>
      <c r="I74" s="20" t="s">
        <v>172</v>
      </c>
      <c r="J74" s="2" t="s">
        <v>173</v>
      </c>
      <c r="K74">
        <f t="shared" si="3"/>
        <v>600</v>
      </c>
    </row>
    <row r="75" spans="1:11" ht="14.45" hidden="1" x14ac:dyDescent="0.15">
      <c r="A75" s="3" t="s">
        <v>24</v>
      </c>
      <c r="B75" s="3" t="s">
        <v>119</v>
      </c>
      <c r="C75" s="17" t="s">
        <v>91</v>
      </c>
      <c r="D75" s="3" t="s">
        <v>26</v>
      </c>
      <c r="E75" s="3">
        <v>140903</v>
      </c>
      <c r="F75" s="16" t="s">
        <v>28</v>
      </c>
      <c r="G75" s="4">
        <v>80</v>
      </c>
      <c r="H75" s="11">
        <v>80</v>
      </c>
      <c r="I75" s="20" t="s">
        <v>172</v>
      </c>
      <c r="J75" s="2" t="s">
        <v>173</v>
      </c>
      <c r="K75">
        <f t="shared" si="3"/>
        <v>40</v>
      </c>
    </row>
    <row r="76" spans="1:11" ht="14.45" hidden="1" x14ac:dyDescent="0.15">
      <c r="A76" s="3" t="s">
        <v>24</v>
      </c>
      <c r="B76" s="3" t="s">
        <v>119</v>
      </c>
      <c r="C76" s="17" t="s">
        <v>91</v>
      </c>
      <c r="D76" s="3" t="s">
        <v>22</v>
      </c>
      <c r="E76" s="3">
        <v>140903</v>
      </c>
      <c r="F76" s="16" t="s">
        <v>28</v>
      </c>
      <c r="G76" s="4">
        <v>1200</v>
      </c>
      <c r="H76" s="10">
        <v>240</v>
      </c>
      <c r="I76" s="20" t="s">
        <v>172</v>
      </c>
      <c r="J76" s="2" t="s">
        <v>173</v>
      </c>
      <c r="K76">
        <f t="shared" si="3"/>
        <v>120</v>
      </c>
    </row>
    <row r="77" spans="1:11" ht="14.45" hidden="1" x14ac:dyDescent="0.15">
      <c r="A77" s="3" t="s">
        <v>24</v>
      </c>
      <c r="B77" s="3" t="s">
        <v>119</v>
      </c>
      <c r="C77" s="17" t="s">
        <v>91</v>
      </c>
      <c r="D77" s="3" t="s">
        <v>31</v>
      </c>
      <c r="E77" s="3">
        <v>140903</v>
      </c>
      <c r="F77" s="16" t="s">
        <v>28</v>
      </c>
      <c r="G77" s="4">
        <v>600</v>
      </c>
      <c r="H77" s="11">
        <v>600</v>
      </c>
      <c r="I77" s="20" t="s">
        <v>172</v>
      </c>
      <c r="J77" s="2" t="s">
        <v>173</v>
      </c>
      <c r="K77">
        <f t="shared" si="3"/>
        <v>300</v>
      </c>
    </row>
    <row r="78" spans="1:11" ht="14.45" hidden="1" x14ac:dyDescent="0.15">
      <c r="A78" s="3" t="s">
        <v>24</v>
      </c>
      <c r="B78" s="3" t="s">
        <v>119</v>
      </c>
      <c r="C78" s="17" t="s">
        <v>91</v>
      </c>
      <c r="D78" s="3" t="s">
        <v>22</v>
      </c>
      <c r="E78" s="3">
        <v>140903</v>
      </c>
      <c r="F78" s="16" t="s">
        <v>28</v>
      </c>
      <c r="G78" s="4">
        <v>400</v>
      </c>
      <c r="H78" s="11">
        <v>400</v>
      </c>
      <c r="I78" s="20" t="s">
        <v>172</v>
      </c>
      <c r="J78" s="2" t="s">
        <v>173</v>
      </c>
      <c r="K78">
        <f t="shared" si="3"/>
        <v>200</v>
      </c>
    </row>
    <row r="79" spans="1:11" ht="14.45" hidden="1" x14ac:dyDescent="0.15">
      <c r="A79" s="3" t="s">
        <v>24</v>
      </c>
      <c r="B79" s="3" t="s">
        <v>119</v>
      </c>
      <c r="C79" s="17" t="s">
        <v>91</v>
      </c>
      <c r="D79" s="3" t="s">
        <v>21</v>
      </c>
      <c r="E79" s="3">
        <v>140903</v>
      </c>
      <c r="F79" s="16" t="s">
        <v>28</v>
      </c>
      <c r="G79" s="4">
        <v>400</v>
      </c>
      <c r="H79" s="11">
        <v>400</v>
      </c>
      <c r="I79" s="20" t="s">
        <v>172</v>
      </c>
      <c r="J79" s="2" t="s">
        <v>173</v>
      </c>
      <c r="K79">
        <f t="shared" si="3"/>
        <v>200</v>
      </c>
    </row>
    <row r="80" spans="1:11" ht="14.45" hidden="1" x14ac:dyDescent="0.15">
      <c r="A80" s="3" t="s">
        <v>24</v>
      </c>
      <c r="B80" s="3" t="str">
        <f>VLOOKUP(C80,[1]项目金额!$C:$D,2,0)</f>
        <v>12002300</v>
      </c>
      <c r="C80" s="3" t="s">
        <v>32</v>
      </c>
      <c r="D80" s="3" t="s">
        <v>20</v>
      </c>
      <c r="E80" s="3">
        <v>140903</v>
      </c>
      <c r="F80" s="3" t="s">
        <v>28</v>
      </c>
      <c r="G80" s="3">
        <v>120</v>
      </c>
      <c r="H80" s="10">
        <v>120</v>
      </c>
      <c r="I80" s="20" t="s">
        <v>172</v>
      </c>
      <c r="J80" s="2" t="s">
        <v>173</v>
      </c>
      <c r="K80">
        <f t="shared" si="3"/>
        <v>60</v>
      </c>
    </row>
    <row r="81" spans="1:11" ht="14.45" hidden="1" x14ac:dyDescent="0.15">
      <c r="A81" s="3" t="s">
        <v>24</v>
      </c>
      <c r="B81" s="3" t="str">
        <f>VLOOKUP(C81,[1]项目金额!$C:$D,2,0)</f>
        <v>12002300</v>
      </c>
      <c r="C81" s="3" t="s">
        <v>32</v>
      </c>
      <c r="D81" s="3" t="s">
        <v>20</v>
      </c>
      <c r="E81" s="3">
        <v>140903</v>
      </c>
      <c r="F81" s="3" t="s">
        <v>28</v>
      </c>
      <c r="G81" s="3">
        <v>120</v>
      </c>
      <c r="H81" s="10">
        <v>120</v>
      </c>
      <c r="I81" s="20" t="s">
        <v>172</v>
      </c>
      <c r="J81" s="2" t="s">
        <v>173</v>
      </c>
      <c r="K81">
        <f t="shared" ref="K81:K142" si="4">ROUND(H81*0.5,2)</f>
        <v>60</v>
      </c>
    </row>
    <row r="82" spans="1:11" ht="14.45" hidden="1" x14ac:dyDescent="0.15">
      <c r="A82" s="3" t="s">
        <v>24</v>
      </c>
      <c r="B82" s="3" t="str">
        <f>VLOOKUP(C82,[1]项目金额!$C:$D,2,0)</f>
        <v>12002300</v>
      </c>
      <c r="C82" s="3" t="s">
        <v>32</v>
      </c>
      <c r="D82" s="3" t="s">
        <v>20</v>
      </c>
      <c r="E82" s="3">
        <v>140903</v>
      </c>
      <c r="F82" s="3" t="s">
        <v>28</v>
      </c>
      <c r="G82" s="3">
        <v>120</v>
      </c>
      <c r="H82" s="10">
        <v>120</v>
      </c>
      <c r="I82" s="20" t="s">
        <v>172</v>
      </c>
      <c r="J82" s="2" t="s">
        <v>173</v>
      </c>
      <c r="K82">
        <f t="shared" si="4"/>
        <v>60</v>
      </c>
    </row>
    <row r="83" spans="1:11" ht="14.45" hidden="1" x14ac:dyDescent="0.15">
      <c r="A83" s="3" t="s">
        <v>24</v>
      </c>
      <c r="B83" s="3" t="str">
        <f>VLOOKUP(C83,[1]项目金额!$C:$D,2,0)</f>
        <v>12002300</v>
      </c>
      <c r="C83" s="3" t="s">
        <v>32</v>
      </c>
      <c r="D83" s="3" t="s">
        <v>22</v>
      </c>
      <c r="E83" s="3">
        <v>140903</v>
      </c>
      <c r="F83" s="3" t="s">
        <v>28</v>
      </c>
      <c r="G83" s="3">
        <v>400</v>
      </c>
      <c r="H83" s="10">
        <v>400</v>
      </c>
      <c r="I83" s="20" t="s">
        <v>172</v>
      </c>
      <c r="J83" s="2" t="s">
        <v>173</v>
      </c>
      <c r="K83">
        <f t="shared" si="4"/>
        <v>200</v>
      </c>
    </row>
    <row r="84" spans="1:11" ht="14.45" hidden="1" x14ac:dyDescent="0.15">
      <c r="A84" s="3" t="s">
        <v>24</v>
      </c>
      <c r="B84" s="3" t="str">
        <f>VLOOKUP(C84,[1]项目金额!$C:$D,2,0)</f>
        <v>12002300</v>
      </c>
      <c r="C84" s="3" t="s">
        <v>32</v>
      </c>
      <c r="D84" s="3" t="s">
        <v>22</v>
      </c>
      <c r="E84" s="3">
        <v>140903</v>
      </c>
      <c r="F84" s="3" t="s">
        <v>28</v>
      </c>
      <c r="G84" s="3">
        <v>400</v>
      </c>
      <c r="H84" s="10">
        <v>400</v>
      </c>
      <c r="I84" s="20" t="s">
        <v>172</v>
      </c>
      <c r="J84" s="2" t="s">
        <v>173</v>
      </c>
      <c r="K84">
        <f t="shared" si="4"/>
        <v>200</v>
      </c>
    </row>
    <row r="85" spans="1:11" ht="14.45" hidden="1" x14ac:dyDescent="0.15">
      <c r="A85" s="3" t="s">
        <v>24</v>
      </c>
      <c r="B85" s="3" t="str">
        <f>VLOOKUP(C85,[1]项目金额!$C:$D,2,0)</f>
        <v>12002300</v>
      </c>
      <c r="C85" s="3" t="s">
        <v>32</v>
      </c>
      <c r="D85" s="3" t="s">
        <v>22</v>
      </c>
      <c r="E85" s="3">
        <v>140903</v>
      </c>
      <c r="F85" s="3" t="s">
        <v>28</v>
      </c>
      <c r="G85" s="3">
        <v>240</v>
      </c>
      <c r="H85" s="10">
        <v>240</v>
      </c>
      <c r="I85" s="20" t="s">
        <v>172</v>
      </c>
      <c r="J85" s="2" t="s">
        <v>173</v>
      </c>
      <c r="K85">
        <f t="shared" si="4"/>
        <v>120</v>
      </c>
    </row>
    <row r="86" spans="1:11" ht="14.45" hidden="1" x14ac:dyDescent="0.15">
      <c r="A86" s="3" t="s">
        <v>24</v>
      </c>
      <c r="B86" s="3" t="str">
        <f>VLOOKUP(C86,[1]项目金额!$C:$D,2,0)</f>
        <v>12002300</v>
      </c>
      <c r="C86" s="3" t="s">
        <v>32</v>
      </c>
      <c r="D86" s="3" t="s">
        <v>31</v>
      </c>
      <c r="E86" s="3">
        <v>140903</v>
      </c>
      <c r="F86" s="3" t="s">
        <v>28</v>
      </c>
      <c r="G86" s="3">
        <v>240</v>
      </c>
      <c r="H86" s="10">
        <v>240</v>
      </c>
      <c r="I86" s="20" t="s">
        <v>172</v>
      </c>
      <c r="J86" s="2" t="s">
        <v>173</v>
      </c>
      <c r="K86">
        <f t="shared" si="4"/>
        <v>120</v>
      </c>
    </row>
    <row r="87" spans="1:11" ht="14.45" hidden="1" x14ac:dyDescent="0.15">
      <c r="A87" s="3" t="s">
        <v>24</v>
      </c>
      <c r="B87" s="3" t="str">
        <f>VLOOKUP(C87,[1]项目金额!$C:$D,2,0)</f>
        <v>12002300</v>
      </c>
      <c r="C87" s="3" t="s">
        <v>32</v>
      </c>
      <c r="D87" s="3" t="s">
        <v>26</v>
      </c>
      <c r="E87" s="3">
        <v>140903</v>
      </c>
      <c r="F87" s="3" t="s">
        <v>28</v>
      </c>
      <c r="G87" s="3">
        <v>1200</v>
      </c>
      <c r="H87" s="10">
        <v>240</v>
      </c>
      <c r="I87" s="20" t="s">
        <v>172</v>
      </c>
      <c r="J87" s="2" t="s">
        <v>173</v>
      </c>
      <c r="K87">
        <f t="shared" si="4"/>
        <v>120</v>
      </c>
    </row>
    <row r="88" spans="1:11" ht="14.45" hidden="1" x14ac:dyDescent="0.15">
      <c r="A88" s="3" t="s">
        <v>24</v>
      </c>
      <c r="B88" s="3" t="str">
        <f>VLOOKUP(C88,[1]项目金额!$C:$D,2,0)</f>
        <v>12002300</v>
      </c>
      <c r="C88" s="3" t="s">
        <v>32</v>
      </c>
      <c r="D88" s="3" t="s">
        <v>26</v>
      </c>
      <c r="E88" s="3">
        <v>140903</v>
      </c>
      <c r="F88" s="3" t="s">
        <v>28</v>
      </c>
      <c r="G88" s="3">
        <v>320</v>
      </c>
      <c r="H88" s="10">
        <v>320</v>
      </c>
      <c r="I88" s="20" t="s">
        <v>172</v>
      </c>
      <c r="J88" s="2" t="s">
        <v>173</v>
      </c>
      <c r="K88">
        <f t="shared" si="4"/>
        <v>160</v>
      </c>
    </row>
    <row r="89" spans="1:11" ht="14.45" hidden="1" x14ac:dyDescent="0.15">
      <c r="A89" s="3" t="s">
        <v>24</v>
      </c>
      <c r="B89" s="3" t="str">
        <f>VLOOKUP(C89,[1]项目金额!$C:$D,2,0)</f>
        <v>12002300</v>
      </c>
      <c r="C89" s="3" t="s">
        <v>32</v>
      </c>
      <c r="D89" s="3" t="s">
        <v>26</v>
      </c>
      <c r="E89" s="3">
        <v>140903</v>
      </c>
      <c r="F89" s="3" t="s">
        <v>28</v>
      </c>
      <c r="G89" s="3">
        <v>2400</v>
      </c>
      <c r="H89" s="10">
        <v>480</v>
      </c>
      <c r="I89" s="20" t="s">
        <v>172</v>
      </c>
      <c r="J89" s="2" t="s">
        <v>173</v>
      </c>
      <c r="K89">
        <f t="shared" si="4"/>
        <v>240</v>
      </c>
    </row>
    <row r="90" spans="1:11" ht="14.45" hidden="1" x14ac:dyDescent="0.15">
      <c r="A90" s="3" t="s">
        <v>24</v>
      </c>
      <c r="B90" s="3" t="str">
        <f>VLOOKUP(C90,[1]项目金额!$C:$D,2,0)</f>
        <v>12002300</v>
      </c>
      <c r="C90" s="3" t="s">
        <v>32</v>
      </c>
      <c r="D90" s="3" t="s">
        <v>26</v>
      </c>
      <c r="E90" s="3">
        <v>140903</v>
      </c>
      <c r="F90" s="3" t="s">
        <v>28</v>
      </c>
      <c r="G90" s="3">
        <v>2400</v>
      </c>
      <c r="H90" s="10">
        <v>480</v>
      </c>
      <c r="I90" s="20" t="s">
        <v>172</v>
      </c>
      <c r="J90" s="2" t="s">
        <v>173</v>
      </c>
      <c r="K90">
        <f t="shared" si="4"/>
        <v>240</v>
      </c>
    </row>
    <row r="91" spans="1:11" ht="14.45" hidden="1" x14ac:dyDescent="0.15">
      <c r="A91" s="3" t="s">
        <v>24</v>
      </c>
      <c r="B91" s="3" t="str">
        <f>VLOOKUP(C91,[1]项目金额!$C:$D,2,0)</f>
        <v>12002300</v>
      </c>
      <c r="C91" s="3" t="s">
        <v>32</v>
      </c>
      <c r="D91" s="3" t="s">
        <v>26</v>
      </c>
      <c r="E91" s="3">
        <v>140903</v>
      </c>
      <c r="F91" s="3" t="s">
        <v>28</v>
      </c>
      <c r="G91" s="3">
        <v>960</v>
      </c>
      <c r="H91" s="10">
        <v>960</v>
      </c>
      <c r="I91" s="20" t="s">
        <v>172</v>
      </c>
      <c r="J91" s="2" t="s">
        <v>173</v>
      </c>
      <c r="K91">
        <f t="shared" si="4"/>
        <v>480</v>
      </c>
    </row>
    <row r="92" spans="1:11" ht="14.45" hidden="1" x14ac:dyDescent="0.15">
      <c r="A92" s="3" t="s">
        <v>24</v>
      </c>
      <c r="B92" s="3" t="str">
        <f>VLOOKUP(C92,[1]项目金额!$C:$D,2,0)</f>
        <v>12002300</v>
      </c>
      <c r="C92" s="3" t="s">
        <v>32</v>
      </c>
      <c r="D92" s="3" t="s">
        <v>26</v>
      </c>
      <c r="E92" s="3">
        <v>140903</v>
      </c>
      <c r="F92" s="3" t="s">
        <v>28</v>
      </c>
      <c r="G92" s="3">
        <v>1.6</v>
      </c>
      <c r="H92" s="10">
        <v>2</v>
      </c>
      <c r="I92" s="20" t="s">
        <v>172</v>
      </c>
      <c r="J92" s="2" t="s">
        <v>173</v>
      </c>
      <c r="K92">
        <f t="shared" si="4"/>
        <v>1</v>
      </c>
    </row>
    <row r="93" spans="1:11" ht="14.45" hidden="1" x14ac:dyDescent="0.15">
      <c r="A93" s="3" t="s">
        <v>24</v>
      </c>
      <c r="B93" s="3" t="str">
        <f>VLOOKUP(C93,[1]项目金额!$C:$D,2,0)</f>
        <v>12002300</v>
      </c>
      <c r="C93" s="3" t="s">
        <v>32</v>
      </c>
      <c r="D93" s="3" t="s">
        <v>26</v>
      </c>
      <c r="E93" s="3">
        <v>140903</v>
      </c>
      <c r="F93" s="3" t="s">
        <v>28</v>
      </c>
      <c r="G93" s="3">
        <v>1.6</v>
      </c>
      <c r="H93" s="10">
        <v>2</v>
      </c>
      <c r="I93" s="20" t="s">
        <v>172</v>
      </c>
      <c r="J93" s="2" t="s">
        <v>173</v>
      </c>
      <c r="K93">
        <f t="shared" si="4"/>
        <v>1</v>
      </c>
    </row>
    <row r="94" spans="1:11" ht="14.45" hidden="1" x14ac:dyDescent="0.15">
      <c r="A94" s="3" t="s">
        <v>24</v>
      </c>
      <c r="B94" s="3" t="str">
        <f>VLOOKUP(C94,[1]项目金额!$C:$D,2,0)</f>
        <v>12002300</v>
      </c>
      <c r="C94" s="3" t="s">
        <v>32</v>
      </c>
      <c r="D94" s="3" t="s">
        <v>26</v>
      </c>
      <c r="E94" s="3">
        <v>140903</v>
      </c>
      <c r="F94" s="3" t="s">
        <v>28</v>
      </c>
      <c r="G94" s="3">
        <v>640</v>
      </c>
      <c r="H94" s="10">
        <v>640</v>
      </c>
      <c r="I94" s="20" t="s">
        <v>172</v>
      </c>
      <c r="J94" s="2" t="s">
        <v>173</v>
      </c>
      <c r="K94">
        <f t="shared" si="4"/>
        <v>320</v>
      </c>
    </row>
    <row r="95" spans="1:11" ht="14.45" hidden="1" x14ac:dyDescent="0.15">
      <c r="A95" s="3" t="s">
        <v>24</v>
      </c>
      <c r="B95" s="3" t="str">
        <f>VLOOKUP(C95,[1]项目金额!$C:$D,2,0)</f>
        <v>12002300</v>
      </c>
      <c r="C95" s="3" t="s">
        <v>32</v>
      </c>
      <c r="D95" s="3" t="s">
        <v>26</v>
      </c>
      <c r="E95" s="3">
        <v>140903</v>
      </c>
      <c r="F95" s="3" t="s">
        <v>28</v>
      </c>
      <c r="G95" s="3">
        <v>4</v>
      </c>
      <c r="H95" s="10">
        <v>4</v>
      </c>
      <c r="I95" s="20" t="s">
        <v>172</v>
      </c>
      <c r="J95" s="2" t="s">
        <v>173</v>
      </c>
      <c r="K95">
        <f t="shared" si="4"/>
        <v>2</v>
      </c>
    </row>
    <row r="96" spans="1:11" ht="14.45" hidden="1" x14ac:dyDescent="0.15">
      <c r="A96" s="3" t="s">
        <v>24</v>
      </c>
      <c r="B96" s="3" t="str">
        <f>VLOOKUP(C96,[1]项目金额!$C:$D,2,0)</f>
        <v>12002300</v>
      </c>
      <c r="C96" s="3" t="s">
        <v>32</v>
      </c>
      <c r="D96" s="3" t="s">
        <v>21</v>
      </c>
      <c r="E96" s="3">
        <v>140903</v>
      </c>
      <c r="F96" s="3" t="s">
        <v>28</v>
      </c>
      <c r="G96" s="3">
        <v>6000</v>
      </c>
      <c r="H96" s="10">
        <v>1200</v>
      </c>
      <c r="I96" s="20" t="s">
        <v>172</v>
      </c>
      <c r="J96" s="2" t="s">
        <v>173</v>
      </c>
      <c r="K96">
        <f t="shared" si="4"/>
        <v>600</v>
      </c>
    </row>
    <row r="97" spans="1:11" ht="20.25" hidden="1" customHeight="1" x14ac:dyDescent="0.15">
      <c r="A97" s="3" t="s">
        <v>24</v>
      </c>
      <c r="B97" s="3" t="str">
        <f>VLOOKUP(C97,[1]项目金额!$C:$D,2,0)</f>
        <v>12002300</v>
      </c>
      <c r="C97" s="3" t="s">
        <v>32</v>
      </c>
      <c r="D97" s="3" t="s">
        <v>21</v>
      </c>
      <c r="E97" s="3">
        <v>140903</v>
      </c>
      <c r="F97" s="3" t="s">
        <v>28</v>
      </c>
      <c r="G97" s="3">
        <v>6000</v>
      </c>
      <c r="H97" s="10">
        <v>1200</v>
      </c>
      <c r="I97" s="20" t="s">
        <v>172</v>
      </c>
      <c r="J97" s="2" t="s">
        <v>173</v>
      </c>
      <c r="K97">
        <f t="shared" si="4"/>
        <v>600</v>
      </c>
    </row>
    <row r="98" spans="1:11" ht="14.45" hidden="1" x14ac:dyDescent="0.15">
      <c r="A98" s="3" t="s">
        <v>24</v>
      </c>
      <c r="B98" s="3" t="str">
        <f>VLOOKUP(C98,[1]项目金额!$C:$D,2,0)</f>
        <v>12001700</v>
      </c>
      <c r="C98" s="3" t="s">
        <v>33</v>
      </c>
      <c r="D98" s="3" t="s">
        <v>22</v>
      </c>
      <c r="E98" s="3">
        <v>140903</v>
      </c>
      <c r="F98" s="18" t="s">
        <v>28</v>
      </c>
      <c r="G98" s="18" t="s">
        <v>28</v>
      </c>
      <c r="H98" s="10">
        <v>216</v>
      </c>
      <c r="I98" s="20" t="s">
        <v>172</v>
      </c>
      <c r="J98" s="2" t="s">
        <v>173</v>
      </c>
      <c r="K98">
        <f t="shared" si="4"/>
        <v>108</v>
      </c>
    </row>
    <row r="99" spans="1:11" ht="14.45" hidden="1" x14ac:dyDescent="0.15">
      <c r="A99" s="3" t="s">
        <v>24</v>
      </c>
      <c r="B99" s="3" t="str">
        <f>VLOOKUP(C99,[1]项目金额!$C:$D,2,0)</f>
        <v>12001700</v>
      </c>
      <c r="C99" s="3" t="s">
        <v>33</v>
      </c>
      <c r="D99" s="3" t="s">
        <v>22</v>
      </c>
      <c r="E99" s="3">
        <v>140903</v>
      </c>
      <c r="F99" s="18" t="s">
        <v>28</v>
      </c>
      <c r="G99" s="18" t="s">
        <v>28</v>
      </c>
      <c r="H99" s="10">
        <v>72</v>
      </c>
      <c r="I99" s="20" t="s">
        <v>172</v>
      </c>
      <c r="J99" s="2" t="s">
        <v>173</v>
      </c>
      <c r="K99">
        <f t="shared" si="4"/>
        <v>36</v>
      </c>
    </row>
    <row r="100" spans="1:11" ht="14.45" hidden="1" x14ac:dyDescent="0.15">
      <c r="A100" s="3" t="s">
        <v>24</v>
      </c>
      <c r="B100" s="3" t="str">
        <f>VLOOKUP(C100,[1]项目金额!$C:$D,2,0)</f>
        <v>12001700</v>
      </c>
      <c r="C100" s="3" t="s">
        <v>33</v>
      </c>
      <c r="D100" s="3" t="s">
        <v>22</v>
      </c>
      <c r="E100" s="3">
        <v>140903</v>
      </c>
      <c r="F100" s="18" t="s">
        <v>28</v>
      </c>
      <c r="G100" s="18" t="s">
        <v>28</v>
      </c>
      <c r="H100" s="10">
        <v>80</v>
      </c>
      <c r="I100" s="20" t="s">
        <v>172</v>
      </c>
      <c r="J100" s="2" t="s">
        <v>173</v>
      </c>
      <c r="K100">
        <f t="shared" si="4"/>
        <v>40</v>
      </c>
    </row>
    <row r="101" spans="1:11" ht="14.45" hidden="1" x14ac:dyDescent="0.15">
      <c r="A101" s="3" t="s">
        <v>24</v>
      </c>
      <c r="B101" s="3" t="str">
        <f>VLOOKUP(C101,[1]项目金额!$C:$D,2,0)</f>
        <v>12001700</v>
      </c>
      <c r="C101" s="3" t="s">
        <v>33</v>
      </c>
      <c r="D101" s="3" t="s">
        <v>21</v>
      </c>
      <c r="E101" s="3">
        <v>140903</v>
      </c>
      <c r="F101" s="18" t="s">
        <v>28</v>
      </c>
      <c r="G101" s="18" t="s">
        <v>28</v>
      </c>
      <c r="H101" s="10">
        <v>2080</v>
      </c>
      <c r="I101" s="20" t="s">
        <v>172</v>
      </c>
      <c r="J101" s="2" t="s">
        <v>173</v>
      </c>
      <c r="K101">
        <f t="shared" si="4"/>
        <v>1040</v>
      </c>
    </row>
    <row r="102" spans="1:11" ht="14.45" hidden="1" x14ac:dyDescent="0.15">
      <c r="A102" s="3" t="s">
        <v>24</v>
      </c>
      <c r="B102" s="3" t="str">
        <f>VLOOKUP(C102,[1]项目金额!$C:$D,2,0)</f>
        <v>12001700</v>
      </c>
      <c r="C102" s="3" t="s">
        <v>33</v>
      </c>
      <c r="D102" s="3" t="s">
        <v>21</v>
      </c>
      <c r="E102" s="3">
        <v>140903</v>
      </c>
      <c r="F102" s="18" t="s">
        <v>28</v>
      </c>
      <c r="G102" s="18" t="s">
        <v>28</v>
      </c>
      <c r="H102" s="10">
        <v>1248</v>
      </c>
      <c r="I102" s="20" t="s">
        <v>172</v>
      </c>
      <c r="J102" s="2" t="s">
        <v>173</v>
      </c>
      <c r="K102">
        <f t="shared" si="4"/>
        <v>624</v>
      </c>
    </row>
    <row r="103" spans="1:11" ht="14.45" hidden="1" x14ac:dyDescent="0.15">
      <c r="A103" s="3" t="s">
        <v>24</v>
      </c>
      <c r="B103" s="3" t="str">
        <f>VLOOKUP(C103,[1]项目金额!$C:$D,2,0)</f>
        <v>12001700</v>
      </c>
      <c r="C103" s="3" t="s">
        <v>33</v>
      </c>
      <c r="D103" s="3" t="s">
        <v>21</v>
      </c>
      <c r="E103" s="3">
        <v>140903</v>
      </c>
      <c r="F103" s="18" t="s">
        <v>28</v>
      </c>
      <c r="G103" s="18" t="s">
        <v>28</v>
      </c>
      <c r="H103" s="10">
        <v>1248</v>
      </c>
      <c r="I103" s="20" t="s">
        <v>172</v>
      </c>
      <c r="J103" s="2" t="s">
        <v>173</v>
      </c>
      <c r="K103">
        <f t="shared" si="4"/>
        <v>624</v>
      </c>
    </row>
    <row r="104" spans="1:11" ht="14.45" hidden="1" x14ac:dyDescent="0.15">
      <c r="A104" s="3" t="s">
        <v>24</v>
      </c>
      <c r="B104" s="3" t="str">
        <f>VLOOKUP(C104,[1]项目金额!$C:$D,2,0)</f>
        <v>12001700</v>
      </c>
      <c r="C104" s="3" t="s">
        <v>33</v>
      </c>
      <c r="D104" s="3" t="s">
        <v>21</v>
      </c>
      <c r="E104" s="3">
        <v>140903</v>
      </c>
      <c r="F104" s="18" t="s">
        <v>28</v>
      </c>
      <c r="G104" s="18" t="s">
        <v>28</v>
      </c>
      <c r="H104" s="10">
        <v>1248</v>
      </c>
      <c r="I104" s="20" t="s">
        <v>172</v>
      </c>
      <c r="J104" s="2" t="s">
        <v>173</v>
      </c>
      <c r="K104">
        <f t="shared" si="4"/>
        <v>624</v>
      </c>
    </row>
    <row r="105" spans="1:11" ht="14.45" hidden="1" x14ac:dyDescent="0.15">
      <c r="A105" s="3" t="s">
        <v>24</v>
      </c>
      <c r="B105" s="3" t="str">
        <f>VLOOKUP(C105,[1]项目金额!$C:$D,2,0)</f>
        <v>12001700</v>
      </c>
      <c r="C105" s="3" t="s">
        <v>33</v>
      </c>
      <c r="D105" s="3" t="s">
        <v>21</v>
      </c>
      <c r="E105" s="3">
        <v>140903</v>
      </c>
      <c r="F105" s="18" t="s">
        <v>28</v>
      </c>
      <c r="G105" s="18" t="s">
        <v>28</v>
      </c>
      <c r="H105" s="10">
        <v>80</v>
      </c>
      <c r="I105" s="20" t="s">
        <v>172</v>
      </c>
      <c r="J105" s="2" t="s">
        <v>173</v>
      </c>
      <c r="K105">
        <f t="shared" si="4"/>
        <v>40</v>
      </c>
    </row>
    <row r="106" spans="1:11" ht="14.45" hidden="1" x14ac:dyDescent="0.15">
      <c r="A106" s="3" t="s">
        <v>24</v>
      </c>
      <c r="B106" s="3" t="str">
        <f>VLOOKUP(C106,[1]项目金额!$C:$D,2,0)</f>
        <v>12001700</v>
      </c>
      <c r="C106" s="3" t="s">
        <v>33</v>
      </c>
      <c r="D106" s="3" t="s">
        <v>21</v>
      </c>
      <c r="E106" s="3">
        <v>140903</v>
      </c>
      <c r="F106" s="18" t="s">
        <v>28</v>
      </c>
      <c r="G106" s="18" t="s">
        <v>28</v>
      </c>
      <c r="H106" s="10">
        <v>80</v>
      </c>
      <c r="I106" s="20" t="s">
        <v>172</v>
      </c>
      <c r="J106" s="2" t="s">
        <v>173</v>
      </c>
      <c r="K106">
        <f t="shared" si="4"/>
        <v>40</v>
      </c>
    </row>
    <row r="107" spans="1:11" ht="14.45" hidden="1" x14ac:dyDescent="0.15">
      <c r="A107" s="3" t="s">
        <v>24</v>
      </c>
      <c r="B107" s="3" t="str">
        <f>VLOOKUP(C107,[1]项目金额!$C:$D,2,0)</f>
        <v>12001700</v>
      </c>
      <c r="C107" s="3" t="s">
        <v>33</v>
      </c>
      <c r="D107" s="3" t="s">
        <v>21</v>
      </c>
      <c r="E107" s="3">
        <v>140903</v>
      </c>
      <c r="F107" s="18" t="s">
        <v>28</v>
      </c>
      <c r="G107" s="18" t="s">
        <v>28</v>
      </c>
      <c r="H107" s="10">
        <v>80</v>
      </c>
      <c r="I107" s="20" t="s">
        <v>172</v>
      </c>
      <c r="J107" s="2" t="s">
        <v>173</v>
      </c>
      <c r="K107">
        <f t="shared" si="4"/>
        <v>40</v>
      </c>
    </row>
    <row r="108" spans="1:11" ht="14.45" hidden="1" x14ac:dyDescent="0.15">
      <c r="A108" s="3" t="s">
        <v>24</v>
      </c>
      <c r="B108" s="3" t="str">
        <f>VLOOKUP(C108,[1]项目金额!$C:$D,2,0)</f>
        <v>12001700</v>
      </c>
      <c r="C108" s="3" t="s">
        <v>33</v>
      </c>
      <c r="D108" s="3" t="s">
        <v>21</v>
      </c>
      <c r="E108" s="3">
        <v>140903</v>
      </c>
      <c r="F108" s="18" t="s">
        <v>28</v>
      </c>
      <c r="G108" s="18" t="s">
        <v>28</v>
      </c>
      <c r="H108" s="10">
        <v>48</v>
      </c>
      <c r="I108" s="20" t="s">
        <v>172</v>
      </c>
      <c r="J108" s="2" t="s">
        <v>173</v>
      </c>
      <c r="K108">
        <f t="shared" si="4"/>
        <v>24</v>
      </c>
    </row>
    <row r="109" spans="1:11" ht="14.45" hidden="1" x14ac:dyDescent="0.15">
      <c r="A109" s="3" t="s">
        <v>24</v>
      </c>
      <c r="B109" s="3" t="str">
        <f>VLOOKUP(C109,[1]项目金额!$C:$D,2,0)</f>
        <v>12001700</v>
      </c>
      <c r="C109" s="3" t="s">
        <v>33</v>
      </c>
      <c r="D109" s="3" t="s">
        <v>21</v>
      </c>
      <c r="E109" s="3">
        <v>140903</v>
      </c>
      <c r="F109" s="18" t="s">
        <v>28</v>
      </c>
      <c r="G109" s="18" t="s">
        <v>28</v>
      </c>
      <c r="H109" s="10">
        <v>48</v>
      </c>
      <c r="I109" s="20" t="s">
        <v>172</v>
      </c>
      <c r="J109" s="2" t="s">
        <v>173</v>
      </c>
      <c r="K109">
        <f t="shared" si="4"/>
        <v>24</v>
      </c>
    </row>
    <row r="110" spans="1:11" ht="14.45" hidden="1" x14ac:dyDescent="0.15">
      <c r="A110" s="3" t="s">
        <v>24</v>
      </c>
      <c r="B110" s="3" t="str">
        <f>VLOOKUP(C110,[1]项目金额!$C:$D,2,0)</f>
        <v>12001700</v>
      </c>
      <c r="C110" s="3" t="s">
        <v>33</v>
      </c>
      <c r="D110" s="3" t="s">
        <v>21</v>
      </c>
      <c r="E110" s="3">
        <v>140903</v>
      </c>
      <c r="F110" s="18" t="s">
        <v>28</v>
      </c>
      <c r="G110" s="18" t="s">
        <v>28</v>
      </c>
      <c r="H110" s="10">
        <v>60</v>
      </c>
      <c r="I110" s="20" t="s">
        <v>172</v>
      </c>
      <c r="J110" s="2" t="s">
        <v>173</v>
      </c>
      <c r="K110">
        <f t="shared" si="4"/>
        <v>30</v>
      </c>
    </row>
    <row r="111" spans="1:11" ht="14.45" hidden="1" x14ac:dyDescent="0.15">
      <c r="A111" s="3" t="s">
        <v>24</v>
      </c>
      <c r="B111" s="3" t="str">
        <f>VLOOKUP(C111,[1]项目金额!$C:$D,2,0)</f>
        <v>12001700</v>
      </c>
      <c r="C111" s="3" t="s">
        <v>33</v>
      </c>
      <c r="D111" s="3" t="s">
        <v>21</v>
      </c>
      <c r="E111" s="3">
        <v>140903</v>
      </c>
      <c r="F111" s="18" t="s">
        <v>28</v>
      </c>
      <c r="G111" s="18" t="s">
        <v>28</v>
      </c>
      <c r="H111" s="10">
        <v>60</v>
      </c>
      <c r="I111" s="20" t="s">
        <v>172</v>
      </c>
      <c r="J111" s="2" t="s">
        <v>173</v>
      </c>
      <c r="K111">
        <f t="shared" si="4"/>
        <v>30</v>
      </c>
    </row>
    <row r="112" spans="1:11" ht="14.45" hidden="1" x14ac:dyDescent="0.15">
      <c r="A112" s="3" t="s">
        <v>24</v>
      </c>
      <c r="B112" s="3" t="str">
        <f>VLOOKUP(C112,[1]项目金额!$C:$D,2,0)</f>
        <v>12001700</v>
      </c>
      <c r="C112" s="3" t="s">
        <v>33</v>
      </c>
      <c r="D112" s="3" t="s">
        <v>21</v>
      </c>
      <c r="E112" s="3">
        <v>140903</v>
      </c>
      <c r="F112" s="18" t="s">
        <v>28</v>
      </c>
      <c r="G112" s="18" t="s">
        <v>28</v>
      </c>
      <c r="H112" s="10">
        <v>288</v>
      </c>
      <c r="I112" s="20" t="s">
        <v>172</v>
      </c>
      <c r="J112" s="2" t="s">
        <v>173</v>
      </c>
      <c r="K112">
        <f t="shared" si="4"/>
        <v>144</v>
      </c>
    </row>
    <row r="113" spans="1:11" ht="14.45" hidden="1" x14ac:dyDescent="0.15">
      <c r="A113" s="3" t="s">
        <v>24</v>
      </c>
      <c r="B113" s="3" t="str">
        <f>VLOOKUP(C113,[1]项目金额!$C:$D,2,0)</f>
        <v>12001700</v>
      </c>
      <c r="C113" s="3" t="s">
        <v>33</v>
      </c>
      <c r="D113" s="3" t="s">
        <v>21</v>
      </c>
      <c r="E113" s="3">
        <v>140903</v>
      </c>
      <c r="F113" s="18" t="s">
        <v>28</v>
      </c>
      <c r="G113" s="18" t="s">
        <v>28</v>
      </c>
      <c r="H113" s="10">
        <v>288</v>
      </c>
      <c r="I113" s="20" t="s">
        <v>172</v>
      </c>
      <c r="J113" s="2" t="s">
        <v>173</v>
      </c>
      <c r="K113">
        <f t="shared" si="4"/>
        <v>144</v>
      </c>
    </row>
    <row r="114" spans="1:11" ht="14.45" hidden="1" x14ac:dyDescent="0.15">
      <c r="A114" s="3" t="s">
        <v>24</v>
      </c>
      <c r="B114" s="3" t="str">
        <f>VLOOKUP(C114,[1]项目金额!$C:$D,2,0)</f>
        <v>12001700</v>
      </c>
      <c r="C114" s="3" t="s">
        <v>33</v>
      </c>
      <c r="D114" s="3" t="s">
        <v>21</v>
      </c>
      <c r="E114" s="3">
        <v>140903</v>
      </c>
      <c r="F114" s="18" t="s">
        <v>28</v>
      </c>
      <c r="G114" s="18" t="s">
        <v>28</v>
      </c>
      <c r="H114" s="10">
        <v>288</v>
      </c>
      <c r="I114" s="20" t="s">
        <v>172</v>
      </c>
      <c r="J114" s="2" t="s">
        <v>173</v>
      </c>
      <c r="K114">
        <f t="shared" si="4"/>
        <v>144</v>
      </c>
    </row>
    <row r="115" spans="1:11" ht="14.45" hidden="1" x14ac:dyDescent="0.15">
      <c r="A115" s="3" t="s">
        <v>24</v>
      </c>
      <c r="B115" s="3" t="str">
        <f>VLOOKUP(C115,[1]项目金额!$C:$D,2,0)</f>
        <v>12001700</v>
      </c>
      <c r="C115" s="3" t="s">
        <v>33</v>
      </c>
      <c r="D115" s="3" t="s">
        <v>21</v>
      </c>
      <c r="E115" s="3">
        <v>140903</v>
      </c>
      <c r="F115" s="18" t="s">
        <v>28</v>
      </c>
      <c r="G115" s="18" t="s">
        <v>28</v>
      </c>
      <c r="H115" s="10">
        <v>64</v>
      </c>
      <c r="I115" s="20" t="s">
        <v>172</v>
      </c>
      <c r="J115" s="2" t="s">
        <v>173</v>
      </c>
      <c r="K115">
        <f t="shared" si="4"/>
        <v>32</v>
      </c>
    </row>
    <row r="116" spans="1:11" ht="14.45" hidden="1" x14ac:dyDescent="0.15">
      <c r="A116" s="3" t="s">
        <v>24</v>
      </c>
      <c r="B116" s="3" t="str">
        <f>VLOOKUP(C116,[1]项目金额!$C:$D,2,0)</f>
        <v>12001700</v>
      </c>
      <c r="C116" s="3" t="s">
        <v>33</v>
      </c>
      <c r="D116" s="3" t="s">
        <v>21</v>
      </c>
      <c r="E116" s="3">
        <v>140903</v>
      </c>
      <c r="F116" s="18" t="s">
        <v>28</v>
      </c>
      <c r="G116" s="18" t="s">
        <v>28</v>
      </c>
      <c r="H116" s="10">
        <v>64</v>
      </c>
      <c r="I116" s="20" t="s">
        <v>172</v>
      </c>
      <c r="J116" s="2" t="s">
        <v>173</v>
      </c>
      <c r="K116">
        <f t="shared" si="4"/>
        <v>32</v>
      </c>
    </row>
    <row r="117" spans="1:11" ht="14.45" hidden="1" x14ac:dyDescent="0.15">
      <c r="A117" s="3" t="s">
        <v>24</v>
      </c>
      <c r="B117" s="3" t="str">
        <f>VLOOKUP(C117,[1]项目金额!$C:$D,2,0)</f>
        <v>12001700</v>
      </c>
      <c r="C117" s="3" t="s">
        <v>33</v>
      </c>
      <c r="D117" s="3" t="s">
        <v>21</v>
      </c>
      <c r="E117" s="3">
        <v>140903</v>
      </c>
      <c r="F117" s="18" t="s">
        <v>28</v>
      </c>
      <c r="G117" s="18" t="s">
        <v>28</v>
      </c>
      <c r="H117" s="10">
        <v>64</v>
      </c>
      <c r="I117" s="20" t="s">
        <v>172</v>
      </c>
      <c r="J117" s="2" t="s">
        <v>173</v>
      </c>
      <c r="K117">
        <f t="shared" si="4"/>
        <v>32</v>
      </c>
    </row>
    <row r="118" spans="1:11" ht="14.45" hidden="1" x14ac:dyDescent="0.15">
      <c r="A118" s="3" t="s">
        <v>24</v>
      </c>
      <c r="B118" s="3" t="str">
        <f>VLOOKUP(C118,[1]项目金额!$C:$D,2,0)</f>
        <v>12001700</v>
      </c>
      <c r="C118" s="3" t="s">
        <v>33</v>
      </c>
      <c r="D118" s="3" t="s">
        <v>21</v>
      </c>
      <c r="E118" s="3">
        <v>140903</v>
      </c>
      <c r="F118" s="18" t="s">
        <v>28</v>
      </c>
      <c r="G118" s="18" t="s">
        <v>28</v>
      </c>
      <c r="H118" s="10">
        <v>80</v>
      </c>
      <c r="I118" s="20" t="s">
        <v>172</v>
      </c>
      <c r="J118" s="2" t="s">
        <v>173</v>
      </c>
      <c r="K118">
        <f t="shared" si="4"/>
        <v>40</v>
      </c>
    </row>
    <row r="119" spans="1:11" ht="14.45" hidden="1" x14ac:dyDescent="0.15">
      <c r="A119" s="3" t="s">
        <v>24</v>
      </c>
      <c r="B119" s="3" t="str">
        <f>VLOOKUP(C119,[1]项目金额!$C:$D,2,0)</f>
        <v>12001700</v>
      </c>
      <c r="C119" s="3" t="s">
        <v>33</v>
      </c>
      <c r="D119" s="3" t="s">
        <v>21</v>
      </c>
      <c r="E119" s="3">
        <v>140903</v>
      </c>
      <c r="F119" s="18" t="s">
        <v>28</v>
      </c>
      <c r="G119" s="18" t="s">
        <v>28</v>
      </c>
      <c r="H119" s="10">
        <v>160</v>
      </c>
      <c r="I119" s="20" t="s">
        <v>172</v>
      </c>
      <c r="J119" s="2" t="s">
        <v>173</v>
      </c>
      <c r="K119">
        <f t="shared" si="4"/>
        <v>80</v>
      </c>
    </row>
    <row r="120" spans="1:11" ht="14.45" hidden="1" x14ac:dyDescent="0.15">
      <c r="A120" s="3" t="s">
        <v>24</v>
      </c>
      <c r="B120" s="3" t="str">
        <f>VLOOKUP(C120,[1]项目金额!$C:$D,2,0)</f>
        <v>12001700</v>
      </c>
      <c r="C120" s="3" t="s">
        <v>33</v>
      </c>
      <c r="D120" s="3" t="s">
        <v>21</v>
      </c>
      <c r="E120" s="3">
        <v>140903</v>
      </c>
      <c r="F120" s="18" t="s">
        <v>28</v>
      </c>
      <c r="G120" s="18" t="s">
        <v>28</v>
      </c>
      <c r="H120" s="10">
        <v>272</v>
      </c>
      <c r="I120" s="20" t="s">
        <v>172</v>
      </c>
      <c r="J120" s="2" t="s">
        <v>173</v>
      </c>
      <c r="K120">
        <f t="shared" si="4"/>
        <v>136</v>
      </c>
    </row>
    <row r="121" spans="1:11" ht="14.45" hidden="1" x14ac:dyDescent="0.15">
      <c r="A121" s="3" t="s">
        <v>24</v>
      </c>
      <c r="B121" s="3" t="str">
        <f>VLOOKUP(C121,[1]项目金额!$C:$D,2,0)</f>
        <v>12001800</v>
      </c>
      <c r="C121" s="6" t="s">
        <v>34</v>
      </c>
      <c r="D121" s="6" t="s">
        <v>35</v>
      </c>
      <c r="E121" s="3">
        <v>140903</v>
      </c>
      <c r="F121" s="6" t="s">
        <v>28</v>
      </c>
      <c r="G121" s="6" t="s">
        <v>28</v>
      </c>
      <c r="H121" s="10">
        <v>64</v>
      </c>
      <c r="I121" s="20" t="s">
        <v>172</v>
      </c>
      <c r="J121" s="2" t="s">
        <v>173</v>
      </c>
      <c r="K121">
        <f t="shared" si="4"/>
        <v>32</v>
      </c>
    </row>
    <row r="122" spans="1:11" ht="14.45" hidden="1" x14ac:dyDescent="0.15">
      <c r="A122" s="3" t="s">
        <v>24</v>
      </c>
      <c r="B122" s="3" t="str">
        <f>VLOOKUP(C122,[1]项目金额!$C:$D,2,0)</f>
        <v>12001800</v>
      </c>
      <c r="C122" s="6" t="s">
        <v>34</v>
      </c>
      <c r="D122" s="6" t="s">
        <v>35</v>
      </c>
      <c r="E122" s="3">
        <v>140903</v>
      </c>
      <c r="F122" s="6" t="s">
        <v>28</v>
      </c>
      <c r="G122" s="6" t="s">
        <v>28</v>
      </c>
      <c r="H122" s="10">
        <v>64</v>
      </c>
      <c r="I122" s="20" t="s">
        <v>172</v>
      </c>
      <c r="J122" s="2" t="s">
        <v>173</v>
      </c>
      <c r="K122">
        <f t="shared" si="4"/>
        <v>32</v>
      </c>
    </row>
    <row r="123" spans="1:11" ht="14.45" hidden="1" x14ac:dyDescent="0.15">
      <c r="A123" s="3" t="s">
        <v>24</v>
      </c>
      <c r="B123" s="3" t="str">
        <f>VLOOKUP(C123,[1]项目金额!$C:$D,2,0)</f>
        <v>12001800</v>
      </c>
      <c r="C123" s="6" t="s">
        <v>34</v>
      </c>
      <c r="D123" s="6" t="s">
        <v>35</v>
      </c>
      <c r="E123" s="3">
        <v>140903</v>
      </c>
      <c r="F123" s="6" t="s">
        <v>28</v>
      </c>
      <c r="G123" s="6" t="s">
        <v>28</v>
      </c>
      <c r="H123" s="10">
        <v>256</v>
      </c>
      <c r="I123" s="20" t="s">
        <v>172</v>
      </c>
      <c r="J123" s="2" t="s">
        <v>173</v>
      </c>
      <c r="K123">
        <f t="shared" si="4"/>
        <v>128</v>
      </c>
    </row>
    <row r="124" spans="1:11" ht="14.45" hidden="1" x14ac:dyDescent="0.15">
      <c r="A124" s="3" t="s">
        <v>24</v>
      </c>
      <c r="B124" s="3" t="str">
        <f>VLOOKUP(C124,[1]项目金额!$C:$D,2,0)</f>
        <v>12001800</v>
      </c>
      <c r="C124" s="6" t="s">
        <v>34</v>
      </c>
      <c r="D124" s="6" t="s">
        <v>35</v>
      </c>
      <c r="E124" s="3">
        <v>140903</v>
      </c>
      <c r="F124" s="6" t="s">
        <v>28</v>
      </c>
      <c r="G124" s="6" t="s">
        <v>28</v>
      </c>
      <c r="H124" s="10">
        <v>256</v>
      </c>
      <c r="I124" s="20" t="s">
        <v>172</v>
      </c>
      <c r="J124" s="2" t="s">
        <v>173</v>
      </c>
      <c r="K124">
        <f t="shared" si="4"/>
        <v>128</v>
      </c>
    </row>
    <row r="125" spans="1:11" ht="14.45" hidden="1" x14ac:dyDescent="0.15">
      <c r="A125" s="3" t="s">
        <v>24</v>
      </c>
      <c r="B125" s="3" t="str">
        <f>VLOOKUP(C125,[1]项目金额!$C:$D,2,0)</f>
        <v>12001800</v>
      </c>
      <c r="C125" s="6" t="s">
        <v>34</v>
      </c>
      <c r="D125" s="6" t="s">
        <v>35</v>
      </c>
      <c r="E125" s="3">
        <v>140903</v>
      </c>
      <c r="F125" s="6" t="s">
        <v>28</v>
      </c>
      <c r="G125" s="6" t="s">
        <v>28</v>
      </c>
      <c r="H125" s="10">
        <v>256</v>
      </c>
      <c r="I125" s="20" t="s">
        <v>172</v>
      </c>
      <c r="J125" s="2" t="s">
        <v>173</v>
      </c>
      <c r="K125">
        <f t="shared" si="4"/>
        <v>128</v>
      </c>
    </row>
    <row r="126" spans="1:11" ht="14.45" hidden="1" x14ac:dyDescent="0.15">
      <c r="A126" s="3" t="s">
        <v>24</v>
      </c>
      <c r="B126" s="3" t="str">
        <f>VLOOKUP(C126,[1]项目金额!$C:$D,2,0)</f>
        <v>12001800</v>
      </c>
      <c r="C126" s="6" t="s">
        <v>34</v>
      </c>
      <c r="D126" s="6" t="s">
        <v>35</v>
      </c>
      <c r="E126" s="3">
        <v>140903</v>
      </c>
      <c r="F126" s="6" t="s">
        <v>28</v>
      </c>
      <c r="G126" s="6" t="s">
        <v>28</v>
      </c>
      <c r="H126" s="10">
        <v>256</v>
      </c>
      <c r="I126" s="20" t="s">
        <v>172</v>
      </c>
      <c r="J126" s="2" t="s">
        <v>173</v>
      </c>
      <c r="K126">
        <f t="shared" si="4"/>
        <v>128</v>
      </c>
    </row>
    <row r="127" spans="1:11" ht="14.45" hidden="1" x14ac:dyDescent="0.15">
      <c r="A127" s="3" t="s">
        <v>24</v>
      </c>
      <c r="B127" s="3" t="str">
        <f>VLOOKUP(C127,[1]项目金额!$C:$D,2,0)</f>
        <v>12001800</v>
      </c>
      <c r="C127" s="6" t="s">
        <v>34</v>
      </c>
      <c r="D127" s="6" t="s">
        <v>35</v>
      </c>
      <c r="E127" s="3">
        <v>140903</v>
      </c>
      <c r="F127" s="6" t="s">
        <v>28</v>
      </c>
      <c r="G127" s="6" t="s">
        <v>28</v>
      </c>
      <c r="H127" s="10">
        <v>720</v>
      </c>
      <c r="I127" s="20" t="s">
        <v>172</v>
      </c>
      <c r="J127" s="2" t="s">
        <v>173</v>
      </c>
      <c r="K127">
        <f t="shared" si="4"/>
        <v>360</v>
      </c>
    </row>
    <row r="128" spans="1:11" ht="14.45" hidden="1" x14ac:dyDescent="0.15">
      <c r="A128" s="3" t="s">
        <v>24</v>
      </c>
      <c r="B128" s="3" t="str">
        <f>VLOOKUP(C128,[1]项目金额!$C:$D,2,0)</f>
        <v>12001800</v>
      </c>
      <c r="C128" s="6" t="s">
        <v>34</v>
      </c>
      <c r="D128" s="6" t="s">
        <v>35</v>
      </c>
      <c r="E128" s="3">
        <v>140903</v>
      </c>
      <c r="F128" s="6" t="s">
        <v>28</v>
      </c>
      <c r="G128" s="6" t="s">
        <v>28</v>
      </c>
      <c r="H128" s="10">
        <v>720</v>
      </c>
      <c r="I128" s="20" t="s">
        <v>172</v>
      </c>
      <c r="J128" s="2" t="s">
        <v>173</v>
      </c>
      <c r="K128">
        <f t="shared" si="4"/>
        <v>360</v>
      </c>
    </row>
    <row r="129" spans="1:11" ht="14.45" hidden="1" x14ac:dyDescent="0.15">
      <c r="A129" s="3" t="s">
        <v>24</v>
      </c>
      <c r="B129" s="3" t="str">
        <f>VLOOKUP(C129,[1]项目金额!$C:$D,2,0)</f>
        <v>12001800</v>
      </c>
      <c r="C129" s="6" t="s">
        <v>34</v>
      </c>
      <c r="D129" s="6" t="s">
        <v>35</v>
      </c>
      <c r="E129" s="3">
        <v>140903</v>
      </c>
      <c r="F129" s="6" t="s">
        <v>28</v>
      </c>
      <c r="G129" s="6" t="s">
        <v>28</v>
      </c>
      <c r="H129" s="10">
        <v>720</v>
      </c>
      <c r="I129" s="20" t="s">
        <v>172</v>
      </c>
      <c r="J129" s="2" t="s">
        <v>173</v>
      </c>
      <c r="K129">
        <f t="shared" si="4"/>
        <v>360</v>
      </c>
    </row>
    <row r="130" spans="1:11" ht="14.45" hidden="1" x14ac:dyDescent="0.15">
      <c r="A130" s="3" t="s">
        <v>24</v>
      </c>
      <c r="B130" s="3" t="str">
        <f>VLOOKUP(C130,[1]项目金额!$C:$D,2,0)</f>
        <v>12001800</v>
      </c>
      <c r="C130" s="6" t="s">
        <v>34</v>
      </c>
      <c r="D130" s="6" t="s">
        <v>35</v>
      </c>
      <c r="E130" s="3">
        <v>140903</v>
      </c>
      <c r="F130" s="6" t="s">
        <v>28</v>
      </c>
      <c r="G130" s="6" t="s">
        <v>28</v>
      </c>
      <c r="H130" s="10">
        <v>720</v>
      </c>
      <c r="I130" s="20" t="s">
        <v>172</v>
      </c>
      <c r="J130" s="2" t="s">
        <v>173</v>
      </c>
      <c r="K130">
        <f t="shared" si="4"/>
        <v>360</v>
      </c>
    </row>
    <row r="131" spans="1:11" ht="14.45" hidden="1" x14ac:dyDescent="0.15">
      <c r="A131" s="3" t="s">
        <v>24</v>
      </c>
      <c r="B131" s="3" t="str">
        <f>VLOOKUP(C131,[1]项目金额!$C:$D,2,0)</f>
        <v>12001800</v>
      </c>
      <c r="C131" s="6" t="s">
        <v>34</v>
      </c>
      <c r="D131" s="6" t="s">
        <v>35</v>
      </c>
      <c r="E131" s="3">
        <v>140903</v>
      </c>
      <c r="F131" s="6" t="s">
        <v>28</v>
      </c>
      <c r="G131" s="6" t="s">
        <v>28</v>
      </c>
      <c r="H131" s="10">
        <v>120</v>
      </c>
      <c r="I131" s="20" t="s">
        <v>172</v>
      </c>
      <c r="J131" s="2" t="s">
        <v>173</v>
      </c>
      <c r="K131">
        <f t="shared" si="4"/>
        <v>60</v>
      </c>
    </row>
    <row r="132" spans="1:11" ht="14.45" hidden="1" x14ac:dyDescent="0.15">
      <c r="A132" s="3" t="s">
        <v>24</v>
      </c>
      <c r="B132" s="3" t="str">
        <f>VLOOKUP(C132,[1]项目金额!$C:$D,2,0)</f>
        <v>12001800</v>
      </c>
      <c r="C132" s="6" t="s">
        <v>34</v>
      </c>
      <c r="D132" s="6" t="s">
        <v>35</v>
      </c>
      <c r="E132" s="3">
        <v>140903</v>
      </c>
      <c r="F132" s="6" t="s">
        <v>28</v>
      </c>
      <c r="G132" s="6" t="s">
        <v>28</v>
      </c>
      <c r="H132" s="10">
        <v>120</v>
      </c>
      <c r="I132" s="20" t="s">
        <v>172</v>
      </c>
      <c r="J132" s="2" t="s">
        <v>173</v>
      </c>
      <c r="K132">
        <f t="shared" si="4"/>
        <v>60</v>
      </c>
    </row>
    <row r="133" spans="1:11" ht="14.45" hidden="1" x14ac:dyDescent="0.15">
      <c r="A133" s="3" t="s">
        <v>24</v>
      </c>
      <c r="B133" s="3" t="str">
        <f>VLOOKUP(C133,[1]项目金额!$C:$D,2,0)</f>
        <v>12001800</v>
      </c>
      <c r="C133" s="6" t="s">
        <v>34</v>
      </c>
      <c r="D133" s="6" t="s">
        <v>35</v>
      </c>
      <c r="E133" s="3">
        <v>140903</v>
      </c>
      <c r="F133" s="6" t="s">
        <v>28</v>
      </c>
      <c r="G133" s="6" t="s">
        <v>28</v>
      </c>
      <c r="H133" s="10">
        <v>120</v>
      </c>
      <c r="I133" s="20" t="s">
        <v>172</v>
      </c>
      <c r="J133" s="2" t="s">
        <v>173</v>
      </c>
      <c r="K133">
        <f t="shared" si="4"/>
        <v>60</v>
      </c>
    </row>
    <row r="134" spans="1:11" ht="14.45" hidden="1" x14ac:dyDescent="0.15">
      <c r="A134" s="3" t="s">
        <v>24</v>
      </c>
      <c r="B134" s="3" t="str">
        <f>VLOOKUP(C134,[1]项目金额!$C:$D,2,0)</f>
        <v>12001800</v>
      </c>
      <c r="C134" s="6" t="s">
        <v>34</v>
      </c>
      <c r="D134" s="6" t="s">
        <v>35</v>
      </c>
      <c r="E134" s="3">
        <v>140903</v>
      </c>
      <c r="F134" s="6" t="s">
        <v>28</v>
      </c>
      <c r="G134" s="6" t="s">
        <v>28</v>
      </c>
      <c r="H134" s="10">
        <v>120</v>
      </c>
      <c r="I134" s="20" t="s">
        <v>172</v>
      </c>
      <c r="J134" s="2" t="s">
        <v>173</v>
      </c>
      <c r="K134">
        <f t="shared" si="4"/>
        <v>60</v>
      </c>
    </row>
    <row r="135" spans="1:11" ht="14.45" hidden="1" x14ac:dyDescent="0.15">
      <c r="A135" s="3" t="s">
        <v>24</v>
      </c>
      <c r="B135" s="3" t="str">
        <f>VLOOKUP(C135,[1]项目金额!$C:$D,2,0)</f>
        <v>12001800</v>
      </c>
      <c r="C135" s="6" t="s">
        <v>34</v>
      </c>
      <c r="D135" s="6" t="s">
        <v>26</v>
      </c>
      <c r="E135" s="3">
        <v>140903</v>
      </c>
      <c r="F135" s="6" t="s">
        <v>28</v>
      </c>
      <c r="G135" s="6" t="s">
        <v>28</v>
      </c>
      <c r="H135" s="10">
        <v>80</v>
      </c>
      <c r="I135" s="20" t="s">
        <v>172</v>
      </c>
      <c r="J135" s="2" t="s">
        <v>173</v>
      </c>
      <c r="K135">
        <f t="shared" si="4"/>
        <v>40</v>
      </c>
    </row>
    <row r="136" spans="1:11" ht="14.45" hidden="1" x14ac:dyDescent="0.15">
      <c r="A136" s="3" t="s">
        <v>24</v>
      </c>
      <c r="B136" s="3" t="str">
        <f>VLOOKUP(C136,[1]项目金额!$C:$D,2,0)</f>
        <v>12001800</v>
      </c>
      <c r="C136" s="6" t="s">
        <v>34</v>
      </c>
      <c r="D136" s="6" t="s">
        <v>35</v>
      </c>
      <c r="E136" s="3">
        <v>140903</v>
      </c>
      <c r="F136" s="6" t="s">
        <v>28</v>
      </c>
      <c r="G136" s="6" t="s">
        <v>28</v>
      </c>
      <c r="H136" s="10">
        <v>100</v>
      </c>
      <c r="I136" s="20" t="s">
        <v>172</v>
      </c>
      <c r="J136" s="2" t="s">
        <v>173</v>
      </c>
      <c r="K136">
        <f t="shared" si="4"/>
        <v>50</v>
      </c>
    </row>
    <row r="137" spans="1:11" ht="14.45" hidden="1" x14ac:dyDescent="0.15">
      <c r="A137" s="3" t="s">
        <v>24</v>
      </c>
      <c r="B137" s="3" t="str">
        <f>VLOOKUP(C137,[1]项目金额!$C:$D,2,0)</f>
        <v>12001800</v>
      </c>
      <c r="C137" s="6" t="s">
        <v>34</v>
      </c>
      <c r="D137" s="6" t="s">
        <v>35</v>
      </c>
      <c r="E137" s="3">
        <v>140903</v>
      </c>
      <c r="F137" s="6" t="s">
        <v>28</v>
      </c>
      <c r="G137" s="6" t="s">
        <v>28</v>
      </c>
      <c r="H137" s="10">
        <v>200</v>
      </c>
      <c r="I137" s="20" t="s">
        <v>172</v>
      </c>
      <c r="J137" s="2" t="s">
        <v>173</v>
      </c>
      <c r="K137">
        <f t="shared" si="4"/>
        <v>100</v>
      </c>
    </row>
    <row r="138" spans="1:11" ht="14.45" hidden="1" x14ac:dyDescent="0.15">
      <c r="A138" s="3" t="s">
        <v>24</v>
      </c>
      <c r="B138" s="3" t="str">
        <f>VLOOKUP(C138,[1]项目金额!$C:$D,2,0)</f>
        <v>12001800</v>
      </c>
      <c r="C138" s="6" t="s">
        <v>34</v>
      </c>
      <c r="D138" s="6" t="s">
        <v>35</v>
      </c>
      <c r="E138" s="3">
        <v>140903</v>
      </c>
      <c r="F138" s="6" t="s">
        <v>28</v>
      </c>
      <c r="G138" s="6" t="s">
        <v>28</v>
      </c>
      <c r="H138" s="10">
        <v>200</v>
      </c>
      <c r="I138" s="20" t="s">
        <v>172</v>
      </c>
      <c r="J138" s="2" t="s">
        <v>173</v>
      </c>
      <c r="K138">
        <f t="shared" si="4"/>
        <v>100</v>
      </c>
    </row>
    <row r="139" spans="1:11" ht="14.45" hidden="1" x14ac:dyDescent="0.15">
      <c r="A139" s="3" t="s">
        <v>24</v>
      </c>
      <c r="B139" s="3" t="str">
        <f>VLOOKUP(C139,[1]项目金额!$C:$D,2,0)</f>
        <v>12001800</v>
      </c>
      <c r="C139" s="6" t="s">
        <v>34</v>
      </c>
      <c r="D139" s="6" t="s">
        <v>35</v>
      </c>
      <c r="E139" s="3">
        <v>140903</v>
      </c>
      <c r="F139" s="6" t="s">
        <v>28</v>
      </c>
      <c r="G139" s="6" t="s">
        <v>28</v>
      </c>
      <c r="H139" s="10">
        <v>200</v>
      </c>
      <c r="I139" s="20" t="s">
        <v>172</v>
      </c>
      <c r="J139" s="2" t="s">
        <v>173</v>
      </c>
      <c r="K139">
        <f t="shared" si="4"/>
        <v>100</v>
      </c>
    </row>
    <row r="140" spans="1:11" ht="14.45" hidden="1" x14ac:dyDescent="0.15">
      <c r="A140" s="3" t="s">
        <v>24</v>
      </c>
      <c r="B140" s="3" t="str">
        <f>VLOOKUP(C140,[1]项目金额!$C:$D,2,0)</f>
        <v>12001800</v>
      </c>
      <c r="C140" s="6" t="s">
        <v>34</v>
      </c>
      <c r="D140" s="6" t="s">
        <v>26</v>
      </c>
      <c r="E140" s="3">
        <v>140903</v>
      </c>
      <c r="F140" s="6" t="s">
        <v>28</v>
      </c>
      <c r="G140" s="6" t="s">
        <v>28</v>
      </c>
      <c r="H140" s="10">
        <v>1</v>
      </c>
      <c r="I140" s="20" t="s">
        <v>172</v>
      </c>
      <c r="J140" s="2" t="s">
        <v>173</v>
      </c>
      <c r="K140">
        <f t="shared" si="4"/>
        <v>0.5</v>
      </c>
    </row>
    <row r="141" spans="1:11" ht="14.45" hidden="1" x14ac:dyDescent="0.15">
      <c r="A141" s="3" t="s">
        <v>24</v>
      </c>
      <c r="B141" s="3" t="str">
        <f>VLOOKUP(C141,[1]项目金额!$C:$D,2,0)</f>
        <v>12001800</v>
      </c>
      <c r="C141" s="6" t="s">
        <v>34</v>
      </c>
      <c r="D141" s="6" t="s">
        <v>26</v>
      </c>
      <c r="E141" s="3">
        <v>140903</v>
      </c>
      <c r="F141" s="6" t="s">
        <v>28</v>
      </c>
      <c r="G141" s="6" t="s">
        <v>28</v>
      </c>
      <c r="H141" s="10">
        <v>40</v>
      </c>
      <c r="I141" s="20" t="s">
        <v>172</v>
      </c>
      <c r="J141" s="2" t="s">
        <v>173</v>
      </c>
      <c r="K141">
        <f t="shared" si="4"/>
        <v>20</v>
      </c>
    </row>
    <row r="142" spans="1:11" ht="14.45" hidden="1" x14ac:dyDescent="0.15">
      <c r="A142" s="3" t="s">
        <v>39</v>
      </c>
      <c r="B142" s="3" t="s">
        <v>120</v>
      </c>
      <c r="C142" s="3" t="s">
        <v>36</v>
      </c>
      <c r="D142" s="3" t="s">
        <v>37</v>
      </c>
      <c r="E142" s="3">
        <v>140903</v>
      </c>
      <c r="F142" s="3" t="s">
        <v>28</v>
      </c>
      <c r="G142" s="3">
        <v>14280</v>
      </c>
      <c r="H142" s="10">
        <v>14280</v>
      </c>
      <c r="I142" s="20" t="s">
        <v>175</v>
      </c>
      <c r="J142" s="2" t="s">
        <v>176</v>
      </c>
      <c r="K142">
        <f t="shared" si="4"/>
        <v>7140</v>
      </c>
    </row>
    <row r="143" spans="1:11" ht="13.5" hidden="1" customHeight="1" x14ac:dyDescent="0.15">
      <c r="A143" s="3" t="s">
        <v>39</v>
      </c>
      <c r="B143" s="3" t="s">
        <v>120</v>
      </c>
      <c r="C143" s="3" t="s">
        <v>36</v>
      </c>
      <c r="D143" s="3" t="s">
        <v>37</v>
      </c>
      <c r="E143" s="3">
        <v>140901</v>
      </c>
      <c r="F143" s="3" t="s">
        <v>38</v>
      </c>
      <c r="G143" s="3">
        <v>24500</v>
      </c>
      <c r="H143" s="10">
        <v>24500</v>
      </c>
      <c r="I143" s="20" t="s">
        <v>175</v>
      </c>
      <c r="J143" s="2" t="s">
        <v>176</v>
      </c>
      <c r="K143">
        <f>ROUND(H143*0.4/1.09,2)</f>
        <v>8990.83</v>
      </c>
    </row>
    <row r="144" spans="1:11" ht="14.45" hidden="1" x14ac:dyDescent="0.15">
      <c r="A144" s="3" t="s">
        <v>41</v>
      </c>
      <c r="B144" s="3" t="s">
        <v>121</v>
      </c>
      <c r="C144" s="3" t="s">
        <v>40</v>
      </c>
      <c r="D144" s="4" t="s">
        <v>41</v>
      </c>
      <c r="E144" s="3">
        <v>140903</v>
      </c>
      <c r="F144" s="4" t="s">
        <v>42</v>
      </c>
      <c r="G144" s="3"/>
      <c r="H144" s="10">
        <v>1535</v>
      </c>
      <c r="I144" s="20" t="s">
        <v>179</v>
      </c>
      <c r="J144" s="2" t="s">
        <v>180</v>
      </c>
      <c r="K144">
        <f>ROUND(H144*0.5,2)</f>
        <v>767.5</v>
      </c>
    </row>
    <row r="145" spans="1:11" ht="13.5" hidden="1" customHeight="1" x14ac:dyDescent="0.15">
      <c r="A145" s="3" t="s">
        <v>41</v>
      </c>
      <c r="B145" s="3" t="s">
        <v>121</v>
      </c>
      <c r="C145" s="17" t="s">
        <v>92</v>
      </c>
      <c r="D145" s="4" t="s">
        <v>41</v>
      </c>
      <c r="E145" s="3">
        <v>140901</v>
      </c>
      <c r="F145" s="4" t="s">
        <v>38</v>
      </c>
      <c r="G145" s="3"/>
      <c r="H145" s="10">
        <v>2700</v>
      </c>
      <c r="I145" s="20" t="s">
        <v>179</v>
      </c>
      <c r="J145" s="2" t="s">
        <v>180</v>
      </c>
      <c r="K145">
        <f>ROUND(H145*0.4/1.09,2)</f>
        <v>990.83</v>
      </c>
    </row>
    <row r="146" spans="1:11" ht="14.45" hidden="1" x14ac:dyDescent="0.15">
      <c r="A146" s="3" t="s">
        <v>41</v>
      </c>
      <c r="B146" s="3" t="str">
        <f>VLOOKUP(C146,[1]项目金额!$C:$D,2,0)</f>
        <v>10003400</v>
      </c>
      <c r="C146" s="3" t="s">
        <v>43</v>
      </c>
      <c r="D146" s="4" t="s">
        <v>41</v>
      </c>
      <c r="E146" s="3">
        <v>140903</v>
      </c>
      <c r="F146" s="4" t="s">
        <v>44</v>
      </c>
      <c r="G146" s="3"/>
      <c r="H146" s="10">
        <v>2112</v>
      </c>
      <c r="I146" s="20" t="s">
        <v>179</v>
      </c>
      <c r="J146" s="2" t="s">
        <v>180</v>
      </c>
      <c r="K146">
        <f>ROUND(H146*0.5,2)</f>
        <v>1056</v>
      </c>
    </row>
    <row r="147" spans="1:11" ht="13.5" hidden="1" customHeight="1" x14ac:dyDescent="0.15">
      <c r="A147" s="3" t="s">
        <v>41</v>
      </c>
      <c r="B147" s="3" t="str">
        <f>VLOOKUP(C147,[1]项目金额!$C:$D,2,0)</f>
        <v>10003400</v>
      </c>
      <c r="C147" s="17" t="s">
        <v>93</v>
      </c>
      <c r="D147" s="4" t="s">
        <v>41</v>
      </c>
      <c r="E147" s="3">
        <v>140901</v>
      </c>
      <c r="F147" s="4" t="s">
        <v>38</v>
      </c>
      <c r="G147" s="3"/>
      <c r="H147" s="10">
        <v>2250</v>
      </c>
      <c r="I147" s="20" t="s">
        <v>179</v>
      </c>
      <c r="J147" s="2" t="s">
        <v>180</v>
      </c>
      <c r="K147">
        <f>ROUND(H147*0.4/1.09,2)</f>
        <v>825.69</v>
      </c>
    </row>
    <row r="148" spans="1:11" ht="14.45" hidden="1" x14ac:dyDescent="0.15">
      <c r="A148" s="3" t="s">
        <v>41</v>
      </c>
      <c r="B148" s="3" t="s">
        <v>122</v>
      </c>
      <c r="C148" s="4" t="s">
        <v>45</v>
      </c>
      <c r="D148" s="4" t="s">
        <v>41</v>
      </c>
      <c r="E148" s="3">
        <v>140903</v>
      </c>
      <c r="F148" s="4" t="s">
        <v>44</v>
      </c>
      <c r="G148" s="3"/>
      <c r="H148" s="11">
        <v>2307</v>
      </c>
      <c r="I148" s="20" t="s">
        <v>179</v>
      </c>
      <c r="J148" s="2" t="s">
        <v>180</v>
      </c>
      <c r="K148">
        <f>ROUND(H148*0.5,2)</f>
        <v>1153.5</v>
      </c>
    </row>
    <row r="149" spans="1:11" ht="13.5" hidden="1" customHeight="1" x14ac:dyDescent="0.15">
      <c r="A149" s="3" t="s">
        <v>41</v>
      </c>
      <c r="B149" s="3" t="s">
        <v>122</v>
      </c>
      <c r="C149" s="17" t="s">
        <v>94</v>
      </c>
      <c r="D149" s="4" t="s">
        <v>41</v>
      </c>
      <c r="E149" s="3">
        <v>140901</v>
      </c>
      <c r="F149" s="4" t="s">
        <v>38</v>
      </c>
      <c r="G149" s="3"/>
      <c r="H149" s="11">
        <v>10900</v>
      </c>
      <c r="I149" s="20" t="s">
        <v>179</v>
      </c>
      <c r="J149" s="2" t="s">
        <v>180</v>
      </c>
      <c r="K149">
        <f>ROUND(H149*0.4/1.09,2)</f>
        <v>4000</v>
      </c>
    </row>
    <row r="150" spans="1:11" ht="14.45" hidden="1" x14ac:dyDescent="0.15">
      <c r="A150" s="3" t="s">
        <v>41</v>
      </c>
      <c r="B150" s="3" t="s">
        <v>123</v>
      </c>
      <c r="C150" s="4" t="s">
        <v>46</v>
      </c>
      <c r="D150" s="4" t="s">
        <v>41</v>
      </c>
      <c r="E150" s="3">
        <v>140903</v>
      </c>
      <c r="F150" s="4" t="s">
        <v>44</v>
      </c>
      <c r="G150" s="3"/>
      <c r="H150" s="11">
        <v>2472</v>
      </c>
      <c r="I150" s="20" t="s">
        <v>179</v>
      </c>
      <c r="J150" s="2" t="s">
        <v>180</v>
      </c>
      <c r="K150">
        <f>ROUND(H150*0.5,2)</f>
        <v>1236</v>
      </c>
    </row>
    <row r="151" spans="1:11" ht="13.5" hidden="1" customHeight="1" x14ac:dyDescent="0.15">
      <c r="A151" s="3" t="s">
        <v>41</v>
      </c>
      <c r="B151" s="3" t="s">
        <v>123</v>
      </c>
      <c r="C151" s="17" t="s">
        <v>95</v>
      </c>
      <c r="D151" s="4" t="s">
        <v>41</v>
      </c>
      <c r="E151" s="3">
        <v>140901</v>
      </c>
      <c r="F151" s="4" t="s">
        <v>38</v>
      </c>
      <c r="G151" s="3"/>
      <c r="H151" s="11">
        <v>10250</v>
      </c>
      <c r="I151" s="20" t="s">
        <v>179</v>
      </c>
      <c r="J151" s="2" t="s">
        <v>180</v>
      </c>
      <c r="K151">
        <f>ROUND(H151*0.4/1.09,2)</f>
        <v>3761.47</v>
      </c>
    </row>
    <row r="152" spans="1:11" ht="14.45" hidden="1" x14ac:dyDescent="0.15">
      <c r="A152" s="3" t="s">
        <v>41</v>
      </c>
      <c r="B152" s="3" t="str">
        <f>VLOOKUP(C152,[1]项目金额!$C:$D,2,0)</f>
        <v>10003900</v>
      </c>
      <c r="C152" s="4" t="s">
        <v>47</v>
      </c>
      <c r="D152" s="4" t="s">
        <v>41</v>
      </c>
      <c r="E152" s="3">
        <v>140903</v>
      </c>
      <c r="F152" s="4" t="s">
        <v>44</v>
      </c>
      <c r="G152" s="3"/>
      <c r="H152" s="11">
        <v>2746</v>
      </c>
      <c r="I152" s="20" t="s">
        <v>179</v>
      </c>
      <c r="J152" s="2" t="s">
        <v>180</v>
      </c>
      <c r="K152">
        <f>ROUND(H152*0.5,2)</f>
        <v>1373</v>
      </c>
    </row>
    <row r="153" spans="1:11" ht="13.5" hidden="1" customHeight="1" x14ac:dyDescent="0.15">
      <c r="A153" s="3" t="s">
        <v>41</v>
      </c>
      <c r="B153" s="3" t="str">
        <f>VLOOKUP(C153,[1]项目金额!$C:$D,2,0)</f>
        <v>10003900</v>
      </c>
      <c r="C153" s="17" t="s">
        <v>96</v>
      </c>
      <c r="D153" s="4" t="s">
        <v>41</v>
      </c>
      <c r="E153" s="3">
        <v>140901</v>
      </c>
      <c r="F153" s="4" t="s">
        <v>38</v>
      </c>
      <c r="G153" s="3"/>
      <c r="H153" s="11">
        <v>2925</v>
      </c>
      <c r="I153" s="20" t="s">
        <v>179</v>
      </c>
      <c r="J153" s="2" t="s">
        <v>180</v>
      </c>
      <c r="K153">
        <f>ROUND(H153*0.4/1.09,2)</f>
        <v>1073.3900000000001</v>
      </c>
    </row>
    <row r="154" spans="1:11" ht="14.45" hidden="1" x14ac:dyDescent="0.15">
      <c r="A154" s="3" t="s">
        <v>41</v>
      </c>
      <c r="B154" s="3" t="s">
        <v>124</v>
      </c>
      <c r="C154" s="4" t="s">
        <v>48</v>
      </c>
      <c r="D154" s="4" t="s">
        <v>41</v>
      </c>
      <c r="E154" s="3">
        <v>140903</v>
      </c>
      <c r="F154" s="4" t="s">
        <v>44</v>
      </c>
      <c r="G154" s="3"/>
      <c r="H154" s="11">
        <v>1813</v>
      </c>
      <c r="I154" s="20" t="s">
        <v>179</v>
      </c>
      <c r="J154" s="2" t="s">
        <v>180</v>
      </c>
      <c r="K154">
        <f>ROUND(H154*0.5,2)</f>
        <v>906.5</v>
      </c>
    </row>
    <row r="155" spans="1:11" ht="13.5" hidden="1" customHeight="1" x14ac:dyDescent="0.15">
      <c r="A155" s="3" t="s">
        <v>41</v>
      </c>
      <c r="B155" s="3" t="s">
        <v>124</v>
      </c>
      <c r="C155" s="17" t="s">
        <v>97</v>
      </c>
      <c r="D155" s="4" t="s">
        <v>41</v>
      </c>
      <c r="E155" s="3">
        <v>140901</v>
      </c>
      <c r="F155" s="4" t="s">
        <v>38</v>
      </c>
      <c r="G155" s="3"/>
      <c r="H155" s="11">
        <v>14850</v>
      </c>
      <c r="I155" s="20" t="s">
        <v>179</v>
      </c>
      <c r="J155" s="2" t="s">
        <v>180</v>
      </c>
      <c r="K155">
        <f>ROUND(H155*0.4/1.09,2)</f>
        <v>5449.54</v>
      </c>
    </row>
    <row r="156" spans="1:11" ht="14.45" hidden="1" x14ac:dyDescent="0.15">
      <c r="A156" s="3" t="s">
        <v>41</v>
      </c>
      <c r="B156" s="3" t="s">
        <v>125</v>
      </c>
      <c r="C156" s="4" t="s">
        <v>49</v>
      </c>
      <c r="D156" s="4" t="s">
        <v>41</v>
      </c>
      <c r="E156" s="3">
        <v>140903</v>
      </c>
      <c r="F156" s="4" t="s">
        <v>44</v>
      </c>
      <c r="G156" s="3"/>
      <c r="H156" s="11">
        <v>1690</v>
      </c>
      <c r="I156" s="20" t="s">
        <v>179</v>
      </c>
      <c r="J156" s="2" t="s">
        <v>180</v>
      </c>
      <c r="K156">
        <f>ROUND(H156*0.5,2)</f>
        <v>845</v>
      </c>
    </row>
    <row r="157" spans="1:11" ht="13.5" hidden="1" customHeight="1" x14ac:dyDescent="0.15">
      <c r="A157" s="3" t="s">
        <v>41</v>
      </c>
      <c r="B157" s="3" t="s">
        <v>125</v>
      </c>
      <c r="C157" s="17" t="s">
        <v>98</v>
      </c>
      <c r="D157" s="4" t="s">
        <v>41</v>
      </c>
      <c r="E157" s="3">
        <v>140901</v>
      </c>
      <c r="F157" s="4" t="s">
        <v>38</v>
      </c>
      <c r="G157" s="3"/>
      <c r="H157" s="11">
        <v>1800</v>
      </c>
      <c r="I157" s="20" t="s">
        <v>179</v>
      </c>
      <c r="J157" s="2" t="s">
        <v>180</v>
      </c>
      <c r="K157">
        <f>ROUND(H157*0.4/1.09,2)</f>
        <v>660.55</v>
      </c>
    </row>
    <row r="158" spans="1:11" ht="14.45" hidden="1" x14ac:dyDescent="0.15">
      <c r="A158" s="3" t="s">
        <v>41</v>
      </c>
      <c r="B158" s="3" t="s">
        <v>126</v>
      </c>
      <c r="C158" s="4" t="s">
        <v>50</v>
      </c>
      <c r="D158" s="4" t="s">
        <v>41</v>
      </c>
      <c r="E158" s="3">
        <v>140903</v>
      </c>
      <c r="F158" s="4" t="s">
        <v>44</v>
      </c>
      <c r="G158" s="3"/>
      <c r="H158" s="11">
        <v>1479</v>
      </c>
      <c r="I158" s="20" t="s">
        <v>179</v>
      </c>
      <c r="J158" s="2" t="s">
        <v>180</v>
      </c>
      <c r="K158">
        <f>ROUND(H158*0.5,2)</f>
        <v>739.5</v>
      </c>
    </row>
    <row r="159" spans="1:11" ht="13.5" hidden="1" customHeight="1" x14ac:dyDescent="0.15">
      <c r="A159" s="3" t="s">
        <v>41</v>
      </c>
      <c r="B159" s="3" t="s">
        <v>126</v>
      </c>
      <c r="C159" s="17" t="s">
        <v>99</v>
      </c>
      <c r="D159" s="4" t="s">
        <v>41</v>
      </c>
      <c r="E159" s="3">
        <v>140901</v>
      </c>
      <c r="F159" s="4" t="s">
        <v>38</v>
      </c>
      <c r="G159" s="3"/>
      <c r="H159" s="11">
        <v>1575</v>
      </c>
      <c r="I159" s="20" t="s">
        <v>179</v>
      </c>
      <c r="J159" s="2" t="s">
        <v>180</v>
      </c>
      <c r="K159">
        <f>ROUND(H159*0.4/1.09,2)</f>
        <v>577.98</v>
      </c>
    </row>
    <row r="160" spans="1:11" ht="14.45" hidden="1" x14ac:dyDescent="0.15">
      <c r="A160" s="3" t="s">
        <v>41</v>
      </c>
      <c r="B160" s="3" t="s">
        <v>127</v>
      </c>
      <c r="C160" s="4" t="s">
        <v>51</v>
      </c>
      <c r="D160" s="4" t="s">
        <v>41</v>
      </c>
      <c r="E160" s="3">
        <v>140903</v>
      </c>
      <c r="F160" s="4" t="s">
        <v>44</v>
      </c>
      <c r="G160" s="3"/>
      <c r="H160" s="11">
        <v>2535</v>
      </c>
      <c r="I160" s="20" t="s">
        <v>179</v>
      </c>
      <c r="J160" s="2" t="s">
        <v>180</v>
      </c>
      <c r="K160">
        <f>ROUND(H160*0.5,2)</f>
        <v>1267.5</v>
      </c>
    </row>
    <row r="161" spans="1:11" ht="13.5" hidden="1" customHeight="1" x14ac:dyDescent="0.15">
      <c r="A161" s="3" t="s">
        <v>41</v>
      </c>
      <c r="B161" s="3" t="s">
        <v>127</v>
      </c>
      <c r="C161" s="17" t="s">
        <v>100</v>
      </c>
      <c r="D161" s="4" t="s">
        <v>41</v>
      </c>
      <c r="E161" s="3">
        <v>140901</v>
      </c>
      <c r="F161" s="4" t="s">
        <v>38</v>
      </c>
      <c r="G161" s="3"/>
      <c r="H161" s="11">
        <v>2700</v>
      </c>
      <c r="I161" s="20" t="s">
        <v>179</v>
      </c>
      <c r="J161" s="2" t="s">
        <v>180</v>
      </c>
      <c r="K161">
        <f>ROUND(H161*0.4/1.09,2)</f>
        <v>990.83</v>
      </c>
    </row>
    <row r="162" spans="1:11" ht="14.45" hidden="1" x14ac:dyDescent="0.15">
      <c r="A162" s="3" t="s">
        <v>41</v>
      </c>
      <c r="B162" s="3" t="str">
        <f>VLOOKUP(C162,[1]项目金额!$C:$D,2,0)</f>
        <v>10002900</v>
      </c>
      <c r="C162" s="4" t="s">
        <v>52</v>
      </c>
      <c r="D162" s="4" t="s">
        <v>41</v>
      </c>
      <c r="E162" s="3">
        <v>140903</v>
      </c>
      <c r="F162" s="4" t="s">
        <v>44</v>
      </c>
      <c r="G162" s="3"/>
      <c r="H162" s="11">
        <v>1690</v>
      </c>
      <c r="I162" s="20" t="s">
        <v>179</v>
      </c>
      <c r="J162" s="2" t="s">
        <v>180</v>
      </c>
      <c r="K162">
        <f>ROUND(H162*0.5,2)</f>
        <v>845</v>
      </c>
    </row>
    <row r="163" spans="1:11" ht="13.5" hidden="1" customHeight="1" x14ac:dyDescent="0.15">
      <c r="A163" s="3" t="s">
        <v>41</v>
      </c>
      <c r="B163" s="3" t="str">
        <f>VLOOKUP(C163,[1]项目金额!$C:$D,2,0)</f>
        <v>10002900</v>
      </c>
      <c r="C163" s="17" t="s">
        <v>101</v>
      </c>
      <c r="D163" s="4" t="s">
        <v>41</v>
      </c>
      <c r="E163" s="3">
        <v>140901</v>
      </c>
      <c r="F163" s="4" t="s">
        <v>38</v>
      </c>
      <c r="G163" s="3"/>
      <c r="H163" s="11">
        <v>1800</v>
      </c>
      <c r="I163" s="20" t="s">
        <v>179</v>
      </c>
      <c r="J163" s="2" t="s">
        <v>180</v>
      </c>
      <c r="K163">
        <f>ROUND(H163*0.4/1.09,2)</f>
        <v>660.55</v>
      </c>
    </row>
    <row r="164" spans="1:11" ht="14.45" hidden="1" x14ac:dyDescent="0.15">
      <c r="A164" s="3" t="s">
        <v>41</v>
      </c>
      <c r="B164" s="3" t="str">
        <f>VLOOKUP(C164,[1]项目金额!$C:$D,2,0)</f>
        <v>10002700</v>
      </c>
      <c r="C164" s="4" t="s">
        <v>53</v>
      </c>
      <c r="D164" s="4" t="s">
        <v>41</v>
      </c>
      <c r="E164" s="3">
        <v>140903</v>
      </c>
      <c r="F164" s="4" t="s">
        <v>44</v>
      </c>
      <c r="G164" s="3"/>
      <c r="H164" s="11">
        <v>1172</v>
      </c>
      <c r="I164" s="20" t="s">
        <v>179</v>
      </c>
      <c r="J164" s="2" t="s">
        <v>180</v>
      </c>
      <c r="K164">
        <f>ROUND(H164*0.5,2)</f>
        <v>586</v>
      </c>
    </row>
    <row r="165" spans="1:11" ht="13.5" hidden="1" customHeight="1" x14ac:dyDescent="0.15">
      <c r="A165" s="3" t="s">
        <v>41</v>
      </c>
      <c r="B165" s="3" t="str">
        <f>VLOOKUP(C165,[1]项目金额!$C:$D,2,0)</f>
        <v>10002700</v>
      </c>
      <c r="C165" s="17" t="s">
        <v>102</v>
      </c>
      <c r="D165" s="4" t="s">
        <v>41</v>
      </c>
      <c r="E165" s="3">
        <v>140901</v>
      </c>
      <c r="F165" s="4" t="s">
        <v>38</v>
      </c>
      <c r="G165" s="3"/>
      <c r="H165" s="11">
        <v>3375</v>
      </c>
      <c r="I165" s="20" t="s">
        <v>179</v>
      </c>
      <c r="J165" s="2" t="s">
        <v>180</v>
      </c>
      <c r="K165">
        <f>ROUND(H165*0.4/1.09,2)</f>
        <v>1238.53</v>
      </c>
    </row>
    <row r="166" spans="1:11" ht="14.45" hidden="1" x14ac:dyDescent="0.15">
      <c r="A166" s="3" t="s">
        <v>41</v>
      </c>
      <c r="B166" s="3" t="str">
        <f>VLOOKUP(C166,[1]项目金额!$C:$D,2,0)</f>
        <v>10003300</v>
      </c>
      <c r="C166" s="4" t="s">
        <v>54</v>
      </c>
      <c r="D166" s="4" t="s">
        <v>41</v>
      </c>
      <c r="E166" s="3">
        <v>140903</v>
      </c>
      <c r="F166" s="4" t="s">
        <v>44</v>
      </c>
      <c r="G166" s="3"/>
      <c r="H166" s="11">
        <v>2168</v>
      </c>
      <c r="I166" s="20" t="s">
        <v>179</v>
      </c>
      <c r="J166" s="2" t="s">
        <v>180</v>
      </c>
      <c r="K166">
        <f>ROUND(H166*0.5,2)</f>
        <v>1084</v>
      </c>
    </row>
    <row r="167" spans="1:11" ht="13.5" hidden="1" customHeight="1" x14ac:dyDescent="0.15">
      <c r="A167" s="3" t="s">
        <v>41</v>
      </c>
      <c r="B167" s="3" t="str">
        <f>VLOOKUP(C167,[1]项目金额!$C:$D,2,0)</f>
        <v>10003300</v>
      </c>
      <c r="C167" s="17" t="s">
        <v>103</v>
      </c>
      <c r="D167" s="4" t="s">
        <v>41</v>
      </c>
      <c r="E167" s="3">
        <v>140901</v>
      </c>
      <c r="F167" s="4" t="s">
        <v>38</v>
      </c>
      <c r="G167" s="3"/>
      <c r="H167" s="11">
        <v>3375</v>
      </c>
      <c r="I167" s="20" t="s">
        <v>179</v>
      </c>
      <c r="J167" s="2" t="s">
        <v>180</v>
      </c>
      <c r="K167">
        <f>ROUND(H167*0.4/1.09,2)</f>
        <v>1238.53</v>
      </c>
    </row>
    <row r="168" spans="1:11" ht="14.45" hidden="1" x14ac:dyDescent="0.15">
      <c r="A168" s="3" t="s">
        <v>41</v>
      </c>
      <c r="B168" s="3" t="str">
        <f>VLOOKUP(C168,[1]项目金额!$C:$D,2,0)</f>
        <v>10002600</v>
      </c>
      <c r="C168" s="4" t="s">
        <v>55</v>
      </c>
      <c r="D168" s="4" t="s">
        <v>41</v>
      </c>
      <c r="E168" s="3">
        <v>140903</v>
      </c>
      <c r="F168" s="4" t="s">
        <v>44</v>
      </c>
      <c r="G168" s="3"/>
      <c r="H168" s="11">
        <v>1648</v>
      </c>
      <c r="I168" s="20" t="s">
        <v>179</v>
      </c>
      <c r="J168" s="2" t="s">
        <v>180</v>
      </c>
      <c r="K168">
        <f>ROUND(H168*0.5,2)</f>
        <v>824</v>
      </c>
    </row>
    <row r="169" spans="1:11" ht="13.5" hidden="1" customHeight="1" x14ac:dyDescent="0.15">
      <c r="A169" s="3" t="s">
        <v>41</v>
      </c>
      <c r="B169" s="3" t="str">
        <f>VLOOKUP(C169,[1]项目金额!$C:$D,2,0)</f>
        <v>10002600</v>
      </c>
      <c r="C169" s="17" t="s">
        <v>104</v>
      </c>
      <c r="D169" s="4" t="s">
        <v>41</v>
      </c>
      <c r="E169" s="3">
        <v>140901</v>
      </c>
      <c r="F169" s="4" t="s">
        <v>38</v>
      </c>
      <c r="G169" s="3"/>
      <c r="H169" s="11">
        <v>11813</v>
      </c>
      <c r="I169" s="20" t="s">
        <v>179</v>
      </c>
      <c r="J169" s="2" t="s">
        <v>180</v>
      </c>
      <c r="K169">
        <f>ROUND(H169*0.4/1.09,2)</f>
        <v>4335.05</v>
      </c>
    </row>
    <row r="170" spans="1:11" x14ac:dyDescent="0.15">
      <c r="A170" s="3" t="s">
        <v>56</v>
      </c>
      <c r="B170" s="3" t="str">
        <f>VLOOKUP(C170,[1]项目金额!$C:$D,2,0)</f>
        <v>11003000</v>
      </c>
      <c r="C170" s="3" t="s">
        <v>57</v>
      </c>
      <c r="D170" s="3" t="s">
        <v>58</v>
      </c>
      <c r="E170" s="3">
        <v>140903</v>
      </c>
      <c r="F170" s="3" t="s">
        <v>59</v>
      </c>
      <c r="G170" s="3" t="s">
        <v>59</v>
      </c>
      <c r="H170" s="10">
        <v>5500</v>
      </c>
      <c r="I170" s="20" t="s">
        <v>177</v>
      </c>
      <c r="J170" s="2" t="s">
        <v>178</v>
      </c>
      <c r="K170">
        <f t="shared" ref="K170:K181" si="5">ROUND(H170*0.5,2)</f>
        <v>2750</v>
      </c>
    </row>
    <row r="171" spans="1:11" x14ac:dyDescent="0.15">
      <c r="A171" s="3" t="s">
        <v>56</v>
      </c>
      <c r="B171" s="3" t="str">
        <f>VLOOKUP(C171,[1]项目金额!$C:$D,2,0)</f>
        <v>11003000</v>
      </c>
      <c r="C171" s="3" t="s">
        <v>57</v>
      </c>
      <c r="D171" s="3" t="s">
        <v>60</v>
      </c>
      <c r="E171" s="3">
        <v>140903</v>
      </c>
      <c r="F171" s="3" t="s">
        <v>59</v>
      </c>
      <c r="G171" s="3" t="s">
        <v>59</v>
      </c>
      <c r="H171" s="10">
        <v>1700</v>
      </c>
      <c r="I171" s="20" t="s">
        <v>177</v>
      </c>
      <c r="J171" s="2" t="s">
        <v>178</v>
      </c>
      <c r="K171">
        <f t="shared" si="5"/>
        <v>850</v>
      </c>
    </row>
    <row r="172" spans="1:11" x14ac:dyDescent="0.15">
      <c r="A172" s="3" t="s">
        <v>56</v>
      </c>
      <c r="B172" s="3" t="str">
        <f>VLOOKUP(C172,[1]项目金额!$C:$D,2,0)</f>
        <v>11002600</v>
      </c>
      <c r="C172" s="3" t="s">
        <v>62</v>
      </c>
      <c r="D172" s="3" t="s">
        <v>58</v>
      </c>
      <c r="E172" s="3">
        <v>140903</v>
      </c>
      <c r="F172" s="3" t="s">
        <v>59</v>
      </c>
      <c r="G172" s="3">
        <v>840</v>
      </c>
      <c r="H172" s="10">
        <v>840</v>
      </c>
      <c r="I172" s="20" t="s">
        <v>177</v>
      </c>
      <c r="J172" s="2" t="s">
        <v>178</v>
      </c>
      <c r="K172">
        <f t="shared" si="5"/>
        <v>420</v>
      </c>
    </row>
    <row r="173" spans="1:11" x14ac:dyDescent="0.15">
      <c r="A173" s="3" t="s">
        <v>56</v>
      </c>
      <c r="B173" s="3" t="str">
        <f>VLOOKUP(C173,[1]项目金额!$C:$D,2,0)</f>
        <v>11002600</v>
      </c>
      <c r="C173" s="3" t="s">
        <v>62</v>
      </c>
      <c r="D173" s="3" t="s">
        <v>60</v>
      </c>
      <c r="E173" s="3">
        <v>140903</v>
      </c>
      <c r="F173" s="3" t="s">
        <v>59</v>
      </c>
      <c r="G173" s="3">
        <v>1466.3999999999999</v>
      </c>
      <c r="H173" s="10">
        <v>1466</v>
      </c>
      <c r="I173" s="20" t="s">
        <v>177</v>
      </c>
      <c r="J173" s="2" t="s">
        <v>178</v>
      </c>
      <c r="K173">
        <f t="shared" si="5"/>
        <v>733</v>
      </c>
    </row>
    <row r="174" spans="1:11" x14ac:dyDescent="0.15">
      <c r="A174" s="3" t="s">
        <v>56</v>
      </c>
      <c r="B174" s="7" t="s">
        <v>139</v>
      </c>
      <c r="C174" s="3" t="s">
        <v>63</v>
      </c>
      <c r="D174" s="3" t="s">
        <v>58</v>
      </c>
      <c r="E174" s="3">
        <v>140903</v>
      </c>
      <c r="F174" s="3" t="s">
        <v>64</v>
      </c>
      <c r="G174" s="3">
        <v>7388</v>
      </c>
      <c r="H174" s="10">
        <v>7388</v>
      </c>
      <c r="I174" s="20" t="s">
        <v>177</v>
      </c>
      <c r="J174" s="2" t="s">
        <v>178</v>
      </c>
      <c r="K174">
        <f t="shared" si="5"/>
        <v>3694</v>
      </c>
    </row>
    <row r="175" spans="1:11" x14ac:dyDescent="0.15">
      <c r="A175" s="3" t="s">
        <v>56</v>
      </c>
      <c r="B175" s="3" t="str">
        <f>VLOOKUP(C175,[1]项目金额!$C:$D,2,0)</f>
        <v>11003600</v>
      </c>
      <c r="C175" s="3" t="s">
        <v>65</v>
      </c>
      <c r="D175" s="3" t="s">
        <v>58</v>
      </c>
      <c r="E175" s="3">
        <v>140903</v>
      </c>
      <c r="F175" s="3" t="s">
        <v>59</v>
      </c>
      <c r="G175" s="3">
        <v>3900</v>
      </c>
      <c r="H175" s="10">
        <v>3900</v>
      </c>
      <c r="I175" s="20" t="s">
        <v>177</v>
      </c>
      <c r="J175" s="2" t="s">
        <v>178</v>
      </c>
      <c r="K175">
        <f t="shared" si="5"/>
        <v>1950</v>
      </c>
    </row>
    <row r="176" spans="1:11" x14ac:dyDescent="0.15">
      <c r="A176" s="3" t="s">
        <v>56</v>
      </c>
      <c r="B176" s="3" t="str">
        <f>VLOOKUP(C176,[1]项目金额!$C:$D,2,0)</f>
        <v>11002800</v>
      </c>
      <c r="C176" s="3" t="s">
        <v>66</v>
      </c>
      <c r="D176" s="3" t="s">
        <v>58</v>
      </c>
      <c r="E176" s="3">
        <v>140903</v>
      </c>
      <c r="F176" s="3" t="s">
        <v>59</v>
      </c>
      <c r="G176" s="3">
        <v>19830</v>
      </c>
      <c r="H176" s="10">
        <v>19830</v>
      </c>
      <c r="I176" s="20" t="s">
        <v>177</v>
      </c>
      <c r="J176" s="2" t="s">
        <v>178</v>
      </c>
      <c r="K176">
        <f t="shared" si="5"/>
        <v>9915</v>
      </c>
    </row>
    <row r="177" spans="1:11" x14ac:dyDescent="0.15">
      <c r="A177" s="3" t="s">
        <v>56</v>
      </c>
      <c r="B177" s="3" t="s">
        <v>138</v>
      </c>
      <c r="C177" s="3" t="s">
        <v>67</v>
      </c>
      <c r="D177" s="3" t="s">
        <v>58</v>
      </c>
      <c r="E177" s="3">
        <v>140903</v>
      </c>
      <c r="F177" s="3" t="s">
        <v>59</v>
      </c>
      <c r="G177" s="3"/>
      <c r="H177" s="10">
        <v>9530</v>
      </c>
      <c r="I177" s="20" t="s">
        <v>177</v>
      </c>
      <c r="J177" s="2" t="s">
        <v>178</v>
      </c>
      <c r="K177">
        <f t="shared" si="5"/>
        <v>4765</v>
      </c>
    </row>
    <row r="178" spans="1:11" x14ac:dyDescent="0.15">
      <c r="A178" s="3" t="s">
        <v>56</v>
      </c>
      <c r="B178" s="3" t="s">
        <v>138</v>
      </c>
      <c r="C178" s="3" t="s">
        <v>67</v>
      </c>
      <c r="D178" s="3" t="s">
        <v>68</v>
      </c>
      <c r="E178" s="3">
        <v>140903</v>
      </c>
      <c r="F178" s="3" t="s">
        <v>59</v>
      </c>
      <c r="G178" s="3"/>
      <c r="H178" s="10">
        <v>461</v>
      </c>
      <c r="I178" s="20" t="s">
        <v>177</v>
      </c>
      <c r="J178" s="2" t="s">
        <v>178</v>
      </c>
      <c r="K178">
        <f t="shared" si="5"/>
        <v>230.5</v>
      </c>
    </row>
    <row r="179" spans="1:11" x14ac:dyDescent="0.15">
      <c r="A179" s="3" t="s">
        <v>56</v>
      </c>
      <c r="B179" s="3" t="s">
        <v>137</v>
      </c>
      <c r="C179" s="3" t="s">
        <v>69</v>
      </c>
      <c r="D179" s="3" t="s">
        <v>58</v>
      </c>
      <c r="E179" s="3">
        <v>140903</v>
      </c>
      <c r="F179" s="3" t="s">
        <v>59</v>
      </c>
      <c r="G179" s="3"/>
      <c r="H179" s="10">
        <v>8269</v>
      </c>
      <c r="I179" s="20" t="s">
        <v>177</v>
      </c>
      <c r="J179" s="2" t="s">
        <v>178</v>
      </c>
      <c r="K179">
        <f t="shared" si="5"/>
        <v>4134.5</v>
      </c>
    </row>
    <row r="180" spans="1:11" ht="14.45" hidden="1" x14ac:dyDescent="0.15">
      <c r="A180" s="3" t="s">
        <v>74</v>
      </c>
      <c r="B180" s="3" t="str">
        <f>VLOOKUP(C180,[1]项目金额!$C:$D,2,0)</f>
        <v>14002000</v>
      </c>
      <c r="C180" s="3" t="s">
        <v>70</v>
      </c>
      <c r="D180" s="5" t="s">
        <v>71</v>
      </c>
      <c r="E180" s="3">
        <v>140903</v>
      </c>
      <c r="F180" s="5" t="s">
        <v>16</v>
      </c>
      <c r="G180" s="5">
        <v>4800</v>
      </c>
      <c r="H180" s="10">
        <v>4800</v>
      </c>
      <c r="I180" s="20" t="s">
        <v>174</v>
      </c>
      <c r="J180" s="2" t="s">
        <v>73</v>
      </c>
      <c r="K180">
        <f t="shared" si="5"/>
        <v>2400</v>
      </c>
    </row>
    <row r="181" spans="1:11" ht="14.45" hidden="1" x14ac:dyDescent="0.15">
      <c r="A181" s="3" t="s">
        <v>74</v>
      </c>
      <c r="B181" s="3" t="str">
        <f>VLOOKUP(C181,[1]项目金额!$C:$D,2,0)</f>
        <v>14002000</v>
      </c>
      <c r="C181" s="26" t="s">
        <v>136</v>
      </c>
      <c r="D181" s="5" t="s">
        <v>71</v>
      </c>
      <c r="E181" s="3">
        <v>140903</v>
      </c>
      <c r="F181" s="5" t="s">
        <v>16</v>
      </c>
      <c r="G181" s="5" t="e">
        <f>H181*J181</f>
        <v>#VALUE!</v>
      </c>
      <c r="H181" s="10">
        <v>446</v>
      </c>
      <c r="I181" s="20" t="s">
        <v>174</v>
      </c>
      <c r="J181" s="2" t="s">
        <v>73</v>
      </c>
      <c r="K181">
        <f t="shared" si="5"/>
        <v>223</v>
      </c>
    </row>
    <row r="182" spans="1:11" ht="13.5" hidden="1" customHeight="1" x14ac:dyDescent="0.15">
      <c r="A182" s="3" t="s">
        <v>74</v>
      </c>
      <c r="B182" s="3" t="s">
        <v>137</v>
      </c>
      <c r="C182" s="26"/>
      <c r="D182" s="5" t="s">
        <v>71</v>
      </c>
      <c r="E182" s="3">
        <v>140901</v>
      </c>
      <c r="F182" s="5" t="s">
        <v>72</v>
      </c>
      <c r="G182" s="5" t="e">
        <f>J182*H182</f>
        <v>#VALUE!</v>
      </c>
      <c r="H182" s="10">
        <v>560</v>
      </c>
      <c r="I182" s="20" t="s">
        <v>174</v>
      </c>
      <c r="J182" s="2" t="s">
        <v>73</v>
      </c>
      <c r="K182">
        <f>ROUND(H182*0.4/1.09,2)</f>
        <v>205.5</v>
      </c>
    </row>
    <row r="183" spans="1:11" ht="14.45" hidden="1" x14ac:dyDescent="0.15">
      <c r="A183" s="3" t="s">
        <v>74</v>
      </c>
      <c r="B183" s="3" t="str">
        <f>VLOOKUP(C183,[1]项目金额!$C:$D,2,0)</f>
        <v>14002000</v>
      </c>
      <c r="C183" s="3" t="s">
        <v>70</v>
      </c>
      <c r="D183" s="5" t="s">
        <v>71</v>
      </c>
      <c r="E183" s="3">
        <v>140903</v>
      </c>
      <c r="F183" s="5" t="s">
        <v>16</v>
      </c>
      <c r="G183" s="5" t="e">
        <f>J183*H183</f>
        <v>#VALUE!</v>
      </c>
      <c r="H183" s="10">
        <v>600</v>
      </c>
      <c r="I183" s="20" t="s">
        <v>174</v>
      </c>
      <c r="J183" s="2" t="s">
        <v>73</v>
      </c>
      <c r="K183">
        <f t="shared" ref="K183:K198" si="6">ROUND(H183*0.5,2)</f>
        <v>300</v>
      </c>
    </row>
    <row r="184" spans="1:11" ht="14.45" hidden="1" x14ac:dyDescent="0.15">
      <c r="A184" s="3" t="s">
        <v>74</v>
      </c>
      <c r="B184" s="3" t="str">
        <f>VLOOKUP(C184,[1]项目金额!$C:$D,2,0)</f>
        <v>14002000</v>
      </c>
      <c r="C184" s="3" t="s">
        <v>70</v>
      </c>
      <c r="D184" s="5" t="s">
        <v>71</v>
      </c>
      <c r="E184" s="3">
        <v>140903</v>
      </c>
      <c r="F184" s="3" t="s">
        <v>16</v>
      </c>
      <c r="G184" s="3" t="e">
        <f>H184*J184</f>
        <v>#VALUE!</v>
      </c>
      <c r="H184" s="10">
        <v>3600</v>
      </c>
      <c r="I184" s="20" t="s">
        <v>174</v>
      </c>
      <c r="J184" s="2" t="s">
        <v>73</v>
      </c>
      <c r="K184">
        <f t="shared" si="6"/>
        <v>1800</v>
      </c>
    </row>
    <row r="185" spans="1:11" ht="14.45" hidden="1" x14ac:dyDescent="0.15">
      <c r="A185" s="3" t="s">
        <v>74</v>
      </c>
      <c r="B185" s="3" t="s">
        <v>135</v>
      </c>
      <c r="C185" s="3" t="s">
        <v>134</v>
      </c>
      <c r="D185" s="3" t="s">
        <v>76</v>
      </c>
      <c r="E185" s="3">
        <v>140903</v>
      </c>
      <c r="F185" s="3" t="s">
        <v>16</v>
      </c>
      <c r="G185" s="3">
        <v>8.4</v>
      </c>
      <c r="H185" s="10">
        <v>8</v>
      </c>
      <c r="I185" s="20" t="s">
        <v>174</v>
      </c>
      <c r="J185" s="2" t="s">
        <v>73</v>
      </c>
      <c r="K185">
        <f t="shared" si="6"/>
        <v>4</v>
      </c>
    </row>
    <row r="186" spans="1:11" ht="14.45" hidden="1" x14ac:dyDescent="0.15">
      <c r="A186" s="3" t="s">
        <v>74</v>
      </c>
      <c r="B186" s="3" t="s">
        <v>135</v>
      </c>
      <c r="C186" s="3" t="s">
        <v>75</v>
      </c>
      <c r="D186" s="3" t="s">
        <v>76</v>
      </c>
      <c r="E186" s="3">
        <v>140903</v>
      </c>
      <c r="F186" s="3" t="s">
        <v>16</v>
      </c>
      <c r="G186" s="3">
        <v>144</v>
      </c>
      <c r="H186" s="10">
        <v>144</v>
      </c>
      <c r="I186" s="20" t="s">
        <v>174</v>
      </c>
      <c r="J186" s="2" t="s">
        <v>73</v>
      </c>
      <c r="K186">
        <f t="shared" si="6"/>
        <v>72</v>
      </c>
    </row>
    <row r="187" spans="1:11" ht="14.45" hidden="1" x14ac:dyDescent="0.15">
      <c r="A187" s="3" t="s">
        <v>74</v>
      </c>
      <c r="B187" s="3" t="s">
        <v>135</v>
      </c>
      <c r="C187" s="3" t="s">
        <v>75</v>
      </c>
      <c r="D187" s="3" t="s">
        <v>76</v>
      </c>
      <c r="E187" s="3">
        <v>140903</v>
      </c>
      <c r="F187" s="3" t="s">
        <v>16</v>
      </c>
      <c r="G187" s="3">
        <v>13.2</v>
      </c>
      <c r="H187" s="10">
        <v>13</v>
      </c>
      <c r="I187" s="20" t="s">
        <v>174</v>
      </c>
      <c r="J187" s="2" t="s">
        <v>73</v>
      </c>
      <c r="K187">
        <f t="shared" si="6"/>
        <v>6.5</v>
      </c>
    </row>
    <row r="188" spans="1:11" ht="14.45" hidden="1" x14ac:dyDescent="0.15">
      <c r="A188" s="3" t="s">
        <v>74</v>
      </c>
      <c r="B188" s="3" t="s">
        <v>135</v>
      </c>
      <c r="C188" s="3" t="s">
        <v>75</v>
      </c>
      <c r="D188" s="3" t="s">
        <v>77</v>
      </c>
      <c r="E188" s="3">
        <v>140903</v>
      </c>
      <c r="F188" s="3" t="s">
        <v>16</v>
      </c>
      <c r="G188" s="3">
        <v>33</v>
      </c>
      <c r="H188" s="10">
        <v>33</v>
      </c>
      <c r="I188" s="20" t="s">
        <v>174</v>
      </c>
      <c r="J188" s="2" t="s">
        <v>73</v>
      </c>
      <c r="K188">
        <f t="shared" si="6"/>
        <v>16.5</v>
      </c>
    </row>
    <row r="189" spans="1:11" ht="14.45" hidden="1" x14ac:dyDescent="0.15">
      <c r="A189" s="3" t="s">
        <v>74</v>
      </c>
      <c r="B189" s="3" t="s">
        <v>135</v>
      </c>
      <c r="C189" s="3" t="s">
        <v>75</v>
      </c>
      <c r="D189" s="3" t="s">
        <v>78</v>
      </c>
      <c r="E189" s="3">
        <v>140903</v>
      </c>
      <c r="F189" s="3" t="s">
        <v>16</v>
      </c>
      <c r="G189" s="3">
        <v>60</v>
      </c>
      <c r="H189" s="10">
        <v>60</v>
      </c>
      <c r="I189" s="20" t="s">
        <v>174</v>
      </c>
      <c r="J189" s="2" t="s">
        <v>73</v>
      </c>
      <c r="K189">
        <f t="shared" si="6"/>
        <v>30</v>
      </c>
    </row>
    <row r="190" spans="1:11" ht="14.45" hidden="1" x14ac:dyDescent="0.15">
      <c r="A190" s="3" t="s">
        <v>74</v>
      </c>
      <c r="B190" s="3" t="s">
        <v>135</v>
      </c>
      <c r="C190" s="3" t="s">
        <v>75</v>
      </c>
      <c r="D190" s="3" t="s">
        <v>78</v>
      </c>
      <c r="E190" s="3">
        <v>140903</v>
      </c>
      <c r="F190" s="3" t="s">
        <v>16</v>
      </c>
      <c r="G190" s="3">
        <v>330</v>
      </c>
      <c r="H190" s="10">
        <v>330</v>
      </c>
      <c r="I190" s="20" t="s">
        <v>174</v>
      </c>
      <c r="J190" s="2" t="s">
        <v>73</v>
      </c>
      <c r="K190">
        <f t="shared" si="6"/>
        <v>165</v>
      </c>
    </row>
    <row r="191" spans="1:11" ht="14.45" hidden="1" x14ac:dyDescent="0.15">
      <c r="A191" s="3" t="s">
        <v>74</v>
      </c>
      <c r="B191" s="3" t="s">
        <v>135</v>
      </c>
      <c r="C191" s="3" t="s">
        <v>75</v>
      </c>
      <c r="D191" s="3" t="s">
        <v>78</v>
      </c>
      <c r="E191" s="3">
        <v>140903</v>
      </c>
      <c r="F191" s="3" t="s">
        <v>16</v>
      </c>
      <c r="G191" s="3">
        <v>330</v>
      </c>
      <c r="H191" s="10">
        <v>330</v>
      </c>
      <c r="I191" s="20" t="s">
        <v>174</v>
      </c>
      <c r="J191" s="2" t="s">
        <v>73</v>
      </c>
      <c r="K191">
        <f t="shared" si="6"/>
        <v>165</v>
      </c>
    </row>
    <row r="192" spans="1:11" ht="14.45" hidden="1" x14ac:dyDescent="0.15">
      <c r="A192" s="3" t="s">
        <v>74</v>
      </c>
      <c r="B192" s="3" t="s">
        <v>135</v>
      </c>
      <c r="C192" s="3" t="s">
        <v>75</v>
      </c>
      <c r="D192" s="3" t="s">
        <v>78</v>
      </c>
      <c r="E192" s="3">
        <v>140903</v>
      </c>
      <c r="F192" s="3" t="s">
        <v>16</v>
      </c>
      <c r="G192" s="3">
        <v>330</v>
      </c>
      <c r="H192" s="10">
        <v>330</v>
      </c>
      <c r="I192" s="20" t="s">
        <v>174</v>
      </c>
      <c r="J192" s="2" t="s">
        <v>73</v>
      </c>
      <c r="K192">
        <f t="shared" si="6"/>
        <v>165</v>
      </c>
    </row>
    <row r="193" spans="1:11" ht="14.45" hidden="1" x14ac:dyDescent="0.15">
      <c r="A193" s="3" t="s">
        <v>74</v>
      </c>
      <c r="B193" s="3" t="s">
        <v>135</v>
      </c>
      <c r="C193" s="3" t="s">
        <v>75</v>
      </c>
      <c r="D193" s="3" t="s">
        <v>78</v>
      </c>
      <c r="E193" s="3">
        <v>140903</v>
      </c>
      <c r="F193" s="3" t="s">
        <v>16</v>
      </c>
      <c r="G193" s="3">
        <v>330</v>
      </c>
      <c r="H193" s="10">
        <v>330</v>
      </c>
      <c r="I193" s="20" t="s">
        <v>174</v>
      </c>
      <c r="J193" s="2" t="s">
        <v>73</v>
      </c>
      <c r="K193">
        <f t="shared" si="6"/>
        <v>165</v>
      </c>
    </row>
    <row r="194" spans="1:11" ht="14.45" hidden="1" x14ac:dyDescent="0.15">
      <c r="A194" s="3" t="s">
        <v>74</v>
      </c>
      <c r="B194" s="3" t="s">
        <v>135</v>
      </c>
      <c r="C194" s="3" t="s">
        <v>75</v>
      </c>
      <c r="D194" s="3" t="s">
        <v>79</v>
      </c>
      <c r="E194" s="3">
        <v>140903</v>
      </c>
      <c r="F194" s="3" t="s">
        <v>16</v>
      </c>
      <c r="G194" s="3">
        <v>90</v>
      </c>
      <c r="H194" s="10">
        <v>90</v>
      </c>
      <c r="I194" s="20" t="s">
        <v>174</v>
      </c>
      <c r="J194" s="2" t="s">
        <v>73</v>
      </c>
      <c r="K194">
        <f t="shared" si="6"/>
        <v>45</v>
      </c>
    </row>
    <row r="195" spans="1:11" ht="14.45" hidden="1" x14ac:dyDescent="0.15">
      <c r="A195" s="3" t="s">
        <v>74</v>
      </c>
      <c r="B195" s="3" t="s">
        <v>135</v>
      </c>
      <c r="C195" s="3" t="s">
        <v>75</v>
      </c>
      <c r="D195" s="3" t="s">
        <v>80</v>
      </c>
      <c r="E195" s="3">
        <v>140903</v>
      </c>
      <c r="F195" s="3" t="s">
        <v>16</v>
      </c>
      <c r="G195" s="3">
        <v>30</v>
      </c>
      <c r="H195" s="10">
        <v>30</v>
      </c>
      <c r="I195" s="20" t="s">
        <v>174</v>
      </c>
      <c r="J195" s="2" t="s">
        <v>73</v>
      </c>
      <c r="K195">
        <f t="shared" si="6"/>
        <v>15</v>
      </c>
    </row>
    <row r="196" spans="1:11" ht="14.45" hidden="1" x14ac:dyDescent="0.15">
      <c r="A196" s="3" t="s">
        <v>74</v>
      </c>
      <c r="B196" s="3" t="s">
        <v>131</v>
      </c>
      <c r="C196" s="3" t="s">
        <v>130</v>
      </c>
      <c r="D196" s="3" t="s">
        <v>73</v>
      </c>
      <c r="E196" s="3">
        <v>140903</v>
      </c>
      <c r="F196" s="3" t="s">
        <v>16</v>
      </c>
      <c r="G196" s="3" t="s">
        <v>16</v>
      </c>
      <c r="H196" s="10">
        <v>148</v>
      </c>
      <c r="I196" s="20" t="s">
        <v>174</v>
      </c>
      <c r="J196" s="2" t="s">
        <v>73</v>
      </c>
      <c r="K196">
        <f t="shared" si="6"/>
        <v>74</v>
      </c>
    </row>
    <row r="197" spans="1:11" ht="14.45" hidden="1" x14ac:dyDescent="0.15">
      <c r="A197" s="3" t="s">
        <v>149</v>
      </c>
      <c r="B197" s="3" t="s">
        <v>131</v>
      </c>
      <c r="C197" s="3" t="s">
        <v>81</v>
      </c>
      <c r="D197" s="3" t="s">
        <v>73</v>
      </c>
      <c r="E197" s="3">
        <v>140903</v>
      </c>
      <c r="F197" s="3" t="s">
        <v>16</v>
      </c>
      <c r="G197" s="3" t="s">
        <v>16</v>
      </c>
      <c r="H197" s="10">
        <v>120</v>
      </c>
      <c r="I197" s="20" t="s">
        <v>174</v>
      </c>
      <c r="J197" s="2" t="s">
        <v>73</v>
      </c>
      <c r="K197">
        <f t="shared" si="6"/>
        <v>60</v>
      </c>
    </row>
    <row r="198" spans="1:11" ht="14.45" hidden="1" x14ac:dyDescent="0.15">
      <c r="A198" s="3" t="s">
        <v>149</v>
      </c>
      <c r="B198" s="3" t="s">
        <v>131</v>
      </c>
      <c r="C198" s="3" t="s">
        <v>81</v>
      </c>
      <c r="D198" s="3" t="s">
        <v>73</v>
      </c>
      <c r="E198" s="3">
        <v>140903</v>
      </c>
      <c r="F198" s="3" t="s">
        <v>16</v>
      </c>
      <c r="G198" s="3" t="s">
        <v>16</v>
      </c>
      <c r="H198" s="10">
        <v>296</v>
      </c>
      <c r="I198" s="20" t="s">
        <v>174</v>
      </c>
      <c r="J198" s="2" t="s">
        <v>73</v>
      </c>
      <c r="K198">
        <f t="shared" si="6"/>
        <v>148</v>
      </c>
    </row>
    <row r="199" spans="1:11" ht="13.5" hidden="1" customHeight="1" x14ac:dyDescent="0.15">
      <c r="A199" s="3" t="s">
        <v>149</v>
      </c>
      <c r="B199" s="3" t="s">
        <v>131</v>
      </c>
      <c r="C199" s="3" t="s">
        <v>81</v>
      </c>
      <c r="D199" s="3" t="s">
        <v>73</v>
      </c>
      <c r="E199" s="3">
        <v>140901</v>
      </c>
      <c r="F199" s="3" t="s">
        <v>17</v>
      </c>
      <c r="G199" s="3" t="s">
        <v>17</v>
      </c>
      <c r="H199" s="10">
        <v>1280</v>
      </c>
      <c r="I199" s="20" t="s">
        <v>174</v>
      </c>
      <c r="J199" s="2" t="s">
        <v>73</v>
      </c>
      <c r="K199">
        <f>ROUND(H199*0.4/1.09,2)</f>
        <v>469.72</v>
      </c>
    </row>
    <row r="200" spans="1:11" ht="14.45" hidden="1" x14ac:dyDescent="0.15">
      <c r="A200" s="3" t="s">
        <v>149</v>
      </c>
      <c r="B200" s="3" t="s">
        <v>131</v>
      </c>
      <c r="C200" s="3" t="s">
        <v>81</v>
      </c>
      <c r="D200" s="3" t="s">
        <v>73</v>
      </c>
      <c r="E200" s="3">
        <v>140903</v>
      </c>
      <c r="F200" s="3" t="s">
        <v>16</v>
      </c>
      <c r="G200" s="3" t="s">
        <v>16</v>
      </c>
      <c r="H200" s="10">
        <v>600</v>
      </c>
      <c r="I200" s="20" t="s">
        <v>174</v>
      </c>
      <c r="J200" s="2" t="s">
        <v>73</v>
      </c>
      <c r="K200">
        <f t="shared" ref="K200:K201" si="7">ROUND(H200*0.5,2)</f>
        <v>300</v>
      </c>
    </row>
    <row r="201" spans="1:11" ht="14.45" hidden="1" x14ac:dyDescent="0.15">
      <c r="A201" s="3" t="s">
        <v>149</v>
      </c>
      <c r="B201" s="3" t="s">
        <v>131</v>
      </c>
      <c r="C201" s="3" t="s">
        <v>81</v>
      </c>
      <c r="D201" s="3" t="s">
        <v>73</v>
      </c>
      <c r="E201" s="3">
        <v>140903</v>
      </c>
      <c r="F201" s="3" t="s">
        <v>16</v>
      </c>
      <c r="G201" s="3" t="s">
        <v>16</v>
      </c>
      <c r="H201" s="10">
        <v>3600</v>
      </c>
      <c r="I201" s="20" t="s">
        <v>174</v>
      </c>
      <c r="J201" s="2" t="s">
        <v>73</v>
      </c>
      <c r="K201">
        <f t="shared" si="7"/>
        <v>1800</v>
      </c>
    </row>
    <row r="202" spans="1:11" ht="15.75" customHeight="1" x14ac:dyDescent="0.15">
      <c r="A202" s="3" t="s">
        <v>150</v>
      </c>
      <c r="B202" s="3" t="str">
        <f>VLOOKUP(C202,[1]项目金额!$C:$D,2,0)</f>
        <v>16001000</v>
      </c>
      <c r="C202" s="5" t="s">
        <v>151</v>
      </c>
      <c r="D202" s="3" t="s">
        <v>152</v>
      </c>
      <c r="E202" s="3">
        <v>140901</v>
      </c>
      <c r="F202" s="5" t="s">
        <v>153</v>
      </c>
      <c r="G202" s="10">
        <v>63208</v>
      </c>
      <c r="H202" s="10">
        <v>63208</v>
      </c>
      <c r="I202" s="20" t="s">
        <v>177</v>
      </c>
      <c r="J202" s="2" t="s">
        <v>178</v>
      </c>
      <c r="K202">
        <f>ROUND(H202*0.4/1.09,2)</f>
        <v>23195.599999999999</v>
      </c>
    </row>
    <row r="203" spans="1:11" x14ac:dyDescent="0.15">
      <c r="A203" s="3" t="s">
        <v>150</v>
      </c>
      <c r="B203" s="3" t="str">
        <f>VLOOKUP(C203,[1]项目金额!$C:$D,2,0)</f>
        <v>16001000</v>
      </c>
      <c r="C203" s="5" t="s">
        <v>151</v>
      </c>
      <c r="D203" s="3" t="s">
        <v>152</v>
      </c>
      <c r="E203" s="3">
        <v>140903</v>
      </c>
      <c r="F203" s="5" t="s">
        <v>154</v>
      </c>
      <c r="G203" s="10">
        <v>100329</v>
      </c>
      <c r="H203" s="10">
        <v>100329</v>
      </c>
      <c r="I203" s="20" t="s">
        <v>177</v>
      </c>
      <c r="J203" s="2" t="s">
        <v>178</v>
      </c>
      <c r="K203">
        <f>ROUND(H203*0.5,2)</f>
        <v>50164.5</v>
      </c>
    </row>
    <row r="204" spans="1:11" ht="15.75" customHeight="1" x14ac:dyDescent="0.15">
      <c r="A204" s="3" t="s">
        <v>150</v>
      </c>
      <c r="B204" s="3" t="str">
        <f>VLOOKUP(C204,[1]项目金额!$C:$D,2,0)</f>
        <v>16001000</v>
      </c>
      <c r="C204" s="5" t="s">
        <v>151</v>
      </c>
      <c r="D204" s="3" t="s">
        <v>155</v>
      </c>
      <c r="E204" s="3">
        <v>140901</v>
      </c>
      <c r="F204" s="5" t="s">
        <v>153</v>
      </c>
      <c r="G204" s="10">
        <v>77955</v>
      </c>
      <c r="H204" s="10">
        <v>77955</v>
      </c>
      <c r="I204" s="20" t="s">
        <v>177</v>
      </c>
      <c r="J204" s="2" t="s">
        <v>178</v>
      </c>
      <c r="K204">
        <f>ROUND(H204*0.4/1.09,2)</f>
        <v>28607.34</v>
      </c>
    </row>
    <row r="205" spans="1:11" x14ac:dyDescent="0.15">
      <c r="A205" s="3" t="s">
        <v>150</v>
      </c>
      <c r="B205" s="3" t="str">
        <f>VLOOKUP(C205,[1]项目金额!$C:$D,2,0)</f>
        <v>16001000</v>
      </c>
      <c r="C205" s="5" t="s">
        <v>151</v>
      </c>
      <c r="D205" s="3" t="s">
        <v>155</v>
      </c>
      <c r="E205" s="3">
        <v>140903</v>
      </c>
      <c r="F205" s="14" t="s">
        <v>154</v>
      </c>
      <c r="G205" s="10">
        <v>76982</v>
      </c>
      <c r="H205" s="10">
        <v>76982</v>
      </c>
      <c r="I205" s="20" t="s">
        <v>177</v>
      </c>
      <c r="J205" s="2" t="s">
        <v>178</v>
      </c>
      <c r="K205">
        <f t="shared" ref="K205:K206" si="8">ROUND(H205*0.5,2)</f>
        <v>38491</v>
      </c>
    </row>
    <row r="206" spans="1:11" x14ac:dyDescent="0.15">
      <c r="A206" s="3" t="s">
        <v>150</v>
      </c>
      <c r="B206" s="3" t="str">
        <f>VLOOKUP(C206,[1]项目金额!$C:$D,2,0)</f>
        <v>16001100</v>
      </c>
      <c r="C206" s="5" t="s">
        <v>156</v>
      </c>
      <c r="D206" s="3" t="s">
        <v>157</v>
      </c>
      <c r="E206" s="3">
        <v>140903</v>
      </c>
      <c r="F206" s="5" t="s">
        <v>158</v>
      </c>
      <c r="G206" s="10">
        <v>7704</v>
      </c>
      <c r="H206" s="10">
        <v>7704</v>
      </c>
      <c r="I206" s="20" t="s">
        <v>177</v>
      </c>
      <c r="J206" s="2" t="s">
        <v>178</v>
      </c>
      <c r="K206">
        <f t="shared" si="8"/>
        <v>3852</v>
      </c>
    </row>
    <row r="207" spans="1:11" ht="15.75" customHeight="1" x14ac:dyDescent="0.15">
      <c r="A207" s="3" t="s">
        <v>150</v>
      </c>
      <c r="B207" s="3" t="str">
        <f>VLOOKUP(C207,[1]项目金额!$C:$D,2,0)</f>
        <v>16000900</v>
      </c>
      <c r="C207" s="5" t="s">
        <v>159</v>
      </c>
      <c r="D207" s="3" t="s">
        <v>160</v>
      </c>
      <c r="E207" s="3">
        <v>140901</v>
      </c>
      <c r="F207" s="5" t="s">
        <v>153</v>
      </c>
      <c r="G207" s="10">
        <v>69597</v>
      </c>
      <c r="H207" s="10">
        <v>69597</v>
      </c>
      <c r="I207" s="20" t="s">
        <v>177</v>
      </c>
      <c r="J207" s="2" t="s">
        <v>178</v>
      </c>
      <c r="K207">
        <f>ROUND(H207*0.4/1.09,2)</f>
        <v>25540.18</v>
      </c>
    </row>
    <row r="208" spans="1:11" x14ac:dyDescent="0.15">
      <c r="A208" s="3" t="s">
        <v>150</v>
      </c>
      <c r="B208" s="3" t="str">
        <f>VLOOKUP(C208,[1]项目金额!$C:$D,2,0)</f>
        <v>16000900</v>
      </c>
      <c r="C208" s="5" t="s">
        <v>159</v>
      </c>
      <c r="D208" s="3" t="s">
        <v>160</v>
      </c>
      <c r="E208" s="3">
        <v>140903</v>
      </c>
      <c r="F208" s="5" t="s">
        <v>154</v>
      </c>
      <c r="G208" s="10">
        <v>9535</v>
      </c>
      <c r="H208" s="10">
        <v>9535</v>
      </c>
      <c r="I208" s="20" t="s">
        <v>177</v>
      </c>
      <c r="J208" s="2" t="s">
        <v>178</v>
      </c>
      <c r="K208">
        <f>ROUND(H208*0.5,2)</f>
        <v>4767.5</v>
      </c>
    </row>
    <row r="209" spans="1:11" ht="15.75" customHeight="1" x14ac:dyDescent="0.15">
      <c r="A209" s="3" t="s">
        <v>150</v>
      </c>
      <c r="B209" s="3" t="str">
        <f>VLOOKUP(C209,[1]项目金额!$C:$D,2,0)</f>
        <v>16001300</v>
      </c>
      <c r="C209" s="5" t="s">
        <v>83</v>
      </c>
      <c r="D209" s="3" t="s">
        <v>161</v>
      </c>
      <c r="E209" s="3">
        <v>140901</v>
      </c>
      <c r="F209" s="5" t="s">
        <v>153</v>
      </c>
      <c r="G209" s="10">
        <v>60325</v>
      </c>
      <c r="H209" s="10">
        <v>60325</v>
      </c>
      <c r="I209" s="20" t="s">
        <v>177</v>
      </c>
      <c r="J209" s="2" t="s">
        <v>178</v>
      </c>
      <c r="K209">
        <f t="shared" ref="K209:K211" si="9">ROUND(H209*0.4/1.09,2)</f>
        <v>22137.61</v>
      </c>
    </row>
    <row r="210" spans="1:11" ht="15.75" customHeight="1" x14ac:dyDescent="0.15">
      <c r="A210" s="3" t="s">
        <v>150</v>
      </c>
      <c r="B210" s="3" t="str">
        <f>VLOOKUP(C210,[1]项目金额!$C:$D,2,0)</f>
        <v>16001300</v>
      </c>
      <c r="C210" s="5" t="s">
        <v>83</v>
      </c>
      <c r="D210" s="3" t="s">
        <v>162</v>
      </c>
      <c r="E210" s="3">
        <v>140901</v>
      </c>
      <c r="F210" s="5" t="s">
        <v>153</v>
      </c>
      <c r="G210" s="10">
        <v>122012</v>
      </c>
      <c r="H210" s="10">
        <v>122012</v>
      </c>
      <c r="I210" s="20" t="s">
        <v>177</v>
      </c>
      <c r="J210" s="2" t="s">
        <v>178</v>
      </c>
      <c r="K210">
        <f t="shared" si="9"/>
        <v>44775.05</v>
      </c>
    </row>
    <row r="211" spans="1:11" ht="15.75" customHeight="1" x14ac:dyDescent="0.15">
      <c r="A211" s="3" t="s">
        <v>150</v>
      </c>
      <c r="B211" s="3" t="str">
        <f>VLOOKUP(C211,[1]项目金额!$C:$D,2,0)</f>
        <v>16001300</v>
      </c>
      <c r="C211" s="5" t="s">
        <v>83</v>
      </c>
      <c r="D211" s="3" t="s">
        <v>155</v>
      </c>
      <c r="E211" s="3">
        <v>140901</v>
      </c>
      <c r="F211" s="5" t="s">
        <v>153</v>
      </c>
      <c r="G211" s="10">
        <v>85211</v>
      </c>
      <c r="H211" s="10">
        <v>85211</v>
      </c>
      <c r="I211" s="20" t="s">
        <v>177</v>
      </c>
      <c r="J211" s="2" t="s">
        <v>178</v>
      </c>
      <c r="K211">
        <f t="shared" si="9"/>
        <v>31270.09</v>
      </c>
    </row>
    <row r="212" spans="1:11" x14ac:dyDescent="0.15">
      <c r="A212" s="3" t="s">
        <v>150</v>
      </c>
      <c r="B212" s="3" t="str">
        <f>VLOOKUP(C212,[1]项目金额!$C:$D,2,0)</f>
        <v>16001300</v>
      </c>
      <c r="C212" s="5" t="s">
        <v>83</v>
      </c>
      <c r="D212" s="3" t="s">
        <v>161</v>
      </c>
      <c r="E212" s="3">
        <v>140903</v>
      </c>
      <c r="F212" s="14" t="s">
        <v>154</v>
      </c>
      <c r="G212" s="10">
        <v>62781</v>
      </c>
      <c r="H212" s="10">
        <v>62781</v>
      </c>
      <c r="I212" s="20" t="s">
        <v>177</v>
      </c>
      <c r="J212" s="2" t="s">
        <v>178</v>
      </c>
      <c r="K212">
        <f t="shared" ref="K212:K214" si="10">ROUND(H212*0.5,2)</f>
        <v>31390.5</v>
      </c>
    </row>
    <row r="213" spans="1:11" x14ac:dyDescent="0.15">
      <c r="A213" s="3" t="s">
        <v>150</v>
      </c>
      <c r="B213" s="3" t="str">
        <f>VLOOKUP(C213,[1]项目金额!$C:$D,2,0)</f>
        <v>16001300</v>
      </c>
      <c r="C213" s="5" t="s">
        <v>83</v>
      </c>
      <c r="D213" s="3" t="s">
        <v>162</v>
      </c>
      <c r="E213" s="3">
        <v>140903</v>
      </c>
      <c r="F213" s="14" t="s">
        <v>154</v>
      </c>
      <c r="G213" s="10">
        <v>25159</v>
      </c>
      <c r="H213" s="10">
        <v>25159</v>
      </c>
      <c r="I213" s="20" t="s">
        <v>177</v>
      </c>
      <c r="J213" s="2" t="s">
        <v>178</v>
      </c>
      <c r="K213">
        <f t="shared" si="10"/>
        <v>12579.5</v>
      </c>
    </row>
    <row r="214" spans="1:11" x14ac:dyDescent="0.15">
      <c r="A214" s="3" t="s">
        <v>150</v>
      </c>
      <c r="B214" s="3" t="str">
        <f>VLOOKUP(C214,[1]项目金额!$C:$D,2,0)</f>
        <v>16001300</v>
      </c>
      <c r="C214" s="5" t="s">
        <v>83</v>
      </c>
      <c r="D214" s="3" t="s">
        <v>155</v>
      </c>
      <c r="E214" s="3">
        <v>140903</v>
      </c>
      <c r="F214" s="14" t="s">
        <v>154</v>
      </c>
      <c r="G214" s="10">
        <v>26840</v>
      </c>
      <c r="H214" s="10">
        <v>26840</v>
      </c>
      <c r="I214" s="20" t="s">
        <v>177</v>
      </c>
      <c r="J214" s="2" t="s">
        <v>178</v>
      </c>
      <c r="K214">
        <f t="shared" si="10"/>
        <v>13420</v>
      </c>
    </row>
    <row r="215" spans="1:11" ht="15.75" customHeight="1" x14ac:dyDescent="0.15">
      <c r="A215" s="3" t="s">
        <v>150</v>
      </c>
      <c r="B215" s="3" t="str">
        <f>VLOOKUP(C215,[1]项目金额!$C:$D,2,0)</f>
        <v>16001400</v>
      </c>
      <c r="C215" s="5" t="s">
        <v>84</v>
      </c>
      <c r="D215" s="3" t="s">
        <v>155</v>
      </c>
      <c r="E215" s="3">
        <v>140901</v>
      </c>
      <c r="F215" s="5" t="s">
        <v>153</v>
      </c>
      <c r="G215" s="10">
        <v>90389</v>
      </c>
      <c r="H215" s="10">
        <v>90389</v>
      </c>
      <c r="I215" s="20" t="s">
        <v>177</v>
      </c>
      <c r="J215" s="2" t="s">
        <v>178</v>
      </c>
      <c r="K215">
        <f>ROUND(H215*0.4/1.09,2)</f>
        <v>33170.28</v>
      </c>
    </row>
    <row r="216" spans="1:11" x14ac:dyDescent="0.15">
      <c r="A216" s="3" t="s">
        <v>150</v>
      </c>
      <c r="B216" s="3" t="str">
        <f>VLOOKUP(C216,[1]项目金额!$C:$D,2,0)</f>
        <v>16001400</v>
      </c>
      <c r="C216" s="5" t="s">
        <v>84</v>
      </c>
      <c r="D216" s="3" t="s">
        <v>155</v>
      </c>
      <c r="E216" s="3">
        <v>140903</v>
      </c>
      <c r="F216" s="5" t="s">
        <v>154</v>
      </c>
      <c r="G216" s="10">
        <v>76982</v>
      </c>
      <c r="H216" s="10">
        <v>76982</v>
      </c>
      <c r="I216" s="20" t="s">
        <v>177</v>
      </c>
      <c r="J216" s="2" t="s">
        <v>178</v>
      </c>
      <c r="K216">
        <f>ROUND(H216*0.5,2)</f>
        <v>38491</v>
      </c>
    </row>
    <row r="217" spans="1:11" ht="15.75" customHeight="1" x14ac:dyDescent="0.15">
      <c r="A217" s="3" t="s">
        <v>150</v>
      </c>
      <c r="B217" s="3" t="s">
        <v>129</v>
      </c>
      <c r="C217" s="5" t="s">
        <v>163</v>
      </c>
      <c r="D217" s="3" t="s">
        <v>164</v>
      </c>
      <c r="E217" s="3">
        <v>140901</v>
      </c>
      <c r="F217" s="3" t="s">
        <v>153</v>
      </c>
      <c r="G217" s="10">
        <v>51971</v>
      </c>
      <c r="H217" s="10">
        <v>51971</v>
      </c>
      <c r="I217" s="20" t="s">
        <v>177</v>
      </c>
      <c r="J217" s="2" t="s">
        <v>178</v>
      </c>
      <c r="K217">
        <f t="shared" ref="K217:K218" si="11">ROUND(H217*0.4/1.09,2)</f>
        <v>19071.93</v>
      </c>
    </row>
    <row r="218" spans="1:11" ht="15.75" customHeight="1" x14ac:dyDescent="0.15">
      <c r="A218" s="3" t="s">
        <v>150</v>
      </c>
      <c r="B218" s="3" t="s">
        <v>129</v>
      </c>
      <c r="C218" s="5" t="s">
        <v>163</v>
      </c>
      <c r="D218" s="3" t="s">
        <v>162</v>
      </c>
      <c r="E218" s="3">
        <v>140901</v>
      </c>
      <c r="F218" s="3" t="s">
        <v>153</v>
      </c>
      <c r="G218" s="10">
        <v>64469</v>
      </c>
      <c r="H218" s="10">
        <v>64469</v>
      </c>
      <c r="I218" s="20" t="s">
        <v>177</v>
      </c>
      <c r="J218" s="2" t="s">
        <v>178</v>
      </c>
      <c r="K218">
        <f t="shared" si="11"/>
        <v>23658.35</v>
      </c>
    </row>
    <row r="219" spans="1:11" x14ac:dyDescent="0.15">
      <c r="A219" s="3" t="s">
        <v>150</v>
      </c>
      <c r="B219" s="3" t="s">
        <v>129</v>
      </c>
      <c r="C219" s="5" t="s">
        <v>163</v>
      </c>
      <c r="D219" s="3" t="s">
        <v>164</v>
      </c>
      <c r="E219" s="3">
        <v>140903</v>
      </c>
      <c r="F219" s="5" t="s">
        <v>154</v>
      </c>
      <c r="G219" s="10">
        <v>82423</v>
      </c>
      <c r="H219" s="10">
        <v>82423</v>
      </c>
      <c r="I219" s="20" t="s">
        <v>177</v>
      </c>
      <c r="J219" s="2" t="s">
        <v>178</v>
      </c>
      <c r="K219">
        <f t="shared" ref="K219:K220" si="12">ROUND(H219*0.5,2)</f>
        <v>41211.5</v>
      </c>
    </row>
    <row r="220" spans="1:11" x14ac:dyDescent="0.15">
      <c r="A220" s="3" t="s">
        <v>150</v>
      </c>
      <c r="B220" s="3" t="s">
        <v>129</v>
      </c>
      <c r="C220" s="5" t="s">
        <v>163</v>
      </c>
      <c r="D220" s="3" t="s">
        <v>162</v>
      </c>
      <c r="E220" s="3">
        <v>140903</v>
      </c>
      <c r="F220" s="14" t="s">
        <v>154</v>
      </c>
      <c r="G220" s="10">
        <v>77786</v>
      </c>
      <c r="H220" s="10">
        <v>77786</v>
      </c>
      <c r="I220" s="20" t="s">
        <v>177</v>
      </c>
      <c r="J220" s="2" t="s">
        <v>178</v>
      </c>
      <c r="K220">
        <f t="shared" si="12"/>
        <v>38893</v>
      </c>
    </row>
    <row r="221" spans="1:11" ht="15.75" customHeight="1" x14ac:dyDescent="0.15">
      <c r="A221" s="3" t="s">
        <v>150</v>
      </c>
      <c r="B221" s="3" t="str">
        <f>VLOOKUP(C221,[1]项目金额!$C:$D,2,0)</f>
        <v>16000500</v>
      </c>
      <c r="C221" s="5" t="s">
        <v>85</v>
      </c>
      <c r="D221" s="3" t="s">
        <v>152</v>
      </c>
      <c r="E221" s="3">
        <v>140901</v>
      </c>
      <c r="F221" s="5" t="s">
        <v>153</v>
      </c>
      <c r="G221" s="10">
        <v>35551</v>
      </c>
      <c r="H221" s="10">
        <v>35551</v>
      </c>
      <c r="I221" s="20" t="s">
        <v>177</v>
      </c>
      <c r="J221" s="2" t="s">
        <v>178</v>
      </c>
      <c r="K221">
        <f t="shared" ref="K221:K228" si="13">ROUND(H221*0.4/1.09,2)</f>
        <v>13046.24</v>
      </c>
    </row>
    <row r="222" spans="1:11" ht="15.75" customHeight="1" x14ac:dyDescent="0.15">
      <c r="A222" s="3" t="s">
        <v>150</v>
      </c>
      <c r="B222" s="3" t="str">
        <f>VLOOKUP(C222,[1]项目金额!$C:$D,2,0)</f>
        <v>16000500</v>
      </c>
      <c r="C222" s="5" t="s">
        <v>85</v>
      </c>
      <c r="D222" s="3" t="s">
        <v>160</v>
      </c>
      <c r="E222" s="3">
        <v>140901</v>
      </c>
      <c r="F222" s="5" t="s">
        <v>153</v>
      </c>
      <c r="G222" s="10">
        <v>23199</v>
      </c>
      <c r="H222" s="10">
        <v>23199</v>
      </c>
      <c r="I222" s="20" t="s">
        <v>177</v>
      </c>
      <c r="J222" s="2" t="s">
        <v>178</v>
      </c>
      <c r="K222">
        <f t="shared" si="13"/>
        <v>8513.39</v>
      </c>
    </row>
    <row r="223" spans="1:11" ht="15.75" customHeight="1" x14ac:dyDescent="0.15">
      <c r="A223" s="3" t="s">
        <v>150</v>
      </c>
      <c r="B223" s="3" t="str">
        <f>VLOOKUP(C223,[1]项目金额!$C:$D,2,0)</f>
        <v>16000500</v>
      </c>
      <c r="C223" s="5" t="s">
        <v>85</v>
      </c>
      <c r="D223" s="3" t="s">
        <v>164</v>
      </c>
      <c r="E223" s="3">
        <v>140901</v>
      </c>
      <c r="F223" s="5" t="s">
        <v>153</v>
      </c>
      <c r="G223" s="10">
        <v>39125</v>
      </c>
      <c r="H223" s="10">
        <v>39125</v>
      </c>
      <c r="I223" s="20" t="s">
        <v>177</v>
      </c>
      <c r="J223" s="2" t="s">
        <v>178</v>
      </c>
      <c r="K223">
        <f t="shared" si="13"/>
        <v>14357.8</v>
      </c>
    </row>
    <row r="224" spans="1:11" ht="15.75" customHeight="1" x14ac:dyDescent="0.15">
      <c r="A224" s="3" t="s">
        <v>150</v>
      </c>
      <c r="B224" s="3" t="str">
        <f>VLOOKUP(C224,[1]项目金额!$C:$D,2,0)</f>
        <v>16000500</v>
      </c>
      <c r="C224" s="5" t="s">
        <v>85</v>
      </c>
      <c r="D224" s="3" t="s">
        <v>161</v>
      </c>
      <c r="E224" s="3">
        <v>140901</v>
      </c>
      <c r="F224" s="5" t="s">
        <v>153</v>
      </c>
      <c r="G224" s="10">
        <v>32065</v>
      </c>
      <c r="H224" s="10">
        <v>32065</v>
      </c>
      <c r="I224" s="20" t="s">
        <v>177</v>
      </c>
      <c r="J224" s="2" t="s">
        <v>178</v>
      </c>
      <c r="K224">
        <f t="shared" si="13"/>
        <v>11766.97</v>
      </c>
    </row>
    <row r="225" spans="1:11" ht="15.75" customHeight="1" x14ac:dyDescent="0.15">
      <c r="A225" s="3" t="s">
        <v>150</v>
      </c>
      <c r="B225" s="3" t="str">
        <f>VLOOKUP(C225,[1]项目金额!$C:$D,2,0)</f>
        <v>16000500</v>
      </c>
      <c r="C225" s="5" t="s">
        <v>85</v>
      </c>
      <c r="D225" s="3" t="s">
        <v>162</v>
      </c>
      <c r="E225" s="3">
        <v>140901</v>
      </c>
      <c r="F225" s="5" t="s">
        <v>153</v>
      </c>
      <c r="G225" s="10">
        <v>24403</v>
      </c>
      <c r="H225" s="10">
        <v>24403</v>
      </c>
      <c r="I225" s="20" t="s">
        <v>177</v>
      </c>
      <c r="J225" s="2" t="s">
        <v>178</v>
      </c>
      <c r="K225">
        <f t="shared" si="13"/>
        <v>8955.23</v>
      </c>
    </row>
    <row r="226" spans="1:11" ht="15.75" customHeight="1" x14ac:dyDescent="0.15">
      <c r="A226" s="3" t="s">
        <v>150</v>
      </c>
      <c r="B226" s="3" t="str">
        <f>VLOOKUP(C226,[1]项目金额!$C:$D,2,0)</f>
        <v>16000500</v>
      </c>
      <c r="C226" s="5" t="s">
        <v>85</v>
      </c>
      <c r="D226" s="3" t="s">
        <v>155</v>
      </c>
      <c r="E226" s="3">
        <v>140901</v>
      </c>
      <c r="F226" s="5" t="s">
        <v>153</v>
      </c>
      <c r="G226" s="10">
        <v>17042</v>
      </c>
      <c r="H226" s="10">
        <v>17042</v>
      </c>
      <c r="I226" s="20" t="s">
        <v>177</v>
      </c>
      <c r="J226" s="2" t="s">
        <v>178</v>
      </c>
      <c r="K226">
        <f t="shared" si="13"/>
        <v>6253.94</v>
      </c>
    </row>
    <row r="227" spans="1:11" ht="15.75" customHeight="1" x14ac:dyDescent="0.15">
      <c r="A227" s="3" t="s">
        <v>150</v>
      </c>
      <c r="B227" s="3" t="str">
        <f>VLOOKUP(C227,[1]项目金额!$C:$D,2,0)</f>
        <v>16000500</v>
      </c>
      <c r="C227" s="5" t="s">
        <v>85</v>
      </c>
      <c r="D227" s="3" t="s">
        <v>165</v>
      </c>
      <c r="E227" s="3">
        <v>140901</v>
      </c>
      <c r="F227" s="5" t="s">
        <v>153</v>
      </c>
      <c r="G227" s="10">
        <v>22953</v>
      </c>
      <c r="H227" s="10">
        <v>22953</v>
      </c>
      <c r="I227" s="20" t="s">
        <v>177</v>
      </c>
      <c r="J227" s="2" t="s">
        <v>178</v>
      </c>
      <c r="K227">
        <f t="shared" si="13"/>
        <v>8423.1200000000008</v>
      </c>
    </row>
    <row r="228" spans="1:11" ht="15.75" customHeight="1" x14ac:dyDescent="0.15">
      <c r="A228" s="3" t="s">
        <v>150</v>
      </c>
      <c r="B228" s="3" t="str">
        <f>VLOOKUP(C228,[1]项目金额!$C:$D,2,0)</f>
        <v>16000500</v>
      </c>
      <c r="C228" s="5" t="s">
        <v>85</v>
      </c>
      <c r="D228" s="15" t="s">
        <v>166</v>
      </c>
      <c r="E228" s="3">
        <v>140901</v>
      </c>
      <c r="F228" s="5" t="s">
        <v>153</v>
      </c>
      <c r="G228" s="10">
        <v>20724</v>
      </c>
      <c r="H228" s="10">
        <v>20724</v>
      </c>
      <c r="I228" s="20" t="s">
        <v>177</v>
      </c>
      <c r="J228" s="2" t="s">
        <v>178</v>
      </c>
      <c r="K228">
        <f t="shared" si="13"/>
        <v>7605.14</v>
      </c>
    </row>
    <row r="229" spans="1:11" x14ac:dyDescent="0.15">
      <c r="A229" s="3" t="s">
        <v>150</v>
      </c>
      <c r="B229" s="3" t="str">
        <f>VLOOKUP(C229,[1]项目金额!$C:$D,2,0)</f>
        <v>16000500</v>
      </c>
      <c r="C229" s="5" t="s">
        <v>85</v>
      </c>
      <c r="D229" s="3" t="s">
        <v>152</v>
      </c>
      <c r="E229" s="3">
        <v>140903</v>
      </c>
      <c r="F229" s="15" t="s">
        <v>154</v>
      </c>
      <c r="G229" s="13">
        <v>11886</v>
      </c>
      <c r="H229" s="13">
        <v>11886</v>
      </c>
      <c r="I229" s="20" t="s">
        <v>177</v>
      </c>
      <c r="J229" s="2" t="s">
        <v>178</v>
      </c>
      <c r="K229">
        <f t="shared" ref="K229:K236" si="14">ROUND(H229*0.5,2)</f>
        <v>5943</v>
      </c>
    </row>
    <row r="230" spans="1:11" x14ac:dyDescent="0.15">
      <c r="A230" s="3" t="s">
        <v>150</v>
      </c>
      <c r="B230" s="3" t="str">
        <f>VLOOKUP(C230,[1]项目金额!$C:$D,2,0)</f>
        <v>16000500</v>
      </c>
      <c r="C230" s="5" t="s">
        <v>85</v>
      </c>
      <c r="D230" s="3" t="s">
        <v>160</v>
      </c>
      <c r="E230" s="3">
        <v>140903</v>
      </c>
      <c r="F230" s="15" t="s">
        <v>154</v>
      </c>
      <c r="G230" s="13">
        <v>3178</v>
      </c>
      <c r="H230" s="13">
        <v>3178</v>
      </c>
      <c r="I230" s="20" t="s">
        <v>177</v>
      </c>
      <c r="J230" s="2" t="s">
        <v>178</v>
      </c>
      <c r="K230">
        <f t="shared" si="14"/>
        <v>1589</v>
      </c>
    </row>
    <row r="231" spans="1:11" x14ac:dyDescent="0.15">
      <c r="A231" s="3" t="s">
        <v>150</v>
      </c>
      <c r="B231" s="3" t="str">
        <f>VLOOKUP(C231,[1]项目金额!$C:$D,2,0)</f>
        <v>16000500</v>
      </c>
      <c r="C231" s="5" t="s">
        <v>85</v>
      </c>
      <c r="D231" s="3" t="s">
        <v>164</v>
      </c>
      <c r="E231" s="3">
        <v>140903</v>
      </c>
      <c r="F231" s="15" t="s">
        <v>154</v>
      </c>
      <c r="G231" s="13">
        <v>13786</v>
      </c>
      <c r="H231" s="13">
        <v>13786</v>
      </c>
      <c r="I231" s="20" t="s">
        <v>177</v>
      </c>
      <c r="J231" s="2" t="s">
        <v>178</v>
      </c>
      <c r="K231">
        <f t="shared" si="14"/>
        <v>6893</v>
      </c>
    </row>
    <row r="232" spans="1:11" x14ac:dyDescent="0.15">
      <c r="A232" s="3" t="s">
        <v>150</v>
      </c>
      <c r="B232" s="3" t="str">
        <f>VLOOKUP(C232,[1]项目金额!$C:$D,2,0)</f>
        <v>16000500</v>
      </c>
      <c r="C232" s="5" t="s">
        <v>85</v>
      </c>
      <c r="D232" s="3" t="s">
        <v>161</v>
      </c>
      <c r="E232" s="3">
        <v>140903</v>
      </c>
      <c r="F232" s="15" t="s">
        <v>154</v>
      </c>
      <c r="G232" s="13">
        <v>12556</v>
      </c>
      <c r="H232" s="13">
        <v>12556</v>
      </c>
      <c r="I232" s="20" t="s">
        <v>177</v>
      </c>
      <c r="J232" s="2" t="s">
        <v>178</v>
      </c>
      <c r="K232">
        <f t="shared" si="14"/>
        <v>6278</v>
      </c>
    </row>
    <row r="233" spans="1:11" x14ac:dyDescent="0.15">
      <c r="A233" s="3" t="s">
        <v>150</v>
      </c>
      <c r="B233" s="3" t="str">
        <f>VLOOKUP(C233,[1]项目金额!$C:$D,2,0)</f>
        <v>16000500</v>
      </c>
      <c r="C233" s="5" t="s">
        <v>85</v>
      </c>
      <c r="D233" s="3" t="s">
        <v>162</v>
      </c>
      <c r="E233" s="3">
        <v>140903</v>
      </c>
      <c r="F233" s="15" t="s">
        <v>154</v>
      </c>
      <c r="G233" s="13">
        <v>5032</v>
      </c>
      <c r="H233" s="13">
        <v>5032</v>
      </c>
      <c r="I233" s="20" t="s">
        <v>177</v>
      </c>
      <c r="J233" s="2" t="s">
        <v>178</v>
      </c>
      <c r="K233">
        <f t="shared" si="14"/>
        <v>2516</v>
      </c>
    </row>
    <row r="234" spans="1:11" x14ac:dyDescent="0.15">
      <c r="A234" s="3" t="s">
        <v>150</v>
      </c>
      <c r="B234" s="3" t="str">
        <f>VLOOKUP(C234,[1]项目金额!$C:$D,2,0)</f>
        <v>16000500</v>
      </c>
      <c r="C234" s="5" t="s">
        <v>85</v>
      </c>
      <c r="D234" s="3" t="s">
        <v>155</v>
      </c>
      <c r="E234" s="3">
        <v>140903</v>
      </c>
      <c r="F234" s="15" t="s">
        <v>154</v>
      </c>
      <c r="G234" s="13">
        <v>5368</v>
      </c>
      <c r="H234" s="13">
        <v>5368</v>
      </c>
      <c r="I234" s="20" t="s">
        <v>177</v>
      </c>
      <c r="J234" s="2" t="s">
        <v>178</v>
      </c>
      <c r="K234">
        <f t="shared" si="14"/>
        <v>2684</v>
      </c>
    </row>
    <row r="235" spans="1:11" x14ac:dyDescent="0.15">
      <c r="A235" s="3" t="s">
        <v>150</v>
      </c>
      <c r="B235" s="3" t="str">
        <f>VLOOKUP(C235,[1]项目金额!$C:$D,2,0)</f>
        <v>16000500</v>
      </c>
      <c r="C235" s="5" t="s">
        <v>85</v>
      </c>
      <c r="D235" s="3" t="s">
        <v>165</v>
      </c>
      <c r="E235" s="3">
        <v>140903</v>
      </c>
      <c r="F235" s="15" t="s">
        <v>154</v>
      </c>
      <c r="G235" s="13">
        <v>2971</v>
      </c>
      <c r="H235" s="13">
        <v>2971</v>
      </c>
      <c r="I235" s="20" t="s">
        <v>177</v>
      </c>
      <c r="J235" s="2" t="s">
        <v>178</v>
      </c>
      <c r="K235">
        <f t="shared" si="14"/>
        <v>1485.5</v>
      </c>
    </row>
    <row r="236" spans="1:11" x14ac:dyDescent="0.15">
      <c r="A236" s="3" t="s">
        <v>150</v>
      </c>
      <c r="B236" s="3" t="str">
        <f>VLOOKUP(C236,[1]项目金额!$C:$D,2,0)</f>
        <v>16000500</v>
      </c>
      <c r="C236" s="5" t="s">
        <v>85</v>
      </c>
      <c r="D236" s="15" t="s">
        <v>166</v>
      </c>
      <c r="E236" s="3">
        <v>140903</v>
      </c>
      <c r="F236" s="15" t="s">
        <v>154</v>
      </c>
      <c r="G236" s="13">
        <v>15245</v>
      </c>
      <c r="H236" s="13">
        <v>15245</v>
      </c>
      <c r="I236" s="20" t="s">
        <v>177</v>
      </c>
      <c r="J236" s="2" t="s">
        <v>178</v>
      </c>
      <c r="K236">
        <f t="shared" si="14"/>
        <v>7622.5</v>
      </c>
    </row>
    <row r="237" spans="1:11" ht="15.75" customHeight="1" x14ac:dyDescent="0.15">
      <c r="A237" s="3" t="s">
        <v>150</v>
      </c>
      <c r="B237" s="3" t="str">
        <f>VLOOKUP(C237,[1]项目金额!$C:$D,2,0)</f>
        <v>16000100</v>
      </c>
      <c r="C237" s="5" t="s">
        <v>167</v>
      </c>
      <c r="D237" s="3" t="s">
        <v>161</v>
      </c>
      <c r="E237" s="3">
        <v>140901</v>
      </c>
      <c r="F237" s="5" t="s">
        <v>153</v>
      </c>
      <c r="G237" s="10">
        <v>32065</v>
      </c>
      <c r="H237" s="10">
        <v>32065</v>
      </c>
      <c r="I237" s="20" t="s">
        <v>177</v>
      </c>
      <c r="J237" s="2" t="s">
        <v>178</v>
      </c>
      <c r="K237">
        <f>ROUND(H237*0.4/1.09,2)</f>
        <v>11766.97</v>
      </c>
    </row>
    <row r="238" spans="1:11" x14ac:dyDescent="0.15">
      <c r="A238" s="3" t="s">
        <v>150</v>
      </c>
      <c r="B238" s="3" t="str">
        <f>VLOOKUP(C238,[1]项目金额!$C:$D,2,0)</f>
        <v>16000100</v>
      </c>
      <c r="C238" s="5" t="s">
        <v>167</v>
      </c>
      <c r="D238" s="3" t="s">
        <v>161</v>
      </c>
      <c r="E238" s="3">
        <v>140903</v>
      </c>
      <c r="F238" s="5" t="s">
        <v>154</v>
      </c>
      <c r="G238" s="10">
        <v>12556</v>
      </c>
      <c r="H238" s="10">
        <v>12556</v>
      </c>
      <c r="I238" s="20" t="s">
        <v>177</v>
      </c>
      <c r="J238" s="2" t="s">
        <v>178</v>
      </c>
      <c r="K238">
        <f>ROUND(H238*0.5,2)</f>
        <v>6278</v>
      </c>
    </row>
    <row r="239" spans="1:11" ht="15.75" customHeight="1" x14ac:dyDescent="0.15">
      <c r="A239" s="3" t="s">
        <v>150</v>
      </c>
      <c r="B239" s="3" t="s">
        <v>128</v>
      </c>
      <c r="C239" s="5" t="s">
        <v>168</v>
      </c>
      <c r="D239" s="3" t="s">
        <v>152</v>
      </c>
      <c r="E239" s="3">
        <v>140901</v>
      </c>
      <c r="F239" s="5" t="s">
        <v>153</v>
      </c>
      <c r="G239" s="10">
        <v>35551</v>
      </c>
      <c r="H239" s="10">
        <v>35551</v>
      </c>
      <c r="I239" s="20" t="s">
        <v>177</v>
      </c>
      <c r="J239" s="2" t="s">
        <v>178</v>
      </c>
      <c r="K239">
        <f t="shared" ref="K239:K246" si="15">ROUND(H239*0.4/1.09,2)</f>
        <v>13046.24</v>
      </c>
    </row>
    <row r="240" spans="1:11" ht="15.75" customHeight="1" x14ac:dyDescent="0.15">
      <c r="A240" s="3" t="s">
        <v>150</v>
      </c>
      <c r="B240" s="3" t="s">
        <v>128</v>
      </c>
      <c r="C240" s="5" t="s">
        <v>86</v>
      </c>
      <c r="D240" s="3" t="s">
        <v>160</v>
      </c>
      <c r="E240" s="3">
        <v>140901</v>
      </c>
      <c r="F240" s="5" t="s">
        <v>153</v>
      </c>
      <c r="G240" s="10">
        <v>23199</v>
      </c>
      <c r="H240" s="10">
        <v>23199</v>
      </c>
      <c r="I240" s="20" t="s">
        <v>177</v>
      </c>
      <c r="J240" s="2" t="s">
        <v>178</v>
      </c>
      <c r="K240">
        <f t="shared" si="15"/>
        <v>8513.39</v>
      </c>
    </row>
    <row r="241" spans="1:11" ht="15.75" customHeight="1" x14ac:dyDescent="0.15">
      <c r="A241" s="3" t="s">
        <v>150</v>
      </c>
      <c r="B241" s="3" t="s">
        <v>128</v>
      </c>
      <c r="C241" s="5" t="s">
        <v>86</v>
      </c>
      <c r="D241" s="3" t="s">
        <v>164</v>
      </c>
      <c r="E241" s="3">
        <v>140901</v>
      </c>
      <c r="F241" s="5" t="s">
        <v>153</v>
      </c>
      <c r="G241" s="10">
        <v>39125</v>
      </c>
      <c r="H241" s="10">
        <v>39125</v>
      </c>
      <c r="I241" s="20" t="s">
        <v>177</v>
      </c>
      <c r="J241" s="2" t="s">
        <v>178</v>
      </c>
      <c r="K241">
        <f t="shared" si="15"/>
        <v>14357.8</v>
      </c>
    </row>
    <row r="242" spans="1:11" ht="15.75" customHeight="1" x14ac:dyDescent="0.15">
      <c r="A242" s="3" t="s">
        <v>150</v>
      </c>
      <c r="B242" s="3" t="s">
        <v>128</v>
      </c>
      <c r="C242" s="5" t="s">
        <v>86</v>
      </c>
      <c r="D242" s="3" t="s">
        <v>161</v>
      </c>
      <c r="E242" s="3">
        <v>140901</v>
      </c>
      <c r="F242" s="5" t="s">
        <v>153</v>
      </c>
      <c r="G242" s="10">
        <v>32065</v>
      </c>
      <c r="H242" s="10">
        <v>32065</v>
      </c>
      <c r="I242" s="20" t="s">
        <v>177</v>
      </c>
      <c r="J242" s="2" t="s">
        <v>178</v>
      </c>
      <c r="K242">
        <f t="shared" si="15"/>
        <v>11766.97</v>
      </c>
    </row>
    <row r="243" spans="1:11" ht="15.75" customHeight="1" x14ac:dyDescent="0.15">
      <c r="A243" s="3" t="s">
        <v>150</v>
      </c>
      <c r="B243" s="3" t="s">
        <v>128</v>
      </c>
      <c r="C243" s="5" t="s">
        <v>86</v>
      </c>
      <c r="D243" s="3" t="s">
        <v>162</v>
      </c>
      <c r="E243" s="3">
        <v>140901</v>
      </c>
      <c r="F243" s="5" t="s">
        <v>153</v>
      </c>
      <c r="G243" s="10">
        <v>24403</v>
      </c>
      <c r="H243" s="10">
        <v>24403</v>
      </c>
      <c r="I243" s="20" t="s">
        <v>177</v>
      </c>
      <c r="J243" s="2" t="s">
        <v>178</v>
      </c>
      <c r="K243">
        <f t="shared" si="15"/>
        <v>8955.23</v>
      </c>
    </row>
    <row r="244" spans="1:11" ht="15.75" customHeight="1" x14ac:dyDescent="0.15">
      <c r="A244" s="3" t="s">
        <v>150</v>
      </c>
      <c r="B244" s="3" t="s">
        <v>128</v>
      </c>
      <c r="C244" s="5" t="s">
        <v>86</v>
      </c>
      <c r="D244" s="3" t="s">
        <v>155</v>
      </c>
      <c r="E244" s="3">
        <v>140901</v>
      </c>
      <c r="F244" s="5" t="s">
        <v>153</v>
      </c>
      <c r="G244" s="10">
        <v>17042</v>
      </c>
      <c r="H244" s="10">
        <v>17042</v>
      </c>
      <c r="I244" s="20" t="s">
        <v>177</v>
      </c>
      <c r="J244" s="2" t="s">
        <v>178</v>
      </c>
      <c r="K244">
        <f t="shared" si="15"/>
        <v>6253.94</v>
      </c>
    </row>
    <row r="245" spans="1:11" ht="15.75" customHeight="1" x14ac:dyDescent="0.15">
      <c r="A245" s="3" t="s">
        <v>150</v>
      </c>
      <c r="B245" s="3" t="s">
        <v>128</v>
      </c>
      <c r="C245" s="5" t="s">
        <v>86</v>
      </c>
      <c r="D245" s="3" t="s">
        <v>165</v>
      </c>
      <c r="E245" s="3">
        <v>140901</v>
      </c>
      <c r="F245" s="5" t="s">
        <v>153</v>
      </c>
      <c r="G245" s="10">
        <v>22953</v>
      </c>
      <c r="H245" s="10">
        <v>22953</v>
      </c>
      <c r="I245" s="20" t="s">
        <v>177</v>
      </c>
      <c r="J245" s="2" t="s">
        <v>178</v>
      </c>
      <c r="K245">
        <f t="shared" si="15"/>
        <v>8423.1200000000008</v>
      </c>
    </row>
    <row r="246" spans="1:11" ht="15.75" customHeight="1" x14ac:dyDescent="0.15">
      <c r="A246" s="3" t="s">
        <v>150</v>
      </c>
      <c r="B246" s="3" t="s">
        <v>128</v>
      </c>
      <c r="C246" s="5" t="s">
        <v>86</v>
      </c>
      <c r="D246" s="15" t="s">
        <v>166</v>
      </c>
      <c r="E246" s="3">
        <v>140901</v>
      </c>
      <c r="F246" s="5" t="s">
        <v>153</v>
      </c>
      <c r="G246" s="10">
        <v>20724</v>
      </c>
      <c r="H246" s="10">
        <v>20724</v>
      </c>
      <c r="I246" s="20" t="s">
        <v>177</v>
      </c>
      <c r="J246" s="2" t="s">
        <v>178</v>
      </c>
      <c r="K246">
        <f t="shared" si="15"/>
        <v>7605.14</v>
      </c>
    </row>
    <row r="247" spans="1:11" x14ac:dyDescent="0.15">
      <c r="A247" s="3" t="s">
        <v>150</v>
      </c>
      <c r="B247" s="3" t="s">
        <v>128</v>
      </c>
      <c r="C247" s="5" t="s">
        <v>86</v>
      </c>
      <c r="D247" s="3" t="s">
        <v>152</v>
      </c>
      <c r="E247" s="3">
        <v>140903</v>
      </c>
      <c r="F247" s="15" t="s">
        <v>154</v>
      </c>
      <c r="G247" s="13">
        <v>11886</v>
      </c>
      <c r="H247" s="13">
        <v>11886</v>
      </c>
      <c r="I247" s="20" t="s">
        <v>177</v>
      </c>
      <c r="J247" s="2" t="s">
        <v>178</v>
      </c>
      <c r="K247">
        <f t="shared" ref="K247:K254" si="16">ROUND(H247*0.5,2)</f>
        <v>5943</v>
      </c>
    </row>
    <row r="248" spans="1:11" x14ac:dyDescent="0.15">
      <c r="A248" s="3" t="s">
        <v>150</v>
      </c>
      <c r="B248" s="3" t="s">
        <v>128</v>
      </c>
      <c r="C248" s="5" t="s">
        <v>86</v>
      </c>
      <c r="D248" s="3" t="s">
        <v>160</v>
      </c>
      <c r="E248" s="3">
        <v>140903</v>
      </c>
      <c r="F248" s="15" t="s">
        <v>154</v>
      </c>
      <c r="G248" s="13">
        <v>3178</v>
      </c>
      <c r="H248" s="13">
        <v>3178</v>
      </c>
      <c r="I248" s="20" t="s">
        <v>177</v>
      </c>
      <c r="J248" s="2" t="s">
        <v>178</v>
      </c>
      <c r="K248">
        <f t="shared" si="16"/>
        <v>1589</v>
      </c>
    </row>
    <row r="249" spans="1:11" x14ac:dyDescent="0.15">
      <c r="A249" s="3" t="s">
        <v>150</v>
      </c>
      <c r="B249" s="3" t="s">
        <v>128</v>
      </c>
      <c r="C249" s="5" t="s">
        <v>86</v>
      </c>
      <c r="D249" s="3" t="s">
        <v>164</v>
      </c>
      <c r="E249" s="3">
        <v>140903</v>
      </c>
      <c r="F249" s="15" t="s">
        <v>154</v>
      </c>
      <c r="G249" s="13">
        <v>13786</v>
      </c>
      <c r="H249" s="13">
        <v>13786</v>
      </c>
      <c r="I249" s="20" t="s">
        <v>177</v>
      </c>
      <c r="J249" s="2" t="s">
        <v>178</v>
      </c>
      <c r="K249">
        <f t="shared" si="16"/>
        <v>6893</v>
      </c>
    </row>
    <row r="250" spans="1:11" x14ac:dyDescent="0.15">
      <c r="A250" s="3" t="s">
        <v>150</v>
      </c>
      <c r="B250" s="3" t="s">
        <v>128</v>
      </c>
      <c r="C250" s="5" t="s">
        <v>86</v>
      </c>
      <c r="D250" s="3" t="s">
        <v>161</v>
      </c>
      <c r="E250" s="3">
        <v>140903</v>
      </c>
      <c r="F250" s="15" t="s">
        <v>154</v>
      </c>
      <c r="G250" s="13">
        <v>12556</v>
      </c>
      <c r="H250" s="13">
        <v>12556</v>
      </c>
      <c r="I250" s="20" t="s">
        <v>177</v>
      </c>
      <c r="J250" s="2" t="s">
        <v>178</v>
      </c>
      <c r="K250">
        <f t="shared" si="16"/>
        <v>6278</v>
      </c>
    </row>
    <row r="251" spans="1:11" x14ac:dyDescent="0.15">
      <c r="A251" s="3" t="s">
        <v>150</v>
      </c>
      <c r="B251" s="3" t="s">
        <v>128</v>
      </c>
      <c r="C251" s="5" t="s">
        <v>86</v>
      </c>
      <c r="D251" s="3" t="s">
        <v>162</v>
      </c>
      <c r="E251" s="3">
        <v>140903</v>
      </c>
      <c r="F251" s="15" t="s">
        <v>154</v>
      </c>
      <c r="G251" s="13">
        <v>5032</v>
      </c>
      <c r="H251" s="13">
        <v>5032</v>
      </c>
      <c r="I251" s="20" t="s">
        <v>177</v>
      </c>
      <c r="J251" s="2" t="s">
        <v>178</v>
      </c>
      <c r="K251">
        <f t="shared" si="16"/>
        <v>2516</v>
      </c>
    </row>
    <row r="252" spans="1:11" x14ac:dyDescent="0.15">
      <c r="A252" s="3" t="s">
        <v>150</v>
      </c>
      <c r="B252" s="3" t="s">
        <v>128</v>
      </c>
      <c r="C252" s="5" t="s">
        <v>86</v>
      </c>
      <c r="D252" s="3" t="s">
        <v>155</v>
      </c>
      <c r="E252" s="3">
        <v>140903</v>
      </c>
      <c r="F252" s="15" t="s">
        <v>154</v>
      </c>
      <c r="G252" s="13">
        <v>5368</v>
      </c>
      <c r="H252" s="13">
        <v>5368</v>
      </c>
      <c r="I252" s="20" t="s">
        <v>177</v>
      </c>
      <c r="J252" s="2" t="s">
        <v>178</v>
      </c>
      <c r="K252">
        <f t="shared" si="16"/>
        <v>2684</v>
      </c>
    </row>
    <row r="253" spans="1:11" x14ac:dyDescent="0.15">
      <c r="A253" s="3" t="s">
        <v>150</v>
      </c>
      <c r="B253" s="3" t="s">
        <v>128</v>
      </c>
      <c r="C253" s="5" t="s">
        <v>86</v>
      </c>
      <c r="D253" s="3" t="s">
        <v>165</v>
      </c>
      <c r="E253" s="3">
        <v>140903</v>
      </c>
      <c r="F253" s="15" t="s">
        <v>154</v>
      </c>
      <c r="G253" s="13">
        <v>2971</v>
      </c>
      <c r="H253" s="13">
        <v>2971</v>
      </c>
      <c r="I253" s="20" t="s">
        <v>177</v>
      </c>
      <c r="J253" s="2" t="s">
        <v>178</v>
      </c>
      <c r="K253">
        <f t="shared" si="16"/>
        <v>1485.5</v>
      </c>
    </row>
    <row r="254" spans="1:11" x14ac:dyDescent="0.15">
      <c r="A254" s="3" t="s">
        <v>150</v>
      </c>
      <c r="B254" s="3" t="s">
        <v>128</v>
      </c>
      <c r="C254" s="5" t="s">
        <v>86</v>
      </c>
      <c r="D254" s="15" t="s">
        <v>166</v>
      </c>
      <c r="E254" s="3">
        <v>140903</v>
      </c>
      <c r="F254" s="15" t="s">
        <v>154</v>
      </c>
      <c r="G254" s="13">
        <v>15245</v>
      </c>
      <c r="H254" s="13">
        <v>15245</v>
      </c>
      <c r="I254" s="20" t="s">
        <v>177</v>
      </c>
      <c r="J254" s="2" t="s">
        <v>178</v>
      </c>
      <c r="K254">
        <f t="shared" si="16"/>
        <v>7622.5</v>
      </c>
    </row>
    <row r="255" spans="1:11" ht="15.75" customHeight="1" x14ac:dyDescent="0.15">
      <c r="A255" s="3" t="s">
        <v>150</v>
      </c>
      <c r="B255" s="3" t="str">
        <f>VLOOKUP(C255,[1]项目金额!$C:$D,2,0)</f>
        <v>16001500</v>
      </c>
      <c r="C255" s="5" t="s">
        <v>87</v>
      </c>
      <c r="D255" s="3" t="s">
        <v>164</v>
      </c>
      <c r="E255" s="3">
        <v>140901</v>
      </c>
      <c r="F255" s="5" t="s">
        <v>153</v>
      </c>
      <c r="G255" s="10">
        <v>58850</v>
      </c>
      <c r="H255" s="10">
        <v>58850</v>
      </c>
      <c r="I255" s="20" t="s">
        <v>177</v>
      </c>
      <c r="J255" s="2" t="s">
        <v>178</v>
      </c>
      <c r="K255">
        <f>ROUND(H255*0.4/1.09,2)</f>
        <v>21596.33</v>
      </c>
    </row>
    <row r="256" spans="1:11" x14ac:dyDescent="0.15">
      <c r="A256" s="3" t="s">
        <v>150</v>
      </c>
      <c r="B256" s="3" t="str">
        <f>VLOOKUP(C256,[1]项目金额!$C:$D,2,0)</f>
        <v>16001500</v>
      </c>
      <c r="C256" s="5" t="s">
        <v>87</v>
      </c>
      <c r="D256" s="3" t="s">
        <v>164</v>
      </c>
      <c r="E256" s="3">
        <v>140903</v>
      </c>
      <c r="F256" s="5" t="s">
        <v>154</v>
      </c>
      <c r="G256" s="10">
        <v>68929</v>
      </c>
      <c r="H256" s="10">
        <v>68929</v>
      </c>
      <c r="I256" s="20" t="s">
        <v>177</v>
      </c>
      <c r="J256" s="2" t="s">
        <v>178</v>
      </c>
      <c r="K256">
        <f t="shared" ref="K256:K265" si="17">ROUND(H256*0.5,2)</f>
        <v>34464.5</v>
      </c>
    </row>
    <row r="257" spans="1:11" x14ac:dyDescent="0.15">
      <c r="A257" s="3" t="s">
        <v>150</v>
      </c>
      <c r="B257" s="3" t="s">
        <v>132</v>
      </c>
      <c r="C257" s="5" t="s">
        <v>169</v>
      </c>
      <c r="D257" s="3" t="s">
        <v>152</v>
      </c>
      <c r="E257" s="3">
        <v>140903</v>
      </c>
      <c r="F257" s="5" t="s">
        <v>154</v>
      </c>
      <c r="G257" s="10">
        <v>1735</v>
      </c>
      <c r="H257" s="10">
        <v>1735</v>
      </c>
      <c r="I257" s="20" t="s">
        <v>177</v>
      </c>
      <c r="J257" s="2" t="s">
        <v>178</v>
      </c>
      <c r="K257">
        <f t="shared" si="17"/>
        <v>867.5</v>
      </c>
    </row>
    <row r="258" spans="1:11" x14ac:dyDescent="0.15">
      <c r="A258" s="3" t="s">
        <v>150</v>
      </c>
      <c r="B258" s="3" t="s">
        <v>132</v>
      </c>
      <c r="C258" s="5" t="s">
        <v>88</v>
      </c>
      <c r="D258" s="3" t="s">
        <v>160</v>
      </c>
      <c r="E258" s="3">
        <v>140903</v>
      </c>
      <c r="F258" s="5" t="s">
        <v>154</v>
      </c>
      <c r="G258" s="10">
        <v>1826</v>
      </c>
      <c r="H258" s="10">
        <v>1826</v>
      </c>
      <c r="I258" s="20" t="s">
        <v>177</v>
      </c>
      <c r="J258" s="2" t="s">
        <v>178</v>
      </c>
      <c r="K258">
        <f t="shared" si="17"/>
        <v>913</v>
      </c>
    </row>
    <row r="259" spans="1:11" x14ac:dyDescent="0.15">
      <c r="A259" s="3" t="s">
        <v>150</v>
      </c>
      <c r="B259" s="3" t="s">
        <v>132</v>
      </c>
      <c r="C259" s="5" t="s">
        <v>88</v>
      </c>
      <c r="D259" s="3" t="s">
        <v>164</v>
      </c>
      <c r="E259" s="3">
        <v>140903</v>
      </c>
      <c r="F259" s="5" t="s">
        <v>154</v>
      </c>
      <c r="G259" s="10">
        <v>7704</v>
      </c>
      <c r="H259" s="10">
        <v>7704</v>
      </c>
      <c r="I259" s="20" t="s">
        <v>177</v>
      </c>
      <c r="J259" s="2" t="s">
        <v>178</v>
      </c>
      <c r="K259">
        <f t="shared" si="17"/>
        <v>3852</v>
      </c>
    </row>
    <row r="260" spans="1:11" x14ac:dyDescent="0.15">
      <c r="A260" s="3" t="s">
        <v>150</v>
      </c>
      <c r="B260" s="3" t="s">
        <v>132</v>
      </c>
      <c r="C260" s="5" t="s">
        <v>88</v>
      </c>
      <c r="D260" s="3" t="s">
        <v>161</v>
      </c>
      <c r="E260" s="3">
        <v>140903</v>
      </c>
      <c r="F260" s="5" t="s">
        <v>154</v>
      </c>
      <c r="G260" s="10">
        <v>3234</v>
      </c>
      <c r="H260" s="10">
        <v>3234</v>
      </c>
      <c r="I260" s="20" t="s">
        <v>177</v>
      </c>
      <c r="J260" s="2" t="s">
        <v>178</v>
      </c>
      <c r="K260">
        <f t="shared" si="17"/>
        <v>1617</v>
      </c>
    </row>
    <row r="261" spans="1:11" x14ac:dyDescent="0.15">
      <c r="A261" s="3" t="s">
        <v>150</v>
      </c>
      <c r="B261" s="3" t="s">
        <v>132</v>
      </c>
      <c r="C261" s="5" t="s">
        <v>88</v>
      </c>
      <c r="D261" s="3" t="s">
        <v>162</v>
      </c>
      <c r="E261" s="3">
        <v>140903</v>
      </c>
      <c r="F261" s="5" t="s">
        <v>154</v>
      </c>
      <c r="G261" s="10">
        <v>6340</v>
      </c>
      <c r="H261" s="10">
        <v>6340</v>
      </c>
      <c r="I261" s="20" t="s">
        <v>177</v>
      </c>
      <c r="J261" s="2" t="s">
        <v>178</v>
      </c>
      <c r="K261">
        <f t="shared" si="17"/>
        <v>3170</v>
      </c>
    </row>
    <row r="262" spans="1:11" x14ac:dyDescent="0.15">
      <c r="A262" s="3" t="s">
        <v>150</v>
      </c>
      <c r="B262" s="3" t="s">
        <v>132</v>
      </c>
      <c r="C262" s="5" t="s">
        <v>88</v>
      </c>
      <c r="D262" s="3" t="s">
        <v>155</v>
      </c>
      <c r="E262" s="3">
        <v>140903</v>
      </c>
      <c r="F262" s="5" t="s">
        <v>154</v>
      </c>
      <c r="G262" s="10">
        <v>3807</v>
      </c>
      <c r="H262" s="10">
        <v>3807</v>
      </c>
      <c r="I262" s="20" t="s">
        <v>177</v>
      </c>
      <c r="J262" s="2" t="s">
        <v>178</v>
      </c>
      <c r="K262">
        <f t="shared" si="17"/>
        <v>1903.5</v>
      </c>
    </row>
    <row r="263" spans="1:11" x14ac:dyDescent="0.15">
      <c r="A263" s="3" t="s">
        <v>150</v>
      </c>
      <c r="B263" s="3" t="s">
        <v>132</v>
      </c>
      <c r="C263" s="5" t="s">
        <v>88</v>
      </c>
      <c r="D263" s="3" t="s">
        <v>165</v>
      </c>
      <c r="E263" s="3">
        <v>140903</v>
      </c>
      <c r="F263" s="5" t="s">
        <v>154</v>
      </c>
      <c r="G263" s="13">
        <v>1814</v>
      </c>
      <c r="H263" s="13">
        <v>1814</v>
      </c>
      <c r="I263" s="20" t="s">
        <v>177</v>
      </c>
      <c r="J263" s="2" t="s">
        <v>178</v>
      </c>
      <c r="K263">
        <f t="shared" si="17"/>
        <v>907</v>
      </c>
    </row>
    <row r="264" spans="1:11" x14ac:dyDescent="0.15">
      <c r="A264" s="3" t="s">
        <v>150</v>
      </c>
      <c r="B264" s="3" t="s">
        <v>132</v>
      </c>
      <c r="C264" s="5" t="s">
        <v>88</v>
      </c>
      <c r="D264" s="15" t="s">
        <v>166</v>
      </c>
      <c r="E264" s="3">
        <v>140903</v>
      </c>
      <c r="F264" s="5" t="s">
        <v>154</v>
      </c>
      <c r="G264" s="13">
        <v>9660</v>
      </c>
      <c r="H264" s="13">
        <v>9660</v>
      </c>
      <c r="I264" s="20" t="s">
        <v>177</v>
      </c>
      <c r="J264" s="2" t="s">
        <v>178</v>
      </c>
      <c r="K264">
        <f t="shared" si="17"/>
        <v>4830</v>
      </c>
    </row>
    <row r="265" spans="1:11" x14ac:dyDescent="0.15">
      <c r="A265" s="3" t="s">
        <v>150</v>
      </c>
      <c r="B265" s="3" t="str">
        <f>VLOOKUP(C265,[1]项目金额!$C:$D,2,0)</f>
        <v>16001200</v>
      </c>
      <c r="C265" s="5" t="s">
        <v>89</v>
      </c>
      <c r="D265" s="3" t="s">
        <v>164</v>
      </c>
      <c r="E265" s="3">
        <v>140903</v>
      </c>
      <c r="F265" s="5" t="s">
        <v>154</v>
      </c>
      <c r="G265" s="10">
        <v>15408</v>
      </c>
      <c r="H265" s="10">
        <v>15408</v>
      </c>
      <c r="I265" s="20" t="s">
        <v>177</v>
      </c>
      <c r="J265" s="2" t="s">
        <v>178</v>
      </c>
      <c r="K265">
        <f t="shared" si="17"/>
        <v>7704</v>
      </c>
    </row>
    <row r="266" spans="1:11" ht="15.75" customHeight="1" x14ac:dyDescent="0.15">
      <c r="A266" s="3" t="s">
        <v>150</v>
      </c>
      <c r="B266" s="3" t="s">
        <v>133</v>
      </c>
      <c r="C266" s="5" t="s">
        <v>170</v>
      </c>
      <c r="D266" s="3" t="s">
        <v>160</v>
      </c>
      <c r="E266" s="3">
        <v>140901</v>
      </c>
      <c r="F266" s="5" t="s">
        <v>153</v>
      </c>
      <c r="G266" s="10">
        <v>54437</v>
      </c>
      <c r="H266" s="10">
        <v>54437</v>
      </c>
      <c r="I266" s="20" t="s">
        <v>177</v>
      </c>
      <c r="J266" s="2" t="s">
        <v>178</v>
      </c>
      <c r="K266">
        <f t="shared" ref="K266:K267" si="18">ROUND(H266*0.4/1.09,2)</f>
        <v>19976.88</v>
      </c>
    </row>
    <row r="267" spans="1:11" ht="15.75" customHeight="1" x14ac:dyDescent="0.15">
      <c r="A267" s="3" t="s">
        <v>150</v>
      </c>
      <c r="B267" s="3" t="s">
        <v>133</v>
      </c>
      <c r="C267" s="5" t="s">
        <v>90</v>
      </c>
      <c r="D267" s="3" t="s">
        <v>166</v>
      </c>
      <c r="E267" s="3">
        <v>140901</v>
      </c>
      <c r="F267" s="5" t="s">
        <v>153</v>
      </c>
      <c r="G267" s="10">
        <v>59545</v>
      </c>
      <c r="H267" s="10">
        <v>59545</v>
      </c>
      <c r="I267" s="20" t="s">
        <v>177</v>
      </c>
      <c r="J267" s="2" t="s">
        <v>178</v>
      </c>
      <c r="K267">
        <f t="shared" si="18"/>
        <v>21851.38</v>
      </c>
    </row>
    <row r="268" spans="1:11" x14ac:dyDescent="0.15">
      <c r="A268" s="3" t="s">
        <v>150</v>
      </c>
      <c r="B268" s="3" t="s">
        <v>133</v>
      </c>
      <c r="C268" s="5" t="s">
        <v>90</v>
      </c>
      <c r="D268" s="3" t="s">
        <v>160</v>
      </c>
      <c r="E268" s="3">
        <v>140903</v>
      </c>
      <c r="F268" s="5" t="s">
        <v>154</v>
      </c>
      <c r="G268" s="10">
        <v>17146</v>
      </c>
      <c r="H268" s="10">
        <v>17146</v>
      </c>
      <c r="I268" s="20" t="s">
        <v>177</v>
      </c>
      <c r="J268" s="2" t="s">
        <v>178</v>
      </c>
      <c r="K268">
        <f t="shared" ref="K268:K269" si="19">ROUND(H268*0.5,2)</f>
        <v>8573</v>
      </c>
    </row>
    <row r="269" spans="1:11" x14ac:dyDescent="0.15">
      <c r="A269" s="3" t="s">
        <v>150</v>
      </c>
      <c r="B269" s="3" t="s">
        <v>133</v>
      </c>
      <c r="C269" s="5" t="s">
        <v>90</v>
      </c>
      <c r="D269" s="3" t="s">
        <v>171</v>
      </c>
      <c r="E269" s="3">
        <v>140903</v>
      </c>
      <c r="F269" s="14" t="s">
        <v>154</v>
      </c>
      <c r="G269" s="10">
        <v>123372</v>
      </c>
      <c r="H269" s="10">
        <v>123372</v>
      </c>
      <c r="I269" s="20" t="s">
        <v>177</v>
      </c>
      <c r="J269" s="2" t="s">
        <v>178</v>
      </c>
      <c r="K269">
        <f t="shared" si="19"/>
        <v>61686</v>
      </c>
    </row>
    <row r="271" spans="1:11" x14ac:dyDescent="0.15">
      <c r="D271" t="s">
        <v>185</v>
      </c>
      <c r="F271">
        <v>140901</v>
      </c>
      <c r="G271" s="8" t="s">
        <v>183</v>
      </c>
      <c r="H271" s="12">
        <v>1466100</v>
      </c>
      <c r="I271">
        <v>538018.32999999996</v>
      </c>
    </row>
    <row r="272" spans="1:11" x14ac:dyDescent="0.15">
      <c r="D272" t="s">
        <v>186</v>
      </c>
      <c r="F272">
        <v>140903</v>
      </c>
      <c r="G272" s="8" t="s">
        <v>184</v>
      </c>
      <c r="H272" s="12">
        <v>1133816</v>
      </c>
      <c r="I272">
        <v>566908</v>
      </c>
    </row>
    <row r="273" spans="8:9" x14ac:dyDescent="0.15">
      <c r="H273" s="12">
        <f>SUM(H271:H272)</f>
        <v>2599916</v>
      </c>
      <c r="I273" s="22">
        <f>SUM(I271:I272)</f>
        <v>1104926.33</v>
      </c>
    </row>
  </sheetData>
  <autoFilter ref="A2:K269">
    <filterColumn colId="0">
      <filters>
        <filter val="工程项目部"/>
        <filter val="工艺部"/>
        <filter val="技术部"/>
        <filter val="开发部"/>
      </filters>
    </filterColumn>
    <filterColumn colId="3">
      <filters>
        <filter val="1#生产线"/>
        <filter val="1#窑"/>
        <filter val="11#窑"/>
        <filter val="15#窑"/>
        <filter val="3#线原料车间"/>
        <filter val="4#生产线"/>
        <filter val="7#窑"/>
        <filter val="八分厂"/>
        <filter val="八分场"/>
        <filter val="二分厂"/>
        <filter val="六分厂"/>
        <filter val="七分厂"/>
        <filter val="三分厂"/>
        <filter val="设备研发车间"/>
        <filter val="四分厂"/>
        <filter val="五分厂"/>
        <filter val="一分厂"/>
      </filters>
    </filterColumn>
  </autoFilter>
  <mergeCells count="1">
    <mergeCell ref="C181:C18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85" workbookViewId="0">
      <selection activeCell="G109" sqref="G109"/>
    </sheetView>
  </sheetViews>
  <sheetFormatPr defaultRowHeight="13.5" x14ac:dyDescent="0.15"/>
  <cols>
    <col min="1" max="1" width="13.5" customWidth="1"/>
    <col min="4" max="4" width="14.5" customWidth="1"/>
    <col min="5" max="5" width="51.125" customWidth="1"/>
    <col min="7" max="7" width="15.125" bestFit="1" customWidth="1"/>
    <col min="13" max="13" width="20.5" customWidth="1"/>
  </cols>
  <sheetData>
    <row r="1" spans="1:7" x14ac:dyDescent="0.15">
      <c r="A1" t="s">
        <v>304</v>
      </c>
    </row>
    <row r="2" spans="1:7" x14ac:dyDescent="0.15">
      <c r="G2" t="s">
        <v>326</v>
      </c>
    </row>
    <row r="3" spans="1:7" x14ac:dyDescent="0.15">
      <c r="A3" s="23" t="s">
        <v>194</v>
      </c>
      <c r="B3" s="23" t="s">
        <v>195</v>
      </c>
      <c r="C3" s="23" t="s">
        <v>196</v>
      </c>
      <c r="D3" s="23" t="s">
        <v>197</v>
      </c>
      <c r="E3" s="23" t="s">
        <v>198</v>
      </c>
      <c r="F3" s="24" t="s">
        <v>200</v>
      </c>
    </row>
    <row r="4" spans="1:7" x14ac:dyDescent="0.15">
      <c r="A4" s="27" t="s">
        <v>201</v>
      </c>
      <c r="B4" s="27" t="s">
        <v>202</v>
      </c>
      <c r="C4" s="27">
        <v>4</v>
      </c>
      <c r="D4" s="27" t="s">
        <v>203</v>
      </c>
      <c r="E4" s="27" t="s">
        <v>204</v>
      </c>
      <c r="F4" s="27" t="s">
        <v>205</v>
      </c>
    </row>
    <row r="5" spans="1:7" x14ac:dyDescent="0.15">
      <c r="A5" s="27" t="s">
        <v>206</v>
      </c>
      <c r="B5" s="27" t="s">
        <v>207</v>
      </c>
      <c r="C5" s="27">
        <v>9</v>
      </c>
      <c r="D5" s="27" t="s">
        <v>203</v>
      </c>
      <c r="E5" s="27" t="s">
        <v>208</v>
      </c>
      <c r="F5" s="27" t="s">
        <v>205</v>
      </c>
    </row>
    <row r="6" spans="1:7" x14ac:dyDescent="0.15">
      <c r="A6" s="27" t="s">
        <v>209</v>
      </c>
      <c r="B6" s="27" t="s">
        <v>210</v>
      </c>
      <c r="C6" s="27">
        <v>22</v>
      </c>
      <c r="D6" s="27" t="s">
        <v>203</v>
      </c>
      <c r="E6" s="27" t="s">
        <v>211</v>
      </c>
      <c r="F6" s="27" t="s">
        <v>205</v>
      </c>
    </row>
    <row r="7" spans="1:7" x14ac:dyDescent="0.15">
      <c r="A7" s="27" t="s">
        <v>212</v>
      </c>
      <c r="B7" s="27" t="s">
        <v>210</v>
      </c>
      <c r="C7" s="27">
        <v>22</v>
      </c>
      <c r="D7" s="27" t="s">
        <v>203</v>
      </c>
      <c r="E7" s="27" t="s">
        <v>213</v>
      </c>
      <c r="F7" s="27" t="s">
        <v>205</v>
      </c>
    </row>
    <row r="8" spans="1:7" x14ac:dyDescent="0.15">
      <c r="A8" s="27" t="s">
        <v>214</v>
      </c>
      <c r="B8" s="27" t="s">
        <v>207</v>
      </c>
      <c r="C8" s="27">
        <v>9</v>
      </c>
      <c r="D8" s="27" t="s">
        <v>203</v>
      </c>
      <c r="E8" s="27" t="s">
        <v>215</v>
      </c>
      <c r="F8" s="27" t="s">
        <v>205</v>
      </c>
    </row>
    <row r="9" spans="1:7" x14ac:dyDescent="0.15">
      <c r="A9" s="27" t="s">
        <v>217</v>
      </c>
      <c r="B9" s="27" t="s">
        <v>207</v>
      </c>
      <c r="C9" s="27">
        <v>35</v>
      </c>
      <c r="D9" s="27" t="s">
        <v>203</v>
      </c>
      <c r="E9" s="27" t="s">
        <v>219</v>
      </c>
      <c r="F9" s="27" t="s">
        <v>205</v>
      </c>
    </row>
    <row r="10" spans="1:7" x14ac:dyDescent="0.15">
      <c r="A10" s="27" t="s">
        <v>220</v>
      </c>
      <c r="B10" s="27" t="s">
        <v>202</v>
      </c>
      <c r="C10" s="27">
        <v>2</v>
      </c>
      <c r="D10" s="27" t="s">
        <v>203</v>
      </c>
      <c r="E10" s="27" t="s">
        <v>221</v>
      </c>
      <c r="F10" s="27" t="s">
        <v>205</v>
      </c>
    </row>
    <row r="11" spans="1:7" x14ac:dyDescent="0.15">
      <c r="A11" s="27" t="s">
        <v>222</v>
      </c>
      <c r="B11" s="27" t="s">
        <v>223</v>
      </c>
      <c r="C11" s="27">
        <v>4</v>
      </c>
      <c r="D11" s="27" t="s">
        <v>224</v>
      </c>
      <c r="E11" s="27" t="s">
        <v>211</v>
      </c>
      <c r="F11" s="27" t="s">
        <v>205</v>
      </c>
    </row>
    <row r="12" spans="1:7" x14ac:dyDescent="0.15">
      <c r="A12" s="23" t="s">
        <v>201</v>
      </c>
      <c r="B12" s="23" t="s">
        <v>202</v>
      </c>
      <c r="C12" s="23">
        <v>4</v>
      </c>
      <c r="D12" s="23" t="s">
        <v>203</v>
      </c>
      <c r="E12" s="23" t="s">
        <v>226</v>
      </c>
      <c r="F12" s="23" t="s">
        <v>227</v>
      </c>
    </row>
    <row r="13" spans="1:7" x14ac:dyDescent="0.15">
      <c r="A13" s="23" t="s">
        <v>228</v>
      </c>
      <c r="B13" s="23" t="s">
        <v>207</v>
      </c>
      <c r="C13" s="23">
        <v>9</v>
      </c>
      <c r="D13" s="23" t="s">
        <v>203</v>
      </c>
      <c r="E13" s="23" t="s">
        <v>226</v>
      </c>
      <c r="F13" s="23" t="s">
        <v>229</v>
      </c>
    </row>
    <row r="14" spans="1:7" x14ac:dyDescent="0.15">
      <c r="A14" s="23" t="s">
        <v>231</v>
      </c>
      <c r="B14" s="23" t="s">
        <v>202</v>
      </c>
      <c r="C14" s="23">
        <v>4</v>
      </c>
      <c r="D14" s="23" t="s">
        <v>203</v>
      </c>
      <c r="E14" s="23" t="s">
        <v>232</v>
      </c>
      <c r="F14" s="23" t="s">
        <v>227</v>
      </c>
    </row>
    <row r="15" spans="1:7" x14ac:dyDescent="0.15">
      <c r="A15" s="23" t="s">
        <v>233</v>
      </c>
      <c r="B15" s="23" t="s">
        <v>218</v>
      </c>
      <c r="C15" s="23">
        <v>9</v>
      </c>
      <c r="D15" s="23" t="s">
        <v>203</v>
      </c>
      <c r="E15" s="23" t="s">
        <v>221</v>
      </c>
      <c r="F15" s="23" t="s">
        <v>227</v>
      </c>
    </row>
    <row r="16" spans="1:7" x14ac:dyDescent="0.15">
      <c r="A16" s="23" t="s">
        <v>234</v>
      </c>
      <c r="B16" s="23" t="s">
        <v>207</v>
      </c>
      <c r="C16" s="23">
        <v>60</v>
      </c>
      <c r="D16" s="23" t="s">
        <v>203</v>
      </c>
      <c r="E16" s="23" t="s">
        <v>235</v>
      </c>
      <c r="F16" s="23" t="s">
        <v>227</v>
      </c>
    </row>
    <row r="17" spans="1:6" x14ac:dyDescent="0.15">
      <c r="A17" s="23" t="s">
        <v>323</v>
      </c>
      <c r="B17" s="23" t="s">
        <v>218</v>
      </c>
      <c r="C17" s="23">
        <v>9</v>
      </c>
      <c r="D17" s="23" t="s">
        <v>203</v>
      </c>
      <c r="E17" s="23" t="s">
        <v>221</v>
      </c>
      <c r="F17" s="23" t="s">
        <v>227</v>
      </c>
    </row>
    <row r="18" spans="1:6" x14ac:dyDescent="0.15">
      <c r="A18" s="23" t="s">
        <v>324</v>
      </c>
      <c r="B18" s="23" t="s">
        <v>207</v>
      </c>
      <c r="C18" s="23">
        <v>60</v>
      </c>
      <c r="D18" s="23" t="s">
        <v>203</v>
      </c>
      <c r="E18" s="23" t="s">
        <v>235</v>
      </c>
      <c r="F18" s="23" t="s">
        <v>227</v>
      </c>
    </row>
    <row r="19" spans="1:6" x14ac:dyDescent="0.15">
      <c r="A19" s="23" t="s">
        <v>236</v>
      </c>
      <c r="B19" s="23" t="s">
        <v>207</v>
      </c>
      <c r="C19" s="23">
        <v>9</v>
      </c>
      <c r="D19" s="23" t="s">
        <v>203</v>
      </c>
      <c r="E19" s="23" t="s">
        <v>211</v>
      </c>
      <c r="F19" s="23" t="s">
        <v>229</v>
      </c>
    </row>
    <row r="20" spans="1:6" x14ac:dyDescent="0.15">
      <c r="A20" s="23" t="s">
        <v>237</v>
      </c>
      <c r="B20" s="23" t="s">
        <v>218</v>
      </c>
      <c r="C20" s="23">
        <v>60</v>
      </c>
      <c r="D20" s="23" t="s">
        <v>203</v>
      </c>
      <c r="E20" s="23" t="s">
        <v>238</v>
      </c>
      <c r="F20" s="23" t="s">
        <v>227</v>
      </c>
    </row>
    <row r="21" spans="1:6" x14ac:dyDescent="0.15">
      <c r="A21" s="23" t="s">
        <v>239</v>
      </c>
      <c r="B21" s="23" t="s">
        <v>218</v>
      </c>
      <c r="C21" s="23">
        <v>9</v>
      </c>
      <c r="D21" s="23" t="s">
        <v>240</v>
      </c>
      <c r="E21" s="23" t="s">
        <v>211</v>
      </c>
      <c r="F21" s="23" t="s">
        <v>229</v>
      </c>
    </row>
    <row r="22" spans="1:6" x14ac:dyDescent="0.15">
      <c r="A22" s="23" t="s">
        <v>241</v>
      </c>
      <c r="B22" s="23" t="s">
        <v>218</v>
      </c>
      <c r="C22" s="23">
        <v>35</v>
      </c>
      <c r="D22" s="23" t="s">
        <v>240</v>
      </c>
      <c r="E22" s="23" t="s">
        <v>211</v>
      </c>
      <c r="F22" s="23" t="s">
        <v>227</v>
      </c>
    </row>
    <row r="23" spans="1:6" x14ac:dyDescent="0.15">
      <c r="A23" s="23" t="s">
        <v>242</v>
      </c>
      <c r="B23" s="23" t="s">
        <v>243</v>
      </c>
      <c r="C23" s="23">
        <v>19</v>
      </c>
      <c r="D23" s="23" t="s">
        <v>203</v>
      </c>
      <c r="E23" s="23" t="s">
        <v>221</v>
      </c>
      <c r="F23" s="23" t="s">
        <v>229</v>
      </c>
    </row>
    <row r="24" spans="1:6" x14ac:dyDescent="0.15">
      <c r="A24" s="23" t="s">
        <v>244</v>
      </c>
      <c r="B24" s="23" t="s">
        <v>245</v>
      </c>
      <c r="C24" s="23">
        <v>19</v>
      </c>
      <c r="D24" s="23" t="s">
        <v>203</v>
      </c>
      <c r="E24" s="23" t="s">
        <v>211</v>
      </c>
      <c r="F24" s="23" t="s">
        <v>227</v>
      </c>
    </row>
    <row r="25" spans="1:6" x14ac:dyDescent="0.15">
      <c r="A25" s="23" t="s">
        <v>246</v>
      </c>
      <c r="B25" s="23" t="s">
        <v>245</v>
      </c>
      <c r="C25" s="23">
        <v>19</v>
      </c>
      <c r="D25" s="23" t="s">
        <v>203</v>
      </c>
      <c r="E25" s="23" t="s">
        <v>221</v>
      </c>
      <c r="F25" s="23" t="s">
        <v>229</v>
      </c>
    </row>
    <row r="26" spans="1:6" x14ac:dyDescent="0.15">
      <c r="A26" s="23" t="s">
        <v>247</v>
      </c>
      <c r="B26" s="23" t="s">
        <v>243</v>
      </c>
      <c r="C26" s="23">
        <v>19</v>
      </c>
      <c r="D26" s="23" t="s">
        <v>203</v>
      </c>
      <c r="E26" s="23" t="s">
        <v>221</v>
      </c>
      <c r="F26" s="23" t="s">
        <v>227</v>
      </c>
    </row>
    <row r="27" spans="1:6" x14ac:dyDescent="0.15">
      <c r="A27" s="23" t="s">
        <v>248</v>
      </c>
      <c r="B27" s="23" t="s">
        <v>245</v>
      </c>
      <c r="C27" s="23">
        <v>19</v>
      </c>
      <c r="D27" s="23" t="s">
        <v>224</v>
      </c>
      <c r="E27" s="23" t="s">
        <v>221</v>
      </c>
      <c r="F27" s="23" t="s">
        <v>227</v>
      </c>
    </row>
    <row r="28" spans="1:6" x14ac:dyDescent="0.15">
      <c r="A28" s="23" t="s">
        <v>249</v>
      </c>
      <c r="B28" s="23" t="s">
        <v>245</v>
      </c>
      <c r="C28" s="23">
        <v>19</v>
      </c>
      <c r="D28" s="23" t="s">
        <v>203</v>
      </c>
      <c r="E28" s="23" t="s">
        <v>211</v>
      </c>
      <c r="F28" s="23" t="s">
        <v>227</v>
      </c>
    </row>
    <row r="29" spans="1:6" x14ac:dyDescent="0.15">
      <c r="A29" s="23" t="s">
        <v>250</v>
      </c>
      <c r="B29" s="23" t="s">
        <v>245</v>
      </c>
      <c r="C29" s="23">
        <v>19</v>
      </c>
      <c r="D29" s="23" t="s">
        <v>224</v>
      </c>
      <c r="E29" s="23" t="s">
        <v>211</v>
      </c>
      <c r="F29" s="23" t="s">
        <v>251</v>
      </c>
    </row>
    <row r="30" spans="1:6" x14ac:dyDescent="0.15">
      <c r="A30" s="23" t="s">
        <v>252</v>
      </c>
      <c r="B30" s="23" t="s">
        <v>253</v>
      </c>
      <c r="C30" s="23">
        <v>19</v>
      </c>
      <c r="D30" s="23" t="s">
        <v>203</v>
      </c>
      <c r="E30" s="23" t="s">
        <v>221</v>
      </c>
      <c r="F30" s="23" t="s">
        <v>227</v>
      </c>
    </row>
    <row r="31" spans="1:6" x14ac:dyDescent="0.15">
      <c r="A31" s="23" t="s">
        <v>254</v>
      </c>
      <c r="B31" s="23" t="s">
        <v>243</v>
      </c>
      <c r="C31" s="23">
        <v>19</v>
      </c>
      <c r="D31" s="23" t="s">
        <v>203</v>
      </c>
      <c r="E31" s="23" t="s">
        <v>221</v>
      </c>
      <c r="F31" s="23" t="s">
        <v>227</v>
      </c>
    </row>
    <row r="32" spans="1:6" x14ac:dyDescent="0.15">
      <c r="A32" s="23" t="s">
        <v>255</v>
      </c>
      <c r="B32" s="23" t="s">
        <v>245</v>
      </c>
      <c r="C32" s="23">
        <v>19</v>
      </c>
      <c r="D32" s="23" t="s">
        <v>224</v>
      </c>
      <c r="E32" s="23" t="s">
        <v>211</v>
      </c>
      <c r="F32" s="23" t="s">
        <v>229</v>
      </c>
    </row>
    <row r="33" spans="1:6" x14ac:dyDescent="0.15">
      <c r="A33" s="23" t="s">
        <v>256</v>
      </c>
      <c r="B33" s="23" t="s">
        <v>245</v>
      </c>
      <c r="C33" s="23">
        <v>19</v>
      </c>
      <c r="D33" s="23" t="s">
        <v>224</v>
      </c>
      <c r="E33" s="23" t="s">
        <v>211</v>
      </c>
      <c r="F33" s="23" t="s">
        <v>227</v>
      </c>
    </row>
    <row r="34" spans="1:6" x14ac:dyDescent="0.15">
      <c r="A34" s="23" t="s">
        <v>257</v>
      </c>
      <c r="B34" s="23" t="s">
        <v>243</v>
      </c>
      <c r="C34" s="23">
        <v>19</v>
      </c>
      <c r="D34" s="23" t="s">
        <v>203</v>
      </c>
      <c r="E34" s="23" t="s">
        <v>211</v>
      </c>
      <c r="F34" s="23" t="s">
        <v>229</v>
      </c>
    </row>
    <row r="35" spans="1:6" x14ac:dyDescent="0.15">
      <c r="A35" s="23" t="s">
        <v>258</v>
      </c>
      <c r="B35" s="23" t="s">
        <v>245</v>
      </c>
      <c r="C35" s="23">
        <v>19</v>
      </c>
      <c r="D35" s="23" t="s">
        <v>203</v>
      </c>
      <c r="E35" s="23" t="s">
        <v>221</v>
      </c>
      <c r="F35" s="23" t="s">
        <v>229</v>
      </c>
    </row>
    <row r="36" spans="1:6" x14ac:dyDescent="0.15">
      <c r="A36" s="23" t="s">
        <v>259</v>
      </c>
      <c r="B36" s="23" t="s">
        <v>243</v>
      </c>
      <c r="C36" s="23">
        <v>19</v>
      </c>
      <c r="D36" s="23" t="s">
        <v>203</v>
      </c>
      <c r="E36" s="23" t="s">
        <v>221</v>
      </c>
      <c r="F36" s="23" t="s">
        <v>227</v>
      </c>
    </row>
    <row r="37" spans="1:6" x14ac:dyDescent="0.15">
      <c r="A37" s="23" t="s">
        <v>260</v>
      </c>
      <c r="B37" s="23" t="s">
        <v>243</v>
      </c>
      <c r="C37" s="23">
        <v>19</v>
      </c>
      <c r="D37" s="23" t="s">
        <v>224</v>
      </c>
      <c r="E37" s="23" t="s">
        <v>221</v>
      </c>
      <c r="F37" s="23" t="s">
        <v>229</v>
      </c>
    </row>
    <row r="38" spans="1:6" x14ac:dyDescent="0.15">
      <c r="A38" s="23" t="s">
        <v>261</v>
      </c>
      <c r="B38" s="23" t="s">
        <v>243</v>
      </c>
      <c r="C38" s="23">
        <v>19</v>
      </c>
      <c r="D38" s="23" t="s">
        <v>224</v>
      </c>
      <c r="E38" s="23" t="s">
        <v>221</v>
      </c>
      <c r="F38" s="23" t="s">
        <v>229</v>
      </c>
    </row>
    <row r="39" spans="1:6" x14ac:dyDescent="0.15">
      <c r="A39" s="23" t="s">
        <v>262</v>
      </c>
      <c r="B39" s="23" t="s">
        <v>245</v>
      </c>
      <c r="C39" s="23">
        <v>19</v>
      </c>
      <c r="D39" s="23" t="s">
        <v>224</v>
      </c>
      <c r="E39" s="23" t="s">
        <v>221</v>
      </c>
      <c r="F39" s="23" t="s">
        <v>229</v>
      </c>
    </row>
    <row r="40" spans="1:6" x14ac:dyDescent="0.15">
      <c r="A40" s="23" t="s">
        <v>263</v>
      </c>
      <c r="B40" s="23" t="s">
        <v>243</v>
      </c>
      <c r="C40" s="23">
        <v>19</v>
      </c>
      <c r="D40" s="23" t="s">
        <v>224</v>
      </c>
      <c r="E40" s="23" t="s">
        <v>221</v>
      </c>
      <c r="F40" s="23" t="s">
        <v>227</v>
      </c>
    </row>
    <row r="41" spans="1:6" x14ac:dyDescent="0.15">
      <c r="A41" s="23" t="s">
        <v>264</v>
      </c>
      <c r="B41" s="23" t="s">
        <v>245</v>
      </c>
      <c r="C41" s="23">
        <v>19</v>
      </c>
      <c r="D41" s="23" t="s">
        <v>224</v>
      </c>
      <c r="E41" s="23" t="s">
        <v>211</v>
      </c>
      <c r="F41" s="23" t="s">
        <v>227</v>
      </c>
    </row>
    <row r="42" spans="1:6" x14ac:dyDescent="0.15">
      <c r="A42" s="23" t="s">
        <v>265</v>
      </c>
      <c r="B42" s="23" t="s">
        <v>243</v>
      </c>
      <c r="C42" s="23">
        <v>19</v>
      </c>
      <c r="D42" s="23" t="s">
        <v>224</v>
      </c>
      <c r="E42" s="23" t="s">
        <v>211</v>
      </c>
      <c r="F42" s="23" t="s">
        <v>227</v>
      </c>
    </row>
    <row r="43" spans="1:6" x14ac:dyDescent="0.15">
      <c r="A43" s="23" t="s">
        <v>266</v>
      </c>
      <c r="B43" s="23" t="s">
        <v>243</v>
      </c>
      <c r="C43" s="23">
        <v>19</v>
      </c>
      <c r="D43" s="23" t="s">
        <v>224</v>
      </c>
      <c r="E43" s="23" t="s">
        <v>221</v>
      </c>
      <c r="F43" s="23" t="s">
        <v>229</v>
      </c>
    </row>
    <row r="44" spans="1:6" x14ac:dyDescent="0.15">
      <c r="A44" s="23" t="s">
        <v>267</v>
      </c>
      <c r="B44" s="23" t="s">
        <v>243</v>
      </c>
      <c r="C44" s="23">
        <v>19</v>
      </c>
      <c r="D44" s="23" t="s">
        <v>224</v>
      </c>
      <c r="E44" s="23" t="s">
        <v>221</v>
      </c>
      <c r="F44" s="23" t="s">
        <v>227</v>
      </c>
    </row>
    <row r="45" spans="1:6" x14ac:dyDescent="0.15">
      <c r="A45" s="23" t="s">
        <v>268</v>
      </c>
      <c r="B45" s="23" t="s">
        <v>243</v>
      </c>
      <c r="C45" s="23">
        <v>19</v>
      </c>
      <c r="D45" s="23" t="s">
        <v>224</v>
      </c>
      <c r="E45" s="23" t="s">
        <v>221</v>
      </c>
      <c r="F45" s="23" t="s">
        <v>227</v>
      </c>
    </row>
    <row r="46" spans="1:6" x14ac:dyDescent="0.15">
      <c r="A46" s="23" t="s">
        <v>269</v>
      </c>
      <c r="B46" s="23" t="s">
        <v>243</v>
      </c>
      <c r="C46" s="23">
        <v>19</v>
      </c>
      <c r="D46" s="23" t="s">
        <v>203</v>
      </c>
      <c r="E46" s="23" t="s">
        <v>211</v>
      </c>
      <c r="F46" s="23" t="s">
        <v>227</v>
      </c>
    </row>
    <row r="47" spans="1:6" x14ac:dyDescent="0.15">
      <c r="A47" s="23" t="s">
        <v>270</v>
      </c>
      <c r="B47" s="23" t="s">
        <v>243</v>
      </c>
      <c r="C47" s="23">
        <v>19</v>
      </c>
      <c r="D47" s="23" t="s">
        <v>203</v>
      </c>
      <c r="E47" s="23" t="s">
        <v>211</v>
      </c>
      <c r="F47" s="23" t="s">
        <v>229</v>
      </c>
    </row>
    <row r="48" spans="1:6" x14ac:dyDescent="0.15">
      <c r="A48" s="23" t="s">
        <v>271</v>
      </c>
      <c r="B48" s="23" t="s">
        <v>243</v>
      </c>
      <c r="C48" s="23">
        <v>19</v>
      </c>
      <c r="D48" s="23" t="s">
        <v>203</v>
      </c>
      <c r="E48" s="23" t="s">
        <v>211</v>
      </c>
      <c r="F48" s="23" t="s">
        <v>227</v>
      </c>
    </row>
    <row r="49" spans="1:7" x14ac:dyDescent="0.15">
      <c r="A49" s="23" t="s">
        <v>272</v>
      </c>
      <c r="B49" s="23" t="s">
        <v>243</v>
      </c>
      <c r="C49" s="23">
        <v>19</v>
      </c>
      <c r="D49" s="23" t="s">
        <v>224</v>
      </c>
      <c r="E49" s="23" t="s">
        <v>221</v>
      </c>
      <c r="F49" s="23" t="s">
        <v>227</v>
      </c>
    </row>
    <row r="50" spans="1:7" x14ac:dyDescent="0.15">
      <c r="A50" s="23" t="s">
        <v>273</v>
      </c>
      <c r="B50" s="23" t="s">
        <v>245</v>
      </c>
      <c r="C50" s="23">
        <v>19</v>
      </c>
      <c r="D50" s="23" t="s">
        <v>224</v>
      </c>
      <c r="E50" s="23" t="s">
        <v>221</v>
      </c>
      <c r="F50" s="23" t="s">
        <v>227</v>
      </c>
    </row>
    <row r="51" spans="1:7" x14ac:dyDescent="0.15">
      <c r="A51" s="23" t="s">
        <v>274</v>
      </c>
      <c r="B51" s="23" t="s">
        <v>243</v>
      </c>
      <c r="C51" s="23">
        <v>19</v>
      </c>
      <c r="D51" s="23" t="s">
        <v>224</v>
      </c>
      <c r="E51" s="23" t="s">
        <v>221</v>
      </c>
      <c r="F51" s="23" t="s">
        <v>227</v>
      </c>
    </row>
    <row r="52" spans="1:7" x14ac:dyDescent="0.15">
      <c r="A52" s="23" t="s">
        <v>275</v>
      </c>
      <c r="B52" s="23" t="s">
        <v>243</v>
      </c>
      <c r="C52" s="23">
        <v>19</v>
      </c>
      <c r="D52" s="23" t="s">
        <v>224</v>
      </c>
      <c r="E52" s="23" t="s">
        <v>221</v>
      </c>
      <c r="F52" s="23" t="s">
        <v>227</v>
      </c>
    </row>
    <row r="53" spans="1:7" x14ac:dyDescent="0.15">
      <c r="A53" s="23" t="s">
        <v>276</v>
      </c>
      <c r="B53" s="23" t="s">
        <v>243</v>
      </c>
      <c r="C53" s="23">
        <v>19</v>
      </c>
      <c r="D53" s="23" t="s">
        <v>224</v>
      </c>
      <c r="E53" s="23" t="s">
        <v>211</v>
      </c>
      <c r="F53" s="23" t="s">
        <v>227</v>
      </c>
    </row>
    <row r="54" spans="1:7" x14ac:dyDescent="0.15">
      <c r="A54" s="23" t="s">
        <v>277</v>
      </c>
      <c r="B54" s="23" t="s">
        <v>243</v>
      </c>
      <c r="C54" s="23">
        <v>19</v>
      </c>
      <c r="D54" s="23" t="s">
        <v>224</v>
      </c>
      <c r="E54" s="23" t="s">
        <v>278</v>
      </c>
      <c r="F54" s="23" t="s">
        <v>227</v>
      </c>
    </row>
    <row r="55" spans="1:7" x14ac:dyDescent="0.15">
      <c r="A55" s="28" t="s">
        <v>305</v>
      </c>
      <c r="B55" s="28" t="s">
        <v>243</v>
      </c>
      <c r="C55" s="28">
        <v>19</v>
      </c>
      <c r="D55" s="28" t="s">
        <v>224</v>
      </c>
      <c r="E55" s="28" t="s">
        <v>315</v>
      </c>
      <c r="F55" s="28" t="s">
        <v>227</v>
      </c>
      <c r="G55" s="29" t="s">
        <v>327</v>
      </c>
    </row>
    <row r="56" spans="1:7" x14ac:dyDescent="0.15">
      <c r="A56" s="23" t="s">
        <v>306</v>
      </c>
      <c r="B56" s="23" t="s">
        <v>243</v>
      </c>
      <c r="C56" s="23">
        <v>19</v>
      </c>
      <c r="D56" s="23" t="s">
        <v>203</v>
      </c>
      <c r="E56" s="23" t="s">
        <v>307</v>
      </c>
      <c r="F56" s="23" t="s">
        <v>229</v>
      </c>
      <c r="G56" s="29" t="s">
        <v>327</v>
      </c>
    </row>
    <row r="57" spans="1:7" x14ac:dyDescent="0.15">
      <c r="A57" s="23" t="s">
        <v>308</v>
      </c>
      <c r="B57" s="23" t="s">
        <v>243</v>
      </c>
      <c r="C57" s="23">
        <v>19</v>
      </c>
      <c r="D57" s="23" t="s">
        <v>203</v>
      </c>
      <c r="E57" s="23" t="s">
        <v>211</v>
      </c>
      <c r="F57" s="23" t="s">
        <v>229</v>
      </c>
    </row>
    <row r="58" spans="1:7" x14ac:dyDescent="0.15">
      <c r="A58" s="23" t="s">
        <v>309</v>
      </c>
      <c r="B58" s="23" t="s">
        <v>243</v>
      </c>
      <c r="C58" s="23">
        <v>19</v>
      </c>
      <c r="D58" s="23" t="s">
        <v>203</v>
      </c>
      <c r="E58" s="23" t="s">
        <v>310</v>
      </c>
      <c r="F58" s="23" t="s">
        <v>229</v>
      </c>
    </row>
    <row r="60" spans="1:7" x14ac:dyDescent="0.15">
      <c r="A60" t="s">
        <v>311</v>
      </c>
    </row>
    <row r="62" spans="1:7" x14ac:dyDescent="0.15">
      <c r="A62" s="23" t="s">
        <v>194</v>
      </c>
      <c r="B62" s="23" t="s">
        <v>279</v>
      </c>
      <c r="C62" s="23" t="s">
        <v>280</v>
      </c>
      <c r="D62" s="23" t="s">
        <v>281</v>
      </c>
      <c r="E62" s="23" t="s">
        <v>198</v>
      </c>
      <c r="F62" s="24" t="s">
        <v>199</v>
      </c>
    </row>
    <row r="63" spans="1:7" x14ac:dyDescent="0.15">
      <c r="A63" s="27" t="s">
        <v>282</v>
      </c>
      <c r="B63" s="27" t="s">
        <v>223</v>
      </c>
      <c r="C63" s="27">
        <v>4</v>
      </c>
      <c r="D63" s="27" t="s">
        <v>224</v>
      </c>
      <c r="E63" s="27" t="s">
        <v>283</v>
      </c>
      <c r="F63" s="27" t="s">
        <v>284</v>
      </c>
    </row>
    <row r="64" spans="1:7" x14ac:dyDescent="0.15">
      <c r="A64" s="27" t="s">
        <v>228</v>
      </c>
      <c r="B64" s="27" t="s">
        <v>218</v>
      </c>
      <c r="C64" s="27">
        <v>9</v>
      </c>
      <c r="D64" s="27" t="s">
        <v>224</v>
      </c>
      <c r="E64" s="27" t="s">
        <v>208</v>
      </c>
      <c r="F64" s="27" t="s">
        <v>284</v>
      </c>
    </row>
    <row r="65" spans="1:6" x14ac:dyDescent="0.15">
      <c r="A65" s="27" t="s">
        <v>209</v>
      </c>
      <c r="B65" s="27" t="s">
        <v>210</v>
      </c>
      <c r="C65" s="27">
        <v>22</v>
      </c>
      <c r="D65" s="27" t="s">
        <v>203</v>
      </c>
      <c r="E65" s="27" t="s">
        <v>211</v>
      </c>
      <c r="F65" s="27" t="s">
        <v>284</v>
      </c>
    </row>
    <row r="66" spans="1:6" x14ac:dyDescent="0.15">
      <c r="A66" s="27" t="s">
        <v>285</v>
      </c>
      <c r="B66" s="27" t="s">
        <v>286</v>
      </c>
      <c r="C66" s="27">
        <v>22</v>
      </c>
      <c r="D66" s="27" t="s">
        <v>224</v>
      </c>
      <c r="E66" s="27" t="s">
        <v>213</v>
      </c>
      <c r="F66" s="27" t="s">
        <v>284</v>
      </c>
    </row>
    <row r="67" spans="1:6" x14ac:dyDescent="0.15">
      <c r="A67" s="27" t="s">
        <v>214</v>
      </c>
      <c r="B67" s="27" t="s">
        <v>207</v>
      </c>
      <c r="C67" s="27">
        <v>9</v>
      </c>
      <c r="D67" s="27" t="s">
        <v>224</v>
      </c>
      <c r="E67" s="27" t="s">
        <v>287</v>
      </c>
      <c r="F67" s="27" t="s">
        <v>205</v>
      </c>
    </row>
    <row r="68" spans="1:6" x14ac:dyDescent="0.15">
      <c r="A68" s="27" t="s">
        <v>216</v>
      </c>
      <c r="B68" s="27" t="s">
        <v>207</v>
      </c>
      <c r="C68" s="27">
        <v>35</v>
      </c>
      <c r="D68" s="27" t="s">
        <v>224</v>
      </c>
      <c r="E68" s="27" t="s">
        <v>288</v>
      </c>
      <c r="F68" s="27" t="s">
        <v>284</v>
      </c>
    </row>
    <row r="69" spans="1:6" x14ac:dyDescent="0.15">
      <c r="A69" s="27" t="s">
        <v>289</v>
      </c>
      <c r="B69" s="27" t="s">
        <v>223</v>
      </c>
      <c r="C69" s="27">
        <v>2</v>
      </c>
      <c r="D69" s="27" t="s">
        <v>224</v>
      </c>
      <c r="E69" s="27" t="s">
        <v>221</v>
      </c>
      <c r="F69" s="27" t="s">
        <v>284</v>
      </c>
    </row>
    <row r="70" spans="1:6" x14ac:dyDescent="0.15">
      <c r="A70" s="27" t="s">
        <v>290</v>
      </c>
      <c r="B70" s="27" t="s">
        <v>223</v>
      </c>
      <c r="C70" s="27">
        <v>4</v>
      </c>
      <c r="D70" s="27" t="s">
        <v>203</v>
      </c>
      <c r="E70" s="27" t="s">
        <v>211</v>
      </c>
      <c r="F70" s="27" t="s">
        <v>284</v>
      </c>
    </row>
    <row r="71" spans="1:6" x14ac:dyDescent="0.15">
      <c r="A71" s="23" t="s">
        <v>282</v>
      </c>
      <c r="B71" s="23" t="s">
        <v>223</v>
      </c>
      <c r="C71" s="23">
        <v>4</v>
      </c>
      <c r="D71" s="23" t="s">
        <v>203</v>
      </c>
      <c r="E71" s="23" t="s">
        <v>225</v>
      </c>
      <c r="F71" s="23" t="s">
        <v>227</v>
      </c>
    </row>
    <row r="72" spans="1:6" x14ac:dyDescent="0.15">
      <c r="A72" s="23" t="s">
        <v>228</v>
      </c>
      <c r="B72" s="23" t="s">
        <v>218</v>
      </c>
      <c r="C72" s="23">
        <v>9</v>
      </c>
      <c r="D72" s="23" t="s">
        <v>203</v>
      </c>
      <c r="E72" s="23" t="s">
        <v>225</v>
      </c>
      <c r="F72" s="23" t="s">
        <v>227</v>
      </c>
    </row>
    <row r="73" spans="1:6" x14ac:dyDescent="0.15">
      <c r="A73" s="23" t="s">
        <v>230</v>
      </c>
      <c r="B73" s="23" t="s">
        <v>223</v>
      </c>
      <c r="C73" s="23">
        <v>4</v>
      </c>
      <c r="D73" s="23" t="s">
        <v>224</v>
      </c>
      <c r="E73" s="23" t="s">
        <v>232</v>
      </c>
      <c r="F73" s="23" t="s">
        <v>227</v>
      </c>
    </row>
    <row r="74" spans="1:6" x14ac:dyDescent="0.15">
      <c r="A74" s="23" t="s">
        <v>239</v>
      </c>
      <c r="B74" s="23" t="s">
        <v>207</v>
      </c>
      <c r="C74" s="23">
        <v>9</v>
      </c>
      <c r="D74" s="23" t="s">
        <v>240</v>
      </c>
      <c r="E74" s="23" t="s">
        <v>221</v>
      </c>
      <c r="F74" s="23" t="s">
        <v>227</v>
      </c>
    </row>
    <row r="75" spans="1:6" x14ac:dyDescent="0.15">
      <c r="A75" s="23" t="s">
        <v>241</v>
      </c>
      <c r="B75" s="23" t="s">
        <v>207</v>
      </c>
      <c r="C75" s="23">
        <v>35</v>
      </c>
      <c r="D75" s="23" t="s">
        <v>240</v>
      </c>
      <c r="E75" s="23" t="s">
        <v>221</v>
      </c>
      <c r="F75" s="23" t="s">
        <v>227</v>
      </c>
    </row>
    <row r="76" spans="1:6" x14ac:dyDescent="0.15">
      <c r="A76" s="23" t="s">
        <v>242</v>
      </c>
      <c r="B76" s="23" t="s">
        <v>243</v>
      </c>
      <c r="C76" s="23">
        <v>19</v>
      </c>
      <c r="D76" s="23" t="s">
        <v>203</v>
      </c>
      <c r="E76" s="23" t="s">
        <v>221</v>
      </c>
      <c r="F76" s="23" t="s">
        <v>227</v>
      </c>
    </row>
    <row r="77" spans="1:6" x14ac:dyDescent="0.15">
      <c r="A77" s="23" t="s">
        <v>244</v>
      </c>
      <c r="B77" s="23" t="s">
        <v>243</v>
      </c>
      <c r="C77" s="23">
        <v>19</v>
      </c>
      <c r="D77" s="23" t="s">
        <v>203</v>
      </c>
      <c r="E77" s="23" t="s">
        <v>211</v>
      </c>
      <c r="F77" s="23" t="s">
        <v>227</v>
      </c>
    </row>
    <row r="78" spans="1:6" x14ac:dyDescent="0.15">
      <c r="A78" s="23" t="s">
        <v>246</v>
      </c>
      <c r="B78" s="23" t="s">
        <v>243</v>
      </c>
      <c r="C78" s="23">
        <v>19</v>
      </c>
      <c r="D78" s="23" t="s">
        <v>203</v>
      </c>
      <c r="E78" s="23" t="s">
        <v>221</v>
      </c>
      <c r="F78" s="23" t="s">
        <v>227</v>
      </c>
    </row>
    <row r="79" spans="1:6" x14ac:dyDescent="0.15">
      <c r="A79" s="23" t="s">
        <v>247</v>
      </c>
      <c r="B79" s="23" t="s">
        <v>243</v>
      </c>
      <c r="C79" s="23">
        <v>19</v>
      </c>
      <c r="D79" s="23" t="s">
        <v>203</v>
      </c>
      <c r="E79" s="23" t="s">
        <v>221</v>
      </c>
      <c r="F79" s="23" t="s">
        <v>227</v>
      </c>
    </row>
    <row r="80" spans="1:6" x14ac:dyDescent="0.15">
      <c r="A80" s="23" t="s">
        <v>248</v>
      </c>
      <c r="B80" s="23" t="s">
        <v>243</v>
      </c>
      <c r="C80" s="23">
        <v>19</v>
      </c>
      <c r="D80" s="23" t="s">
        <v>203</v>
      </c>
      <c r="E80" s="23" t="s">
        <v>221</v>
      </c>
      <c r="F80" s="23" t="s">
        <v>227</v>
      </c>
    </row>
    <row r="81" spans="1:6" x14ac:dyDescent="0.15">
      <c r="A81" s="23" t="s">
        <v>249</v>
      </c>
      <c r="B81" s="23" t="s">
        <v>243</v>
      </c>
      <c r="C81" s="23">
        <v>19</v>
      </c>
      <c r="D81" s="23" t="s">
        <v>203</v>
      </c>
      <c r="E81" s="23" t="s">
        <v>211</v>
      </c>
      <c r="F81" s="23" t="s">
        <v>227</v>
      </c>
    </row>
    <row r="82" spans="1:6" x14ac:dyDescent="0.15">
      <c r="A82" s="23" t="s">
        <v>250</v>
      </c>
      <c r="B82" s="23" t="s">
        <v>243</v>
      </c>
      <c r="C82" s="23">
        <v>19</v>
      </c>
      <c r="D82" s="23" t="s">
        <v>203</v>
      </c>
      <c r="E82" s="23" t="s">
        <v>211</v>
      </c>
      <c r="F82" s="23" t="s">
        <v>251</v>
      </c>
    </row>
    <row r="83" spans="1:6" x14ac:dyDescent="0.15">
      <c r="A83" s="23" t="s">
        <v>252</v>
      </c>
      <c r="B83" s="23" t="s">
        <v>243</v>
      </c>
      <c r="C83" s="23">
        <v>19</v>
      </c>
      <c r="D83" s="23" t="s">
        <v>203</v>
      </c>
      <c r="E83" s="23" t="s">
        <v>221</v>
      </c>
      <c r="F83" s="23" t="s">
        <v>227</v>
      </c>
    </row>
    <row r="84" spans="1:6" x14ac:dyDescent="0.15">
      <c r="A84" s="23" t="s">
        <v>254</v>
      </c>
      <c r="B84" s="23" t="s">
        <v>243</v>
      </c>
      <c r="C84" s="23">
        <v>19</v>
      </c>
      <c r="D84" s="23" t="s">
        <v>203</v>
      </c>
      <c r="E84" s="23" t="s">
        <v>221</v>
      </c>
      <c r="F84" s="23" t="s">
        <v>227</v>
      </c>
    </row>
    <row r="85" spans="1:6" x14ac:dyDescent="0.15">
      <c r="A85" s="23" t="s">
        <v>255</v>
      </c>
      <c r="B85" s="23" t="s">
        <v>243</v>
      </c>
      <c r="C85" s="23">
        <v>19</v>
      </c>
      <c r="D85" s="23" t="s">
        <v>203</v>
      </c>
      <c r="E85" s="23" t="s">
        <v>211</v>
      </c>
      <c r="F85" s="23" t="s">
        <v>227</v>
      </c>
    </row>
    <row r="86" spans="1:6" x14ac:dyDescent="0.15">
      <c r="A86" s="23" t="s">
        <v>256</v>
      </c>
      <c r="B86" s="23" t="s">
        <v>243</v>
      </c>
      <c r="C86" s="23">
        <v>19</v>
      </c>
      <c r="D86" s="23" t="s">
        <v>203</v>
      </c>
      <c r="E86" s="23" t="s">
        <v>211</v>
      </c>
      <c r="F86" s="23" t="s">
        <v>227</v>
      </c>
    </row>
    <row r="87" spans="1:6" x14ac:dyDescent="0.15">
      <c r="A87" s="23" t="s">
        <v>257</v>
      </c>
      <c r="B87" s="23" t="s">
        <v>243</v>
      </c>
      <c r="C87" s="23">
        <v>19</v>
      </c>
      <c r="D87" s="23" t="s">
        <v>203</v>
      </c>
      <c r="E87" s="23" t="s">
        <v>211</v>
      </c>
      <c r="F87" s="23" t="s">
        <v>227</v>
      </c>
    </row>
    <row r="88" spans="1:6" x14ac:dyDescent="0.15">
      <c r="A88" s="23" t="s">
        <v>258</v>
      </c>
      <c r="B88" s="23" t="s">
        <v>243</v>
      </c>
      <c r="C88" s="23">
        <v>19</v>
      </c>
      <c r="D88" s="23" t="s">
        <v>203</v>
      </c>
      <c r="E88" s="23" t="s">
        <v>221</v>
      </c>
      <c r="F88" s="23" t="s">
        <v>227</v>
      </c>
    </row>
    <row r="89" spans="1:6" x14ac:dyDescent="0.15">
      <c r="A89" s="23" t="s">
        <v>259</v>
      </c>
      <c r="B89" s="23" t="s">
        <v>243</v>
      </c>
      <c r="C89" s="23">
        <v>19</v>
      </c>
      <c r="D89" s="23" t="s">
        <v>203</v>
      </c>
      <c r="E89" s="23" t="s">
        <v>221</v>
      </c>
      <c r="F89" s="23" t="s">
        <v>227</v>
      </c>
    </row>
    <row r="90" spans="1:6" x14ac:dyDescent="0.15">
      <c r="A90" s="23" t="s">
        <v>260</v>
      </c>
      <c r="B90" s="23" t="s">
        <v>243</v>
      </c>
      <c r="C90" s="23">
        <v>19</v>
      </c>
      <c r="D90" s="23" t="s">
        <v>203</v>
      </c>
      <c r="E90" s="23" t="s">
        <v>221</v>
      </c>
      <c r="F90" s="23" t="s">
        <v>227</v>
      </c>
    </row>
    <row r="91" spans="1:6" x14ac:dyDescent="0.15">
      <c r="A91" s="23" t="s">
        <v>261</v>
      </c>
      <c r="B91" s="23" t="s">
        <v>243</v>
      </c>
      <c r="C91" s="23">
        <v>19</v>
      </c>
      <c r="D91" s="23" t="s">
        <v>203</v>
      </c>
      <c r="E91" s="23" t="s">
        <v>221</v>
      </c>
      <c r="F91" s="23" t="s">
        <v>227</v>
      </c>
    </row>
    <row r="92" spans="1:6" x14ac:dyDescent="0.15">
      <c r="A92" s="23" t="s">
        <v>262</v>
      </c>
      <c r="B92" s="23" t="s">
        <v>243</v>
      </c>
      <c r="C92" s="23">
        <v>19</v>
      </c>
      <c r="D92" s="23" t="s">
        <v>203</v>
      </c>
      <c r="E92" s="23" t="s">
        <v>221</v>
      </c>
      <c r="F92" s="23" t="s">
        <v>227</v>
      </c>
    </row>
    <row r="93" spans="1:6" x14ac:dyDescent="0.15">
      <c r="A93" s="23" t="s">
        <v>263</v>
      </c>
      <c r="B93" s="23" t="s">
        <v>243</v>
      </c>
      <c r="C93" s="23">
        <v>19</v>
      </c>
      <c r="D93" s="23" t="s">
        <v>203</v>
      </c>
      <c r="E93" s="23" t="s">
        <v>221</v>
      </c>
      <c r="F93" s="23" t="s">
        <v>227</v>
      </c>
    </row>
    <row r="94" spans="1:6" x14ac:dyDescent="0.15">
      <c r="A94" s="23" t="s">
        <v>264</v>
      </c>
      <c r="B94" s="23" t="s">
        <v>243</v>
      </c>
      <c r="C94" s="23">
        <v>19</v>
      </c>
      <c r="D94" s="23" t="s">
        <v>203</v>
      </c>
      <c r="E94" s="23" t="s">
        <v>211</v>
      </c>
      <c r="F94" s="23" t="s">
        <v>227</v>
      </c>
    </row>
    <row r="95" spans="1:6" x14ac:dyDescent="0.15">
      <c r="A95" s="23" t="s">
        <v>265</v>
      </c>
      <c r="B95" s="23" t="s">
        <v>243</v>
      </c>
      <c r="C95" s="23">
        <v>19</v>
      </c>
      <c r="D95" s="23" t="s">
        <v>203</v>
      </c>
      <c r="E95" s="23" t="s">
        <v>211</v>
      </c>
      <c r="F95" s="23" t="s">
        <v>227</v>
      </c>
    </row>
    <row r="96" spans="1:6" x14ac:dyDescent="0.15">
      <c r="A96" s="23" t="s">
        <v>266</v>
      </c>
      <c r="B96" s="23" t="s">
        <v>243</v>
      </c>
      <c r="C96" s="23">
        <v>19</v>
      </c>
      <c r="D96" s="23" t="s">
        <v>203</v>
      </c>
      <c r="E96" s="23" t="s">
        <v>221</v>
      </c>
      <c r="F96" s="23" t="s">
        <v>227</v>
      </c>
    </row>
    <row r="97" spans="1:7" x14ac:dyDescent="0.15">
      <c r="A97" s="23" t="s">
        <v>267</v>
      </c>
      <c r="B97" s="23" t="s">
        <v>243</v>
      </c>
      <c r="C97" s="23">
        <v>19</v>
      </c>
      <c r="D97" s="23" t="s">
        <v>203</v>
      </c>
      <c r="E97" s="23" t="s">
        <v>221</v>
      </c>
      <c r="F97" s="23" t="s">
        <v>227</v>
      </c>
    </row>
    <row r="98" spans="1:7" x14ac:dyDescent="0.15">
      <c r="A98" s="23" t="s">
        <v>268</v>
      </c>
      <c r="B98" s="23" t="s">
        <v>243</v>
      </c>
      <c r="C98" s="23">
        <v>19</v>
      </c>
      <c r="D98" s="23" t="s">
        <v>203</v>
      </c>
      <c r="E98" s="23" t="s">
        <v>221</v>
      </c>
      <c r="F98" s="23" t="s">
        <v>227</v>
      </c>
    </row>
    <row r="99" spans="1:7" x14ac:dyDescent="0.15">
      <c r="A99" s="23" t="s">
        <v>269</v>
      </c>
      <c r="B99" s="23" t="s">
        <v>243</v>
      </c>
      <c r="C99" s="23">
        <v>19</v>
      </c>
      <c r="D99" s="23" t="s">
        <v>203</v>
      </c>
      <c r="E99" s="23" t="s">
        <v>211</v>
      </c>
      <c r="F99" s="23" t="s">
        <v>227</v>
      </c>
    </row>
    <row r="100" spans="1:7" x14ac:dyDescent="0.15">
      <c r="A100" s="23" t="s">
        <v>270</v>
      </c>
      <c r="B100" s="23" t="s">
        <v>243</v>
      </c>
      <c r="C100" s="23">
        <v>19</v>
      </c>
      <c r="D100" s="23" t="s">
        <v>203</v>
      </c>
      <c r="E100" s="23" t="s">
        <v>211</v>
      </c>
      <c r="F100" s="23" t="s">
        <v>227</v>
      </c>
    </row>
    <row r="101" spans="1:7" x14ac:dyDescent="0.15">
      <c r="A101" s="23" t="s">
        <v>271</v>
      </c>
      <c r="B101" s="23" t="s">
        <v>243</v>
      </c>
      <c r="C101" s="23">
        <v>19</v>
      </c>
      <c r="D101" s="23" t="s">
        <v>203</v>
      </c>
      <c r="E101" s="23" t="s">
        <v>211</v>
      </c>
      <c r="F101" s="23" t="s">
        <v>227</v>
      </c>
    </row>
    <row r="102" spans="1:7" x14ac:dyDescent="0.15">
      <c r="A102" s="23" t="s">
        <v>272</v>
      </c>
      <c r="B102" s="23" t="s">
        <v>243</v>
      </c>
      <c r="C102" s="23">
        <v>19</v>
      </c>
      <c r="D102" s="23" t="s">
        <v>203</v>
      </c>
      <c r="E102" s="23" t="s">
        <v>221</v>
      </c>
      <c r="F102" s="23" t="s">
        <v>227</v>
      </c>
    </row>
    <row r="103" spans="1:7" x14ac:dyDescent="0.15">
      <c r="A103" s="23" t="s">
        <v>273</v>
      </c>
      <c r="B103" s="23" t="s">
        <v>243</v>
      </c>
      <c r="C103" s="23">
        <v>19</v>
      </c>
      <c r="D103" s="23" t="s">
        <v>203</v>
      </c>
      <c r="E103" s="23" t="s">
        <v>221</v>
      </c>
      <c r="F103" s="23" t="s">
        <v>227</v>
      </c>
    </row>
    <row r="104" spans="1:7" x14ac:dyDescent="0.15">
      <c r="A104" s="23" t="s">
        <v>274</v>
      </c>
      <c r="B104" s="23" t="s">
        <v>243</v>
      </c>
      <c r="C104" s="23">
        <v>19</v>
      </c>
      <c r="D104" s="23" t="s">
        <v>203</v>
      </c>
      <c r="E104" s="23" t="s">
        <v>221</v>
      </c>
      <c r="F104" s="23" t="s">
        <v>227</v>
      </c>
    </row>
    <row r="105" spans="1:7" x14ac:dyDescent="0.15">
      <c r="A105" s="23" t="s">
        <v>275</v>
      </c>
      <c r="B105" s="23" t="s">
        <v>243</v>
      </c>
      <c r="C105" s="23">
        <v>19</v>
      </c>
      <c r="D105" s="23" t="s">
        <v>203</v>
      </c>
      <c r="E105" s="23" t="s">
        <v>221</v>
      </c>
      <c r="F105" s="23" t="s">
        <v>227</v>
      </c>
    </row>
    <row r="106" spans="1:7" x14ac:dyDescent="0.15">
      <c r="A106" s="23" t="s">
        <v>276</v>
      </c>
      <c r="B106" s="23" t="s">
        <v>243</v>
      </c>
      <c r="C106" s="23">
        <v>19</v>
      </c>
      <c r="D106" s="23" t="s">
        <v>203</v>
      </c>
      <c r="E106" s="23" t="s">
        <v>211</v>
      </c>
      <c r="F106" s="23" t="s">
        <v>227</v>
      </c>
    </row>
    <row r="107" spans="1:7" x14ac:dyDescent="0.15">
      <c r="A107" s="23" t="s">
        <v>291</v>
      </c>
      <c r="B107" s="23" t="s">
        <v>243</v>
      </c>
      <c r="C107" s="23">
        <v>19</v>
      </c>
      <c r="D107" s="23" t="s">
        <v>224</v>
      </c>
      <c r="E107" s="23" t="s">
        <v>211</v>
      </c>
      <c r="F107" s="23" t="s">
        <v>229</v>
      </c>
    </row>
    <row r="108" spans="1:7" x14ac:dyDescent="0.15">
      <c r="A108" s="23" t="s">
        <v>292</v>
      </c>
      <c r="B108" s="23" t="s">
        <v>243</v>
      </c>
      <c r="C108" s="23">
        <v>19</v>
      </c>
      <c r="D108" s="23" t="s">
        <v>224</v>
      </c>
      <c r="E108" s="23" t="s">
        <v>317</v>
      </c>
      <c r="F108" s="23" t="s">
        <v>229</v>
      </c>
      <c r="G108" s="25" t="s">
        <v>328</v>
      </c>
    </row>
    <row r="109" spans="1:7" x14ac:dyDescent="0.15">
      <c r="A109" s="23" t="s">
        <v>293</v>
      </c>
      <c r="B109" s="23" t="s">
        <v>245</v>
      </c>
      <c r="C109" s="23">
        <v>19</v>
      </c>
      <c r="D109" s="23" t="s">
        <v>224</v>
      </c>
      <c r="E109" s="23" t="s">
        <v>294</v>
      </c>
      <c r="F109" s="23" t="s">
        <v>227</v>
      </c>
    </row>
    <row r="110" spans="1:7" x14ac:dyDescent="0.15">
      <c r="A110" s="23" t="s">
        <v>305</v>
      </c>
      <c r="B110" s="23" t="s">
        <v>245</v>
      </c>
      <c r="C110" s="23">
        <v>19</v>
      </c>
      <c r="D110" s="23" t="s">
        <v>224</v>
      </c>
      <c r="E110" s="23" t="s">
        <v>316</v>
      </c>
      <c r="F110" s="23" t="s">
        <v>227</v>
      </c>
    </row>
    <row r="111" spans="1:7" x14ac:dyDescent="0.15">
      <c r="A111" s="23" t="s">
        <v>312</v>
      </c>
      <c r="B111" s="23" t="s">
        <v>243</v>
      </c>
      <c r="C111" s="23">
        <v>19</v>
      </c>
      <c r="D111" s="23" t="s">
        <v>224</v>
      </c>
      <c r="E111" s="23" t="s">
        <v>211</v>
      </c>
      <c r="F111" s="23" t="s">
        <v>227</v>
      </c>
    </row>
    <row r="112" spans="1:7" x14ac:dyDescent="0.15">
      <c r="A112" s="23" t="s">
        <v>308</v>
      </c>
      <c r="B112" s="23" t="s">
        <v>243</v>
      </c>
      <c r="C112" s="23">
        <v>19</v>
      </c>
      <c r="D112" s="23" t="s">
        <v>203</v>
      </c>
      <c r="E112" s="23" t="s">
        <v>211</v>
      </c>
      <c r="F112" s="23" t="s">
        <v>229</v>
      </c>
    </row>
    <row r="113" spans="1:6" x14ac:dyDescent="0.15">
      <c r="A113" s="23" t="s">
        <v>309</v>
      </c>
      <c r="B113" s="23" t="s">
        <v>243</v>
      </c>
      <c r="C113" s="23">
        <v>19</v>
      </c>
      <c r="D113" s="23" t="s">
        <v>203</v>
      </c>
      <c r="E113" s="23" t="s">
        <v>310</v>
      </c>
      <c r="F113" s="23" t="s">
        <v>229</v>
      </c>
    </row>
    <row r="114" spans="1:6" x14ac:dyDescent="0.15">
      <c r="A114" s="25" t="s">
        <v>295</v>
      </c>
    </row>
    <row r="115" spans="1:6" x14ac:dyDescent="0.15">
      <c r="A115" t="s">
        <v>313</v>
      </c>
    </row>
    <row r="116" spans="1:6" x14ac:dyDescent="0.15">
      <c r="A116" s="25" t="s">
        <v>325</v>
      </c>
    </row>
    <row r="117" spans="1:6" x14ac:dyDescent="0.15">
      <c r="A117" t="s">
        <v>314</v>
      </c>
    </row>
    <row r="118" spans="1:6" x14ac:dyDescent="0.15">
      <c r="A118" t="s">
        <v>318</v>
      </c>
    </row>
    <row r="119" spans="1:6" x14ac:dyDescent="0.15">
      <c r="A119" t="s">
        <v>296</v>
      </c>
    </row>
    <row r="121" spans="1:6" x14ac:dyDescent="0.15">
      <c r="A121" t="s">
        <v>319</v>
      </c>
    </row>
    <row r="123" spans="1:6" x14ac:dyDescent="0.15">
      <c r="A123" s="23" t="s">
        <v>297</v>
      </c>
      <c r="B123" s="23" t="s">
        <v>279</v>
      </c>
      <c r="C123" s="23" t="s">
        <v>280</v>
      </c>
      <c r="D123" s="23" t="s">
        <v>281</v>
      </c>
      <c r="E123" s="23" t="s">
        <v>298</v>
      </c>
      <c r="F123" s="24" t="s">
        <v>299</v>
      </c>
    </row>
    <row r="124" spans="1:6" x14ac:dyDescent="0.15">
      <c r="A124" s="23" t="s">
        <v>282</v>
      </c>
      <c r="B124" s="23" t="s">
        <v>202</v>
      </c>
      <c r="C124" s="23">
        <v>4</v>
      </c>
      <c r="D124" s="23" t="s">
        <v>224</v>
      </c>
      <c r="E124" s="23"/>
      <c r="F124" s="23"/>
    </row>
    <row r="125" spans="1:6" x14ac:dyDescent="0.15">
      <c r="A125" s="23" t="s">
        <v>289</v>
      </c>
      <c r="B125" s="23" t="s">
        <v>223</v>
      </c>
      <c r="C125" s="23">
        <v>2</v>
      </c>
      <c r="D125" s="23" t="s">
        <v>203</v>
      </c>
      <c r="E125" s="23"/>
      <c r="F125" s="23"/>
    </row>
    <row r="126" spans="1:6" x14ac:dyDescent="0.15">
      <c r="A126" s="23" t="s">
        <v>290</v>
      </c>
      <c r="B126" s="23" t="s">
        <v>223</v>
      </c>
      <c r="C126" s="23">
        <v>4</v>
      </c>
      <c r="D126" s="23" t="s">
        <v>224</v>
      </c>
      <c r="E126" s="23"/>
      <c r="F126" s="23"/>
    </row>
    <row r="127" spans="1:6" x14ac:dyDescent="0.15">
      <c r="A127" s="23" t="s">
        <v>233</v>
      </c>
      <c r="B127" s="23" t="s">
        <v>218</v>
      </c>
      <c r="C127" s="23">
        <v>9</v>
      </c>
      <c r="D127" s="23" t="s">
        <v>203</v>
      </c>
      <c r="E127" s="23"/>
      <c r="F127" s="23"/>
    </row>
    <row r="128" spans="1:6" x14ac:dyDescent="0.15">
      <c r="A128" s="23" t="s">
        <v>300</v>
      </c>
      <c r="B128" s="23" t="s">
        <v>207</v>
      </c>
      <c r="C128" s="23">
        <v>60</v>
      </c>
      <c r="D128" s="23" t="s">
        <v>203</v>
      </c>
      <c r="E128" s="23"/>
      <c r="F128" s="23"/>
    </row>
    <row r="129" spans="1:6" x14ac:dyDescent="0.15">
      <c r="A129" s="23" t="s">
        <v>301</v>
      </c>
      <c r="B129" s="23" t="s">
        <v>218</v>
      </c>
      <c r="C129" s="23">
        <v>9</v>
      </c>
      <c r="D129" s="23" t="s">
        <v>203</v>
      </c>
      <c r="E129" s="23"/>
      <c r="F129" s="23"/>
    </row>
    <row r="130" spans="1:6" x14ac:dyDescent="0.15">
      <c r="A130" s="23" t="s">
        <v>237</v>
      </c>
      <c r="B130" s="23" t="s">
        <v>218</v>
      </c>
      <c r="C130" s="23">
        <v>60</v>
      </c>
      <c r="D130" s="23" t="s">
        <v>224</v>
      </c>
      <c r="E130" s="23"/>
      <c r="F130" s="23"/>
    </row>
    <row r="131" spans="1:6" x14ac:dyDescent="0.15">
      <c r="A131" s="23" t="s">
        <v>320</v>
      </c>
      <c r="B131" s="23" t="s">
        <v>245</v>
      </c>
      <c r="C131" s="23">
        <v>19</v>
      </c>
      <c r="D131" s="23" t="s">
        <v>224</v>
      </c>
      <c r="E131" s="23"/>
      <c r="F131" s="23"/>
    </row>
    <row r="132" spans="1:6" x14ac:dyDescent="0.15">
      <c r="A132" s="23" t="s">
        <v>321</v>
      </c>
      <c r="B132" s="23" t="s">
        <v>243</v>
      </c>
      <c r="C132" s="23">
        <v>19</v>
      </c>
      <c r="D132" s="23" t="s">
        <v>224</v>
      </c>
      <c r="E132" s="23"/>
      <c r="F132" s="23"/>
    </row>
    <row r="133" spans="1:6" x14ac:dyDescent="0.15">
      <c r="A133" s="25" t="s">
        <v>322</v>
      </c>
    </row>
    <row r="134" spans="1:6" x14ac:dyDescent="0.15">
      <c r="A134" s="25" t="s">
        <v>302</v>
      </c>
    </row>
    <row r="135" spans="1:6" x14ac:dyDescent="0.15">
      <c r="A135" s="25" t="s">
        <v>303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数据字典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2019-08-14T09:50:42Z</dcterms:modified>
</cp:coreProperties>
</file>