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ingmen Wanhua ecología  en casa acciones Co.,Ltd\2019生产部\1、生产日报\05月生产日报表\"/>
    </mc:Choice>
  </mc:AlternateContent>
  <xr:revisionPtr revIDLastSave="0" documentId="13_ncr:1_{DEB6A500-B425-4B25-9456-1336D370E3A3}" xr6:coauthVersionLast="43" xr6:coauthVersionMax="43" xr10:uidLastSave="{00000000-0000-0000-0000-000000000000}"/>
  <bookViews>
    <workbookView xWindow="-120" yWindow="-120" windowWidth="24240" windowHeight="13140" tabRatio="670" xr2:uid="{00000000-000D-0000-FFFF-FFFF00000000}"/>
  </bookViews>
  <sheets>
    <sheet name="数据源" sheetId="1" r:id="rId1"/>
    <sheet name="生产日报查询" sheetId="8" r:id="rId2"/>
    <sheet name="生产日报单耗查询" sheetId="9" r:id="rId3"/>
  </sheets>
  <definedNames>
    <definedName name="_xlnm._FilterDatabase" localSheetId="0" hidden="1">数据源!$A$1:$AO$554</definedName>
  </definedNames>
  <calcPr calcId="181029"/>
  <pivotCaches>
    <pivotCache cacheId="16" r:id="rId4"/>
    <pivotCache cacheId="31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05" i="1" l="1"/>
  <c r="Z106" i="1"/>
  <c r="Z107" i="1"/>
  <c r="Z104" i="1"/>
  <c r="Z101" i="1" l="1"/>
  <c r="Z98" i="1" l="1"/>
  <c r="Z99" i="1"/>
  <c r="Z100" i="1"/>
  <c r="Z97" i="1"/>
  <c r="Z90" i="1" l="1"/>
  <c r="Z89" i="1"/>
  <c r="Z88" i="1" l="1"/>
  <c r="Z87" i="1"/>
  <c r="Z86" i="1"/>
  <c r="Z85" i="1"/>
  <c r="Z84" i="1"/>
  <c r="Z83" i="1"/>
  <c r="Z82" i="1" l="1"/>
  <c r="Z81" i="1"/>
  <c r="Z80" i="1"/>
  <c r="R81" i="1"/>
  <c r="Z77" i="1" l="1"/>
  <c r="Z78" i="1"/>
  <c r="Z79" i="1"/>
  <c r="Z76" i="1"/>
  <c r="Z70" i="1" l="1"/>
  <c r="Z69" i="1"/>
  <c r="Z68" i="1"/>
  <c r="Z67" i="1" l="1"/>
  <c r="Z66" i="1"/>
  <c r="Z65" i="1"/>
  <c r="Z64" i="1" l="1"/>
  <c r="Z63" i="1"/>
  <c r="Z62" i="1"/>
  <c r="Z61" i="1"/>
  <c r="Z60" i="1"/>
  <c r="Z59" i="1"/>
  <c r="Z56" i="1" l="1"/>
  <c r="Z57" i="1"/>
  <c r="Z58" i="1"/>
  <c r="Z55" i="1"/>
  <c r="AH55" i="1" l="1"/>
  <c r="Z49" i="1"/>
  <c r="Z46" i="1" l="1"/>
  <c r="Z45" i="1"/>
  <c r="Z42" i="1" l="1"/>
  <c r="Z41" i="1" l="1"/>
  <c r="Z40" i="1"/>
  <c r="Z36" i="1" l="1"/>
  <c r="Z37" i="1"/>
  <c r="Z38" i="1"/>
  <c r="Z39" i="1"/>
  <c r="Z35" i="1"/>
  <c r="Z34" i="1" l="1"/>
  <c r="Z29" i="1" l="1"/>
  <c r="Z30" i="1"/>
  <c r="Z31" i="1"/>
  <c r="Z28" i="1"/>
  <c r="Z25" i="1" l="1"/>
  <c r="Z24" i="1" l="1"/>
  <c r="Z23" i="1"/>
  <c r="Z22" i="1"/>
  <c r="Z20" i="1"/>
  <c r="Z19" i="1" l="1"/>
  <c r="Z18" i="1"/>
  <c r="Z17" i="1" l="1"/>
  <c r="Z16" i="1"/>
  <c r="Z15" i="1"/>
  <c r="Z14" i="1" l="1"/>
  <c r="Z13" i="1"/>
  <c r="Z12" i="1"/>
  <c r="Z11" i="1" l="1"/>
  <c r="Z10" i="1"/>
  <c r="Z9" i="1"/>
  <c r="Z4" i="1" l="1"/>
  <c r="Z5" i="1"/>
  <c r="Z6" i="1"/>
  <c r="Z7" i="1"/>
  <c r="Z8" i="1"/>
  <c r="AB2" i="1" l="1"/>
  <c r="AA2" i="1"/>
  <c r="R3" i="1"/>
  <c r="S3" i="1"/>
  <c r="T3" i="1" s="1"/>
  <c r="U3" i="1"/>
  <c r="X3" i="1"/>
  <c r="AA3" i="1"/>
  <c r="AB3" i="1"/>
  <c r="AE3" i="1"/>
  <c r="AH3" i="1"/>
  <c r="R4" i="1"/>
  <c r="S4" i="1"/>
  <c r="T4" i="1" s="1"/>
  <c r="U4" i="1"/>
  <c r="X4" i="1"/>
  <c r="AB4" i="1"/>
  <c r="AA4" i="1"/>
  <c r="AE4" i="1"/>
  <c r="AH4" i="1"/>
  <c r="R5" i="1"/>
  <c r="S5" i="1"/>
  <c r="T5" i="1" s="1"/>
  <c r="U5" i="1"/>
  <c r="X5" i="1"/>
  <c r="AB5" i="1"/>
  <c r="AA5" i="1"/>
  <c r="AE5" i="1"/>
  <c r="AH5" i="1"/>
  <c r="R6" i="1"/>
  <c r="S6" i="1"/>
  <c r="T6" i="1" s="1"/>
  <c r="U6" i="1"/>
  <c r="X6" i="1"/>
  <c r="AB6" i="1"/>
  <c r="AA6" i="1"/>
  <c r="AE6" i="1"/>
  <c r="AH6" i="1"/>
  <c r="R7" i="1"/>
  <c r="S7" i="1"/>
  <c r="T7" i="1" s="1"/>
  <c r="U7" i="1"/>
  <c r="X7" i="1"/>
  <c r="AB7" i="1"/>
  <c r="AA7" i="1"/>
  <c r="AE7" i="1"/>
  <c r="AH7" i="1"/>
  <c r="R8" i="1"/>
  <c r="S8" i="1"/>
  <c r="T8" i="1" s="1"/>
  <c r="U8" i="1"/>
  <c r="X8" i="1"/>
  <c r="AA8" i="1"/>
  <c r="AB8" i="1"/>
  <c r="AE8" i="1"/>
  <c r="AH8" i="1"/>
  <c r="R9" i="1"/>
  <c r="S9" i="1"/>
  <c r="T9" i="1" s="1"/>
  <c r="U9" i="1"/>
  <c r="X9" i="1"/>
  <c r="AA9" i="1"/>
  <c r="AB9" i="1"/>
  <c r="AE9" i="1"/>
  <c r="AH9" i="1"/>
  <c r="R10" i="1"/>
  <c r="S10" i="1"/>
  <c r="T10" i="1" s="1"/>
  <c r="U10" i="1"/>
  <c r="X10" i="1"/>
  <c r="AB10" i="1"/>
  <c r="AA10" i="1"/>
  <c r="AE10" i="1"/>
  <c r="AH10" i="1"/>
  <c r="R11" i="1"/>
  <c r="S11" i="1"/>
  <c r="T11" i="1" s="1"/>
  <c r="U11" i="1"/>
  <c r="X11" i="1"/>
  <c r="AB11" i="1"/>
  <c r="AA11" i="1"/>
  <c r="AE11" i="1"/>
  <c r="AH11" i="1"/>
  <c r="R12" i="1"/>
  <c r="S12" i="1"/>
  <c r="T12" i="1" s="1"/>
  <c r="W12" i="1" s="1"/>
  <c r="U12" i="1"/>
  <c r="X12" i="1"/>
  <c r="AB12" i="1"/>
  <c r="AA12" i="1"/>
  <c r="AE12" i="1"/>
  <c r="AH12" i="1"/>
  <c r="R13" i="1"/>
  <c r="S13" i="1"/>
  <c r="T13" i="1" s="1"/>
  <c r="W13" i="1" s="1"/>
  <c r="U13" i="1"/>
  <c r="X13" i="1"/>
  <c r="AB13" i="1"/>
  <c r="AA13" i="1"/>
  <c r="AE13" i="1"/>
  <c r="AH13" i="1"/>
  <c r="R14" i="1"/>
  <c r="S14" i="1"/>
  <c r="T14" i="1" s="1"/>
  <c r="U14" i="1"/>
  <c r="X14" i="1"/>
  <c r="AA14" i="1"/>
  <c r="AB14" i="1"/>
  <c r="AE14" i="1"/>
  <c r="AH14" i="1"/>
  <c r="R15" i="1"/>
  <c r="S15" i="1"/>
  <c r="T15" i="1" s="1"/>
  <c r="W15" i="1" s="1"/>
  <c r="U15" i="1"/>
  <c r="X15" i="1"/>
  <c r="AA15" i="1"/>
  <c r="AB15" i="1"/>
  <c r="AE15" i="1"/>
  <c r="AH15" i="1"/>
  <c r="R16" i="1"/>
  <c r="S16" i="1"/>
  <c r="T16" i="1" s="1"/>
  <c r="U16" i="1"/>
  <c r="X16" i="1"/>
  <c r="AB16" i="1"/>
  <c r="AA16" i="1"/>
  <c r="AE16" i="1"/>
  <c r="AH16" i="1"/>
  <c r="R17" i="1"/>
  <c r="S17" i="1"/>
  <c r="T17" i="1" s="1"/>
  <c r="U17" i="1"/>
  <c r="X17" i="1"/>
  <c r="AB17" i="1"/>
  <c r="AA17" i="1"/>
  <c r="AE17" i="1"/>
  <c r="AH17" i="1"/>
  <c r="R18" i="1"/>
  <c r="S18" i="1"/>
  <c r="T18" i="1" s="1"/>
  <c r="U18" i="1"/>
  <c r="X18" i="1"/>
  <c r="AB18" i="1"/>
  <c r="AA18" i="1"/>
  <c r="AE18" i="1"/>
  <c r="AH18" i="1"/>
  <c r="R19" i="1"/>
  <c r="S19" i="1"/>
  <c r="T19" i="1" s="1"/>
  <c r="W19" i="1" s="1"/>
  <c r="U19" i="1"/>
  <c r="X19" i="1"/>
  <c r="AB19" i="1"/>
  <c r="AA19" i="1"/>
  <c r="AE19" i="1"/>
  <c r="AH19" i="1"/>
  <c r="R20" i="1"/>
  <c r="S20" i="1"/>
  <c r="T20" i="1" s="1"/>
  <c r="U20" i="1"/>
  <c r="X20" i="1"/>
  <c r="AB20" i="1"/>
  <c r="AA20" i="1"/>
  <c r="AE20" i="1"/>
  <c r="AH20" i="1"/>
  <c r="R21" i="1"/>
  <c r="S21" i="1"/>
  <c r="T21" i="1" s="1"/>
  <c r="U21" i="1"/>
  <c r="X21" i="1"/>
  <c r="AB21" i="1"/>
  <c r="AA21" i="1"/>
  <c r="AE21" i="1"/>
  <c r="AH21" i="1"/>
  <c r="R22" i="1"/>
  <c r="S22" i="1"/>
  <c r="T22" i="1" s="1"/>
  <c r="U22" i="1"/>
  <c r="X22" i="1"/>
  <c r="AA22" i="1"/>
  <c r="AB22" i="1"/>
  <c r="AE22" i="1"/>
  <c r="AH22" i="1"/>
  <c r="R23" i="1"/>
  <c r="S23" i="1"/>
  <c r="T23" i="1" s="1"/>
  <c r="U23" i="1"/>
  <c r="X23" i="1"/>
  <c r="AA23" i="1"/>
  <c r="AB23" i="1"/>
  <c r="AE23" i="1"/>
  <c r="AH23" i="1"/>
  <c r="R24" i="1"/>
  <c r="S24" i="1"/>
  <c r="T24" i="1" s="1"/>
  <c r="U24" i="1"/>
  <c r="X24" i="1"/>
  <c r="AB24" i="1"/>
  <c r="AA24" i="1"/>
  <c r="AE24" i="1"/>
  <c r="AH24" i="1"/>
  <c r="R25" i="1"/>
  <c r="S25" i="1"/>
  <c r="T25" i="1" s="1"/>
  <c r="U25" i="1"/>
  <c r="X25" i="1"/>
  <c r="AB25" i="1"/>
  <c r="AA25" i="1"/>
  <c r="AE25" i="1"/>
  <c r="AH25" i="1"/>
  <c r="R26" i="1"/>
  <c r="S26" i="1"/>
  <c r="T26" i="1" s="1"/>
  <c r="U26" i="1"/>
  <c r="X26" i="1"/>
  <c r="AB26" i="1"/>
  <c r="AA26" i="1"/>
  <c r="AE26" i="1"/>
  <c r="AH26" i="1"/>
  <c r="R27" i="1"/>
  <c r="S27" i="1"/>
  <c r="T27" i="1" s="1"/>
  <c r="U27" i="1"/>
  <c r="X27" i="1"/>
  <c r="AB27" i="1"/>
  <c r="AA27" i="1"/>
  <c r="AE27" i="1"/>
  <c r="AH27" i="1"/>
  <c r="R28" i="1"/>
  <c r="S28" i="1"/>
  <c r="T28" i="1" s="1"/>
  <c r="U28" i="1"/>
  <c r="X28" i="1"/>
  <c r="AB28" i="1"/>
  <c r="AA28" i="1"/>
  <c r="AE28" i="1"/>
  <c r="AH28" i="1"/>
  <c r="R29" i="1"/>
  <c r="S29" i="1"/>
  <c r="T29" i="1" s="1"/>
  <c r="U29" i="1"/>
  <c r="X29" i="1"/>
  <c r="AB29" i="1"/>
  <c r="AA29" i="1"/>
  <c r="AE29" i="1"/>
  <c r="AH29" i="1"/>
  <c r="R30" i="1"/>
  <c r="S30" i="1"/>
  <c r="T30" i="1" s="1"/>
  <c r="U30" i="1"/>
  <c r="X30" i="1"/>
  <c r="AA30" i="1"/>
  <c r="AB30" i="1"/>
  <c r="AE30" i="1"/>
  <c r="AH30" i="1"/>
  <c r="R31" i="1"/>
  <c r="S31" i="1"/>
  <c r="T31" i="1" s="1"/>
  <c r="U31" i="1"/>
  <c r="X31" i="1"/>
  <c r="AB31" i="1"/>
  <c r="AA31" i="1"/>
  <c r="AE31" i="1"/>
  <c r="AH31" i="1"/>
  <c r="R32" i="1"/>
  <c r="S32" i="1"/>
  <c r="T32" i="1" s="1"/>
  <c r="U32" i="1"/>
  <c r="X32" i="1"/>
  <c r="AB32" i="1"/>
  <c r="AA32" i="1"/>
  <c r="AE32" i="1"/>
  <c r="AH32" i="1"/>
  <c r="R33" i="1"/>
  <c r="S33" i="1"/>
  <c r="T33" i="1" s="1"/>
  <c r="U33" i="1"/>
  <c r="X33" i="1"/>
  <c r="AB33" i="1"/>
  <c r="AA33" i="1"/>
  <c r="AE33" i="1"/>
  <c r="AH33" i="1"/>
  <c r="R34" i="1"/>
  <c r="S34" i="1"/>
  <c r="T34" i="1" s="1"/>
  <c r="U34" i="1"/>
  <c r="X34" i="1"/>
  <c r="AA34" i="1"/>
  <c r="AB34" i="1"/>
  <c r="AE34" i="1"/>
  <c r="AH34" i="1"/>
  <c r="R35" i="1"/>
  <c r="S35" i="1"/>
  <c r="T35" i="1" s="1"/>
  <c r="U35" i="1"/>
  <c r="X35" i="1"/>
  <c r="AB35" i="1"/>
  <c r="AA35" i="1"/>
  <c r="AE35" i="1"/>
  <c r="AH35" i="1"/>
  <c r="R36" i="1"/>
  <c r="S36" i="1"/>
  <c r="T36" i="1" s="1"/>
  <c r="W36" i="1" s="1"/>
  <c r="U36" i="1"/>
  <c r="X36" i="1"/>
  <c r="AB36" i="1"/>
  <c r="AA36" i="1"/>
  <c r="AE36" i="1"/>
  <c r="AH36" i="1"/>
  <c r="R37" i="1"/>
  <c r="S37" i="1"/>
  <c r="T37" i="1" s="1"/>
  <c r="W37" i="1" s="1"/>
  <c r="U37" i="1"/>
  <c r="X37" i="1"/>
  <c r="AB37" i="1"/>
  <c r="AA37" i="1"/>
  <c r="AE37" i="1"/>
  <c r="AH37" i="1"/>
  <c r="R38" i="1"/>
  <c r="S38" i="1"/>
  <c r="T38" i="1" s="1"/>
  <c r="U38" i="1"/>
  <c r="X38" i="1"/>
  <c r="AA38" i="1"/>
  <c r="AB38" i="1"/>
  <c r="AE38" i="1"/>
  <c r="AH38" i="1"/>
  <c r="R39" i="1"/>
  <c r="S39" i="1"/>
  <c r="T39" i="1" s="1"/>
  <c r="U39" i="1"/>
  <c r="X39" i="1"/>
  <c r="AA39" i="1"/>
  <c r="AB39" i="1"/>
  <c r="AE39" i="1"/>
  <c r="AH39" i="1"/>
  <c r="R40" i="1"/>
  <c r="S40" i="1"/>
  <c r="T40" i="1" s="1"/>
  <c r="W40" i="1" s="1"/>
  <c r="U40" i="1"/>
  <c r="X40" i="1"/>
  <c r="AB40" i="1"/>
  <c r="AA40" i="1"/>
  <c r="AE40" i="1"/>
  <c r="AH40" i="1"/>
  <c r="R41" i="1"/>
  <c r="S41" i="1"/>
  <c r="T41" i="1" s="1"/>
  <c r="U41" i="1"/>
  <c r="X41" i="1"/>
  <c r="AB41" i="1"/>
  <c r="AA41" i="1"/>
  <c r="AE41" i="1"/>
  <c r="AH41" i="1"/>
  <c r="R42" i="1"/>
  <c r="S42" i="1"/>
  <c r="T42" i="1" s="1"/>
  <c r="U42" i="1"/>
  <c r="X42" i="1"/>
  <c r="AB42" i="1"/>
  <c r="AA42" i="1"/>
  <c r="AE42" i="1"/>
  <c r="AH42" i="1"/>
  <c r="R43" i="1"/>
  <c r="S43" i="1"/>
  <c r="T43" i="1" s="1"/>
  <c r="U43" i="1"/>
  <c r="X43" i="1"/>
  <c r="AA43" i="1"/>
  <c r="AB43" i="1"/>
  <c r="AE43" i="1"/>
  <c r="AH43" i="1"/>
  <c r="R44" i="1"/>
  <c r="S44" i="1"/>
  <c r="T44" i="1" s="1"/>
  <c r="U44" i="1"/>
  <c r="X44" i="1"/>
  <c r="AA44" i="1"/>
  <c r="AB44" i="1"/>
  <c r="AE44" i="1"/>
  <c r="AH44" i="1"/>
  <c r="R45" i="1"/>
  <c r="S45" i="1"/>
  <c r="T45" i="1" s="1"/>
  <c r="U45" i="1"/>
  <c r="X45" i="1"/>
  <c r="AB45" i="1"/>
  <c r="AA45" i="1"/>
  <c r="AE45" i="1"/>
  <c r="AH45" i="1"/>
  <c r="R46" i="1"/>
  <c r="S46" i="1"/>
  <c r="T46" i="1" s="1"/>
  <c r="W46" i="1" s="1"/>
  <c r="U46" i="1"/>
  <c r="X46" i="1"/>
  <c r="AA46" i="1"/>
  <c r="AB46" i="1"/>
  <c r="AE46" i="1"/>
  <c r="AH46" i="1"/>
  <c r="R47" i="1"/>
  <c r="S47" i="1"/>
  <c r="T47" i="1" s="1"/>
  <c r="U47" i="1"/>
  <c r="X47" i="1"/>
  <c r="AA47" i="1"/>
  <c r="AB47" i="1"/>
  <c r="AE47" i="1"/>
  <c r="AH47" i="1"/>
  <c r="R48" i="1"/>
  <c r="S48" i="1"/>
  <c r="T48" i="1" s="1"/>
  <c r="W48" i="1" s="1"/>
  <c r="U48" i="1"/>
  <c r="X48" i="1"/>
  <c r="AB48" i="1"/>
  <c r="AA48" i="1"/>
  <c r="AE48" i="1"/>
  <c r="AH48" i="1"/>
  <c r="R49" i="1"/>
  <c r="S49" i="1"/>
  <c r="T49" i="1" s="1"/>
  <c r="U49" i="1"/>
  <c r="X49" i="1"/>
  <c r="AA49" i="1"/>
  <c r="AB49" i="1"/>
  <c r="AE49" i="1"/>
  <c r="AH49" i="1"/>
  <c r="R50" i="1"/>
  <c r="S50" i="1"/>
  <c r="T50" i="1" s="1"/>
  <c r="W50" i="1" s="1"/>
  <c r="U50" i="1"/>
  <c r="X50" i="1"/>
  <c r="AA50" i="1"/>
  <c r="AB50" i="1"/>
  <c r="AE50" i="1"/>
  <c r="AH50" i="1"/>
  <c r="R51" i="1"/>
  <c r="S51" i="1"/>
  <c r="T51" i="1" s="1"/>
  <c r="U51" i="1"/>
  <c r="X51" i="1"/>
  <c r="AA51" i="1"/>
  <c r="AB51" i="1"/>
  <c r="AE51" i="1"/>
  <c r="AH51" i="1"/>
  <c r="R52" i="1"/>
  <c r="S52" i="1"/>
  <c r="T52" i="1" s="1"/>
  <c r="U52" i="1"/>
  <c r="X52" i="1"/>
  <c r="AB52" i="1"/>
  <c r="AA52" i="1"/>
  <c r="AE52" i="1"/>
  <c r="AH52" i="1"/>
  <c r="R53" i="1"/>
  <c r="S53" i="1"/>
  <c r="T53" i="1" s="1"/>
  <c r="U53" i="1"/>
  <c r="X53" i="1"/>
  <c r="AB53" i="1"/>
  <c r="AA53" i="1"/>
  <c r="AE53" i="1"/>
  <c r="AH53" i="1"/>
  <c r="R54" i="1"/>
  <c r="S54" i="1"/>
  <c r="T54" i="1" s="1"/>
  <c r="W54" i="1" s="1"/>
  <c r="U54" i="1"/>
  <c r="X54" i="1"/>
  <c r="AA54" i="1"/>
  <c r="AB54" i="1"/>
  <c r="AE54" i="1"/>
  <c r="AH54" i="1"/>
  <c r="R55" i="1"/>
  <c r="S55" i="1"/>
  <c r="T55" i="1" s="1"/>
  <c r="W55" i="1" s="1"/>
  <c r="U55" i="1"/>
  <c r="X55" i="1"/>
  <c r="AB55" i="1"/>
  <c r="AA55" i="1"/>
  <c r="AE55" i="1"/>
  <c r="R56" i="1"/>
  <c r="S56" i="1"/>
  <c r="T56" i="1" s="1"/>
  <c r="U56" i="1"/>
  <c r="X56" i="1"/>
  <c r="AB56" i="1"/>
  <c r="AA56" i="1"/>
  <c r="AE56" i="1"/>
  <c r="AH56" i="1"/>
  <c r="R57" i="1"/>
  <c r="S57" i="1"/>
  <c r="T57" i="1" s="1"/>
  <c r="U57" i="1"/>
  <c r="X57" i="1"/>
  <c r="AB57" i="1"/>
  <c r="AA57" i="1"/>
  <c r="AE57" i="1"/>
  <c r="AH57" i="1"/>
  <c r="R58" i="1"/>
  <c r="S58" i="1"/>
  <c r="T58" i="1" s="1"/>
  <c r="U58" i="1"/>
  <c r="X58" i="1"/>
  <c r="AA58" i="1"/>
  <c r="AB58" i="1"/>
  <c r="AE58" i="1"/>
  <c r="AH58" i="1"/>
  <c r="R59" i="1"/>
  <c r="S59" i="1"/>
  <c r="T59" i="1" s="1"/>
  <c r="U59" i="1"/>
  <c r="X59" i="1"/>
  <c r="AB59" i="1"/>
  <c r="AA59" i="1"/>
  <c r="AE59" i="1"/>
  <c r="AH59" i="1"/>
  <c r="R60" i="1"/>
  <c r="S60" i="1"/>
  <c r="T60" i="1" s="1"/>
  <c r="U60" i="1"/>
  <c r="X60" i="1"/>
  <c r="AA60" i="1"/>
  <c r="AB60" i="1"/>
  <c r="AE60" i="1"/>
  <c r="AH60" i="1"/>
  <c r="R61" i="1"/>
  <c r="S61" i="1"/>
  <c r="T61" i="1" s="1"/>
  <c r="U61" i="1"/>
  <c r="X61" i="1"/>
  <c r="AA61" i="1"/>
  <c r="AB61" i="1"/>
  <c r="AE61" i="1"/>
  <c r="AH61" i="1"/>
  <c r="R62" i="1"/>
  <c r="S62" i="1"/>
  <c r="T62" i="1" s="1"/>
  <c r="U62" i="1"/>
  <c r="X62" i="1"/>
  <c r="AA62" i="1"/>
  <c r="AB62" i="1"/>
  <c r="AE62" i="1"/>
  <c r="AH62" i="1"/>
  <c r="R63" i="1"/>
  <c r="S63" i="1"/>
  <c r="T63" i="1"/>
  <c r="U63" i="1"/>
  <c r="X63" i="1"/>
  <c r="AA63" i="1"/>
  <c r="AB63" i="1"/>
  <c r="AE63" i="1"/>
  <c r="AH63" i="1"/>
  <c r="R64" i="1"/>
  <c r="S64" i="1"/>
  <c r="T64" i="1" s="1"/>
  <c r="W64" i="1" s="1"/>
  <c r="U64" i="1"/>
  <c r="X64" i="1"/>
  <c r="AB64" i="1"/>
  <c r="AA64" i="1"/>
  <c r="AE64" i="1"/>
  <c r="AH64" i="1"/>
  <c r="R65" i="1"/>
  <c r="S65" i="1"/>
  <c r="T65" i="1" s="1"/>
  <c r="U65" i="1"/>
  <c r="X65" i="1"/>
  <c r="AB65" i="1"/>
  <c r="AA65" i="1"/>
  <c r="AE65" i="1"/>
  <c r="AH65" i="1"/>
  <c r="R66" i="1"/>
  <c r="S66" i="1"/>
  <c r="T66" i="1" s="1"/>
  <c r="U66" i="1"/>
  <c r="X66" i="1"/>
  <c r="AB66" i="1"/>
  <c r="AA66" i="1"/>
  <c r="AE66" i="1"/>
  <c r="AH66" i="1"/>
  <c r="R67" i="1"/>
  <c r="S67" i="1"/>
  <c r="T67" i="1" s="1"/>
  <c r="U67" i="1"/>
  <c r="X67" i="1"/>
  <c r="AA67" i="1"/>
  <c r="AB67" i="1"/>
  <c r="AE67" i="1"/>
  <c r="AH67" i="1"/>
  <c r="R68" i="1"/>
  <c r="S68" i="1"/>
  <c r="T68" i="1" s="1"/>
  <c r="U68" i="1"/>
  <c r="X68" i="1"/>
  <c r="AB68" i="1"/>
  <c r="AA68" i="1"/>
  <c r="AE68" i="1"/>
  <c r="AH68" i="1"/>
  <c r="R69" i="1"/>
  <c r="S69" i="1"/>
  <c r="T69" i="1" s="1"/>
  <c r="U69" i="1"/>
  <c r="X69" i="1"/>
  <c r="AA69" i="1"/>
  <c r="AB69" i="1"/>
  <c r="AE69" i="1"/>
  <c r="AH69" i="1"/>
  <c r="R70" i="1"/>
  <c r="S70" i="1"/>
  <c r="T70" i="1" s="1"/>
  <c r="U70" i="1"/>
  <c r="X70" i="1"/>
  <c r="AA70" i="1"/>
  <c r="AB70" i="1"/>
  <c r="AE70" i="1"/>
  <c r="AH70" i="1"/>
  <c r="R71" i="1"/>
  <c r="S71" i="1"/>
  <c r="T71" i="1" s="1"/>
  <c r="W71" i="1" s="1"/>
  <c r="U71" i="1"/>
  <c r="X71" i="1"/>
  <c r="AB71" i="1"/>
  <c r="AA71" i="1"/>
  <c r="AE71" i="1"/>
  <c r="AH71" i="1"/>
  <c r="R72" i="1"/>
  <c r="S72" i="1"/>
  <c r="T72" i="1" s="1"/>
  <c r="U72" i="1"/>
  <c r="X72" i="1"/>
  <c r="AB72" i="1"/>
  <c r="AA72" i="1"/>
  <c r="AE72" i="1"/>
  <c r="AH72" i="1"/>
  <c r="R73" i="1"/>
  <c r="S73" i="1"/>
  <c r="T73" i="1" s="1"/>
  <c r="U73" i="1"/>
  <c r="X73" i="1"/>
  <c r="AA73" i="1"/>
  <c r="AB73" i="1"/>
  <c r="AE73" i="1"/>
  <c r="AH73" i="1"/>
  <c r="R74" i="1"/>
  <c r="S74" i="1"/>
  <c r="T74" i="1" s="1"/>
  <c r="U74" i="1"/>
  <c r="X74" i="1"/>
  <c r="AB74" i="1"/>
  <c r="AA74" i="1"/>
  <c r="AE74" i="1"/>
  <c r="AH74" i="1"/>
  <c r="R75" i="1"/>
  <c r="S75" i="1"/>
  <c r="T75" i="1" s="1"/>
  <c r="W75" i="1" s="1"/>
  <c r="U75" i="1"/>
  <c r="X75" i="1"/>
  <c r="AB75" i="1"/>
  <c r="AA75" i="1"/>
  <c r="AE75" i="1"/>
  <c r="AH75" i="1"/>
  <c r="R76" i="1"/>
  <c r="S76" i="1"/>
  <c r="T76" i="1" s="1"/>
  <c r="U76" i="1"/>
  <c r="X76" i="1"/>
  <c r="AB76" i="1"/>
  <c r="AA76" i="1"/>
  <c r="AE76" i="1"/>
  <c r="AH76" i="1"/>
  <c r="R77" i="1"/>
  <c r="S77" i="1"/>
  <c r="T77" i="1" s="1"/>
  <c r="U77" i="1"/>
  <c r="X77" i="1"/>
  <c r="AB77" i="1"/>
  <c r="AA77" i="1"/>
  <c r="AE77" i="1"/>
  <c r="AH77" i="1"/>
  <c r="R78" i="1"/>
  <c r="S78" i="1"/>
  <c r="T78" i="1" s="1"/>
  <c r="U78" i="1"/>
  <c r="X78" i="1"/>
  <c r="AB78" i="1"/>
  <c r="AA78" i="1"/>
  <c r="AE78" i="1"/>
  <c r="AH78" i="1"/>
  <c r="R79" i="1"/>
  <c r="S79" i="1"/>
  <c r="T79" i="1" s="1"/>
  <c r="U79" i="1"/>
  <c r="X79" i="1"/>
  <c r="AB79" i="1"/>
  <c r="AA79" i="1"/>
  <c r="AE79" i="1"/>
  <c r="AH79" i="1"/>
  <c r="R80" i="1"/>
  <c r="S80" i="1"/>
  <c r="T80" i="1" s="1"/>
  <c r="U80" i="1"/>
  <c r="X80" i="1"/>
  <c r="AB80" i="1"/>
  <c r="AA80" i="1"/>
  <c r="AE80" i="1"/>
  <c r="AH80" i="1"/>
  <c r="S81" i="1"/>
  <c r="T81" i="1" s="1"/>
  <c r="U81" i="1"/>
  <c r="X81" i="1"/>
  <c r="AA81" i="1"/>
  <c r="AB81" i="1"/>
  <c r="AE81" i="1"/>
  <c r="AH81" i="1"/>
  <c r="R82" i="1"/>
  <c r="S82" i="1"/>
  <c r="T82" i="1" s="1"/>
  <c r="U82" i="1"/>
  <c r="X82" i="1"/>
  <c r="AA82" i="1"/>
  <c r="AB82" i="1"/>
  <c r="AE82" i="1"/>
  <c r="AH82" i="1"/>
  <c r="R83" i="1"/>
  <c r="S83" i="1"/>
  <c r="T83" i="1" s="1"/>
  <c r="U83" i="1"/>
  <c r="X83" i="1"/>
  <c r="AA83" i="1"/>
  <c r="AB83" i="1"/>
  <c r="AE83" i="1"/>
  <c r="AH83" i="1"/>
  <c r="R84" i="1"/>
  <c r="S84" i="1"/>
  <c r="T84" i="1" s="1"/>
  <c r="U84" i="1"/>
  <c r="X84" i="1"/>
  <c r="AA84" i="1"/>
  <c r="AB84" i="1"/>
  <c r="AE84" i="1"/>
  <c r="AH84" i="1"/>
  <c r="R85" i="1"/>
  <c r="S85" i="1"/>
  <c r="T85" i="1" s="1"/>
  <c r="U85" i="1"/>
  <c r="X85" i="1"/>
  <c r="AB85" i="1"/>
  <c r="AA85" i="1"/>
  <c r="AE85" i="1"/>
  <c r="AH85" i="1"/>
  <c r="R86" i="1"/>
  <c r="S86" i="1"/>
  <c r="T86" i="1" s="1"/>
  <c r="U86" i="1"/>
  <c r="X86" i="1"/>
  <c r="AA86" i="1"/>
  <c r="AB86" i="1"/>
  <c r="AE86" i="1"/>
  <c r="AH86" i="1"/>
  <c r="R87" i="1"/>
  <c r="S87" i="1"/>
  <c r="T87" i="1" s="1"/>
  <c r="U87" i="1"/>
  <c r="X87" i="1"/>
  <c r="AA87" i="1"/>
  <c r="AB87" i="1"/>
  <c r="AE87" i="1"/>
  <c r="AH87" i="1"/>
  <c r="R88" i="1"/>
  <c r="S88" i="1"/>
  <c r="T88" i="1" s="1"/>
  <c r="U88" i="1"/>
  <c r="X88" i="1"/>
  <c r="AB88" i="1"/>
  <c r="AA88" i="1"/>
  <c r="AE88" i="1"/>
  <c r="AH88" i="1"/>
  <c r="R89" i="1"/>
  <c r="S89" i="1"/>
  <c r="T89" i="1" s="1"/>
  <c r="U89" i="1"/>
  <c r="X89" i="1"/>
  <c r="AB89" i="1"/>
  <c r="AA89" i="1"/>
  <c r="AE89" i="1"/>
  <c r="AH89" i="1"/>
  <c r="R90" i="1"/>
  <c r="S90" i="1"/>
  <c r="T90" i="1" s="1"/>
  <c r="U90" i="1"/>
  <c r="X90" i="1"/>
  <c r="AA90" i="1"/>
  <c r="AB90" i="1"/>
  <c r="AE90" i="1"/>
  <c r="AH90" i="1"/>
  <c r="R91" i="1"/>
  <c r="S91" i="1"/>
  <c r="T91" i="1" s="1"/>
  <c r="U91" i="1"/>
  <c r="X91" i="1"/>
  <c r="AA91" i="1"/>
  <c r="AB91" i="1"/>
  <c r="AE91" i="1"/>
  <c r="AH91" i="1"/>
  <c r="R92" i="1"/>
  <c r="S92" i="1"/>
  <c r="T92" i="1" s="1"/>
  <c r="U92" i="1"/>
  <c r="X92" i="1"/>
  <c r="AA92" i="1"/>
  <c r="AB92" i="1"/>
  <c r="AE92" i="1"/>
  <c r="AH92" i="1"/>
  <c r="R93" i="1"/>
  <c r="S93" i="1"/>
  <c r="T93" i="1" s="1"/>
  <c r="U93" i="1"/>
  <c r="X93" i="1"/>
  <c r="AA93" i="1"/>
  <c r="AB93" i="1"/>
  <c r="AE93" i="1"/>
  <c r="AH93" i="1"/>
  <c r="R94" i="1"/>
  <c r="S94" i="1"/>
  <c r="T94" i="1" s="1"/>
  <c r="U94" i="1"/>
  <c r="X94" i="1"/>
  <c r="AB94" i="1"/>
  <c r="AA94" i="1"/>
  <c r="AE94" i="1"/>
  <c r="AH94" i="1"/>
  <c r="R95" i="1"/>
  <c r="S95" i="1"/>
  <c r="T95" i="1" s="1"/>
  <c r="U95" i="1"/>
  <c r="X95" i="1"/>
  <c r="AA95" i="1"/>
  <c r="AB95" i="1"/>
  <c r="AE95" i="1"/>
  <c r="AH95" i="1"/>
  <c r="R96" i="1"/>
  <c r="S96" i="1"/>
  <c r="T96" i="1" s="1"/>
  <c r="U96" i="1"/>
  <c r="X96" i="1"/>
  <c r="AB96" i="1"/>
  <c r="AA96" i="1"/>
  <c r="AE96" i="1"/>
  <c r="AH96" i="1"/>
  <c r="R97" i="1"/>
  <c r="S97" i="1"/>
  <c r="T97" i="1" s="1"/>
  <c r="U97" i="1"/>
  <c r="X97" i="1"/>
  <c r="AB97" i="1"/>
  <c r="AA97" i="1"/>
  <c r="AE97" i="1"/>
  <c r="AH97" i="1"/>
  <c r="R98" i="1"/>
  <c r="S98" i="1"/>
  <c r="T98" i="1" s="1"/>
  <c r="U98" i="1"/>
  <c r="X98" i="1"/>
  <c r="AA98" i="1"/>
  <c r="AB98" i="1"/>
  <c r="AE98" i="1"/>
  <c r="AH98" i="1"/>
  <c r="R99" i="1"/>
  <c r="S99" i="1"/>
  <c r="T99" i="1" s="1"/>
  <c r="U99" i="1"/>
  <c r="X99" i="1"/>
  <c r="AA99" i="1"/>
  <c r="AB99" i="1"/>
  <c r="AE99" i="1"/>
  <c r="AH99" i="1"/>
  <c r="R100" i="1"/>
  <c r="S100" i="1"/>
  <c r="T100" i="1" s="1"/>
  <c r="U100" i="1"/>
  <c r="X100" i="1"/>
  <c r="AB100" i="1"/>
  <c r="AA100" i="1"/>
  <c r="AE100" i="1"/>
  <c r="AH100" i="1"/>
  <c r="R101" i="1"/>
  <c r="S101" i="1"/>
  <c r="T101" i="1" s="1"/>
  <c r="U101" i="1"/>
  <c r="X101" i="1"/>
  <c r="AA101" i="1"/>
  <c r="AB101" i="1"/>
  <c r="AE101" i="1"/>
  <c r="AH101" i="1"/>
  <c r="R102" i="1"/>
  <c r="S102" i="1"/>
  <c r="T102" i="1" s="1"/>
  <c r="U102" i="1"/>
  <c r="X102" i="1"/>
  <c r="AB102" i="1"/>
  <c r="AA102" i="1"/>
  <c r="AE102" i="1"/>
  <c r="AH102" i="1"/>
  <c r="R103" i="1"/>
  <c r="S103" i="1"/>
  <c r="T103" i="1" s="1"/>
  <c r="U103" i="1"/>
  <c r="X103" i="1"/>
  <c r="AB103" i="1"/>
  <c r="AA103" i="1"/>
  <c r="AE103" i="1"/>
  <c r="AH103" i="1"/>
  <c r="R104" i="1"/>
  <c r="S104" i="1"/>
  <c r="T104" i="1" s="1"/>
  <c r="U104" i="1"/>
  <c r="X104" i="1"/>
  <c r="AB104" i="1"/>
  <c r="AA104" i="1"/>
  <c r="AE104" i="1"/>
  <c r="AH104" i="1"/>
  <c r="R105" i="1"/>
  <c r="S105" i="1"/>
  <c r="T105" i="1" s="1"/>
  <c r="U105" i="1"/>
  <c r="X105" i="1"/>
  <c r="AB105" i="1"/>
  <c r="AA105" i="1"/>
  <c r="AE105" i="1"/>
  <c r="AH105" i="1"/>
  <c r="R106" i="1"/>
  <c r="S106" i="1"/>
  <c r="T106" i="1" s="1"/>
  <c r="U106" i="1"/>
  <c r="X106" i="1"/>
  <c r="AB106" i="1"/>
  <c r="AA106" i="1"/>
  <c r="AE106" i="1"/>
  <c r="AH106" i="1"/>
  <c r="R107" i="1"/>
  <c r="S107" i="1"/>
  <c r="T107" i="1" s="1"/>
  <c r="U107" i="1"/>
  <c r="X107" i="1"/>
  <c r="AB107" i="1"/>
  <c r="AA107" i="1"/>
  <c r="AE107" i="1"/>
  <c r="AH107" i="1"/>
  <c r="R108" i="1"/>
  <c r="T108" i="1"/>
  <c r="U108" i="1"/>
  <c r="X108" i="1"/>
  <c r="AA108" i="1"/>
  <c r="AB108" i="1"/>
  <c r="AE108" i="1"/>
  <c r="R109" i="1"/>
  <c r="T109" i="1"/>
  <c r="U109" i="1"/>
  <c r="W109" i="1" s="1"/>
  <c r="X109" i="1"/>
  <c r="AA109" i="1"/>
  <c r="AB109" i="1"/>
  <c r="AE109" i="1"/>
  <c r="R110" i="1"/>
  <c r="T110" i="1"/>
  <c r="U110" i="1"/>
  <c r="X110" i="1"/>
  <c r="AA110" i="1"/>
  <c r="AB110" i="1"/>
  <c r="AE110" i="1"/>
  <c r="R111" i="1"/>
  <c r="T111" i="1"/>
  <c r="U111" i="1"/>
  <c r="X111" i="1"/>
  <c r="AA111" i="1"/>
  <c r="AB111" i="1"/>
  <c r="AE111" i="1"/>
  <c r="R112" i="1"/>
  <c r="T112" i="1"/>
  <c r="U112" i="1"/>
  <c r="X112" i="1"/>
  <c r="AA112" i="1"/>
  <c r="AB112" i="1"/>
  <c r="AE112" i="1"/>
  <c r="R113" i="1"/>
  <c r="T113" i="1"/>
  <c r="U113" i="1"/>
  <c r="X113" i="1"/>
  <c r="AA113" i="1"/>
  <c r="AB113" i="1"/>
  <c r="AE113" i="1"/>
  <c r="R114" i="1"/>
  <c r="T114" i="1"/>
  <c r="U114" i="1"/>
  <c r="X114" i="1"/>
  <c r="AA114" i="1"/>
  <c r="AB114" i="1"/>
  <c r="AE114" i="1"/>
  <c r="R115" i="1"/>
  <c r="T115" i="1"/>
  <c r="U115" i="1"/>
  <c r="X115" i="1"/>
  <c r="AA115" i="1"/>
  <c r="AB115" i="1"/>
  <c r="AE115" i="1"/>
  <c r="R116" i="1"/>
  <c r="T116" i="1"/>
  <c r="U116" i="1"/>
  <c r="X116" i="1"/>
  <c r="AA116" i="1"/>
  <c r="AB116" i="1"/>
  <c r="AE116" i="1"/>
  <c r="R117" i="1"/>
  <c r="T117" i="1"/>
  <c r="U117" i="1"/>
  <c r="X117" i="1"/>
  <c r="AA117" i="1"/>
  <c r="AB117" i="1"/>
  <c r="AE117" i="1"/>
  <c r="R118" i="1"/>
  <c r="T118" i="1"/>
  <c r="U118" i="1"/>
  <c r="X118" i="1"/>
  <c r="AA118" i="1"/>
  <c r="AB118" i="1"/>
  <c r="AE118" i="1"/>
  <c r="R119" i="1"/>
  <c r="T119" i="1"/>
  <c r="U119" i="1"/>
  <c r="AA119" i="1"/>
  <c r="AB119" i="1"/>
  <c r="AE119" i="1"/>
  <c r="R120" i="1"/>
  <c r="T120" i="1"/>
  <c r="U120" i="1"/>
  <c r="X120" i="1"/>
  <c r="AA120" i="1"/>
  <c r="AB120" i="1"/>
  <c r="AE120" i="1"/>
  <c r="R121" i="1"/>
  <c r="T121" i="1"/>
  <c r="U121" i="1"/>
  <c r="X121" i="1"/>
  <c r="AA121" i="1"/>
  <c r="AB121" i="1"/>
  <c r="AE121" i="1"/>
  <c r="R122" i="1"/>
  <c r="T122" i="1"/>
  <c r="U122" i="1"/>
  <c r="X122" i="1"/>
  <c r="AA122" i="1"/>
  <c r="AB122" i="1"/>
  <c r="AE122" i="1"/>
  <c r="R123" i="1"/>
  <c r="T123" i="1"/>
  <c r="U123" i="1"/>
  <c r="X123" i="1"/>
  <c r="AA123" i="1"/>
  <c r="AB123" i="1"/>
  <c r="AE123" i="1"/>
  <c r="R124" i="1"/>
  <c r="T124" i="1"/>
  <c r="U124" i="1"/>
  <c r="X124" i="1"/>
  <c r="AA124" i="1"/>
  <c r="AB124" i="1"/>
  <c r="AE124" i="1"/>
  <c r="R125" i="1"/>
  <c r="T125" i="1"/>
  <c r="U125" i="1"/>
  <c r="X125" i="1"/>
  <c r="AA125" i="1"/>
  <c r="AB125" i="1"/>
  <c r="AE125" i="1"/>
  <c r="R126" i="1"/>
  <c r="T126" i="1"/>
  <c r="U126" i="1"/>
  <c r="X126" i="1"/>
  <c r="AA126" i="1"/>
  <c r="AB126" i="1"/>
  <c r="AE126" i="1"/>
  <c r="R127" i="1"/>
  <c r="T127" i="1"/>
  <c r="U127" i="1"/>
  <c r="X127" i="1"/>
  <c r="AA127" i="1"/>
  <c r="AB127" i="1"/>
  <c r="AE127" i="1"/>
  <c r="R128" i="1"/>
  <c r="T128" i="1"/>
  <c r="U128" i="1"/>
  <c r="X128" i="1"/>
  <c r="AA128" i="1"/>
  <c r="AB128" i="1"/>
  <c r="AE128" i="1"/>
  <c r="R129" i="1"/>
  <c r="T129" i="1"/>
  <c r="U129" i="1"/>
  <c r="X129" i="1"/>
  <c r="AA129" i="1"/>
  <c r="AB129" i="1"/>
  <c r="AE129" i="1"/>
  <c r="R130" i="1"/>
  <c r="T130" i="1"/>
  <c r="U130" i="1"/>
  <c r="X130" i="1"/>
  <c r="AA130" i="1"/>
  <c r="AB130" i="1"/>
  <c r="AE130" i="1"/>
  <c r="R131" i="1"/>
  <c r="T131" i="1"/>
  <c r="U131" i="1"/>
  <c r="X131" i="1"/>
  <c r="AA131" i="1"/>
  <c r="AB131" i="1"/>
  <c r="AE131" i="1"/>
  <c r="R132" i="1"/>
  <c r="T132" i="1"/>
  <c r="U132" i="1"/>
  <c r="X132" i="1"/>
  <c r="AA132" i="1"/>
  <c r="AB132" i="1"/>
  <c r="AE132" i="1"/>
  <c r="R133" i="1"/>
  <c r="T133" i="1"/>
  <c r="U133" i="1"/>
  <c r="X133" i="1"/>
  <c r="AA133" i="1"/>
  <c r="AB133" i="1"/>
  <c r="AE133" i="1"/>
  <c r="R134" i="1"/>
  <c r="T134" i="1"/>
  <c r="U134" i="1"/>
  <c r="X134" i="1"/>
  <c r="AA134" i="1"/>
  <c r="AB134" i="1"/>
  <c r="AE134" i="1"/>
  <c r="R135" i="1"/>
  <c r="T135" i="1"/>
  <c r="U135" i="1"/>
  <c r="X135" i="1"/>
  <c r="AA135" i="1"/>
  <c r="AB135" i="1"/>
  <c r="AE135" i="1"/>
  <c r="R136" i="1"/>
  <c r="T136" i="1"/>
  <c r="U136" i="1"/>
  <c r="X136" i="1"/>
  <c r="AA136" i="1"/>
  <c r="AB136" i="1"/>
  <c r="AE136" i="1"/>
  <c r="R137" i="1"/>
  <c r="T137" i="1"/>
  <c r="U137" i="1"/>
  <c r="X137" i="1"/>
  <c r="AA137" i="1"/>
  <c r="AB137" i="1"/>
  <c r="AE137" i="1"/>
  <c r="R138" i="1"/>
  <c r="T138" i="1"/>
  <c r="U138" i="1"/>
  <c r="X138" i="1"/>
  <c r="AA138" i="1"/>
  <c r="AB138" i="1"/>
  <c r="AE138" i="1"/>
  <c r="R139" i="1"/>
  <c r="T139" i="1"/>
  <c r="U139" i="1"/>
  <c r="X139" i="1"/>
  <c r="AA139" i="1"/>
  <c r="AB139" i="1"/>
  <c r="AE139" i="1"/>
  <c r="R140" i="1"/>
  <c r="T140" i="1"/>
  <c r="U140" i="1"/>
  <c r="X140" i="1"/>
  <c r="AA140" i="1"/>
  <c r="AB140" i="1"/>
  <c r="AE140" i="1"/>
  <c r="R141" i="1"/>
  <c r="T141" i="1"/>
  <c r="U141" i="1"/>
  <c r="X141" i="1"/>
  <c r="AA141" i="1"/>
  <c r="AB141" i="1"/>
  <c r="AE141" i="1"/>
  <c r="R142" i="1"/>
  <c r="T142" i="1"/>
  <c r="U142" i="1"/>
  <c r="X142" i="1"/>
  <c r="AA142" i="1"/>
  <c r="AB142" i="1"/>
  <c r="AE142" i="1"/>
  <c r="R143" i="1"/>
  <c r="T143" i="1"/>
  <c r="U143" i="1"/>
  <c r="X143" i="1"/>
  <c r="AA143" i="1"/>
  <c r="AB143" i="1"/>
  <c r="AE143" i="1"/>
  <c r="R144" i="1"/>
  <c r="T144" i="1"/>
  <c r="U144" i="1"/>
  <c r="X144" i="1"/>
  <c r="AA144" i="1"/>
  <c r="AB144" i="1"/>
  <c r="AE144" i="1"/>
  <c r="R145" i="1"/>
  <c r="T145" i="1"/>
  <c r="U145" i="1"/>
  <c r="X145" i="1"/>
  <c r="AA145" i="1"/>
  <c r="AB145" i="1"/>
  <c r="AE145" i="1"/>
  <c r="R146" i="1"/>
  <c r="T146" i="1"/>
  <c r="U146" i="1"/>
  <c r="X146" i="1"/>
  <c r="AA146" i="1"/>
  <c r="AB146" i="1"/>
  <c r="AE146" i="1"/>
  <c r="R147" i="1"/>
  <c r="T147" i="1"/>
  <c r="U147" i="1"/>
  <c r="X147" i="1"/>
  <c r="AA147" i="1"/>
  <c r="AB147" i="1"/>
  <c r="AE147" i="1"/>
  <c r="R148" i="1"/>
  <c r="T148" i="1"/>
  <c r="U148" i="1"/>
  <c r="X148" i="1"/>
  <c r="AA148" i="1"/>
  <c r="AB148" i="1"/>
  <c r="AE148" i="1"/>
  <c r="R149" i="1"/>
  <c r="T149" i="1"/>
  <c r="U149" i="1"/>
  <c r="X149" i="1"/>
  <c r="AA149" i="1"/>
  <c r="AB149" i="1"/>
  <c r="AE149" i="1"/>
  <c r="R150" i="1"/>
  <c r="T150" i="1"/>
  <c r="U150" i="1"/>
  <c r="X150" i="1"/>
  <c r="AA150" i="1"/>
  <c r="AB150" i="1"/>
  <c r="AE150" i="1"/>
  <c r="R151" i="1"/>
  <c r="T151" i="1"/>
  <c r="U151" i="1"/>
  <c r="X151" i="1"/>
  <c r="AA151" i="1"/>
  <c r="AB151" i="1"/>
  <c r="AE151" i="1"/>
  <c r="R152" i="1"/>
  <c r="T152" i="1"/>
  <c r="U152" i="1"/>
  <c r="X152" i="1"/>
  <c r="AA152" i="1"/>
  <c r="AB152" i="1"/>
  <c r="AE152" i="1"/>
  <c r="R153" i="1"/>
  <c r="T153" i="1"/>
  <c r="U153" i="1"/>
  <c r="X153" i="1"/>
  <c r="AA153" i="1"/>
  <c r="AB153" i="1"/>
  <c r="AE153" i="1"/>
  <c r="R154" i="1"/>
  <c r="T154" i="1"/>
  <c r="U154" i="1"/>
  <c r="X154" i="1"/>
  <c r="AA154" i="1"/>
  <c r="AB154" i="1"/>
  <c r="AE154" i="1"/>
  <c r="R155" i="1"/>
  <c r="T155" i="1"/>
  <c r="U155" i="1"/>
  <c r="X155" i="1"/>
  <c r="AA155" i="1"/>
  <c r="AB155" i="1"/>
  <c r="AE155" i="1"/>
  <c r="R156" i="1"/>
  <c r="T156" i="1"/>
  <c r="U156" i="1"/>
  <c r="X156" i="1"/>
  <c r="AA156" i="1"/>
  <c r="AB156" i="1"/>
  <c r="AE156" i="1"/>
  <c r="R157" i="1"/>
  <c r="T157" i="1"/>
  <c r="U157" i="1"/>
  <c r="X157" i="1"/>
  <c r="AA157" i="1"/>
  <c r="AB157" i="1"/>
  <c r="AE157" i="1"/>
  <c r="R158" i="1"/>
  <c r="T158" i="1"/>
  <c r="U158" i="1"/>
  <c r="X158" i="1"/>
  <c r="AA158" i="1"/>
  <c r="AB158" i="1"/>
  <c r="AE158" i="1"/>
  <c r="R159" i="1"/>
  <c r="T159" i="1"/>
  <c r="U159" i="1"/>
  <c r="X159" i="1"/>
  <c r="AA159" i="1"/>
  <c r="AB159" i="1"/>
  <c r="AE159" i="1"/>
  <c r="R160" i="1"/>
  <c r="T160" i="1"/>
  <c r="U160" i="1"/>
  <c r="X160" i="1"/>
  <c r="AA160" i="1"/>
  <c r="AB160" i="1"/>
  <c r="AE160" i="1"/>
  <c r="R161" i="1"/>
  <c r="T161" i="1"/>
  <c r="U161" i="1"/>
  <c r="X161" i="1"/>
  <c r="AA161" i="1"/>
  <c r="AB161" i="1"/>
  <c r="AE161" i="1"/>
  <c r="C162" i="1"/>
  <c r="R162" i="1"/>
  <c r="T162" i="1"/>
  <c r="U162" i="1"/>
  <c r="X162" i="1"/>
  <c r="AA162" i="1"/>
  <c r="AB162" i="1"/>
  <c r="AE162" i="1"/>
  <c r="C163" i="1"/>
  <c r="R163" i="1"/>
  <c r="T163" i="1"/>
  <c r="U163" i="1"/>
  <c r="X163" i="1"/>
  <c r="AA163" i="1"/>
  <c r="AB163" i="1"/>
  <c r="AE163" i="1"/>
  <c r="C164" i="1"/>
  <c r="R164" i="1"/>
  <c r="T164" i="1"/>
  <c r="U164" i="1"/>
  <c r="X164" i="1"/>
  <c r="AA164" i="1"/>
  <c r="AB164" i="1"/>
  <c r="AE164" i="1"/>
  <c r="C165" i="1"/>
  <c r="R165" i="1"/>
  <c r="T165" i="1"/>
  <c r="U165" i="1"/>
  <c r="X165" i="1"/>
  <c r="AA165" i="1"/>
  <c r="AB165" i="1"/>
  <c r="AE165" i="1"/>
  <c r="C166" i="1"/>
  <c r="R166" i="1"/>
  <c r="T166" i="1"/>
  <c r="U166" i="1"/>
  <c r="X166" i="1"/>
  <c r="AA166" i="1"/>
  <c r="AB166" i="1"/>
  <c r="AE166" i="1"/>
  <c r="C167" i="1"/>
  <c r="R167" i="1"/>
  <c r="T167" i="1"/>
  <c r="U167" i="1"/>
  <c r="X167" i="1"/>
  <c r="AA167" i="1"/>
  <c r="AB167" i="1"/>
  <c r="AE167" i="1"/>
  <c r="C168" i="1"/>
  <c r="R168" i="1"/>
  <c r="T168" i="1"/>
  <c r="U168" i="1"/>
  <c r="X168" i="1"/>
  <c r="AA168" i="1"/>
  <c r="AB168" i="1"/>
  <c r="AE168" i="1"/>
  <c r="C169" i="1"/>
  <c r="R169" i="1"/>
  <c r="T169" i="1"/>
  <c r="U169" i="1"/>
  <c r="X169" i="1"/>
  <c r="AA169" i="1"/>
  <c r="AB169" i="1"/>
  <c r="AE169" i="1"/>
  <c r="C170" i="1"/>
  <c r="R170" i="1"/>
  <c r="T170" i="1"/>
  <c r="U170" i="1"/>
  <c r="X170" i="1"/>
  <c r="AA170" i="1"/>
  <c r="AB170" i="1"/>
  <c r="AE170" i="1"/>
  <c r="C171" i="1"/>
  <c r="R171" i="1"/>
  <c r="T171" i="1"/>
  <c r="U171" i="1"/>
  <c r="X171" i="1"/>
  <c r="AA171" i="1"/>
  <c r="AB171" i="1"/>
  <c r="AE171" i="1"/>
  <c r="C172" i="1"/>
  <c r="R172" i="1"/>
  <c r="T172" i="1"/>
  <c r="U172" i="1"/>
  <c r="X172" i="1"/>
  <c r="AA172" i="1"/>
  <c r="AB172" i="1"/>
  <c r="AE172" i="1"/>
  <c r="C173" i="1"/>
  <c r="R173" i="1"/>
  <c r="T173" i="1"/>
  <c r="U173" i="1"/>
  <c r="X173" i="1"/>
  <c r="AA173" i="1"/>
  <c r="AB173" i="1"/>
  <c r="AE173" i="1"/>
  <c r="C174" i="1"/>
  <c r="R174" i="1"/>
  <c r="T174" i="1"/>
  <c r="U174" i="1"/>
  <c r="X174" i="1"/>
  <c r="AA174" i="1"/>
  <c r="AB174" i="1"/>
  <c r="AE174" i="1"/>
  <c r="C175" i="1"/>
  <c r="R175" i="1"/>
  <c r="T175" i="1"/>
  <c r="U175" i="1"/>
  <c r="X175" i="1"/>
  <c r="AA175" i="1"/>
  <c r="AB175" i="1"/>
  <c r="AE175" i="1"/>
  <c r="C176" i="1"/>
  <c r="R176" i="1"/>
  <c r="T176" i="1"/>
  <c r="U176" i="1"/>
  <c r="X176" i="1"/>
  <c r="AA176" i="1"/>
  <c r="AB176" i="1"/>
  <c r="AE176" i="1"/>
  <c r="C177" i="1"/>
  <c r="R177" i="1"/>
  <c r="T177" i="1"/>
  <c r="U177" i="1"/>
  <c r="X177" i="1"/>
  <c r="AA177" i="1"/>
  <c r="AB177" i="1"/>
  <c r="AE177" i="1"/>
  <c r="C178" i="1"/>
  <c r="R178" i="1"/>
  <c r="T178" i="1"/>
  <c r="U178" i="1"/>
  <c r="X178" i="1"/>
  <c r="AA178" i="1"/>
  <c r="AB178" i="1"/>
  <c r="AE178" i="1"/>
  <c r="C179" i="1"/>
  <c r="R179" i="1"/>
  <c r="T179" i="1"/>
  <c r="U179" i="1"/>
  <c r="X179" i="1"/>
  <c r="AA179" i="1"/>
  <c r="AB179" i="1"/>
  <c r="AE179" i="1"/>
  <c r="C180" i="1"/>
  <c r="R180" i="1"/>
  <c r="T180" i="1"/>
  <c r="U180" i="1"/>
  <c r="X180" i="1"/>
  <c r="AA180" i="1"/>
  <c r="AB180" i="1"/>
  <c r="AE180" i="1"/>
  <c r="C181" i="1"/>
  <c r="R181" i="1"/>
  <c r="T181" i="1"/>
  <c r="U181" i="1"/>
  <c r="X181" i="1"/>
  <c r="AA181" i="1"/>
  <c r="AB181" i="1"/>
  <c r="AE181" i="1"/>
  <c r="C182" i="1"/>
  <c r="R182" i="1"/>
  <c r="T182" i="1"/>
  <c r="U182" i="1"/>
  <c r="X182" i="1"/>
  <c r="AA182" i="1"/>
  <c r="AB182" i="1"/>
  <c r="AE182" i="1"/>
  <c r="C183" i="1"/>
  <c r="R183" i="1"/>
  <c r="T183" i="1"/>
  <c r="U183" i="1"/>
  <c r="X183" i="1"/>
  <c r="AA183" i="1"/>
  <c r="AB183" i="1"/>
  <c r="AE183" i="1"/>
  <c r="C184" i="1"/>
  <c r="R184" i="1"/>
  <c r="T184" i="1"/>
  <c r="U184" i="1"/>
  <c r="X184" i="1"/>
  <c r="AA184" i="1"/>
  <c r="AB184" i="1"/>
  <c r="AE184" i="1"/>
  <c r="C185" i="1"/>
  <c r="R185" i="1"/>
  <c r="T185" i="1"/>
  <c r="U185" i="1"/>
  <c r="X185" i="1"/>
  <c r="AA185" i="1"/>
  <c r="AB185" i="1"/>
  <c r="AE185" i="1"/>
  <c r="C186" i="1"/>
  <c r="R186" i="1"/>
  <c r="T186" i="1"/>
  <c r="U186" i="1"/>
  <c r="X186" i="1"/>
  <c r="AA186" i="1"/>
  <c r="AB186" i="1"/>
  <c r="AE186" i="1"/>
  <c r="C187" i="1"/>
  <c r="R187" i="1"/>
  <c r="T187" i="1"/>
  <c r="U187" i="1"/>
  <c r="X187" i="1"/>
  <c r="AA187" i="1"/>
  <c r="AB187" i="1"/>
  <c r="AE187" i="1"/>
  <c r="C188" i="1"/>
  <c r="R188" i="1"/>
  <c r="T188" i="1"/>
  <c r="U188" i="1"/>
  <c r="X188" i="1"/>
  <c r="AA188" i="1"/>
  <c r="AB188" i="1"/>
  <c r="AE188" i="1"/>
  <c r="C189" i="1"/>
  <c r="R189" i="1"/>
  <c r="T189" i="1"/>
  <c r="U189" i="1"/>
  <c r="X189" i="1"/>
  <c r="AA189" i="1"/>
  <c r="AB189" i="1"/>
  <c r="AE189" i="1"/>
  <c r="C190" i="1"/>
  <c r="R190" i="1"/>
  <c r="T190" i="1"/>
  <c r="U190" i="1"/>
  <c r="X190" i="1"/>
  <c r="AA190" i="1"/>
  <c r="AB190" i="1"/>
  <c r="AE190" i="1"/>
  <c r="C191" i="1"/>
  <c r="R191" i="1"/>
  <c r="T191" i="1"/>
  <c r="U191" i="1"/>
  <c r="X191" i="1"/>
  <c r="AA191" i="1"/>
  <c r="AB191" i="1"/>
  <c r="AE191" i="1"/>
  <c r="C192" i="1"/>
  <c r="R192" i="1"/>
  <c r="T192" i="1"/>
  <c r="U192" i="1"/>
  <c r="X192" i="1"/>
  <c r="AA192" i="1"/>
  <c r="AB192" i="1"/>
  <c r="AE192" i="1"/>
  <c r="C193" i="1"/>
  <c r="R193" i="1"/>
  <c r="T193" i="1"/>
  <c r="U193" i="1"/>
  <c r="X193" i="1"/>
  <c r="AA193" i="1"/>
  <c r="AB193" i="1"/>
  <c r="AE193" i="1"/>
  <c r="C194" i="1"/>
  <c r="R194" i="1"/>
  <c r="T194" i="1"/>
  <c r="U194" i="1"/>
  <c r="X194" i="1"/>
  <c r="AA194" i="1"/>
  <c r="AB194" i="1"/>
  <c r="AE194" i="1"/>
  <c r="C195" i="1"/>
  <c r="R195" i="1"/>
  <c r="T195" i="1"/>
  <c r="U195" i="1"/>
  <c r="X195" i="1"/>
  <c r="AA195" i="1"/>
  <c r="AB195" i="1"/>
  <c r="AE195" i="1"/>
  <c r="C196" i="1"/>
  <c r="R196" i="1"/>
  <c r="T196" i="1"/>
  <c r="U196" i="1"/>
  <c r="X196" i="1"/>
  <c r="AA196" i="1"/>
  <c r="AB196" i="1"/>
  <c r="AE196" i="1"/>
  <c r="C197" i="1"/>
  <c r="R197" i="1"/>
  <c r="T197" i="1"/>
  <c r="U197" i="1"/>
  <c r="X197" i="1"/>
  <c r="AA197" i="1"/>
  <c r="AB197" i="1"/>
  <c r="AE197" i="1"/>
  <c r="C198" i="1"/>
  <c r="R198" i="1"/>
  <c r="T198" i="1"/>
  <c r="U198" i="1"/>
  <c r="X198" i="1"/>
  <c r="AA198" i="1"/>
  <c r="AB198" i="1"/>
  <c r="AE198" i="1"/>
  <c r="C199" i="1"/>
  <c r="R199" i="1"/>
  <c r="T199" i="1"/>
  <c r="U199" i="1"/>
  <c r="X199" i="1"/>
  <c r="AA199" i="1"/>
  <c r="AB199" i="1"/>
  <c r="AE199" i="1"/>
  <c r="C200" i="1"/>
  <c r="R200" i="1"/>
  <c r="T200" i="1"/>
  <c r="U200" i="1"/>
  <c r="X200" i="1"/>
  <c r="AA200" i="1"/>
  <c r="AB200" i="1"/>
  <c r="AE200" i="1"/>
  <c r="C201" i="1"/>
  <c r="R201" i="1"/>
  <c r="T201" i="1"/>
  <c r="U201" i="1"/>
  <c r="X201" i="1"/>
  <c r="AA201" i="1"/>
  <c r="AB201" i="1"/>
  <c r="AE201" i="1"/>
  <c r="C202" i="1"/>
  <c r="R202" i="1"/>
  <c r="T202" i="1"/>
  <c r="U202" i="1"/>
  <c r="X202" i="1"/>
  <c r="AA202" i="1"/>
  <c r="AB202" i="1"/>
  <c r="AE202" i="1"/>
  <c r="C203" i="1"/>
  <c r="R203" i="1"/>
  <c r="T203" i="1"/>
  <c r="U203" i="1"/>
  <c r="X203" i="1"/>
  <c r="AA203" i="1"/>
  <c r="AB203" i="1"/>
  <c r="AE203" i="1"/>
  <c r="C204" i="1"/>
  <c r="R204" i="1"/>
  <c r="T204" i="1"/>
  <c r="U204" i="1"/>
  <c r="X204" i="1"/>
  <c r="AA204" i="1"/>
  <c r="AB204" i="1"/>
  <c r="AE204" i="1"/>
  <c r="C205" i="1"/>
  <c r="R205" i="1"/>
  <c r="T205" i="1"/>
  <c r="U205" i="1"/>
  <c r="X205" i="1"/>
  <c r="AA205" i="1"/>
  <c r="AB205" i="1"/>
  <c r="AE205" i="1"/>
  <c r="C206" i="1"/>
  <c r="R206" i="1"/>
  <c r="T206" i="1"/>
  <c r="U206" i="1"/>
  <c r="X206" i="1"/>
  <c r="AA206" i="1"/>
  <c r="AB206" i="1"/>
  <c r="AE206" i="1"/>
  <c r="C207" i="1"/>
  <c r="R207" i="1"/>
  <c r="T207" i="1"/>
  <c r="U207" i="1"/>
  <c r="X207" i="1"/>
  <c r="AA207" i="1"/>
  <c r="AB207" i="1"/>
  <c r="AE207" i="1"/>
  <c r="C208" i="1"/>
  <c r="R208" i="1"/>
  <c r="T208" i="1"/>
  <c r="U208" i="1"/>
  <c r="X208" i="1"/>
  <c r="AA208" i="1"/>
  <c r="AB208" i="1"/>
  <c r="AE208" i="1"/>
  <c r="C209" i="1"/>
  <c r="R209" i="1"/>
  <c r="T209" i="1"/>
  <c r="U209" i="1"/>
  <c r="X209" i="1"/>
  <c r="AA209" i="1"/>
  <c r="AB209" i="1"/>
  <c r="AE209" i="1"/>
  <c r="W107" i="1" l="1"/>
  <c r="W106" i="1"/>
  <c r="W82" i="1"/>
  <c r="W68" i="1"/>
  <c r="W67" i="1"/>
  <c r="W60" i="1"/>
  <c r="W59" i="1"/>
  <c r="W56" i="1"/>
  <c r="W47" i="1"/>
  <c r="W42" i="1"/>
  <c r="W39" i="1"/>
  <c r="W28" i="1"/>
  <c r="W27" i="1"/>
  <c r="W22" i="1"/>
  <c r="W20" i="1"/>
  <c r="W108" i="1"/>
  <c r="W95" i="1"/>
  <c r="W93" i="1"/>
  <c r="W78" i="1"/>
  <c r="W76" i="1"/>
  <c r="W65" i="1"/>
  <c r="W57" i="1"/>
  <c r="W35" i="1"/>
  <c r="W9" i="1"/>
  <c r="W7" i="1"/>
  <c r="W6" i="1"/>
  <c r="W5" i="1"/>
  <c r="W110" i="1"/>
  <c r="W103" i="1"/>
  <c r="W102" i="1"/>
  <c r="W86" i="1"/>
  <c r="W69" i="1"/>
  <c r="W62" i="1"/>
  <c r="W61" i="1"/>
  <c r="W29" i="1"/>
  <c r="W16" i="1"/>
  <c r="W51" i="1"/>
  <c r="W34" i="1"/>
  <c r="W23" i="1"/>
  <c r="W97" i="1"/>
  <c r="W89" i="1"/>
  <c r="W80" i="1"/>
  <c r="W79" i="1"/>
  <c r="W74" i="1"/>
  <c r="W63" i="1"/>
  <c r="W58" i="1"/>
  <c r="W33" i="1"/>
  <c r="W32" i="1"/>
  <c r="W18" i="1"/>
  <c r="W3" i="1"/>
  <c r="W10" i="1"/>
  <c r="W8" i="1"/>
  <c r="W84" i="1"/>
  <c r="W83" i="1"/>
  <c r="W72" i="1"/>
  <c r="W66" i="1"/>
  <c r="W53" i="1"/>
  <c r="W52" i="1"/>
  <c r="W45" i="1"/>
  <c r="W44" i="1"/>
  <c r="W43" i="1"/>
  <c r="W38" i="1"/>
  <c r="W31" i="1"/>
  <c r="W25" i="1"/>
  <c r="W24" i="1"/>
  <c r="W90" i="1"/>
  <c r="W105" i="1"/>
  <c r="W104" i="1"/>
  <c r="W101" i="1"/>
  <c r="W100" i="1"/>
  <c r="W96" i="1"/>
  <c r="W91" i="1"/>
  <c r="W85" i="1"/>
  <c r="W77" i="1"/>
  <c r="W49" i="1"/>
  <c r="W21" i="1"/>
  <c r="W17" i="1"/>
  <c r="W11" i="1"/>
  <c r="W4" i="1"/>
  <c r="W94" i="1"/>
  <c r="W87" i="1"/>
  <c r="W98" i="1"/>
  <c r="W99" i="1"/>
  <c r="W92" i="1"/>
  <c r="W88" i="1"/>
  <c r="W81" i="1"/>
  <c r="W73" i="1"/>
  <c r="W70" i="1"/>
  <c r="W41" i="1"/>
  <c r="W30" i="1"/>
  <c r="W26" i="1"/>
  <c r="W14" i="1"/>
  <c r="X2" i="1"/>
  <c r="AH2" i="1" l="1"/>
  <c r="AE2" i="1"/>
  <c r="U2" i="1"/>
  <c r="S2" i="1"/>
  <c r="T2" i="1" s="1"/>
  <c r="R2" i="1"/>
  <c r="W2" i="1" l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AB280" i="1"/>
  <c r="AB281" i="1"/>
  <c r="AB282" i="1"/>
  <c r="AB283" i="1"/>
  <c r="AB284" i="1"/>
  <c r="AB285" i="1"/>
  <c r="AB286" i="1"/>
  <c r="AB287" i="1"/>
  <c r="AB288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AA283" i="1"/>
  <c r="AA284" i="1"/>
  <c r="AA282" i="1"/>
  <c r="AA281" i="1"/>
  <c r="AA280" i="1"/>
  <c r="AB278" i="1"/>
  <c r="AB279" i="1"/>
  <c r="AA279" i="1"/>
  <c r="AA278" i="1"/>
  <c r="AB277" i="1"/>
  <c r="AA277" i="1"/>
  <c r="AA276" i="1"/>
  <c r="AA275" i="1"/>
  <c r="AA274" i="1"/>
  <c r="AA273" i="1"/>
  <c r="AB276" i="1"/>
  <c r="AB274" i="1"/>
  <c r="AB273" i="1"/>
  <c r="C210" i="1"/>
  <c r="R210" i="1"/>
  <c r="X210" i="1"/>
  <c r="AA210" i="1"/>
  <c r="AB210" i="1"/>
  <c r="AE210" i="1"/>
  <c r="C211" i="1"/>
  <c r="R211" i="1"/>
  <c r="X211" i="1"/>
  <c r="AA211" i="1"/>
  <c r="AB211" i="1"/>
  <c r="AE211" i="1"/>
  <c r="C212" i="1"/>
  <c r="R212" i="1"/>
  <c r="X212" i="1"/>
  <c r="AA212" i="1"/>
  <c r="AB212" i="1"/>
  <c r="AE212" i="1"/>
  <c r="C213" i="1"/>
  <c r="R213" i="1"/>
  <c r="X213" i="1"/>
  <c r="AA213" i="1"/>
  <c r="AB213" i="1"/>
  <c r="AE213" i="1"/>
  <c r="C214" i="1"/>
  <c r="R214" i="1"/>
  <c r="X214" i="1"/>
  <c r="AA214" i="1"/>
  <c r="AB214" i="1"/>
  <c r="AE214" i="1"/>
  <c r="C215" i="1"/>
  <c r="R215" i="1"/>
  <c r="X215" i="1"/>
  <c r="AA215" i="1"/>
  <c r="AB215" i="1"/>
  <c r="AE215" i="1"/>
  <c r="C216" i="1"/>
  <c r="R216" i="1"/>
  <c r="X216" i="1"/>
  <c r="AA216" i="1"/>
  <c r="AB216" i="1"/>
  <c r="AE216" i="1"/>
  <c r="C217" i="1"/>
  <c r="R217" i="1"/>
  <c r="X217" i="1"/>
  <c r="AA217" i="1"/>
  <c r="AB217" i="1"/>
  <c r="AE217" i="1"/>
  <c r="C218" i="1"/>
  <c r="R218" i="1"/>
  <c r="X218" i="1"/>
  <c r="AA218" i="1"/>
  <c r="AB218" i="1"/>
  <c r="AE218" i="1"/>
  <c r="C219" i="1"/>
  <c r="R219" i="1"/>
  <c r="X219" i="1"/>
  <c r="AA219" i="1"/>
  <c r="AB219" i="1"/>
  <c r="AE219" i="1"/>
  <c r="C220" i="1"/>
  <c r="R220" i="1"/>
  <c r="X220" i="1"/>
  <c r="AA220" i="1"/>
  <c r="AB220" i="1"/>
  <c r="AE220" i="1"/>
  <c r="C221" i="1"/>
  <c r="R221" i="1"/>
  <c r="X221" i="1"/>
  <c r="AA221" i="1"/>
  <c r="AB221" i="1"/>
  <c r="AE221" i="1"/>
  <c r="C222" i="1"/>
  <c r="R222" i="1"/>
  <c r="X222" i="1"/>
  <c r="AA222" i="1"/>
  <c r="AB222" i="1"/>
  <c r="AE222" i="1"/>
  <c r="C223" i="1"/>
  <c r="R223" i="1"/>
  <c r="X223" i="1"/>
  <c r="AA223" i="1"/>
  <c r="AB223" i="1"/>
  <c r="AE223" i="1"/>
  <c r="C224" i="1"/>
  <c r="R224" i="1"/>
  <c r="X224" i="1"/>
  <c r="AA224" i="1"/>
  <c r="AB224" i="1"/>
  <c r="AE224" i="1"/>
  <c r="C225" i="1"/>
  <c r="R225" i="1"/>
  <c r="X225" i="1"/>
  <c r="AA225" i="1"/>
  <c r="AB225" i="1"/>
  <c r="AE225" i="1"/>
  <c r="C226" i="1"/>
  <c r="R226" i="1"/>
  <c r="X226" i="1"/>
  <c r="AA226" i="1"/>
  <c r="AB226" i="1"/>
  <c r="AE226" i="1"/>
  <c r="C227" i="1"/>
  <c r="R227" i="1"/>
  <c r="X227" i="1"/>
  <c r="AA227" i="1"/>
  <c r="AB227" i="1"/>
  <c r="AE227" i="1"/>
  <c r="C228" i="1"/>
  <c r="R228" i="1"/>
  <c r="X228" i="1"/>
  <c r="AA228" i="1"/>
  <c r="AB228" i="1"/>
  <c r="AE228" i="1"/>
  <c r="C229" i="1"/>
  <c r="R229" i="1"/>
  <c r="X229" i="1"/>
  <c r="AA229" i="1"/>
  <c r="AB229" i="1"/>
  <c r="AE229" i="1"/>
  <c r="C230" i="1"/>
  <c r="R230" i="1"/>
  <c r="X230" i="1"/>
  <c r="AA230" i="1"/>
  <c r="AB230" i="1"/>
  <c r="AE230" i="1"/>
  <c r="C231" i="1"/>
  <c r="R231" i="1"/>
  <c r="X231" i="1"/>
  <c r="AA231" i="1"/>
  <c r="AB231" i="1"/>
  <c r="AE231" i="1"/>
  <c r="C232" i="1"/>
  <c r="R232" i="1"/>
  <c r="X232" i="1"/>
  <c r="AA232" i="1"/>
  <c r="AB232" i="1"/>
  <c r="AE232" i="1"/>
  <c r="C233" i="1"/>
  <c r="R233" i="1"/>
  <c r="X233" i="1"/>
  <c r="AA233" i="1"/>
  <c r="AB233" i="1"/>
  <c r="AE233" i="1"/>
  <c r="C234" i="1"/>
  <c r="R234" i="1"/>
  <c r="X234" i="1"/>
  <c r="AA234" i="1"/>
  <c r="AB234" i="1"/>
  <c r="AE234" i="1"/>
  <c r="C235" i="1"/>
  <c r="R235" i="1"/>
  <c r="X235" i="1"/>
  <c r="AA235" i="1"/>
  <c r="AB235" i="1"/>
  <c r="AE235" i="1"/>
  <c r="C236" i="1"/>
  <c r="R236" i="1"/>
  <c r="X236" i="1"/>
  <c r="AA236" i="1"/>
  <c r="AB236" i="1"/>
  <c r="AE236" i="1"/>
  <c r="C237" i="1"/>
  <c r="R237" i="1"/>
  <c r="X237" i="1"/>
  <c r="AA237" i="1"/>
  <c r="AB237" i="1"/>
  <c r="AE237" i="1"/>
  <c r="C238" i="1"/>
  <c r="R238" i="1"/>
  <c r="X238" i="1"/>
  <c r="AA238" i="1"/>
  <c r="AB238" i="1"/>
  <c r="AE238" i="1"/>
  <c r="C239" i="1"/>
  <c r="R239" i="1"/>
  <c r="X239" i="1"/>
  <c r="AA239" i="1"/>
  <c r="AB239" i="1"/>
  <c r="AE239" i="1"/>
  <c r="C240" i="1"/>
  <c r="R240" i="1"/>
  <c r="X240" i="1"/>
  <c r="AA240" i="1"/>
  <c r="AB240" i="1"/>
  <c r="AE240" i="1"/>
  <c r="C241" i="1"/>
  <c r="R241" i="1"/>
  <c r="X241" i="1"/>
  <c r="AA241" i="1"/>
  <c r="AB241" i="1"/>
  <c r="AE241" i="1"/>
  <c r="C242" i="1"/>
  <c r="R242" i="1"/>
  <c r="X242" i="1"/>
  <c r="AA242" i="1"/>
  <c r="AB242" i="1"/>
  <c r="AE242" i="1"/>
  <c r="C243" i="1"/>
  <c r="R243" i="1"/>
  <c r="X243" i="1"/>
  <c r="AA243" i="1"/>
  <c r="AB243" i="1"/>
  <c r="AE243" i="1"/>
  <c r="C244" i="1"/>
  <c r="R244" i="1"/>
  <c r="X244" i="1"/>
  <c r="AA244" i="1"/>
  <c r="AB244" i="1"/>
  <c r="AE244" i="1"/>
  <c r="C245" i="1"/>
  <c r="R245" i="1"/>
  <c r="X245" i="1"/>
  <c r="AA245" i="1"/>
  <c r="AB245" i="1"/>
  <c r="AE245" i="1"/>
  <c r="C246" i="1"/>
  <c r="R246" i="1"/>
  <c r="X246" i="1"/>
  <c r="AA246" i="1"/>
  <c r="AB246" i="1"/>
  <c r="AE246" i="1"/>
  <c r="C247" i="1"/>
  <c r="R247" i="1"/>
  <c r="X247" i="1"/>
  <c r="AA247" i="1"/>
  <c r="AB247" i="1"/>
  <c r="AE247" i="1"/>
  <c r="C248" i="1"/>
  <c r="R248" i="1"/>
  <c r="X248" i="1"/>
  <c r="AA248" i="1"/>
  <c r="AB248" i="1"/>
  <c r="AE248" i="1"/>
  <c r="C249" i="1"/>
  <c r="R249" i="1"/>
  <c r="X249" i="1"/>
  <c r="AA249" i="1"/>
  <c r="AB249" i="1"/>
  <c r="AE249" i="1"/>
  <c r="C250" i="1"/>
  <c r="R250" i="1"/>
  <c r="X250" i="1"/>
  <c r="AA250" i="1"/>
  <c r="AB250" i="1"/>
  <c r="AE250" i="1"/>
  <c r="C251" i="1"/>
  <c r="R251" i="1"/>
  <c r="X251" i="1"/>
  <c r="AA251" i="1"/>
  <c r="AB251" i="1"/>
  <c r="AE251" i="1"/>
  <c r="C252" i="1"/>
  <c r="R252" i="1"/>
  <c r="X252" i="1"/>
  <c r="AA252" i="1"/>
  <c r="AB252" i="1"/>
  <c r="AE252" i="1"/>
  <c r="C253" i="1"/>
  <c r="R253" i="1"/>
  <c r="X253" i="1"/>
  <c r="AA253" i="1"/>
  <c r="AB253" i="1"/>
  <c r="AE253" i="1"/>
  <c r="C254" i="1"/>
  <c r="R254" i="1"/>
  <c r="X254" i="1"/>
  <c r="AA254" i="1"/>
  <c r="AB254" i="1"/>
  <c r="AE254" i="1"/>
  <c r="C255" i="1"/>
  <c r="R255" i="1"/>
  <c r="X255" i="1"/>
  <c r="AA255" i="1"/>
  <c r="AB255" i="1"/>
  <c r="AE255" i="1"/>
  <c r="C256" i="1"/>
  <c r="R256" i="1"/>
  <c r="X256" i="1"/>
  <c r="AA256" i="1"/>
  <c r="AB256" i="1"/>
  <c r="AE256" i="1"/>
  <c r="C257" i="1"/>
  <c r="R257" i="1"/>
  <c r="X257" i="1"/>
  <c r="AA257" i="1"/>
  <c r="AB257" i="1"/>
  <c r="AE257" i="1"/>
  <c r="C258" i="1"/>
  <c r="R258" i="1"/>
  <c r="X258" i="1"/>
  <c r="AA258" i="1"/>
  <c r="AB258" i="1"/>
  <c r="AE258" i="1"/>
  <c r="C259" i="1"/>
  <c r="R259" i="1"/>
  <c r="X259" i="1"/>
  <c r="AA259" i="1"/>
  <c r="AB259" i="1"/>
  <c r="AE259" i="1"/>
  <c r="C260" i="1"/>
  <c r="R260" i="1"/>
  <c r="X260" i="1"/>
  <c r="AA260" i="1"/>
  <c r="AB260" i="1"/>
  <c r="AE260" i="1"/>
  <c r="C261" i="1"/>
  <c r="R261" i="1"/>
  <c r="X261" i="1"/>
  <c r="AA261" i="1"/>
  <c r="AB261" i="1"/>
  <c r="AE261" i="1"/>
  <c r="C262" i="1"/>
  <c r="R262" i="1"/>
  <c r="X262" i="1"/>
  <c r="AA262" i="1"/>
  <c r="AB262" i="1"/>
  <c r="AE262" i="1"/>
  <c r="C263" i="1"/>
  <c r="R263" i="1"/>
  <c r="X263" i="1"/>
  <c r="AA263" i="1"/>
  <c r="AB263" i="1"/>
  <c r="AE263" i="1"/>
  <c r="C264" i="1"/>
  <c r="R264" i="1"/>
  <c r="X264" i="1"/>
  <c r="AA264" i="1"/>
  <c r="AB264" i="1"/>
  <c r="AE264" i="1"/>
  <c r="C265" i="1"/>
  <c r="R265" i="1"/>
  <c r="X265" i="1"/>
  <c r="AA265" i="1"/>
  <c r="AB265" i="1"/>
  <c r="AE265" i="1"/>
  <c r="C266" i="1"/>
  <c r="R266" i="1"/>
  <c r="X266" i="1"/>
  <c r="AA266" i="1"/>
  <c r="AB266" i="1"/>
  <c r="AE266" i="1"/>
  <c r="C267" i="1"/>
  <c r="R267" i="1"/>
  <c r="X267" i="1"/>
  <c r="AA267" i="1"/>
  <c r="AB267" i="1"/>
  <c r="AE267" i="1"/>
  <c r="C268" i="1"/>
  <c r="R268" i="1"/>
  <c r="X268" i="1"/>
  <c r="AA268" i="1"/>
  <c r="AB268" i="1"/>
  <c r="AE268" i="1"/>
  <c r="C269" i="1"/>
  <c r="R269" i="1"/>
  <c r="X269" i="1"/>
  <c r="AA269" i="1"/>
  <c r="AB269" i="1"/>
  <c r="AE269" i="1"/>
  <c r="C270" i="1"/>
  <c r="R270" i="1"/>
  <c r="X270" i="1"/>
  <c r="AA270" i="1"/>
  <c r="AB270" i="1"/>
  <c r="AE270" i="1"/>
  <c r="C271" i="1"/>
  <c r="R271" i="1"/>
  <c r="X271" i="1"/>
  <c r="AA271" i="1"/>
  <c r="AB271" i="1"/>
  <c r="AE271" i="1"/>
  <c r="C272" i="1"/>
  <c r="R272" i="1"/>
  <c r="AA272" i="1"/>
  <c r="AB2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P3" authorId="0" shapeId="0" xr:uid="{C1456561-66FC-4C62-9C8D-1BDE596255BC}">
      <text>
        <r>
          <rPr>
            <b/>
            <sz val="9"/>
            <color indexed="81"/>
            <rFont val="宋体"/>
            <family val="3"/>
            <charset val="134"/>
          </rPr>
          <t>染</t>
        </r>
      </text>
    </comment>
    <comment ref="P4" authorId="0" shapeId="0" xr:uid="{14BB6C76-7BA8-4AF1-B9ED-C0F9C8AF3C95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5" authorId="0" shapeId="0" xr:uid="{A999886F-C963-406C-B6DB-A0C51A7D940D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6" authorId="0" shapeId="0" xr:uid="{D68993BA-8667-40C7-B751-5BE112C48F74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7" authorId="0" shapeId="0" xr:uid="{13DA0C09-89FF-4BB5-9360-3197AD1FF841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8" authorId="0" shapeId="0" xr:uid="{5764452E-A825-4146-BCE7-2B5E2ECA8ED7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9" authorId="0" shapeId="0" xr:uid="{3E404ED5-E4E0-482E-B046-C9B3477003BC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10" authorId="0" shapeId="0" xr:uid="{F2886492-709D-4653-AB6F-6E9D51DD155C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11" authorId="0" shapeId="0" xr:uid="{EFDC80B8-4AC4-4ABA-B1E8-8F14C09F3057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12" authorId="0" shapeId="0" xr:uid="{B2938C75-E0EF-4612-A013-310335119B13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13" authorId="0" shapeId="0" xr:uid="{488ED070-D495-41ED-93D6-2C2B78D3BB61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14" authorId="0" shapeId="0" xr:uid="{4C8C9286-736A-4C7A-8F70-35BBF79DB826}">
      <text>
        <r>
          <rPr>
            <sz val="9"/>
            <color indexed="81"/>
            <rFont val="宋体"/>
            <family val="3"/>
            <charset val="134"/>
          </rPr>
          <t xml:space="preserve">染色板
</t>
        </r>
      </text>
    </comment>
    <comment ref="P15" authorId="0" shapeId="0" xr:uid="{24DF9B88-2750-416B-95AF-ADC68190CD30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16" authorId="0" shapeId="0" xr:uid="{37F16EAF-5F6A-445E-82EA-787825FB15A3}">
      <text>
        <r>
          <rPr>
            <b/>
            <sz val="9"/>
            <color indexed="81"/>
            <rFont val="宋体"/>
            <family val="3"/>
            <charset val="134"/>
          </rPr>
          <t>染</t>
        </r>
      </text>
    </comment>
    <comment ref="P17" authorId="0" shapeId="0" xr:uid="{CC77A5F1-0945-4F03-86F4-995AED078907}">
      <text>
        <r>
          <rPr>
            <sz val="9"/>
            <color indexed="81"/>
            <rFont val="宋体"/>
            <family val="3"/>
            <charset val="134"/>
          </rPr>
          <t xml:space="preserve">染
</t>
        </r>
      </text>
    </comment>
    <comment ref="P18" authorId="0" shapeId="0" xr:uid="{01FEF3A7-26E1-49B7-9126-F506119E93C8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19" authorId="0" shapeId="0" xr:uid="{13A88FA1-9F92-41D5-8539-E7D5540B48CD}">
      <text>
        <r>
          <rPr>
            <b/>
            <sz val="9"/>
            <color indexed="81"/>
            <rFont val="宋体"/>
            <family val="3"/>
            <charset val="134"/>
          </rPr>
          <t>染</t>
        </r>
      </text>
    </comment>
    <comment ref="P21" authorId="0" shapeId="0" xr:uid="{98C79EA6-5AB3-40B3-90AC-07A2AE59B20A}">
      <text>
        <r>
          <rPr>
            <b/>
            <sz val="9"/>
            <color indexed="81"/>
            <rFont val="宋体"/>
            <family val="3"/>
            <charset val="134"/>
          </rPr>
          <t>上一班留在翻板架上的板（普通板）</t>
        </r>
      </text>
    </comment>
    <comment ref="P22" authorId="0" shapeId="0" xr:uid="{106126B2-587E-4DBF-89FB-CF2BFE755702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23" authorId="0" shapeId="0" xr:uid="{DD22F645-3FC8-44CD-B1A8-D596B0658F58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24" authorId="0" shapeId="0" xr:uid="{DFE6FA90-754D-445C-A36B-754C91C6B2B8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25" authorId="0" shapeId="0" xr:uid="{29AF8909-63E8-44DA-A83B-E45C9F48E891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26" authorId="0" shapeId="0" xr:uid="{5637AB22-8161-40B2-8327-25137A0D3F4B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27" authorId="0" shapeId="0" xr:uid="{BC28F73B-2FE2-4312-A855-FC2D2BD28CD9}">
      <text>
        <r>
          <rPr>
            <b/>
            <sz val="9"/>
            <color indexed="81"/>
            <rFont val="宋体"/>
            <family val="3"/>
            <charset val="134"/>
          </rPr>
          <t>质量计划012
染色板</t>
        </r>
      </text>
    </comment>
    <comment ref="P28" authorId="0" shapeId="0" xr:uid="{EF62FD1E-6C94-4372-AB69-1C67485C0DE2}">
      <text>
        <r>
          <rPr>
            <b/>
            <sz val="9"/>
            <color indexed="81"/>
            <rFont val="宋体"/>
            <family val="3"/>
            <charset val="134"/>
          </rPr>
          <t>质量计划012
染色板</t>
        </r>
      </text>
    </comment>
    <comment ref="P29" authorId="0" shapeId="0" xr:uid="{6C6F9D23-9C43-4B4A-9A7F-C52636F94C76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30" authorId="0" shapeId="0" xr:uid="{CB66D65F-B6E9-45A4-9656-7EB1BA952226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31" authorId="0" shapeId="0" xr:uid="{376216BB-DE89-4214-BFDE-8583AF541E2C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32" authorId="0" shapeId="0" xr:uid="{AE37F7EA-4F85-412F-85BE-134D2F7BCC71}">
      <text>
        <r>
          <rPr>
            <b/>
            <sz val="9"/>
            <color indexed="81"/>
            <rFont val="宋体"/>
            <charset val="134"/>
          </rPr>
          <t>染色板</t>
        </r>
      </text>
    </comment>
    <comment ref="P33" authorId="0" shapeId="0" xr:uid="{CF47853E-3F2C-4AFB-BF82-B04ACD8D7A9E}">
      <text>
        <r>
          <rPr>
            <b/>
            <sz val="9"/>
            <color indexed="81"/>
            <rFont val="宋体"/>
            <charset val="134"/>
          </rPr>
          <t>染色板</t>
        </r>
      </text>
    </comment>
    <comment ref="P34" authorId="0" shapeId="0" xr:uid="{7307BBA0-D993-45F6-8996-3887733B120B}">
      <text>
        <r>
          <rPr>
            <b/>
            <sz val="9"/>
            <color indexed="81"/>
            <rFont val="宋体"/>
            <charset val="134"/>
          </rPr>
          <t>染色板</t>
        </r>
      </text>
    </comment>
    <comment ref="P35" authorId="0" shapeId="0" xr:uid="{06E89BAE-D4F6-43A6-81E7-908CB780D210}">
      <text>
        <r>
          <rPr>
            <b/>
            <sz val="9"/>
            <color indexed="81"/>
            <rFont val="宋体"/>
            <charset val="134"/>
          </rPr>
          <t>染色板</t>
        </r>
      </text>
    </comment>
    <comment ref="P36" authorId="0" shapeId="0" xr:uid="{DB55E0EA-07E6-4FA6-AB05-FAE4E0CAD4D7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37" authorId="0" shapeId="0" xr:uid="{D5AED499-8A9F-442A-B8ED-9F4914FFB3B0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38" authorId="0" shapeId="0" xr:uid="{6136E5DB-8126-4F32-BC45-5F2048728693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39" authorId="0" shapeId="0" xr:uid="{08B2ADDE-FF3D-4F6A-A156-23A08ED5E539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40" authorId="0" shapeId="0" xr:uid="{D621F5E8-5450-473F-B6CC-A56069B5DD1A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41" authorId="0" shapeId="0" xr:uid="{05BA6D8C-D3BF-44A5-B35F-BC85BE6C8B99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42" authorId="0" shapeId="0" xr:uid="{8176532D-9549-47F3-A671-0242D15BB4A4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43" authorId="0" shapeId="0" xr:uid="{326258B0-CF6A-4935-9B5A-F74E39BDAF54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AN43" authorId="0" shapeId="0" xr:uid="{F90183D3-205D-4B02-B802-7B9957FD2545}">
      <text>
        <r>
          <rPr>
            <b/>
            <sz val="9"/>
            <color indexed="81"/>
            <rFont val="宋体"/>
            <family val="3"/>
            <charset val="134"/>
          </rPr>
          <t>更换瑭泽化工脱模剂</t>
        </r>
      </text>
    </comment>
    <comment ref="P44" authorId="0" shapeId="0" xr:uid="{3BEF39E1-0501-41F0-907F-82428DC76CE6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45" authorId="0" shapeId="0" xr:uid="{1858DE6F-2FED-46B5-82DD-E3A668A275BF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46" authorId="0" shapeId="0" xr:uid="{792CBF71-199C-4659-96B1-0C5E1F409414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47" authorId="0" shapeId="0" xr:uid="{23990045-D943-4197-B2CA-FC0ECD690C35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51" authorId="0" shapeId="0" xr:uid="{1E5B076E-FBCC-423C-B65E-E75EA40E6C57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52" authorId="0" shapeId="0" xr:uid="{0E3E26F9-140F-4BAB-BB9A-3B7362959A68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53" authorId="0" shapeId="0" xr:uid="{2623D8AE-E805-4876-8082-C9DEE91CF8FF}">
      <text>
        <r>
          <rPr>
            <b/>
            <sz val="9"/>
            <color indexed="81"/>
            <rFont val="宋体"/>
            <family val="3"/>
            <charset val="134"/>
          </rPr>
          <t>013质量计划
普通板</t>
        </r>
      </text>
    </comment>
    <comment ref="P69" authorId="0" shapeId="0" xr:uid="{432DD11B-3F97-4F0A-9706-1045DC8672E7}">
      <text>
        <r>
          <rPr>
            <b/>
            <sz val="9"/>
            <color indexed="81"/>
            <rFont val="宋体"/>
            <charset val="134"/>
          </rPr>
          <t>012质量计划</t>
        </r>
      </text>
    </comment>
    <comment ref="P70" authorId="0" shapeId="0" xr:uid="{5D362CB4-3192-45A9-8A96-27D5F8E31DE9}">
      <text>
        <r>
          <rPr>
            <b/>
            <sz val="9"/>
            <color indexed="81"/>
            <rFont val="宋体"/>
            <charset val="134"/>
          </rPr>
          <t>012质量计划</t>
        </r>
      </text>
    </comment>
    <comment ref="P71" authorId="0" shapeId="0" xr:uid="{96D22B16-7CD0-4C04-A714-73B9AD440BE4}">
      <text>
        <r>
          <rPr>
            <b/>
            <sz val="9"/>
            <color indexed="81"/>
            <rFont val="宋体"/>
            <family val="3"/>
            <charset val="134"/>
          </rPr>
          <t>012质量计划
普通板</t>
        </r>
      </text>
    </comment>
    <comment ref="P72" authorId="0" shapeId="0" xr:uid="{BDBA3259-29EF-4974-93BA-11B7116E439D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73" authorId="0" shapeId="0" xr:uid="{651C5242-06CE-464E-B867-F301C612F27F}">
      <text>
        <r>
          <rPr>
            <b/>
            <sz val="9"/>
            <color indexed="81"/>
            <rFont val="宋体"/>
            <family val="3"/>
            <charset val="134"/>
          </rPr>
          <t>百得胜
染色板</t>
        </r>
      </text>
    </comment>
    <comment ref="P74" authorId="0" shapeId="0" xr:uid="{48B5C815-EE79-4EF4-AAB2-CA4CDE977CA4}">
      <text>
        <r>
          <rPr>
            <b/>
            <sz val="9"/>
            <color indexed="81"/>
            <rFont val="宋体"/>
            <family val="3"/>
            <charset val="134"/>
          </rPr>
          <t>百得胜
染色板</t>
        </r>
      </text>
    </comment>
    <comment ref="P75" authorId="0" shapeId="0" xr:uid="{00D8C413-816C-4DB4-8B8F-CD97C7AF4E25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76" authorId="0" shapeId="0" xr:uid="{DCE0D4F1-F1B5-4A4D-B389-D0B05CD73D03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77" authorId="0" shapeId="0" xr:uid="{A48D3F6D-2893-4A1F-A9E3-DE86027D5B15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78" authorId="0" shapeId="0" xr:uid="{58BDF3C8-9001-45A8-B518-54ABB3C84CFB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79" authorId="0" shapeId="0" xr:uid="{6922B198-EAE6-4FF4-9836-40A8B5617CC5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80" authorId="0" shapeId="0" xr:uid="{5C522F1E-BB9C-4537-94FA-4ADE4809B857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81" authorId="0" shapeId="0" xr:uid="{D87862C9-0A4D-49DF-B9FA-819BBB09D150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82" authorId="0" shapeId="0" xr:uid="{E5387EC0-0ED3-4171-B721-5FF31B72FCAD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83" authorId="0" shapeId="0" xr:uid="{55EB2F98-8E6D-49FC-BE19-674DC6013A6C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84" authorId="0" shapeId="0" xr:uid="{4DAC3B3C-FB8A-4F93-BEB8-D3C529184516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85" authorId="0" shapeId="0" xr:uid="{4615D5CB-1D8C-49C2-A791-C4E1F56CCA49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86" authorId="0" shapeId="0" xr:uid="{A8195867-2FAF-4F27-A0F2-74CE9B7B6DA3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87" authorId="0" shapeId="0" xr:uid="{F877CDF7-5E3D-4164-A2FF-A2CF755C0B79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88" authorId="0" shapeId="0" xr:uid="{4DFE1629-9943-4ADA-AD56-4380326C79B4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89" authorId="0" shapeId="0" xr:uid="{8EABB1D7-2F1B-461E-9487-FEA54B46C033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90" authorId="0" shapeId="0" xr:uid="{322340FC-5B01-4DBA-BE46-4FE4FE6C6A2B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91" authorId="0" shapeId="0" xr:uid="{CEE0A398-612E-4083-AC31-9C25C1C2953D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92" authorId="0" shapeId="0" xr:uid="{BC9D8A6D-B553-410F-A226-AFD7A566228E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93" authorId="0" shapeId="0" xr:uid="{A16D1668-C954-4EDC-9681-0D3685EA3055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94" authorId="0" shapeId="0" xr:uid="{ADF23A60-9D74-42F5-9387-512A8D57835C}">
      <text>
        <r>
          <rPr>
            <b/>
            <sz val="9"/>
            <color indexed="81"/>
            <rFont val="宋体"/>
            <family val="3"/>
            <charset val="134"/>
          </rPr>
          <t>索菲亚</t>
        </r>
      </text>
    </comment>
    <comment ref="P95" authorId="0" shapeId="0" xr:uid="{2FB638F1-EB97-46FA-9B15-BE1F123F7979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AL95" authorId="0" shapeId="0" xr:uid="{82C38B56-9070-441D-B83B-A178EA7A33E5}">
      <text>
        <r>
          <rPr>
            <b/>
            <sz val="9"/>
            <color indexed="81"/>
            <rFont val="宋体"/>
            <family val="3"/>
            <charset val="134"/>
          </rPr>
          <t>染色剂颜色稍深</t>
        </r>
      </text>
    </comment>
    <comment ref="P96" authorId="0" shapeId="0" xr:uid="{A8827FAC-1B61-4C90-A032-0B5C2F7ADF1F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97" authorId="0" shapeId="0" xr:uid="{B6566346-C298-4E46-BCE4-BF057DB7E650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98" authorId="0" shapeId="0" xr:uid="{46D83B90-C614-44F2-A87A-FA9D89B81454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99" authorId="0" shapeId="0" xr:uid="{67A75CBC-2D9A-4145-9357-FADA6C4477B0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100" authorId="0" shapeId="0" xr:uid="{CE7A3B77-697E-4D07-964C-FFF8E90E2EDE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101" authorId="0" shapeId="0" xr:uid="{0BD0A417-95CD-40E5-AFB5-64CEC999111B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102" authorId="0" shapeId="0" xr:uid="{DF5481A4-2F8C-4F36-84C7-903E46D579E5}">
      <text>
        <r>
          <rPr>
            <b/>
            <sz val="9"/>
            <color indexed="81"/>
            <rFont val="宋体"/>
            <family val="3"/>
            <charset val="134"/>
          </rPr>
          <t>索菲亚
016质量计划</t>
        </r>
      </text>
    </comment>
    <comment ref="P103" authorId="0" shapeId="0" xr:uid="{368FE016-E2CC-4C8D-8722-66E883FEAA42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104" authorId="0" shapeId="0" xr:uid="{0857C8A9-CCC3-4887-9005-827DEE7D3BE3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105" authorId="0" shapeId="0" xr:uid="{3AC22EDE-44E0-4C51-8627-C741973D7956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106" authorId="0" shapeId="0" xr:uid="{44029CF1-0502-4E1A-9718-664CF95F0EF4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  <comment ref="P107" authorId="0" shapeId="0" xr:uid="{4295FE6D-CC8D-4B38-BDC2-EEAD82A3A02D}">
      <text>
        <r>
          <rPr>
            <b/>
            <sz val="9"/>
            <color indexed="81"/>
            <rFont val="宋体"/>
            <family val="3"/>
            <charset val="134"/>
          </rPr>
          <t>染色板</t>
        </r>
      </text>
    </comment>
  </commentList>
</comments>
</file>

<file path=xl/sharedStrings.xml><?xml version="1.0" encoding="utf-8"?>
<sst xmlns="http://schemas.openxmlformats.org/spreadsheetml/2006/main" count="783" uniqueCount="373">
  <si>
    <t xml:space="preserve"> </t>
    <phoneticPr fontId="3" type="noConversion"/>
  </si>
  <si>
    <t xml:space="preserve"> </t>
    <phoneticPr fontId="3" type="noConversion"/>
  </si>
  <si>
    <t>生产线</t>
  </si>
  <si>
    <t>周</t>
  </si>
  <si>
    <t>日</t>
  </si>
  <si>
    <t>班</t>
  </si>
  <si>
    <t>月</t>
  </si>
  <si>
    <t>压机规格</t>
  </si>
  <si>
    <t>Data</t>
  </si>
  <si>
    <t>班次</t>
  </si>
  <si>
    <t xml:space="preserve"> 电耗（KWH)</t>
  </si>
  <si>
    <t xml:space="preserve"> 合计产量张</t>
  </si>
  <si>
    <t xml:space="preserve"> 生产工时（小时）</t>
  </si>
  <si>
    <t xml:space="preserve"> 废品（M3）</t>
  </si>
  <si>
    <t xml:space="preserve"> 废品（张）</t>
  </si>
  <si>
    <t xml:space="preserve"> 停机率</t>
  </si>
  <si>
    <t xml:space="preserve"> 废品率</t>
  </si>
  <si>
    <t xml:space="preserve"> 实际产能</t>
  </si>
  <si>
    <t>生产线报表</t>
    <phoneticPr fontId="3" type="noConversion"/>
  </si>
  <si>
    <t>总计</t>
  </si>
  <si>
    <t>(全部)</t>
  </si>
  <si>
    <t>素板长</t>
  </si>
  <si>
    <t>素板宽</t>
  </si>
  <si>
    <t>素板厚</t>
  </si>
  <si>
    <t>成品长</t>
  </si>
  <si>
    <t>成品宽</t>
  </si>
  <si>
    <t>成品厚</t>
  </si>
  <si>
    <t xml:space="preserve">  素板合格产品（张）</t>
  </si>
  <si>
    <t xml:space="preserve"> 素板合格产量（M3）</t>
  </si>
  <si>
    <t xml:space="preserve"> 折合成品量（张）</t>
  </si>
  <si>
    <t xml:space="preserve"> 折合成品量（M3）</t>
  </si>
  <si>
    <r>
      <t>电耗（</t>
    </r>
    <r>
      <rPr>
        <sz val="10"/>
        <rFont val="Arial"/>
        <family val="2"/>
      </rPr>
      <t>KWH)</t>
    </r>
    <phoneticPr fontId="3" type="noConversion"/>
  </si>
  <si>
    <t>月</t>
    <phoneticPr fontId="3" type="noConversion"/>
  </si>
  <si>
    <t>班次</t>
    <phoneticPr fontId="3" type="noConversion"/>
  </si>
  <si>
    <t>压机规格</t>
    <phoneticPr fontId="3" type="noConversion"/>
  </si>
  <si>
    <t>素板长</t>
    <phoneticPr fontId="3" type="noConversion"/>
  </si>
  <si>
    <t>素板宽</t>
    <phoneticPr fontId="3" type="noConversion"/>
  </si>
  <si>
    <t>素板厚</t>
    <phoneticPr fontId="3" type="noConversion"/>
  </si>
  <si>
    <t>成品长</t>
    <phoneticPr fontId="3" type="noConversion"/>
  </si>
  <si>
    <t>成品宽</t>
    <phoneticPr fontId="3" type="noConversion"/>
  </si>
  <si>
    <t>成品厚</t>
    <phoneticPr fontId="3" type="noConversion"/>
  </si>
  <si>
    <t>锯切系数</t>
    <phoneticPr fontId="3" type="noConversion"/>
  </si>
  <si>
    <t>甲醛等级</t>
    <phoneticPr fontId="3" type="noConversion"/>
  </si>
  <si>
    <t>批号（次）</t>
    <phoneticPr fontId="3" type="noConversion"/>
  </si>
  <si>
    <t xml:space="preserve"> 素板合格产品（张）</t>
    <phoneticPr fontId="3" type="noConversion"/>
  </si>
  <si>
    <t>素板合格产量（M3）</t>
    <phoneticPr fontId="3" type="noConversion"/>
  </si>
  <si>
    <t>折合成品量（张）</t>
    <phoneticPr fontId="3" type="noConversion"/>
  </si>
  <si>
    <t>折合成品量（M3）</t>
    <phoneticPr fontId="3" type="noConversion"/>
  </si>
  <si>
    <t>废品（M3）</t>
    <phoneticPr fontId="3" type="noConversion"/>
  </si>
  <si>
    <t>合计产量张</t>
    <phoneticPr fontId="3" type="noConversion"/>
  </si>
  <si>
    <t>停机时间(分钟)</t>
    <phoneticPr fontId="3" type="noConversion"/>
  </si>
  <si>
    <t>生产工时(分钟)</t>
    <phoneticPr fontId="3" type="noConversion"/>
  </si>
  <si>
    <t>停机时间（小时）</t>
    <phoneticPr fontId="3" type="noConversion"/>
  </si>
  <si>
    <t>生产工时（小时）</t>
    <phoneticPr fontId="3" type="noConversion"/>
  </si>
  <si>
    <r>
      <t>P</t>
    </r>
    <r>
      <rPr>
        <sz val="10"/>
        <rFont val="Arial"/>
        <family val="2"/>
      </rPr>
      <t>B</t>
    </r>
    <phoneticPr fontId="3" type="noConversion"/>
  </si>
  <si>
    <t>废品（张）</t>
    <phoneticPr fontId="3" type="noConversion"/>
  </si>
  <si>
    <t>PB</t>
    <phoneticPr fontId="3" type="noConversion"/>
  </si>
  <si>
    <t>表层MDI胶（KG）</t>
    <phoneticPr fontId="3" type="noConversion"/>
  </si>
  <si>
    <t>芯层MDI胶（KG）</t>
    <phoneticPr fontId="3" type="noConversion"/>
  </si>
  <si>
    <r>
      <t>表芯层石蜡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公斤</t>
    </r>
    <r>
      <rPr>
        <sz val="10"/>
        <rFont val="Arial"/>
        <family val="2"/>
      </rPr>
      <t>)</t>
    </r>
    <phoneticPr fontId="3" type="noConversion"/>
  </si>
  <si>
    <t>表芯层固化剂(公斤)</t>
    <phoneticPr fontId="3" type="noConversion"/>
  </si>
  <si>
    <t>表芯层增粘剂（公斤）</t>
    <phoneticPr fontId="3" type="noConversion"/>
  </si>
  <si>
    <t>表芯层添加剂   (公斤)</t>
  </si>
  <si>
    <r>
      <t>表芯层工艺水</t>
    </r>
    <r>
      <rPr>
        <sz val="10"/>
        <rFont val="Arial"/>
        <family val="2"/>
      </rPr>
      <t xml:space="preserve">   (</t>
    </r>
    <r>
      <rPr>
        <sz val="10"/>
        <rFont val="宋体"/>
        <family val="3"/>
        <charset val="134"/>
      </rPr>
      <t>公斤</t>
    </r>
    <r>
      <rPr>
        <sz val="10"/>
        <rFont val="Arial"/>
        <family val="2"/>
      </rPr>
      <t>)</t>
    </r>
    <phoneticPr fontId="3" type="noConversion"/>
  </si>
  <si>
    <t>脱模剂（公斤）</t>
    <phoneticPr fontId="3" type="noConversion"/>
  </si>
  <si>
    <t>MDI胶水(公斤)</t>
    <phoneticPr fontId="3" type="noConversion"/>
  </si>
  <si>
    <t xml:space="preserve"> 表层MDI胶（KG）</t>
  </si>
  <si>
    <t xml:space="preserve"> 芯层MDI胶（KG）</t>
  </si>
  <si>
    <t xml:space="preserve"> MDI胶水(公斤)</t>
  </si>
  <si>
    <t xml:space="preserve"> 表芯层石蜡(公斤)</t>
  </si>
  <si>
    <t xml:space="preserve"> 表芯层固化剂(公斤)</t>
  </si>
  <si>
    <t xml:space="preserve"> 表芯层增粘剂（公斤）</t>
  </si>
  <si>
    <t xml:space="preserve"> 表芯层添加剂   (公斤)</t>
  </si>
  <si>
    <t xml:space="preserve"> 表芯层工艺水   (公斤)</t>
  </si>
  <si>
    <t xml:space="preserve"> 脱模剂（公斤）</t>
  </si>
  <si>
    <t xml:space="preserve"> 电单耗(KWH/M3)</t>
  </si>
  <si>
    <t xml:space="preserve"> 表层MDI胶单耗（KG/M3）</t>
  </si>
  <si>
    <t xml:space="preserve"> 芯层MDI胶单耗（KG/M3）</t>
  </si>
  <si>
    <t xml:space="preserve"> MDI胶单耗合计（KG/M3）</t>
  </si>
  <si>
    <t xml:space="preserve"> 表芯层石蜡单耗（KG/M3）</t>
  </si>
  <si>
    <t xml:space="preserve"> 表芯层固化剂单耗（KG/M3）</t>
  </si>
  <si>
    <t xml:space="preserve"> 表芯层增粘剂单耗（KG/M3）</t>
  </si>
  <si>
    <t xml:space="preserve"> 表芯层添加剂单耗（KG/M3）</t>
  </si>
  <si>
    <t xml:space="preserve"> 表芯层工艺水单耗（KG/M3）</t>
  </si>
  <si>
    <t xml:space="preserve"> 脱模剂单耗（KG/M3）</t>
  </si>
  <si>
    <t>表层刨花（T）</t>
    <phoneticPr fontId="3" type="noConversion"/>
  </si>
  <si>
    <t>芯层刨花（T）</t>
    <phoneticPr fontId="3" type="noConversion"/>
  </si>
  <si>
    <r>
      <t>总刨花</t>
    </r>
    <r>
      <rPr>
        <sz val="10"/>
        <rFont val="Arial"/>
        <family val="2"/>
      </rPr>
      <t>(</t>
    </r>
    <r>
      <rPr>
        <sz val="10"/>
        <rFont val="Arial"/>
        <family val="2"/>
      </rPr>
      <t>T</t>
    </r>
    <r>
      <rPr>
        <sz val="10"/>
        <rFont val="Arial"/>
        <family val="2"/>
      </rPr>
      <t>)</t>
    </r>
    <phoneticPr fontId="3" type="noConversion"/>
  </si>
  <si>
    <t xml:space="preserve"> 表层刨花（T）</t>
  </si>
  <si>
    <t xml:space="preserve"> 芯层刨花（T）</t>
  </si>
  <si>
    <t xml:space="preserve"> 总刨花(T)</t>
  </si>
  <si>
    <t xml:space="preserve">  表层刨花单耗（T/M3）</t>
  </si>
  <si>
    <t xml:space="preserve"> 芯层刨花单耗（T/M3）</t>
  </si>
  <si>
    <t xml:space="preserve"> 刨花单耗合计（T/M3）</t>
  </si>
  <si>
    <t>合计产量（M3)</t>
    <phoneticPr fontId="3" type="noConversion"/>
  </si>
  <si>
    <t xml:space="preserve"> 合计产量（M3)</t>
  </si>
  <si>
    <t xml:space="preserve">  合计产量（M3) </t>
  </si>
  <si>
    <r>
      <t>P</t>
    </r>
    <r>
      <rPr>
        <sz val="10"/>
        <rFont val="Arial"/>
        <family val="2"/>
      </rPr>
      <t>B</t>
    </r>
  </si>
  <si>
    <t>早</t>
    <phoneticPr fontId="3" type="noConversion"/>
  </si>
  <si>
    <t>中</t>
    <phoneticPr fontId="3" type="noConversion"/>
  </si>
  <si>
    <t>晚</t>
    <phoneticPr fontId="3" type="noConversion"/>
  </si>
  <si>
    <t>B</t>
    <phoneticPr fontId="3" type="noConversion"/>
  </si>
  <si>
    <t>C</t>
    <phoneticPr fontId="3" type="noConversion"/>
  </si>
  <si>
    <t>A</t>
    <phoneticPr fontId="3" type="noConversion"/>
  </si>
  <si>
    <t>18s</t>
    <phoneticPr fontId="3" type="noConversion"/>
  </si>
  <si>
    <t>无醛</t>
    <phoneticPr fontId="3" type="noConversion"/>
  </si>
  <si>
    <r>
      <t>20190501/B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18-0362</t>
    </r>
    <phoneticPr fontId="3" type="noConversion"/>
  </si>
  <si>
    <r>
      <t>20190501/B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18-0363</t>
    </r>
    <phoneticPr fontId="3" type="noConversion"/>
  </si>
  <si>
    <r>
      <t>20190501/C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18-0364</t>
    </r>
    <phoneticPr fontId="3" type="noConversion"/>
  </si>
  <si>
    <r>
      <t>20190501/A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18-0365</t>
    </r>
    <phoneticPr fontId="3" type="noConversion"/>
  </si>
  <si>
    <r>
      <t>20190502/B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18-0366</t>
    </r>
    <phoneticPr fontId="3" type="noConversion"/>
  </si>
  <si>
    <r>
      <t>20190502/C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18-0367</t>
    </r>
    <phoneticPr fontId="3" type="noConversion"/>
  </si>
  <si>
    <r>
      <t>20190502/A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18-0368</t>
    </r>
    <phoneticPr fontId="3" type="noConversion"/>
  </si>
  <si>
    <t>早</t>
    <phoneticPr fontId="3" type="noConversion"/>
  </si>
  <si>
    <t>中</t>
    <phoneticPr fontId="3" type="noConversion"/>
  </si>
  <si>
    <t>晚</t>
    <phoneticPr fontId="3" type="noConversion"/>
  </si>
  <si>
    <t>B</t>
    <phoneticPr fontId="3" type="noConversion"/>
  </si>
  <si>
    <t>C</t>
    <phoneticPr fontId="3" type="noConversion"/>
  </si>
  <si>
    <t>A</t>
    <phoneticPr fontId="3" type="noConversion"/>
  </si>
  <si>
    <r>
      <t>20190503/B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18-0369</t>
    </r>
    <phoneticPr fontId="3" type="noConversion"/>
  </si>
  <si>
    <r>
      <t>20190503/C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18-0370</t>
    </r>
    <phoneticPr fontId="3" type="noConversion"/>
  </si>
  <si>
    <r>
      <t>20190503/A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18-0371</t>
    </r>
    <phoneticPr fontId="3" type="noConversion"/>
  </si>
  <si>
    <t>早</t>
    <phoneticPr fontId="3" type="noConversion"/>
  </si>
  <si>
    <t>中</t>
    <phoneticPr fontId="3" type="noConversion"/>
  </si>
  <si>
    <t>晚</t>
    <phoneticPr fontId="3" type="noConversion"/>
  </si>
  <si>
    <t>B</t>
    <phoneticPr fontId="3" type="noConversion"/>
  </si>
  <si>
    <t>C</t>
    <phoneticPr fontId="3" type="noConversion"/>
  </si>
  <si>
    <t>A</t>
    <phoneticPr fontId="3" type="noConversion"/>
  </si>
  <si>
    <r>
      <t>20190504/B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18-0372</t>
    </r>
    <phoneticPr fontId="3" type="noConversion"/>
  </si>
  <si>
    <r>
      <t>20190504/C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18-0373</t>
    </r>
    <phoneticPr fontId="3" type="noConversion"/>
  </si>
  <si>
    <r>
      <t>20190504/A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18-0374</t>
    </r>
    <phoneticPr fontId="3" type="noConversion"/>
  </si>
  <si>
    <t>早</t>
    <phoneticPr fontId="3" type="noConversion"/>
  </si>
  <si>
    <t>中</t>
    <phoneticPr fontId="3" type="noConversion"/>
  </si>
  <si>
    <t>晚</t>
    <phoneticPr fontId="3" type="noConversion"/>
  </si>
  <si>
    <t>B</t>
    <phoneticPr fontId="3" type="noConversion"/>
  </si>
  <si>
    <t>C</t>
    <phoneticPr fontId="3" type="noConversion"/>
  </si>
  <si>
    <t>A</t>
    <phoneticPr fontId="3" type="noConversion"/>
  </si>
  <si>
    <r>
      <t>20190505/B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18-0375</t>
    </r>
    <phoneticPr fontId="3" type="noConversion"/>
  </si>
  <si>
    <r>
      <t>20190505/C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18-0376</t>
    </r>
    <phoneticPr fontId="3" type="noConversion"/>
  </si>
  <si>
    <r>
      <t>20190505/A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18-0377</t>
    </r>
    <phoneticPr fontId="3" type="noConversion"/>
  </si>
  <si>
    <t>早</t>
    <phoneticPr fontId="3" type="noConversion"/>
  </si>
  <si>
    <t>中</t>
    <phoneticPr fontId="3" type="noConversion"/>
  </si>
  <si>
    <t>晚</t>
    <phoneticPr fontId="3" type="noConversion"/>
  </si>
  <si>
    <t>C</t>
    <phoneticPr fontId="3" type="noConversion"/>
  </si>
  <si>
    <t>A</t>
    <phoneticPr fontId="3" type="noConversion"/>
  </si>
  <si>
    <t>B</t>
    <phoneticPr fontId="3" type="noConversion"/>
  </si>
  <si>
    <r>
      <t>20190506/C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18-0378</t>
    </r>
    <phoneticPr fontId="3" type="noConversion"/>
  </si>
  <si>
    <r>
      <t>20190506/A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18-0379</t>
    </r>
    <phoneticPr fontId="3" type="noConversion"/>
  </si>
  <si>
    <r>
      <t>20190506/B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18-0380</t>
    </r>
    <phoneticPr fontId="3" type="noConversion"/>
  </si>
  <si>
    <t>早</t>
    <phoneticPr fontId="3" type="noConversion"/>
  </si>
  <si>
    <t>中</t>
    <phoneticPr fontId="3" type="noConversion"/>
  </si>
  <si>
    <t>晚</t>
    <phoneticPr fontId="3" type="noConversion"/>
  </si>
  <si>
    <t>C</t>
    <phoneticPr fontId="3" type="noConversion"/>
  </si>
  <si>
    <t>A</t>
    <phoneticPr fontId="3" type="noConversion"/>
  </si>
  <si>
    <t>B</t>
    <phoneticPr fontId="3" type="noConversion"/>
  </si>
  <si>
    <t>9s</t>
    <phoneticPr fontId="3" type="noConversion"/>
  </si>
  <si>
    <r>
      <t>20190507/C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18-0381</t>
    </r>
    <phoneticPr fontId="3" type="noConversion"/>
  </si>
  <si>
    <r>
      <t>20190507/C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09-0382</t>
    </r>
    <phoneticPr fontId="3" type="noConversion"/>
  </si>
  <si>
    <r>
      <t>20190507/A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09-0383</t>
    </r>
    <phoneticPr fontId="3" type="noConversion"/>
  </si>
  <si>
    <r>
      <t>20190507/B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09-0384</t>
    </r>
    <phoneticPr fontId="3" type="noConversion"/>
  </si>
  <si>
    <t>早</t>
    <phoneticPr fontId="3" type="noConversion"/>
  </si>
  <si>
    <t>中</t>
    <phoneticPr fontId="3" type="noConversion"/>
  </si>
  <si>
    <t>晚</t>
    <phoneticPr fontId="3" type="noConversion"/>
  </si>
  <si>
    <t>C</t>
    <phoneticPr fontId="3" type="noConversion"/>
  </si>
  <si>
    <t>A</t>
    <phoneticPr fontId="3" type="noConversion"/>
  </si>
  <si>
    <t>B</t>
    <phoneticPr fontId="3" type="noConversion"/>
  </si>
  <si>
    <r>
      <t>20190508/C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09-0385</t>
    </r>
    <phoneticPr fontId="3" type="noConversion"/>
  </si>
  <si>
    <r>
      <t>20190508/A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09-0386</t>
    </r>
    <phoneticPr fontId="3" type="noConversion"/>
  </si>
  <si>
    <r>
      <t>20190508/A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09-0387</t>
    </r>
    <phoneticPr fontId="3" type="noConversion"/>
  </si>
  <si>
    <r>
      <t>20190508/B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09-0388</t>
    </r>
    <phoneticPr fontId="3" type="noConversion"/>
  </si>
  <si>
    <t>早</t>
    <phoneticPr fontId="3" type="noConversion"/>
  </si>
  <si>
    <t>中</t>
    <phoneticPr fontId="3" type="noConversion"/>
  </si>
  <si>
    <t>晚</t>
    <phoneticPr fontId="3" type="noConversion"/>
  </si>
  <si>
    <t>C</t>
    <phoneticPr fontId="3" type="noConversion"/>
  </si>
  <si>
    <t>A</t>
    <phoneticPr fontId="3" type="noConversion"/>
  </si>
  <si>
    <t>B</t>
    <phoneticPr fontId="3" type="noConversion"/>
  </si>
  <si>
    <r>
      <t>20190509/C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09-0389</t>
    </r>
    <phoneticPr fontId="3" type="noConversion"/>
  </si>
  <si>
    <r>
      <t>20190509/A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09-0390</t>
    </r>
    <phoneticPr fontId="3" type="noConversion"/>
  </si>
  <si>
    <r>
      <t>20190509/B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09-0391</t>
    </r>
    <phoneticPr fontId="3" type="noConversion"/>
  </si>
  <si>
    <t>早</t>
    <phoneticPr fontId="3" type="noConversion"/>
  </si>
  <si>
    <t>中</t>
    <phoneticPr fontId="3" type="noConversion"/>
  </si>
  <si>
    <t>晚</t>
    <phoneticPr fontId="3" type="noConversion"/>
  </si>
  <si>
    <t>C</t>
    <phoneticPr fontId="3" type="noConversion"/>
  </si>
  <si>
    <t>A</t>
    <phoneticPr fontId="3" type="noConversion"/>
  </si>
  <si>
    <t>B</t>
    <phoneticPr fontId="3" type="noConversion"/>
  </si>
  <si>
    <t>25s</t>
  </si>
  <si>
    <t>25s</t>
    <phoneticPr fontId="3" type="noConversion"/>
  </si>
  <si>
    <r>
      <t>20190510/C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09-0392</t>
    </r>
    <phoneticPr fontId="3" type="noConversion"/>
  </si>
  <si>
    <r>
      <t>20190510/C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25-0393</t>
    </r>
    <phoneticPr fontId="3" type="noConversion"/>
  </si>
  <si>
    <r>
      <t>20190510/A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25-0394</t>
    </r>
    <phoneticPr fontId="3" type="noConversion"/>
  </si>
  <si>
    <r>
      <t>20190510/B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25-0395</t>
    </r>
    <phoneticPr fontId="3" type="noConversion"/>
  </si>
  <si>
    <t>早</t>
    <phoneticPr fontId="3" type="noConversion"/>
  </si>
  <si>
    <t>中</t>
    <phoneticPr fontId="3" type="noConversion"/>
  </si>
  <si>
    <t>晚</t>
    <phoneticPr fontId="3" type="noConversion"/>
  </si>
  <si>
    <t>C</t>
    <phoneticPr fontId="3" type="noConversion"/>
  </si>
  <si>
    <t>A</t>
    <phoneticPr fontId="3" type="noConversion"/>
  </si>
  <si>
    <t>B</t>
    <phoneticPr fontId="3" type="noConversion"/>
  </si>
  <si>
    <r>
      <t>20190511/C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25-0396</t>
    </r>
    <phoneticPr fontId="3" type="noConversion"/>
  </si>
  <si>
    <r>
      <t>20190511/A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25-0397</t>
    </r>
    <phoneticPr fontId="3" type="noConversion"/>
  </si>
  <si>
    <r>
      <t>20190511/B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25-0398</t>
    </r>
    <phoneticPr fontId="3" type="noConversion"/>
  </si>
  <si>
    <r>
      <t>20190512/C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25-0399</t>
    </r>
    <phoneticPr fontId="3" type="noConversion"/>
  </si>
  <si>
    <t>中</t>
    <phoneticPr fontId="3" type="noConversion"/>
  </si>
  <si>
    <t>晚</t>
    <phoneticPr fontId="3" type="noConversion"/>
  </si>
  <si>
    <t>A</t>
    <phoneticPr fontId="3" type="noConversion"/>
  </si>
  <si>
    <t>B</t>
    <phoneticPr fontId="3" type="noConversion"/>
  </si>
  <si>
    <r>
      <t>20190512/A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25-0400</t>
    </r>
    <phoneticPr fontId="3" type="noConversion"/>
  </si>
  <si>
    <r>
      <t>20190512/B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25-0401</t>
    </r>
    <phoneticPr fontId="3" type="noConversion"/>
  </si>
  <si>
    <t>早</t>
    <phoneticPr fontId="3" type="noConversion"/>
  </si>
  <si>
    <t>中</t>
    <phoneticPr fontId="3" type="noConversion"/>
  </si>
  <si>
    <t>晚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</si>
  <si>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</si>
  <si>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</si>
  <si>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</si>
  <si>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r>
      <t>20190513/A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25-0402</t>
    </r>
    <phoneticPr fontId="3" type="noConversion"/>
  </si>
  <si>
    <r>
      <t>20190513/B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25-0403</t>
    </r>
    <phoneticPr fontId="3" type="noConversion"/>
  </si>
  <si>
    <r>
      <t>20190513/B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25-0404</t>
    </r>
    <phoneticPr fontId="3" type="noConversion"/>
  </si>
  <si>
    <r>
      <t>20190513/C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25-0405</t>
    </r>
    <phoneticPr fontId="3" type="noConversion"/>
  </si>
  <si>
    <t>早</t>
    <phoneticPr fontId="3" type="noConversion"/>
  </si>
  <si>
    <t>中</t>
    <phoneticPr fontId="3" type="noConversion"/>
  </si>
  <si>
    <t>晚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</si>
  <si>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</si>
  <si>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</si>
  <si>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</si>
  <si>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r>
      <t>20190514/A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25-0406</t>
    </r>
    <phoneticPr fontId="3" type="noConversion"/>
  </si>
  <si>
    <r>
      <t>20190514/B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25-0407</t>
    </r>
    <phoneticPr fontId="3" type="noConversion"/>
  </si>
  <si>
    <r>
      <t>20190514/B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25-0408</t>
    </r>
    <phoneticPr fontId="3" type="noConversion"/>
  </si>
  <si>
    <r>
      <t>20190514/C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25-0409</t>
    </r>
    <phoneticPr fontId="3" type="noConversion"/>
  </si>
  <si>
    <t>早</t>
    <phoneticPr fontId="3" type="noConversion"/>
  </si>
  <si>
    <t>中</t>
    <phoneticPr fontId="3" type="noConversion"/>
  </si>
  <si>
    <t>晚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</si>
  <si>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</si>
  <si>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</si>
  <si>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</si>
  <si>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r>
      <t>20190515/A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25-0410</t>
    </r>
    <phoneticPr fontId="3" type="noConversion"/>
  </si>
  <si>
    <r>
      <t>20190515/A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25-0411</t>
    </r>
    <phoneticPr fontId="3" type="noConversion"/>
  </si>
  <si>
    <r>
      <t>20190515/B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25-0412</t>
    </r>
    <phoneticPr fontId="3" type="noConversion"/>
  </si>
  <si>
    <r>
      <t>20190515/B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25-0413</t>
    </r>
    <phoneticPr fontId="3" type="noConversion"/>
  </si>
  <si>
    <r>
      <t>20190515/B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25-0414</t>
    </r>
    <phoneticPr fontId="3" type="noConversion"/>
  </si>
  <si>
    <r>
      <t>20190515/C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25-0415</t>
    </r>
    <phoneticPr fontId="3" type="noConversion"/>
  </si>
  <si>
    <t>早</t>
    <phoneticPr fontId="3" type="noConversion"/>
  </si>
  <si>
    <t>中</t>
    <phoneticPr fontId="3" type="noConversion"/>
  </si>
  <si>
    <t>晚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</si>
  <si>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</si>
  <si>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</si>
  <si>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</si>
  <si>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r>
      <t>20190516/A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25-0416</t>
    </r>
    <phoneticPr fontId="3" type="noConversion"/>
  </si>
  <si>
    <r>
      <t>20190516/B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25-0417</t>
    </r>
    <phoneticPr fontId="3" type="noConversion"/>
  </si>
  <si>
    <r>
      <t>20190516/C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25-0418</t>
    </r>
    <phoneticPr fontId="3" type="noConversion"/>
  </si>
  <si>
    <t>早</t>
    <phoneticPr fontId="3" type="noConversion"/>
  </si>
  <si>
    <t>中</t>
    <phoneticPr fontId="3" type="noConversion"/>
  </si>
  <si>
    <t>晚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</si>
  <si>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</si>
  <si>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</si>
  <si>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</si>
  <si>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r>
      <t>20190517/A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25-0419</t>
    </r>
    <phoneticPr fontId="3" type="noConversion"/>
  </si>
  <si>
    <r>
      <t>20190517/B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25-0420</t>
    </r>
    <phoneticPr fontId="3" type="noConversion"/>
  </si>
  <si>
    <r>
      <t>20190517/C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25-0421</t>
    </r>
    <phoneticPr fontId="3" type="noConversion"/>
  </si>
  <si>
    <r>
      <t>20190518/A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25-0422</t>
    </r>
    <phoneticPr fontId="3" type="noConversion"/>
  </si>
  <si>
    <r>
      <t>20190518/B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25-0423</t>
    </r>
    <phoneticPr fontId="3" type="noConversion"/>
  </si>
  <si>
    <r>
      <t>20190518/C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25-0424</t>
    </r>
    <phoneticPr fontId="3" type="noConversion"/>
  </si>
  <si>
    <t>18s</t>
  </si>
  <si>
    <t>9s</t>
  </si>
  <si>
    <t>(空白)</t>
  </si>
  <si>
    <t>早</t>
    <phoneticPr fontId="3" type="noConversion"/>
  </si>
  <si>
    <t>中</t>
    <phoneticPr fontId="3" type="noConversion"/>
  </si>
  <si>
    <t>晚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</si>
  <si>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</si>
  <si>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</si>
  <si>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</si>
  <si>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r>
      <t>20190519/A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25-0425</t>
    </r>
    <phoneticPr fontId="3" type="noConversion"/>
  </si>
  <si>
    <r>
      <t>20190519/B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25-0426</t>
    </r>
    <phoneticPr fontId="3" type="noConversion"/>
  </si>
  <si>
    <r>
      <t>20190519/C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25-0427</t>
    </r>
    <phoneticPr fontId="3" type="noConversion"/>
  </si>
  <si>
    <t>早</t>
    <phoneticPr fontId="3" type="noConversion"/>
  </si>
  <si>
    <t>中</t>
    <phoneticPr fontId="3" type="noConversion"/>
  </si>
  <si>
    <t>晚</t>
    <phoneticPr fontId="3" type="noConversion"/>
  </si>
  <si>
    <t>B</t>
    <phoneticPr fontId="3" type="noConversion"/>
  </si>
  <si>
    <t>C</t>
    <phoneticPr fontId="3" type="noConversion"/>
  </si>
  <si>
    <t>A</t>
    <phoneticPr fontId="3" type="noConversion"/>
  </si>
  <si>
    <r>
      <t>20190520/B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25-0428</t>
    </r>
    <phoneticPr fontId="3" type="noConversion"/>
  </si>
  <si>
    <r>
      <t>20190520/C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25-0429</t>
    </r>
    <phoneticPr fontId="3" type="noConversion"/>
  </si>
  <si>
    <r>
      <t>20190520/A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25-0430</t>
    </r>
    <phoneticPr fontId="3" type="noConversion"/>
  </si>
  <si>
    <t>早</t>
    <phoneticPr fontId="3" type="noConversion"/>
  </si>
  <si>
    <t>中</t>
    <phoneticPr fontId="3" type="noConversion"/>
  </si>
  <si>
    <t>晚</t>
    <phoneticPr fontId="3" type="noConversion"/>
  </si>
  <si>
    <t>B</t>
    <phoneticPr fontId="3" type="noConversion"/>
  </si>
  <si>
    <t>C</t>
    <phoneticPr fontId="3" type="noConversion"/>
  </si>
  <si>
    <t>A</t>
    <phoneticPr fontId="3" type="noConversion"/>
  </si>
  <si>
    <t>18s</t>
    <phoneticPr fontId="3" type="noConversion"/>
  </si>
  <si>
    <r>
      <t>20190521/B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25-0431</t>
    </r>
    <phoneticPr fontId="3" type="noConversion"/>
  </si>
  <si>
    <r>
      <t>20190521/B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18-0432</t>
    </r>
    <phoneticPr fontId="3" type="noConversion"/>
  </si>
  <si>
    <r>
      <t>20190521/B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18-0433</t>
    </r>
    <phoneticPr fontId="3" type="noConversion"/>
  </si>
  <si>
    <r>
      <t>20190521/C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18-0434</t>
    </r>
    <phoneticPr fontId="3" type="noConversion"/>
  </si>
  <si>
    <r>
      <t>20190521/C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18-0435</t>
    </r>
    <phoneticPr fontId="3" type="noConversion"/>
  </si>
  <si>
    <r>
      <t>20190521/A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18-0436</t>
    </r>
    <phoneticPr fontId="3" type="noConversion"/>
  </si>
  <si>
    <t>早</t>
    <phoneticPr fontId="3" type="noConversion"/>
  </si>
  <si>
    <t>中</t>
    <phoneticPr fontId="3" type="noConversion"/>
  </si>
  <si>
    <t>晚</t>
    <phoneticPr fontId="3" type="noConversion"/>
  </si>
  <si>
    <t>B</t>
    <phoneticPr fontId="3" type="noConversion"/>
  </si>
  <si>
    <t>C</t>
    <phoneticPr fontId="3" type="noConversion"/>
  </si>
  <si>
    <t>A</t>
    <phoneticPr fontId="3" type="noConversion"/>
  </si>
  <si>
    <r>
      <t>20190522/B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18-0437</t>
    </r>
    <phoneticPr fontId="3" type="noConversion"/>
  </si>
  <si>
    <r>
      <t>20190522/C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18-0438</t>
    </r>
    <phoneticPr fontId="3" type="noConversion"/>
  </si>
  <si>
    <r>
      <t>20190522/A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18-0439</t>
    </r>
    <phoneticPr fontId="3" type="noConversion"/>
  </si>
  <si>
    <t>早</t>
    <phoneticPr fontId="3" type="noConversion"/>
  </si>
  <si>
    <t>中</t>
    <phoneticPr fontId="3" type="noConversion"/>
  </si>
  <si>
    <t>晚</t>
    <phoneticPr fontId="3" type="noConversion"/>
  </si>
  <si>
    <t>B</t>
    <phoneticPr fontId="3" type="noConversion"/>
  </si>
  <si>
    <t>C</t>
    <phoneticPr fontId="3" type="noConversion"/>
  </si>
  <si>
    <t>A</t>
    <phoneticPr fontId="3" type="noConversion"/>
  </si>
  <si>
    <r>
      <t>20190523/B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18-0440</t>
    </r>
    <phoneticPr fontId="3" type="noConversion"/>
  </si>
  <si>
    <r>
      <t>20190523/C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18-0441</t>
    </r>
    <phoneticPr fontId="3" type="noConversion"/>
  </si>
  <si>
    <r>
      <t>20190523/A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18-0442</t>
    </r>
    <phoneticPr fontId="3" type="noConversion"/>
  </si>
  <si>
    <t>早</t>
    <phoneticPr fontId="3" type="noConversion"/>
  </si>
  <si>
    <t>中</t>
    <phoneticPr fontId="3" type="noConversion"/>
  </si>
  <si>
    <t>晚</t>
    <phoneticPr fontId="3" type="noConversion"/>
  </si>
  <si>
    <t>B</t>
    <phoneticPr fontId="3" type="noConversion"/>
  </si>
  <si>
    <t>C</t>
    <phoneticPr fontId="3" type="noConversion"/>
  </si>
  <si>
    <t>A</t>
    <phoneticPr fontId="3" type="noConversion"/>
  </si>
  <si>
    <r>
      <t>20190524/B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18-0443</t>
    </r>
    <phoneticPr fontId="3" type="noConversion"/>
  </si>
  <si>
    <r>
      <t>20190524/C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18-0444</t>
    </r>
    <phoneticPr fontId="3" type="noConversion"/>
  </si>
  <si>
    <r>
      <t>20190524/A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18-0445</t>
    </r>
    <phoneticPr fontId="3" type="noConversion"/>
  </si>
  <si>
    <r>
      <t>20190525/B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18-0446</t>
    </r>
    <phoneticPr fontId="3" type="noConversion"/>
  </si>
  <si>
    <r>
      <t>20190525/C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18-0447</t>
    </r>
    <phoneticPr fontId="3" type="noConversion"/>
  </si>
  <si>
    <r>
      <t>20190525/A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18-0448</t>
    </r>
    <phoneticPr fontId="3" type="noConversion"/>
  </si>
  <si>
    <t>早</t>
    <phoneticPr fontId="3" type="noConversion"/>
  </si>
  <si>
    <t>中</t>
    <phoneticPr fontId="3" type="noConversion"/>
  </si>
  <si>
    <t>晚</t>
    <phoneticPr fontId="3" type="noConversion"/>
  </si>
  <si>
    <t>B</t>
    <phoneticPr fontId="3" type="noConversion"/>
  </si>
  <si>
    <t>C</t>
    <phoneticPr fontId="3" type="noConversion"/>
  </si>
  <si>
    <t>A</t>
    <phoneticPr fontId="3" type="noConversion"/>
  </si>
  <si>
    <r>
      <t>20190526/B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18-0449</t>
    </r>
    <phoneticPr fontId="3" type="noConversion"/>
  </si>
  <si>
    <r>
      <t>20190526/C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18-0450</t>
    </r>
    <phoneticPr fontId="3" type="noConversion"/>
  </si>
  <si>
    <r>
      <t>20190526/A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18-0451</t>
    </r>
    <phoneticPr fontId="3" type="noConversion"/>
  </si>
  <si>
    <r>
      <t>20190526/A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18-0452</t>
    </r>
    <phoneticPr fontId="3" type="noConversion"/>
  </si>
  <si>
    <t>早</t>
    <phoneticPr fontId="3" type="noConversion"/>
  </si>
  <si>
    <t>中</t>
    <phoneticPr fontId="3" type="noConversion"/>
  </si>
  <si>
    <t>晚</t>
    <phoneticPr fontId="3" type="noConversion"/>
  </si>
  <si>
    <t>C</t>
    <phoneticPr fontId="3" type="noConversion"/>
  </si>
  <si>
    <t>A</t>
    <phoneticPr fontId="3" type="noConversion"/>
  </si>
  <si>
    <t>B</t>
    <phoneticPr fontId="3" type="noConversion"/>
  </si>
  <si>
    <r>
      <t>20190527/C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18-0453</t>
    </r>
    <phoneticPr fontId="3" type="noConversion"/>
  </si>
  <si>
    <r>
      <t>20190527/C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18-0454</t>
    </r>
    <phoneticPr fontId="3" type="noConversion"/>
  </si>
  <si>
    <r>
      <t>20190527/A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18-0455</t>
    </r>
    <phoneticPr fontId="3" type="noConversion"/>
  </si>
  <si>
    <r>
      <t>20190527/A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18-0456</t>
    </r>
    <phoneticPr fontId="3" type="noConversion"/>
  </si>
  <si>
    <r>
      <t>20190527/B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18-0457</t>
    </r>
    <phoneticPr fontId="3" type="noConversion"/>
  </si>
  <si>
    <t>早</t>
    <phoneticPr fontId="3" type="noConversion"/>
  </si>
  <si>
    <t>中</t>
    <phoneticPr fontId="3" type="noConversion"/>
  </si>
  <si>
    <t>晚</t>
    <phoneticPr fontId="3" type="noConversion"/>
  </si>
  <si>
    <t>C</t>
    <phoneticPr fontId="3" type="noConversion"/>
  </si>
  <si>
    <t>A</t>
    <phoneticPr fontId="3" type="noConversion"/>
  </si>
  <si>
    <t>B</t>
    <phoneticPr fontId="3" type="noConversion"/>
  </si>
  <si>
    <r>
      <t>20190528/C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18-0458</t>
    </r>
    <phoneticPr fontId="3" type="noConversion"/>
  </si>
  <si>
    <r>
      <t>20190528/A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18-0459</t>
    </r>
    <phoneticPr fontId="3" type="noConversion"/>
  </si>
  <si>
    <r>
      <t>20190528/B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18-0460</t>
    </r>
    <phoneticPr fontId="3" type="noConversion"/>
  </si>
  <si>
    <t>早</t>
    <phoneticPr fontId="3" type="noConversion"/>
  </si>
  <si>
    <t>中</t>
    <phoneticPr fontId="3" type="noConversion"/>
  </si>
  <si>
    <t>晚</t>
    <phoneticPr fontId="3" type="noConversion"/>
  </si>
  <si>
    <t>C</t>
    <phoneticPr fontId="3" type="noConversion"/>
  </si>
  <si>
    <t>A</t>
    <phoneticPr fontId="3" type="noConversion"/>
  </si>
  <si>
    <t>B</t>
    <phoneticPr fontId="3" type="noConversion"/>
  </si>
  <si>
    <r>
      <t>20190529/C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18-0461</t>
    </r>
    <phoneticPr fontId="3" type="noConversion"/>
  </si>
  <si>
    <r>
      <t>20190529/A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18-0462</t>
    </r>
    <phoneticPr fontId="3" type="noConversion"/>
  </si>
  <si>
    <r>
      <t>20190529/A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18-0463</t>
    </r>
    <phoneticPr fontId="3" type="noConversion"/>
  </si>
  <si>
    <r>
      <t>20190529/B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18-0464</t>
    </r>
    <phoneticPr fontId="3" type="noConversion"/>
  </si>
  <si>
    <t>早</t>
    <phoneticPr fontId="3" type="noConversion"/>
  </si>
  <si>
    <t>中</t>
    <phoneticPr fontId="3" type="noConversion"/>
  </si>
  <si>
    <t>晚</t>
    <phoneticPr fontId="3" type="noConversion"/>
  </si>
  <si>
    <t>C</t>
    <phoneticPr fontId="3" type="noConversion"/>
  </si>
  <si>
    <t>A</t>
    <phoneticPr fontId="3" type="noConversion"/>
  </si>
  <si>
    <t>B</t>
    <phoneticPr fontId="3" type="noConversion"/>
  </si>
  <si>
    <r>
      <t>20190530/C</t>
    </r>
    <r>
      <rPr>
        <sz val="10"/>
        <rFont val="宋体"/>
        <family val="3"/>
        <charset val="134"/>
      </rPr>
      <t>早</t>
    </r>
    <r>
      <rPr>
        <sz val="10"/>
        <rFont val="Arial"/>
        <family val="2"/>
      </rPr>
      <t>18-0465</t>
    </r>
    <phoneticPr fontId="3" type="noConversion"/>
  </si>
  <si>
    <r>
      <t>20190530/A</t>
    </r>
    <r>
      <rPr>
        <sz val="10"/>
        <rFont val="宋体"/>
        <family val="3"/>
        <charset val="134"/>
      </rPr>
      <t>中</t>
    </r>
    <r>
      <rPr>
        <sz val="10"/>
        <rFont val="Arial"/>
        <family val="2"/>
      </rPr>
      <t>18-0466</t>
    </r>
    <phoneticPr fontId="3" type="noConversion"/>
  </si>
  <si>
    <r>
      <t>20190530/B</t>
    </r>
    <r>
      <rPr>
        <sz val="10"/>
        <rFont val="宋体"/>
        <family val="3"/>
        <charset val="134"/>
      </rPr>
      <t>晚</t>
    </r>
    <r>
      <rPr>
        <sz val="10"/>
        <rFont val="Arial"/>
        <family val="2"/>
      </rPr>
      <t>18-0467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</si>
</sst>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  <numFmt numFmtId="177" formatCode="#,##0.00;[Red]#,##0.00"/>
    <numFmt numFmtId="178" formatCode="0;[Red]0"/>
    <numFmt numFmtId="179" formatCode="0_);[Red]\(0\)"/>
    <numFmt numFmtId="180" formatCode="0.00;[Red]0.00"/>
    <numFmt numFmtId="181" formatCode="0.00_ "/>
  </numFmts>
  <fonts count="15" x14ac:knownFonts="1">
    <font>
      <sz val="10"/>
      <name val="Arial"/>
      <family val="2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6"/>
      <name val="Arial"/>
      <family val="2"/>
    </font>
    <font>
      <b/>
      <sz val="28"/>
      <name val="宋体"/>
      <family val="3"/>
      <charset val="134"/>
    </font>
    <font>
      <b/>
      <sz val="28"/>
      <name val="Arial"/>
      <family val="2"/>
    </font>
    <font>
      <sz val="48"/>
      <name val="Arial"/>
      <family val="2"/>
    </font>
    <font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indexed="64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/>
  </cellStyleXfs>
  <cellXfs count="112">
    <xf numFmtId="0" fontId="0" fillId="0" borderId="0" xfId="0"/>
    <xf numFmtId="39" fontId="4" fillId="2" borderId="0" xfId="2" applyNumberFormat="1" applyFont="1" applyFill="1" applyAlignment="1" applyProtection="1">
      <alignment horizontal="center" vertical="center" wrapText="1"/>
      <protection hidden="1"/>
    </xf>
    <xf numFmtId="43" fontId="4" fillId="2" borderId="0" xfId="2" applyFont="1" applyFill="1" applyAlignment="1" applyProtection="1">
      <alignment horizontal="center" vertical="center" wrapText="1"/>
      <protection hidden="1"/>
    </xf>
    <xf numFmtId="43" fontId="5" fillId="0" borderId="0" xfId="2" applyFont="1" applyAlignment="1" applyProtection="1">
      <alignment horizontal="center"/>
      <protection hidden="1"/>
    </xf>
    <xf numFmtId="39" fontId="5" fillId="0" borderId="0" xfId="2" applyNumberFormat="1" applyFont="1" applyAlignment="1" applyProtection="1">
      <alignment horizontal="center"/>
      <protection hidden="1"/>
    </xf>
    <xf numFmtId="0" fontId="1" fillId="0" borderId="0" xfId="4"/>
    <xf numFmtId="0" fontId="1" fillId="0" borderId="0" xfId="4" applyAlignment="1">
      <alignment horizontal="center" vertical="center" wrapText="1"/>
    </xf>
    <xf numFmtId="37" fontId="5" fillId="0" borderId="0" xfId="2" applyNumberFormat="1" applyFont="1" applyAlignment="1" applyProtection="1">
      <alignment horizontal="center"/>
      <protection hidden="1"/>
    </xf>
    <xf numFmtId="177" fontId="5" fillId="0" borderId="0" xfId="2" applyNumberFormat="1" applyFont="1" applyAlignment="1" applyProtection="1">
      <alignment horizontal="center"/>
      <protection hidden="1"/>
    </xf>
    <xf numFmtId="176" fontId="5" fillId="0" borderId="0" xfId="2" applyNumberFormat="1" applyFont="1" applyAlignment="1" applyProtection="1">
      <alignment horizontal="center"/>
      <protection hidden="1"/>
    </xf>
    <xf numFmtId="0" fontId="4" fillId="0" borderId="0" xfId="1" applyFont="1" applyAlignment="1" applyProtection="1">
      <alignment horizontal="center" vertical="center" wrapText="1" shrinkToFit="1"/>
      <protection hidden="1"/>
    </xf>
    <xf numFmtId="43" fontId="4" fillId="0" borderId="0" xfId="2" applyFont="1" applyAlignment="1" applyProtection="1">
      <alignment horizontal="center"/>
      <protection hidden="1"/>
    </xf>
    <xf numFmtId="49" fontId="5" fillId="0" borderId="0" xfId="2" applyNumberFormat="1" applyFont="1" applyAlignment="1" applyProtection="1">
      <alignment horizontal="center"/>
      <protection hidden="1"/>
    </xf>
    <xf numFmtId="178" fontId="5" fillId="0" borderId="0" xfId="2" applyNumberFormat="1" applyFont="1" applyAlignment="1" applyProtection="1">
      <alignment horizontal="center"/>
      <protection hidden="1"/>
    </xf>
    <xf numFmtId="0" fontId="5" fillId="0" borderId="0" xfId="2" applyNumberFormat="1" applyFont="1" applyAlignment="1" applyProtection="1">
      <alignment horizontal="center"/>
      <protection hidden="1"/>
    </xf>
    <xf numFmtId="0" fontId="1" fillId="0" borderId="0" xfId="4" applyAlignment="1">
      <alignment vertical="center"/>
    </xf>
    <xf numFmtId="0" fontId="0" fillId="0" borderId="0" xfId="4" applyFont="1" applyAlignment="1">
      <alignment vertical="center"/>
    </xf>
    <xf numFmtId="0" fontId="9" fillId="0" borderId="0" xfId="4" applyFont="1" applyAlignment="1">
      <alignment vertical="center"/>
    </xf>
    <xf numFmtId="0" fontId="4" fillId="2" borderId="0" xfId="2" applyNumberFormat="1" applyFont="1" applyFill="1" applyAlignment="1" applyProtection="1">
      <alignment horizontal="center" vertical="center" wrapText="1"/>
      <protection hidden="1"/>
    </xf>
    <xf numFmtId="49" fontId="4" fillId="2" borderId="0" xfId="2" applyNumberFormat="1" applyFont="1" applyFill="1" applyAlignment="1" applyProtection="1">
      <alignment horizontal="center" vertical="center" wrapText="1"/>
      <protection hidden="1"/>
    </xf>
    <xf numFmtId="43" fontId="1" fillId="0" borderId="0" xfId="2" applyFont="1" applyAlignment="1" applyProtection="1">
      <alignment horizontal="center"/>
      <protection hidden="1"/>
    </xf>
    <xf numFmtId="0" fontId="1" fillId="0" borderId="0" xfId="2" applyNumberFormat="1" applyFont="1" applyAlignment="1" applyProtection="1">
      <alignment horizontal="center"/>
      <protection hidden="1"/>
    </xf>
    <xf numFmtId="37" fontId="1" fillId="0" borderId="0" xfId="2" applyNumberFormat="1" applyFont="1" applyAlignment="1" applyProtection="1">
      <alignment horizontal="center"/>
      <protection hidden="1"/>
    </xf>
    <xf numFmtId="177" fontId="1" fillId="0" borderId="0" xfId="2" applyNumberFormat="1" applyFont="1" applyAlignment="1" applyProtection="1">
      <alignment horizontal="center"/>
      <protection hidden="1"/>
    </xf>
    <xf numFmtId="178" fontId="1" fillId="0" borderId="0" xfId="2" applyNumberFormat="1" applyFont="1" applyAlignment="1" applyProtection="1">
      <alignment horizontal="center"/>
      <protection hidden="1"/>
    </xf>
    <xf numFmtId="176" fontId="1" fillId="0" borderId="0" xfId="2" applyNumberFormat="1" applyFont="1" applyAlignment="1" applyProtection="1">
      <alignment horizontal="center"/>
      <protection hidden="1"/>
    </xf>
    <xf numFmtId="179" fontId="4" fillId="2" borderId="0" xfId="2" applyNumberFormat="1" applyFont="1" applyFill="1" applyAlignment="1" applyProtection="1">
      <alignment horizontal="center" vertical="center" wrapText="1"/>
      <protection hidden="1"/>
    </xf>
    <xf numFmtId="179" fontId="5" fillId="0" borderId="0" xfId="2" applyNumberFormat="1" applyFont="1" applyAlignment="1" applyProtection="1">
      <alignment horizontal="center"/>
      <protection hidden="1"/>
    </xf>
    <xf numFmtId="43" fontId="5" fillId="2" borderId="0" xfId="2" applyFont="1" applyFill="1" applyAlignment="1" applyProtection="1">
      <alignment horizontal="center"/>
      <protection hidden="1"/>
    </xf>
    <xf numFmtId="0" fontId="5" fillId="0" borderId="0" xfId="2" applyNumberFormat="1" applyFont="1" applyAlignment="1" applyProtection="1">
      <alignment horizontal="right"/>
      <protection hidden="1"/>
    </xf>
    <xf numFmtId="0" fontId="4" fillId="2" borderId="0" xfId="3" applyNumberFormat="1" applyFont="1" applyFill="1" applyAlignment="1" applyProtection="1">
      <alignment horizontal="center" vertical="center" wrapText="1"/>
      <protection hidden="1"/>
    </xf>
    <xf numFmtId="0" fontId="5" fillId="0" borderId="0" xfId="3" applyNumberFormat="1" applyFont="1" applyAlignment="1" applyProtection="1">
      <alignment horizontal="center"/>
      <protection hidden="1"/>
    </xf>
    <xf numFmtId="177" fontId="0" fillId="0" borderId="0" xfId="2" applyNumberFormat="1" applyFont="1" applyAlignment="1" applyProtection="1">
      <alignment horizontal="center"/>
      <protection hidden="1"/>
    </xf>
    <xf numFmtId="43" fontId="10" fillId="2" borderId="0" xfId="4" applyNumberFormat="1" applyFont="1" applyFill="1" applyAlignment="1" applyProtection="1">
      <alignment horizontal="center" vertical="center" wrapText="1"/>
      <protection hidden="1"/>
    </xf>
    <xf numFmtId="49" fontId="0" fillId="0" borderId="0" xfId="2" applyNumberFormat="1" applyFont="1" applyAlignment="1" applyProtection="1">
      <alignment horizontal="center"/>
      <protection hidden="1"/>
    </xf>
    <xf numFmtId="43" fontId="0" fillId="0" borderId="0" xfId="2" applyFont="1" applyAlignment="1" applyProtection="1">
      <alignment horizontal="center"/>
      <protection hidden="1"/>
    </xf>
    <xf numFmtId="0" fontId="1" fillId="0" borderId="0" xfId="2" applyNumberFormat="1" applyFont="1" applyAlignment="1" applyProtection="1">
      <alignment horizontal="right"/>
      <protection hidden="1"/>
    </xf>
    <xf numFmtId="0" fontId="6" fillId="0" borderId="1" xfId="0" pivotButton="1" applyFont="1" applyBorder="1" applyAlignment="1">
      <alignment horizontal="center" vertical="center" wrapText="1"/>
    </xf>
    <xf numFmtId="43" fontId="5" fillId="0" borderId="0" xfId="2" applyFont="1" applyProtection="1">
      <protection hidden="1"/>
    </xf>
    <xf numFmtId="0" fontId="5" fillId="0" borderId="0" xfId="2" applyNumberFormat="1" applyFont="1" applyAlignment="1" applyProtection="1">
      <alignment horizontal="center" vertical="center"/>
      <protection hidden="1"/>
    </xf>
    <xf numFmtId="43" fontId="5" fillId="0" borderId="0" xfId="2" applyFont="1" applyAlignment="1" applyProtection="1">
      <alignment horizontal="center" vertical="center"/>
      <protection hidden="1"/>
    </xf>
    <xf numFmtId="181" fontId="5" fillId="0" borderId="0" xfId="4" applyNumberFormat="1" applyFont="1"/>
    <xf numFmtId="180" fontId="1" fillId="0" borderId="0" xfId="2" applyNumberFormat="1" applyFont="1" applyAlignment="1" applyProtection="1">
      <alignment horizontal="center"/>
      <protection hidden="1"/>
    </xf>
    <xf numFmtId="0" fontId="0" fillId="0" borderId="10" xfId="0" pivotButton="1" applyFont="1" applyBorder="1"/>
    <xf numFmtId="0" fontId="0" fillId="0" borderId="10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1" xfId="0" pivotButton="1" applyFont="1" applyBorder="1"/>
    <xf numFmtId="0" fontId="0" fillId="0" borderId="3" xfId="0" applyFont="1" applyBorder="1"/>
    <xf numFmtId="43" fontId="0" fillId="0" borderId="1" xfId="0" applyNumberFormat="1" applyFont="1" applyBorder="1"/>
    <xf numFmtId="43" fontId="0" fillId="0" borderId="4" xfId="0" applyNumberFormat="1" applyFont="1" applyBorder="1"/>
    <xf numFmtId="43" fontId="0" fillId="0" borderId="5" xfId="0" applyNumberFormat="1" applyFont="1" applyBorder="1"/>
    <xf numFmtId="0" fontId="0" fillId="0" borderId="6" xfId="0" applyFont="1" applyBorder="1"/>
    <xf numFmtId="0" fontId="0" fillId="0" borderId="7" xfId="0" applyFont="1" applyBorder="1"/>
    <xf numFmtId="43" fontId="0" fillId="0" borderId="6" xfId="0" applyNumberFormat="1" applyFont="1" applyBorder="1"/>
    <xf numFmtId="43" fontId="0" fillId="0" borderId="8" xfId="0" applyNumberFormat="1" applyFont="1" applyBorder="1"/>
    <xf numFmtId="43" fontId="0" fillId="0" borderId="9" xfId="0" applyNumberFormat="1" applyFont="1" applyBorder="1"/>
    <xf numFmtId="0" fontId="0" fillId="0" borderId="1" xfId="0" pivotButton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9" fontId="0" fillId="0" borderId="4" xfId="0" applyNumberFormat="1" applyFont="1" applyBorder="1"/>
    <xf numFmtId="9" fontId="0" fillId="0" borderId="8" xfId="0" applyNumberFormat="1" applyFont="1" applyBorder="1"/>
    <xf numFmtId="10" fontId="0" fillId="0" borderId="4" xfId="0" applyNumberFormat="1" applyFont="1" applyBorder="1"/>
    <xf numFmtId="10" fontId="0" fillId="0" borderId="8" xfId="0" applyNumberFormat="1" applyFont="1" applyBorder="1"/>
    <xf numFmtId="10" fontId="0" fillId="0" borderId="4" xfId="0" applyNumberFormat="1" applyFont="1" applyBorder="1" applyAlignment="1">
      <alignment horizontal="center" vertical="center" wrapText="1"/>
    </xf>
    <xf numFmtId="0" fontId="0" fillId="0" borderId="10" xfId="0" pivotButton="1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1" xfId="0" pivotButton="1" applyFont="1" applyBorder="1" applyAlignment="1">
      <alignment vertical="center"/>
    </xf>
    <xf numFmtId="0" fontId="0" fillId="0" borderId="3" xfId="0" applyFont="1" applyBorder="1" applyAlignment="1">
      <alignment vertical="center"/>
    </xf>
    <xf numFmtId="9" fontId="0" fillId="0" borderId="4" xfId="0" applyNumberFormat="1" applyFont="1" applyBorder="1" applyAlignment="1">
      <alignment horizontal="center" vertical="center" wrapText="1"/>
    </xf>
    <xf numFmtId="176" fontId="12" fillId="0" borderId="0" xfId="2" applyNumberFormat="1" applyFont="1" applyAlignment="1" applyProtection="1">
      <alignment horizontal="center"/>
      <protection hidden="1"/>
    </xf>
    <xf numFmtId="176" fontId="12" fillId="0" borderId="0" xfId="2" applyNumberFormat="1" applyFont="1" applyFill="1" applyAlignment="1" applyProtection="1">
      <alignment horizontal="center"/>
      <protection hidden="1"/>
    </xf>
    <xf numFmtId="176" fontId="5" fillId="0" borderId="0" xfId="2" applyNumberFormat="1" applyFont="1" applyFill="1" applyAlignment="1" applyProtection="1">
      <alignment horizontal="center"/>
      <protection hidden="1"/>
    </xf>
    <xf numFmtId="43" fontId="2" fillId="0" borderId="1" xfId="0" applyNumberFormat="1" applyFont="1" applyBorder="1" applyAlignment="1">
      <alignment vertical="center"/>
    </xf>
    <xf numFmtId="43" fontId="2" fillId="0" borderId="4" xfId="0" applyNumberFormat="1" applyFont="1" applyBorder="1" applyAlignment="1">
      <alignment vertical="center"/>
    </xf>
    <xf numFmtId="10" fontId="2" fillId="0" borderId="4" xfId="0" applyNumberFormat="1" applyFont="1" applyBorder="1" applyAlignment="1">
      <alignment vertical="center"/>
    </xf>
    <xf numFmtId="43" fontId="2" fillId="0" borderId="5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43" fontId="2" fillId="0" borderId="6" xfId="0" applyNumberFormat="1" applyFont="1" applyBorder="1" applyAlignment="1">
      <alignment vertical="center"/>
    </xf>
    <xf numFmtId="43" fontId="2" fillId="0" borderId="8" xfId="0" applyNumberFormat="1" applyFont="1" applyBorder="1" applyAlignment="1">
      <alignment vertical="center"/>
    </xf>
    <xf numFmtId="10" fontId="2" fillId="0" borderId="8" xfId="0" applyNumberFormat="1" applyFont="1" applyBorder="1" applyAlignment="1">
      <alignment vertical="center"/>
    </xf>
    <xf numFmtId="43" fontId="2" fillId="0" borderId="9" xfId="0" applyNumberFormat="1" applyFont="1" applyBorder="1" applyAlignment="1">
      <alignment vertical="center"/>
    </xf>
    <xf numFmtId="41" fontId="1" fillId="0" borderId="0" xfId="2" applyNumberFormat="1" applyFont="1" applyAlignment="1" applyProtection="1">
      <alignment vertical="center"/>
      <protection hidden="1"/>
    </xf>
    <xf numFmtId="41" fontId="0" fillId="0" borderId="0" xfId="2" applyNumberFormat="1" applyFont="1" applyAlignment="1" applyProtection="1">
      <alignment vertical="center"/>
      <protection hidden="1"/>
    </xf>
    <xf numFmtId="43" fontId="1" fillId="0" borderId="0" xfId="2" applyFont="1" applyFill="1" applyAlignment="1" applyProtection="1">
      <alignment horizontal="center"/>
      <protection hidden="1"/>
    </xf>
    <xf numFmtId="0" fontId="1" fillId="0" borderId="0" xfId="2" applyNumberFormat="1" applyFont="1" applyFill="1" applyAlignment="1" applyProtection="1">
      <alignment horizontal="center"/>
      <protection hidden="1"/>
    </xf>
    <xf numFmtId="43" fontId="4" fillId="0" borderId="0" xfId="2" applyFont="1" applyFill="1" applyAlignment="1" applyProtection="1">
      <alignment horizontal="center"/>
      <protection hidden="1"/>
    </xf>
    <xf numFmtId="0" fontId="4" fillId="0" borderId="0" xfId="1" applyFont="1" applyFill="1" applyAlignment="1" applyProtection="1">
      <alignment horizontal="center" vertical="center" wrapText="1" shrinkToFit="1"/>
      <protection hidden="1"/>
    </xf>
    <xf numFmtId="49" fontId="0" fillId="0" borderId="0" xfId="2" applyNumberFormat="1" applyFont="1" applyFill="1" applyAlignment="1" applyProtection="1">
      <alignment horizontal="center"/>
      <protection hidden="1"/>
    </xf>
    <xf numFmtId="37" fontId="1" fillId="0" borderId="0" xfId="2" applyNumberFormat="1" applyFont="1" applyFill="1" applyAlignment="1" applyProtection="1">
      <alignment horizontal="center"/>
      <protection hidden="1"/>
    </xf>
    <xf numFmtId="177" fontId="1" fillId="0" borderId="0" xfId="2" applyNumberFormat="1" applyFont="1" applyFill="1" applyAlignment="1" applyProtection="1">
      <alignment horizontal="center"/>
      <protection hidden="1"/>
    </xf>
    <xf numFmtId="43" fontId="0" fillId="0" borderId="0" xfId="2" applyFont="1" applyFill="1" applyAlignment="1" applyProtection="1">
      <alignment horizontal="center"/>
      <protection hidden="1"/>
    </xf>
    <xf numFmtId="0" fontId="1" fillId="0" borderId="0" xfId="2" applyNumberFormat="1" applyFont="1" applyFill="1" applyAlignment="1" applyProtection="1">
      <alignment horizontal="right"/>
      <protection hidden="1"/>
    </xf>
    <xf numFmtId="178" fontId="1" fillId="0" borderId="0" xfId="2" applyNumberFormat="1" applyFont="1" applyFill="1" applyAlignment="1" applyProtection="1">
      <alignment horizontal="center"/>
      <protection hidden="1"/>
    </xf>
    <xf numFmtId="180" fontId="1" fillId="0" borderId="0" xfId="2" applyNumberFormat="1" applyFont="1" applyFill="1" applyAlignment="1" applyProtection="1">
      <alignment horizontal="center"/>
      <protection hidden="1"/>
    </xf>
    <xf numFmtId="176" fontId="1" fillId="0" borderId="0" xfId="2" applyNumberFormat="1" applyFont="1" applyFill="1" applyAlignment="1" applyProtection="1">
      <alignment horizontal="center"/>
      <protection hidden="1"/>
    </xf>
    <xf numFmtId="41" fontId="1" fillId="0" borderId="0" xfId="2" applyNumberFormat="1" applyFont="1" applyFill="1" applyAlignment="1" applyProtection="1">
      <alignment vertical="center"/>
      <protection hidden="1"/>
    </xf>
    <xf numFmtId="43" fontId="5" fillId="0" borderId="0" xfId="2" applyFont="1" applyFill="1" applyAlignment="1" applyProtection="1">
      <alignment horizontal="center"/>
      <protection hidden="1"/>
    </xf>
    <xf numFmtId="177" fontId="4" fillId="0" borderId="0" xfId="2" applyNumberFormat="1" applyFont="1" applyFill="1" applyAlignment="1" applyProtection="1">
      <alignment horizontal="center"/>
      <protection hidden="1"/>
    </xf>
    <xf numFmtId="43" fontId="5" fillId="0" borderId="0" xfId="2" applyFont="1" applyAlignment="1" applyProtection="1">
      <alignment horizontal="center"/>
      <protection hidden="1"/>
    </xf>
    <xf numFmtId="43" fontId="5" fillId="0" borderId="0" xfId="2" applyFont="1" applyAlignment="1" applyProtection="1">
      <alignment horizontal="center"/>
      <protection hidden="1"/>
    </xf>
    <xf numFmtId="0" fontId="0" fillId="0" borderId="12" xfId="0" applyFont="1" applyBorder="1" applyAlignment="1">
      <alignment vertical="center"/>
    </xf>
    <xf numFmtId="0" fontId="0" fillId="0" borderId="10" xfId="0" applyFont="1" applyBorder="1" applyAlignment="1">
      <alignment horizontal="left"/>
    </xf>
    <xf numFmtId="178" fontId="5" fillId="0" borderId="0" xfId="2" applyNumberFormat="1" applyFont="1" applyAlignment="1" applyProtection="1">
      <alignment horizontal="center"/>
      <protection hidden="1"/>
    </xf>
    <xf numFmtId="43" fontId="5" fillId="0" borderId="0" xfId="2" applyFont="1" applyAlignment="1" applyProtection="1">
      <alignment horizontal="center"/>
      <protection hidden="1"/>
    </xf>
    <xf numFmtId="0" fontId="7" fillId="0" borderId="0" xfId="4" applyFont="1" applyAlignment="1">
      <alignment horizontal="center" vertical="center"/>
    </xf>
    <xf numFmtId="0" fontId="8" fillId="0" borderId="0" xfId="4" applyFont="1" applyAlignment="1">
      <alignment horizontal="center" vertical="center"/>
    </xf>
  </cellXfs>
  <cellStyles count="5">
    <cellStyle name="=C:\WINNT35\SYSTEM32\COMMAND.COM" xfId="4" xr:uid="{00000000-0005-0000-0000-000000000000}"/>
    <cellStyle name="常规" xfId="0" builtinId="0"/>
    <cellStyle name="常规_2008MDF停机率" xfId="1" xr:uid="{00000000-0005-0000-0000-000002000000}"/>
    <cellStyle name="千位分隔" xfId="2" builtinId="3"/>
    <cellStyle name="千位分隔[0]" xfId="3" builtinId="6"/>
  </cellStyles>
  <dxfs count="184"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10"/>
      </font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numFmt numFmtId="13" formatCode="0%"/>
    </dxf>
    <dxf>
      <numFmt numFmtId="14" formatCode="0.00%"/>
    </dxf>
    <dxf>
      <numFmt numFmtId="14" formatCode="0.00%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z val="10"/>
      </font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numFmt numFmtId="13" formatCode="0%"/>
    </dxf>
    <dxf>
      <numFmt numFmtId="14" formatCode="0.00%"/>
    </dxf>
    <dxf>
      <numFmt numFmtId="14" formatCode="0.00%"/>
    </dxf>
    <dxf>
      <numFmt numFmtId="35" formatCode="_ * #,##0.00_ ;_ * \-#,##0.00_ ;_ * &quot;-&quot;??_ ;_ @_ "/>
    </dxf>
    <dxf>
      <font>
        <sz val="10"/>
      </font>
    </dxf>
    <dxf>
      <numFmt numFmtId="13" formatCode="0%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numFmt numFmtId="14" formatCode="0.00%"/>
    </dxf>
    <dxf>
      <numFmt numFmtId="14" formatCode="0.00%"/>
    </dxf>
    <dxf>
      <font>
        <name val="宋体"/>
        <scheme val="none"/>
      </font>
    </dxf>
    <dxf>
      <font>
        <sz val="12"/>
      </font>
    </dxf>
    <dxf>
      <font>
        <sz val="16"/>
      </font>
    </dxf>
    <dxf>
      <font>
        <sz val="12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numFmt numFmtId="14" formatCode="0.00%"/>
    </dxf>
    <dxf>
      <numFmt numFmtId="13" formatCode="0%"/>
    </dxf>
    <dxf>
      <numFmt numFmtId="14" formatCode="0.00%"/>
    </dxf>
    <dxf>
      <font>
        <sz val="12"/>
        <name val="宋体"/>
        <scheme val="none"/>
      </font>
      <numFmt numFmtId="14" formatCode="0.00%"/>
    </dxf>
    <dxf>
      <font>
        <sz val="12"/>
        <name val="宋体"/>
        <scheme val="none"/>
      </font>
      <numFmt numFmtId="14" formatCode="0.00%"/>
    </dxf>
    <dxf>
      <font>
        <sz val="12"/>
        <name val="宋体"/>
        <scheme val="none"/>
      </font>
      <numFmt numFmtId="14" formatCode="0.00%"/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border>
        <right style="thin">
          <color indexed="64"/>
        </right>
      </border>
    </dxf>
    <dxf>
      <alignment vertical="center" readingOrder="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numFmt numFmtId="14" formatCode="0.00%"/>
    </dxf>
    <dxf>
      <numFmt numFmtId="14" formatCode="0.00%"/>
    </dxf>
    <dxf>
      <numFmt numFmtId="13" formatCode="0%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ont>
        <sz val="10"/>
      </font>
    </dxf>
    <dxf>
      <numFmt numFmtId="35" formatCode="_ * #,##0.00_ ;_ * \-#,##0.00_ ;_ * &quot;-&quot;??_ ;_ @_ "/>
    </dxf>
    <dxf>
      <numFmt numFmtId="35" formatCode="_ * #,##0.00_ ;_ * \-#,##0.00_ ;_ * &quot;-&quot;??_ ;_ @_ 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alignment vertical="center" readingOrder="0"/>
    </dxf>
    <dxf>
      <border>
        <right style="thin">
          <color indexed="64"/>
        </right>
      </border>
    </dxf>
    <dxf>
      <font>
        <sz val="1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  <name val="宋体"/>
        <scheme val="none"/>
      </font>
      <numFmt numFmtId="14" formatCode="0.00%"/>
    </dxf>
    <dxf>
      <font>
        <sz val="12"/>
        <name val="宋体"/>
        <scheme val="none"/>
      </font>
      <numFmt numFmtId="14" formatCode="0.00%"/>
    </dxf>
    <dxf>
      <font>
        <sz val="12"/>
        <name val="宋体"/>
        <scheme val="none"/>
      </font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sz val="12"/>
      </font>
    </dxf>
    <dxf>
      <font>
        <sz val="16"/>
      </font>
    </dxf>
    <dxf>
      <font>
        <sz val="12"/>
      </font>
    </dxf>
    <dxf>
      <font>
        <name val="宋体"/>
        <scheme val="none"/>
      </font>
    </dxf>
    <dxf>
      <numFmt numFmtId="14" formatCode="0.00%"/>
    </dxf>
    <dxf>
      <numFmt numFmtId="14" formatCode="0.00%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numFmt numFmtId="13" formatCode="0%"/>
    </dxf>
    <dxf>
      <font>
        <sz val="10"/>
      </font>
    </dxf>
    <dxf>
      <numFmt numFmtId="35" formatCode="_ * #,##0.00_ ;_ * \-#,##0.00_ ;_ * &quot;-&quot;??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用户" refreshedDate="43616.353277083334" createdVersion="6" refreshedVersion="6" recordCount="555" xr:uid="{00000000-000A-0000-FFFF-FFFF00000000}">
  <cacheSource type="worksheet">
    <worksheetSource ref="A1:AO16377" sheet="数据源"/>
  </cacheSource>
  <cacheFields count="52">
    <cacheField name="生产线" numFmtId="43">
      <sharedItems containsBlank="1" count="2">
        <s v="PB"/>
        <m/>
      </sharedItems>
    </cacheField>
    <cacheField name="月" numFmtId="0">
      <sharedItems containsString="0" containsBlank="1" containsNumber="1" containsInteger="1" minValue="1" maxValue="12" count="13">
        <n v="5"/>
        <m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周" numFmtId="0">
      <sharedItems containsBlank="1" containsMixedTypes="1" containsNumber="1" containsInteger="1" minValue="0" maxValue="54" count="57">
        <n v="18"/>
        <n v="19"/>
        <n v="20"/>
        <n v="21"/>
        <n v="22"/>
        <m/>
        <n v="0"/>
        <s v=" "/>
        <n v="7" u="1"/>
        <n v="3" u="1"/>
        <n v="53" u="1"/>
        <n v="33" u="1"/>
        <n v="46" u="1"/>
        <n v="29" u="1"/>
        <n v="39" u="1"/>
        <n v="52" u="1"/>
        <n v="32" u="1"/>
        <n v="14" u="1"/>
        <n v="9" u="1"/>
        <n v="6" u="1"/>
        <n v="1" u="1"/>
        <n v="45" u="1"/>
        <n v="38" u="1"/>
        <n v="25" u="1"/>
        <n v="51" u="1"/>
        <n v="44" u="1"/>
        <n v="28" u="1"/>
        <n v="12" u="1"/>
        <n v="5" u="1"/>
        <n v="2" u="1"/>
        <n v="37" u="1"/>
        <n v="50" u="1"/>
        <n v="31" u="1"/>
        <n v="43" u="1"/>
        <n v="36" u="1"/>
        <n v="24" u="1"/>
        <n v="15" u="1"/>
        <n v="10" u="1"/>
        <n v="4" u="1"/>
        <n v="49" u="1"/>
        <n v="42" u="1"/>
        <n v="27" u="1"/>
        <n v="17" u="1"/>
        <n v="35" u="1"/>
        <n v="48" u="1"/>
        <n v="30" u="1"/>
        <n v="13" u="1"/>
        <n v="8" u="1"/>
        <n v="41" u="1"/>
        <n v="54" u="1"/>
        <n v="34" u="1"/>
        <n v="23" u="1"/>
        <n v="47" u="1"/>
        <n v="40" u="1"/>
        <n v="26" u="1"/>
        <n v="16" u="1"/>
        <n v="11" u="1"/>
      </sharedItems>
    </cacheField>
    <cacheField name="日" numFmtId="0">
      <sharedItems containsBlank="1" containsMixedTypes="1" containsNumber="1" containsInteger="1" minValue="1" maxValue="31" count="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m/>
        <s v=" "/>
        <n v="31" u="1"/>
      </sharedItems>
    </cacheField>
    <cacheField name="班次" numFmtId="43">
      <sharedItems containsBlank="1" count="7">
        <s v="早"/>
        <s v="中"/>
        <s v="晚"/>
        <m/>
        <s v=" " u="1"/>
        <s v="夜" u="1"/>
        <s v="夜 " u="1"/>
      </sharedItems>
    </cacheField>
    <cacheField name="班" numFmtId="0">
      <sharedItems containsBlank="1" count="9">
        <s v="B"/>
        <s v="C"/>
        <s v="A"/>
        <m/>
        <s v="   " u="1"/>
        <s v=" " u="1"/>
        <s v="  " u="1"/>
        <s v="B " u="1"/>
        <s v="C " u="1"/>
      </sharedItems>
    </cacheField>
    <cacheField name="压机规格" numFmtId="0">
      <sharedItems containsBlank="1" count="63">
        <s v="18s"/>
        <s v="9s"/>
        <s v="25s"/>
        <m/>
        <s v="16HE1-L" u="1"/>
        <s v="11.7E1" u="1"/>
        <s v="15E1保" u="1"/>
        <s v="8.8E1" u="1"/>
        <s v="16E0" u="1"/>
        <s v="22HE1" u="1"/>
        <s v="17E1" u="1"/>
        <s v="16HE1 " u="1"/>
        <s v="25E1" u="1"/>
        <s v="17.7E1" u="1"/>
        <s v="18P2" u="1"/>
        <s v="11.8E1" u="1"/>
        <s v="15E0" u="1"/>
        <s v="16HE2" u="1"/>
        <s v="16E1" u="1"/>
        <s v="38E0" u="1"/>
        <s v="16E1染" u="1"/>
        <s v="15E1" u="1"/>
        <s v="18BE1" u="1"/>
        <s v="22E0" u="1"/>
        <s v="9E0" u="1"/>
        <s v="18HE1" u="1"/>
        <s v="9E1" u="1"/>
        <s v="15.7E1" u="1"/>
        <s v="8.8E1 " u="1"/>
        <s v="30E0" u="1"/>
        <s v="16P2" u="1"/>
        <s v="11.8E0" u="1"/>
        <s v="24P2" u="1"/>
        <s v="H16E1" u="1"/>
        <s v="16HE2-L" u="1"/>
        <s v="H18E1" u="1"/>
        <s v="8.7E0" u="1"/>
        <s v="8.8E0" u="1"/>
        <s v="22E1" u="1"/>
        <s v="19E0" u="1"/>
        <s v="15P2" u="1"/>
        <s v="12 E0" u="1"/>
        <s v="25HE1" u="1"/>
        <s v="30E1" u="1"/>
        <s v="12E0" u="1"/>
        <s v="8E0" u="1"/>
        <s v="28E1" u="1"/>
        <s v="8E1" u="1"/>
        <s v="36E1" u="1"/>
        <s v="16HE1" u="1"/>
        <s v="18HE1-L" u="1"/>
        <s v="18E0" u="1"/>
        <s v="9.6E1" u="1"/>
        <s v="9.8E1" u="1"/>
        <s v="12E1" u="1"/>
        <s v="20E1" u="1"/>
        <s v=" " u="1"/>
        <s v="9E1 " u="1"/>
        <s v="18E1" u="1"/>
        <s v="16E1 " u="1"/>
        <s v="25E0" u="1"/>
        <s v="21P2" u="1"/>
        <s v="10E0" u="1"/>
      </sharedItems>
    </cacheField>
    <cacheField name="素板长" numFmtId="0">
      <sharedItems containsString="0" containsBlank="1" containsNumber="1" containsInteger="1" minValue="4200" maxValue="5555" count="26">
        <n v="4920"/>
        <n v="4915"/>
        <m/>
        <n v="4795" u="1"/>
        <n v="4625" u="1"/>
        <n v="5335" u="1"/>
        <n v="4630" u="1"/>
        <n v="4460" u="1"/>
        <n v="4640" u="1"/>
        <n v="4650" u="1"/>
        <n v="5550" u="1"/>
        <n v="5555" u="1"/>
        <n v="4680" u="1"/>
        <n v="4340" u="1"/>
        <n v="4700" u="1"/>
        <n v="4530" u="1"/>
        <n v="5080" u="1"/>
        <n v="5085" u="1"/>
        <n v="4200" u="1"/>
        <n v="4930" u="1"/>
        <n v="4400" u="1"/>
        <n v="4935" u="1"/>
        <n v="4940" u="1"/>
        <n v="5300" u="1"/>
        <n v="4955" u="1"/>
        <n v="5310" u="1"/>
      </sharedItems>
    </cacheField>
    <cacheField name="素板宽" numFmtId="0">
      <sharedItems containsString="0" containsBlank="1" containsNumber="1" containsInteger="1" minValue="2490" maxValue="2850" count="15">
        <n v="2490"/>
        <m/>
        <n v="2810" u="1"/>
        <n v="2815" u="1"/>
        <n v="2820" u="1"/>
        <n v="2570" u="1"/>
        <n v="2755" u="1"/>
        <n v="2495" u="1"/>
        <n v="2850" u="1"/>
        <n v="2765" u="1"/>
        <n v="2500" u="1"/>
        <n v="2510" u="1"/>
        <n v="2530" u="1"/>
        <n v="2800" u="1"/>
        <n v="2805" u="1"/>
      </sharedItems>
    </cacheField>
    <cacheField name="素板厚" numFmtId="0">
      <sharedItems containsString="0" containsBlank="1" containsNumber="1" minValue="8" maxValue="38.700000000000003" count="30">
        <n v="18.5"/>
        <n v="9.5"/>
        <n v="25.6"/>
        <n v="25.5"/>
        <m/>
        <n v="12.5" u="1"/>
        <n v="12.2" u="1"/>
        <n v="12.3" u="1"/>
        <n v="22.5" u="1"/>
        <n v="24.5" u="1"/>
        <n v="15" u="1"/>
        <n v="15.5" u="1"/>
        <n v="16.2" u="1"/>
        <n v="36.700000000000003" u="1"/>
        <n v="18.2" u="1"/>
        <n v="30.7" u="1"/>
        <n v="38.700000000000003" u="1"/>
        <n v="20.6" u="1"/>
        <n v="21.6" u="1"/>
        <n v="8" u="1"/>
        <n v="8.4" u="1"/>
        <n v="22.6" u="1"/>
        <n v="8.5" u="1"/>
        <n v="9" u="1"/>
        <n v="9.1999999999999993" u="1"/>
        <n v="10" u="1"/>
        <n v="9.3000000000000007" u="1"/>
        <n v="16.5" u="1"/>
        <n v="10.3" u="1"/>
        <n v="19.5" u="1"/>
      </sharedItems>
    </cacheField>
    <cacheField name="成品长" numFmtId="0">
      <sharedItems containsString="0" containsBlank="1" containsNumber="1" containsInteger="1" minValue="1538" maxValue="2800" count="15">
        <n v="2440"/>
        <m/>
        <n v="2280" u="1"/>
        <n v="2460" u="1"/>
        <n v="2200" u="1"/>
        <n v="2745" u="1"/>
        <n v="2750" u="1"/>
        <n v="2168" u="1"/>
        <n v="2500" u="1"/>
        <n v="1538" u="1"/>
        <n v="2235" u="1"/>
        <n v="2240" u="1"/>
        <n v="2510" u="1"/>
        <n v="2056" u="1"/>
        <n v="2800" u="1"/>
      </sharedItems>
    </cacheField>
    <cacheField name="成品宽" numFmtId="0">
      <sharedItems containsString="0" containsBlank="1" containsNumber="1" minValue="847" maxValue="2070" count="16">
        <n v="1220"/>
        <m/>
        <n v="994" u="1"/>
        <n v="1525" u="1"/>
        <n v="942" u="1"/>
        <n v="1097" u="1"/>
        <n v="915" u="1"/>
        <n v="1050" u="1"/>
        <n v="985" u="1"/>
        <n v="1157" u="1"/>
        <n v="900" u="1"/>
        <n v="874" u="1"/>
        <n v="2070" u="1"/>
        <n v="847" u="1"/>
        <n v="1382.5" u="1"/>
        <n v="1830" u="1"/>
      </sharedItems>
    </cacheField>
    <cacheField name="成品厚" numFmtId="0">
      <sharedItems containsString="0" containsBlank="1" containsNumber="1" minValue="8" maxValue="38" count="25">
        <n v="18"/>
        <n v="9"/>
        <n v="25"/>
        <m/>
        <n v="11.8" u="1"/>
        <n v="36" u="1"/>
        <n v="38" u="1"/>
        <n v="15" u="1"/>
        <n v="16" u="1"/>
        <n v="15.7" u="1"/>
        <n v="19" u="1"/>
        <n v="20" u="1"/>
        <n v="21" u="1"/>
        <n v="22" u="1"/>
        <n v="8" u="1"/>
        <n v="24" u="1"/>
        <n v="8.5" u="1"/>
        <n v="8.6999999999999993" u="1"/>
        <n v="8.8000000000000007" u="1"/>
        <n v="9.6" u="1"/>
        <n v="9.8000000000000007" u="1"/>
        <n v="17.7" u="1"/>
        <n v="30" u="1"/>
        <n v="12" u="1"/>
        <n v="11.7" u="1"/>
      </sharedItems>
    </cacheField>
    <cacheField name="锯切系数" numFmtId="0">
      <sharedItems containsString="0" containsBlank="1" containsNumber="1" containsInteger="1" minValue="4" maxValue="4"/>
    </cacheField>
    <cacheField name="甲醛等级" numFmtId="0">
      <sharedItems containsBlank="1"/>
    </cacheField>
    <cacheField name="批号（次）" numFmtId="43">
      <sharedItems containsBlank="1"/>
    </cacheField>
    <cacheField name=" 素板合格产品（张）" numFmtId="0">
      <sharedItems containsString="0" containsBlank="1" containsNumber="1" containsInteger="1" minValue="70" maxValue="1759"/>
    </cacheField>
    <cacheField name="素板合格产量（M3）" numFmtId="0">
      <sharedItems containsString="0" containsBlank="1" containsNumber="1" minValue="0" maxValue="309.72816180000001"/>
    </cacheField>
    <cacheField name="折合成品量（张）" numFmtId="0">
      <sharedItems containsString="0" containsBlank="1" containsNumber="1" containsInteger="1" minValue="280" maxValue="7036"/>
    </cacheField>
    <cacheField name="折合成品量（M3）" numFmtId="43">
      <sharedItems containsString="0" containsBlank="1" containsNumber="1" minValue="0" maxValue="293.20289280000003"/>
    </cacheField>
    <cacheField name="废品（M3）" numFmtId="43">
      <sharedItems containsString="0" containsBlank="1" containsNumber="1" minValue="0" maxValue="25.505222399999997"/>
    </cacheField>
    <cacheField name="废品（张）" numFmtId="0">
      <sharedItems containsString="0" containsBlank="1" containsNumber="1" containsInteger="1" minValue="0" maxValue="238"/>
    </cacheField>
    <cacheField name="合计产量（M3)" numFmtId="0">
      <sharedItems containsString="0" containsBlank="1" containsNumber="1" minValue="0" maxValue="300.49009919999997"/>
    </cacheField>
    <cacheField name="合计产量张" numFmtId="0">
      <sharedItems containsString="0" containsBlank="1" containsNumber="1" containsInteger="1" minValue="0" maxValue="1770"/>
    </cacheField>
    <cacheField name="停机时间(分钟)" numFmtId="0">
      <sharedItems containsString="0" containsBlank="1" containsNumber="1" containsInteger="1" minValue="0" maxValue="411"/>
    </cacheField>
    <cacheField name="生产工时(分钟)" numFmtId="0">
      <sharedItems containsString="0" containsBlank="1" containsNumber="1" containsInteger="1" minValue="30" maxValue="480"/>
    </cacheField>
    <cacheField name="停机时间（小时）" numFmtId="43">
      <sharedItems containsString="0" containsBlank="1" containsNumber="1" minValue="0" maxValue="6.85"/>
    </cacheField>
    <cacheField name="生产工时（小时）" numFmtId="43">
      <sharedItems containsString="0" containsBlank="1" containsNumber="1" minValue="0" maxValue="8"/>
    </cacheField>
    <cacheField name="表层刨花（T）" numFmtId="43">
      <sharedItems containsString="0" containsBlank="1" containsNumber="1" minValue="0" maxValue="66.900000000000006"/>
    </cacheField>
    <cacheField name="芯层刨花（T）" numFmtId="43">
      <sharedItems containsString="0" containsBlank="1" containsNumber="1" minValue="7.51" maxValue="111.32"/>
    </cacheField>
    <cacheField name="总刨花(T)" numFmtId="43">
      <sharedItems containsString="0" containsBlank="1" containsNumber="1" minValue="0" maxValue="170.84"/>
    </cacheField>
    <cacheField name="表层MDI胶（KG）" numFmtId="43">
      <sharedItems containsString="0" containsBlank="1" containsNumber="1" containsInteger="1" minValue="167" maxValue="3112"/>
    </cacheField>
    <cacheField name="芯层MDI胶（KG）" numFmtId="43">
      <sharedItems containsString="0" containsBlank="1" containsNumber="1" containsInteger="1" minValue="278" maxValue="4075"/>
    </cacheField>
    <cacheField name="MDI胶水(公斤)" numFmtId="43">
      <sharedItems containsString="0" containsBlank="1" containsNumber="1" containsInteger="1" minValue="0" maxValue="7104"/>
    </cacheField>
    <cacheField name="表芯层石蜡(公斤)" numFmtId="43">
      <sharedItems containsString="0" containsBlank="1" containsNumber="1" containsInteger="1" minValue="83" maxValue="1605"/>
    </cacheField>
    <cacheField name="表芯层固化剂(公斤)" numFmtId="43">
      <sharedItems containsString="0" containsBlank="1" containsNumber="1" containsInteger="1" minValue="554" maxValue="11080"/>
    </cacheField>
    <cacheField name="表芯层增粘剂（公斤）" numFmtId="43">
      <sharedItems containsString="0" containsBlank="1" containsNumber="1" minValue="40" maxValue="1221"/>
    </cacheField>
    <cacheField name="表芯层添加剂   (公斤)" numFmtId="43">
      <sharedItems containsString="0" containsBlank="1" containsNumber="1" minValue="0" maxValue="285"/>
    </cacheField>
    <cacheField name="表芯层工艺水   (公斤)" numFmtId="43">
      <sharedItems containsString="0" containsBlank="1" containsNumber="1" containsInteger="1" minValue="554" maxValue="11080"/>
    </cacheField>
    <cacheField name="脱模剂（公斤）" numFmtId="43">
      <sharedItems containsString="0" containsBlank="1" containsNumber="1" minValue="10.5" maxValue="280"/>
    </cacheField>
    <cacheField name="电耗（KWH)" numFmtId="0">
      <sharedItems containsString="0" containsBlank="1" containsNumber="1" containsInteger="1" minValue="2240" maxValue="42800"/>
    </cacheField>
    <cacheField name="停机率" numFmtId="0" formula=" IF(('停机时间(分钟)'+'生产工时(分钟)')=0, ,'停机时间(分钟)'/('停机时间(分钟)'+'生产工时(分钟)'))" databaseField="0"/>
    <cacheField name="表层胶水单耗(KG/M3)" numFmtId="0" formula=" IF(#NAME? =0, ,(#NAME? +#NAME? )/#NAME? )" databaseField="0"/>
    <cacheField name="芯层胶水单耗(KG/M3)" numFmtId="0" formula=" IF(#NAME? =0, ,(#NAME? +#NAME? )/#NAME? )" databaseField="0"/>
    <cacheField name="胶水单耗合计(KG/M3)" numFmtId="0" formula="'表层胶水单耗(KG/M3)'+'芯层胶水单耗(KG/M3)'" databaseField="0"/>
    <cacheField name="防水剂单耗(KG/M3)" numFmtId="0" formula=" IF(#NAME? =0, ,#NAME? /#NAME? )" databaseField="0"/>
    <cacheField name="硫酸铵单耗(KG/M3)" numFmtId="0" formula=" IF(#NAME? =0, ,#NAME? /#NAME? )" databaseField="0"/>
    <cacheField name="尿素单耗(KG/M3)" numFmtId="0" formula=" IF(#NAME? =0, ,#NAME? /#NAME? )" databaseField="0"/>
    <cacheField name="电单耗(KWH/M3)" numFmtId="0" formula=" IF(#NAME? =0, ,'电耗（KWH)'/#NAME? )" databaseField="0"/>
    <cacheField name="废品率" numFmtId="0" formula=" IF(#NAME?=0, ,'废品（M3）'/#NAME?)" databaseField="0"/>
    <cacheField name="实际产能" numFmtId="0" formula="'折合成品量（M3）'/'生产工时（小时）'" databaseField="0"/>
    <cacheField name="合计产量（M3)2" numFmtId="0" formula="'折合成品量（M3）'+'废品（M3）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用户" refreshedDate="43616.353280787036" createdVersion="6" refreshedVersion="6" recordCount="555" xr:uid="{00000000-000A-0000-FFFF-FFFF01000000}">
  <cacheSource type="worksheet">
    <worksheetSource ref="A1:AO16377" sheet="数据源"/>
  </cacheSource>
  <cacheFields count="59">
    <cacheField name="生产线" numFmtId="43">
      <sharedItems containsBlank="1" count="2">
        <s v="PB"/>
        <m/>
      </sharedItems>
    </cacheField>
    <cacheField name="月" numFmtId="0">
      <sharedItems containsString="0" containsBlank="1" containsNumber="1" containsInteger="1" minValue="1" maxValue="12" count="13">
        <n v="5"/>
        <m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周" numFmtId="0">
      <sharedItems containsBlank="1" containsMixedTypes="1" containsNumber="1" containsInteger="1" minValue="0" maxValue="54" count="57">
        <n v="18"/>
        <n v="19"/>
        <n v="20"/>
        <n v="21"/>
        <n v="22"/>
        <m/>
        <n v="0"/>
        <s v=" "/>
        <n v="7" u="1"/>
        <n v="3" u="1"/>
        <n v="53" u="1"/>
        <n v="33" u="1"/>
        <n v="46" u="1"/>
        <n v="29" u="1"/>
        <n v="39" u="1"/>
        <n v="52" u="1"/>
        <n v="32" u="1"/>
        <n v="14" u="1"/>
        <n v="9" u="1"/>
        <n v="6" u="1"/>
        <n v="1" u="1"/>
        <n v="45" u="1"/>
        <n v="38" u="1"/>
        <n v="25" u="1"/>
        <n v="51" u="1"/>
        <n v="44" u="1"/>
        <n v="28" u="1"/>
        <n v="12" u="1"/>
        <n v="5" u="1"/>
        <n v="2" u="1"/>
        <n v="37" u="1"/>
        <n v="50" u="1"/>
        <n v="31" u="1"/>
        <n v="43" u="1"/>
        <n v="36" u="1"/>
        <n v="24" u="1"/>
        <n v="15" u="1"/>
        <n v="10" u="1"/>
        <n v="4" u="1"/>
        <n v="49" u="1"/>
        <n v="42" u="1"/>
        <n v="27" u="1"/>
        <n v="17" u="1"/>
        <n v="35" u="1"/>
        <n v="48" u="1"/>
        <n v="30" u="1"/>
        <n v="13" u="1"/>
        <n v="8" u="1"/>
        <n v="41" u="1"/>
        <n v="54" u="1"/>
        <n v="34" u="1"/>
        <n v="23" u="1"/>
        <n v="47" u="1"/>
        <n v="40" u="1"/>
        <n v="26" u="1"/>
        <n v="16" u="1"/>
        <n v="11" u="1"/>
      </sharedItems>
    </cacheField>
    <cacheField name="日" numFmtId="0">
      <sharedItems containsBlank="1" containsMixedTypes="1" containsNumber="1" containsInteger="1" minValue="1" maxValue="31" count="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m/>
        <s v=" "/>
        <n v="31" u="1"/>
      </sharedItems>
    </cacheField>
    <cacheField name="班次" numFmtId="43">
      <sharedItems containsBlank="1" count="7">
        <s v="早"/>
        <s v="中"/>
        <s v="晚"/>
        <m/>
        <s v=" " u="1"/>
        <s v="夜" u="1"/>
        <s v="夜 " u="1"/>
      </sharedItems>
    </cacheField>
    <cacheField name="班" numFmtId="0">
      <sharedItems containsBlank="1" count="9">
        <s v="B"/>
        <s v="C"/>
        <s v="A"/>
        <m/>
        <s v="   " u="1"/>
        <s v=" " u="1"/>
        <s v="  " u="1"/>
        <s v="B " u="1"/>
        <s v="C " u="1"/>
      </sharedItems>
    </cacheField>
    <cacheField name="压机规格" numFmtId="0">
      <sharedItems containsBlank="1" count="60">
        <s v="18s"/>
        <s v="9s"/>
        <s v="25s"/>
        <m/>
        <s v="16HE1-L" u="1"/>
        <s v="11.7E1" u="1"/>
        <s v="15E1保" u="1"/>
        <s v="8.8E1" u="1"/>
        <s v="16E0" u="1"/>
        <s v="22HE1" u="1"/>
        <s v="25E1" u="1"/>
        <s v="17.7E1" u="1"/>
        <s v="18P2" u="1"/>
        <s v="11.8E1" u="1"/>
        <s v="15E0" u="1"/>
        <s v="16HE2" u="1"/>
        <s v="16E1" u="1"/>
        <s v="38E0" u="1"/>
        <s v="16E1染" u="1"/>
        <s v="15E1" u="1"/>
        <s v="18BE1" u="1"/>
        <s v="22E0" u="1"/>
        <s v="9E0" u="1"/>
        <s v="18HE1" u="1"/>
        <s v="9E1" u="1"/>
        <s v="15.7E1" u="1"/>
        <s v="8.8E1 " u="1"/>
        <s v="30E0" u="1"/>
        <s v="16P2" u="1"/>
        <s v="11.8E0" u="1"/>
        <s v="24P2" u="1"/>
        <s v="H16E1" u="1"/>
        <s v="16HE2-L" u="1"/>
        <s v="H18E1" u="1"/>
        <s v="8.7E0" u="1"/>
        <s v="8.8E0" u="1"/>
        <s v="22E1" u="1"/>
        <s v="19E0" u="1"/>
        <s v="15P2" u="1"/>
        <s v="12 E0" u="1"/>
        <s v="25HE1" u="1"/>
        <s v="30E1" u="1"/>
        <s v="12E0" u="1"/>
        <s v="8E0" u="1"/>
        <s v="28E1" u="1"/>
        <s v="8E1" u="1"/>
        <s v="36E1" u="1"/>
        <s v="16HE1" u="1"/>
        <s v="18HE1-L" u="1"/>
        <s v="18E0" u="1"/>
        <s v="9.6E1" u="1"/>
        <s v="9.8E1" u="1"/>
        <s v="12E1" u="1"/>
        <s v="20E1" u="1"/>
        <s v=" " u="1"/>
        <s v="9E1 " u="1"/>
        <s v="18E1" u="1"/>
        <s v="25E0" u="1"/>
        <s v="21P2" u="1"/>
        <s v="10E0" u="1"/>
      </sharedItems>
    </cacheField>
    <cacheField name="素板长" numFmtId="0">
      <sharedItems containsString="0" containsBlank="1" containsNumber="1" containsInteger="1" minValue="4200" maxValue="5555" count="26">
        <n v="4920"/>
        <n v="4915"/>
        <m/>
        <n v="4795" u="1"/>
        <n v="4625" u="1"/>
        <n v="5335" u="1"/>
        <n v="4630" u="1"/>
        <n v="4460" u="1"/>
        <n v="4640" u="1"/>
        <n v="4650" u="1"/>
        <n v="5550" u="1"/>
        <n v="5555" u="1"/>
        <n v="4680" u="1"/>
        <n v="4340" u="1"/>
        <n v="4700" u="1"/>
        <n v="4530" u="1"/>
        <n v="5080" u="1"/>
        <n v="5085" u="1"/>
        <n v="4200" u="1"/>
        <n v="4930" u="1"/>
        <n v="4400" u="1"/>
        <n v="4935" u="1"/>
        <n v="4940" u="1"/>
        <n v="5300" u="1"/>
        <n v="4955" u="1"/>
        <n v="5310" u="1"/>
      </sharedItems>
    </cacheField>
    <cacheField name="素板宽" numFmtId="0">
      <sharedItems containsString="0" containsBlank="1" containsNumber="1" containsInteger="1" minValue="2490" maxValue="2850" count="15">
        <n v="2490"/>
        <m/>
        <n v="2810" u="1"/>
        <n v="2815" u="1"/>
        <n v="2820" u="1"/>
        <n v="2570" u="1"/>
        <n v="2755" u="1"/>
        <n v="2495" u="1"/>
        <n v="2850" u="1"/>
        <n v="2765" u="1"/>
        <n v="2500" u="1"/>
        <n v="2510" u="1"/>
        <n v="2530" u="1"/>
        <n v="2800" u="1"/>
        <n v="2805" u="1"/>
      </sharedItems>
    </cacheField>
    <cacheField name="素板厚" numFmtId="0">
      <sharedItems containsString="0" containsBlank="1" containsNumber="1" minValue="8" maxValue="38.700000000000003" count="30">
        <n v="18.5"/>
        <n v="9.5"/>
        <n v="25.6"/>
        <n v="25.5"/>
        <m/>
        <n v="12.5" u="1"/>
        <n v="12.2" u="1"/>
        <n v="12.3" u="1"/>
        <n v="22.5" u="1"/>
        <n v="24.5" u="1"/>
        <n v="15" u="1"/>
        <n v="15.5" u="1"/>
        <n v="16.2" u="1"/>
        <n v="36.700000000000003" u="1"/>
        <n v="18.2" u="1"/>
        <n v="30.7" u="1"/>
        <n v="38.700000000000003" u="1"/>
        <n v="20.6" u="1"/>
        <n v="21.6" u="1"/>
        <n v="8" u="1"/>
        <n v="8.4" u="1"/>
        <n v="22.6" u="1"/>
        <n v="8.5" u="1"/>
        <n v="9" u="1"/>
        <n v="9.1999999999999993" u="1"/>
        <n v="10" u="1"/>
        <n v="9.3000000000000007" u="1"/>
        <n v="16.5" u="1"/>
        <n v="10.3" u="1"/>
        <n v="19.5" u="1"/>
      </sharedItems>
    </cacheField>
    <cacheField name="成品长" numFmtId="0">
      <sharedItems containsString="0" containsBlank="1" containsNumber="1" containsInteger="1" minValue="1538" maxValue="2800" count="15">
        <n v="2440"/>
        <m/>
        <n v="2280" u="1"/>
        <n v="2460" u="1"/>
        <n v="2200" u="1"/>
        <n v="2745" u="1"/>
        <n v="2750" u="1"/>
        <n v="2168" u="1"/>
        <n v="2500" u="1"/>
        <n v="1538" u="1"/>
        <n v="2235" u="1"/>
        <n v="2240" u="1"/>
        <n v="2510" u="1"/>
        <n v="2056" u="1"/>
        <n v="2800" u="1"/>
      </sharedItems>
    </cacheField>
    <cacheField name="成品宽" numFmtId="0">
      <sharedItems containsString="0" containsBlank="1" containsNumber="1" minValue="847" maxValue="2070" count="16">
        <n v="1220"/>
        <m/>
        <n v="994" u="1"/>
        <n v="1525" u="1"/>
        <n v="942" u="1"/>
        <n v="1097" u="1"/>
        <n v="915" u="1"/>
        <n v="1050" u="1"/>
        <n v="985" u="1"/>
        <n v="1157" u="1"/>
        <n v="900" u="1"/>
        <n v="874" u="1"/>
        <n v="2070" u="1"/>
        <n v="847" u="1"/>
        <n v="1382.5" u="1"/>
        <n v="1830" u="1"/>
      </sharedItems>
    </cacheField>
    <cacheField name="成品厚" numFmtId="0">
      <sharedItems containsString="0" containsBlank="1" containsNumber="1" minValue="8" maxValue="38" count="25">
        <n v="18"/>
        <n v="9"/>
        <n v="25"/>
        <m/>
        <n v="11.8" u="1"/>
        <n v="36" u="1"/>
        <n v="38" u="1"/>
        <n v="15" u="1"/>
        <n v="16" u="1"/>
        <n v="15.7" u="1"/>
        <n v="19" u="1"/>
        <n v="20" u="1"/>
        <n v="21" u="1"/>
        <n v="22" u="1"/>
        <n v="8" u="1"/>
        <n v="24" u="1"/>
        <n v="8.5" u="1"/>
        <n v="8.6999999999999993" u="1"/>
        <n v="8.8000000000000007" u="1"/>
        <n v="9.6" u="1"/>
        <n v="9.8000000000000007" u="1"/>
        <n v="17.7" u="1"/>
        <n v="30" u="1"/>
        <n v="12" u="1"/>
        <n v="11.7" u="1"/>
      </sharedItems>
    </cacheField>
    <cacheField name="锯切系数" numFmtId="0">
      <sharedItems containsString="0" containsBlank="1" containsNumber="1" containsInteger="1" minValue="4" maxValue="4"/>
    </cacheField>
    <cacheField name="甲醛等级" numFmtId="0">
      <sharedItems containsBlank="1"/>
    </cacheField>
    <cacheField name="批号（次）" numFmtId="43">
      <sharedItems containsBlank="1"/>
    </cacheField>
    <cacheField name=" 素板合格产品（张）" numFmtId="0">
      <sharedItems containsString="0" containsBlank="1" containsNumber="1" containsInteger="1" minValue="70" maxValue="1759"/>
    </cacheField>
    <cacheField name="素板合格产量（M3）" numFmtId="0">
      <sharedItems containsString="0" containsBlank="1" containsNumber="1" minValue="0" maxValue="309.72816180000001"/>
    </cacheField>
    <cacheField name="折合成品量（张）" numFmtId="0">
      <sharedItems containsString="0" containsBlank="1" containsNumber="1" containsInteger="1" minValue="280" maxValue="7036"/>
    </cacheField>
    <cacheField name="折合成品量（M3）" numFmtId="43">
      <sharedItems containsString="0" containsBlank="1" containsNumber="1" minValue="0" maxValue="293.20289280000003"/>
    </cacheField>
    <cacheField name="废品（M3）" numFmtId="43">
      <sharedItems containsString="0" containsBlank="1" containsNumber="1" minValue="0" maxValue="25.505222399999997"/>
    </cacheField>
    <cacheField name="废品（张）" numFmtId="0">
      <sharedItems containsString="0" containsBlank="1" containsNumber="1" containsInteger="1" minValue="0" maxValue="238"/>
    </cacheField>
    <cacheField name="合计产量（M3)" numFmtId="0">
      <sharedItems containsString="0" containsBlank="1" containsNumber="1" minValue="0" maxValue="300.49009919999997"/>
    </cacheField>
    <cacheField name="合计产量张" numFmtId="0">
      <sharedItems containsString="0" containsBlank="1" containsNumber="1" containsInteger="1" minValue="0" maxValue="1770"/>
    </cacheField>
    <cacheField name="停机时间(分钟)" numFmtId="0">
      <sharedItems containsString="0" containsBlank="1" containsNumber="1" containsInteger="1" minValue="0" maxValue="411"/>
    </cacheField>
    <cacheField name="生产工时(分钟)" numFmtId="0">
      <sharedItems containsString="0" containsBlank="1" containsNumber="1" containsInteger="1" minValue="30" maxValue="480"/>
    </cacheField>
    <cacheField name="停机时间（小时）" numFmtId="43">
      <sharedItems containsString="0" containsBlank="1" containsNumber="1" minValue="0" maxValue="6.85"/>
    </cacheField>
    <cacheField name="生产工时（小时）" numFmtId="43">
      <sharedItems containsString="0" containsBlank="1" containsNumber="1" minValue="0" maxValue="8"/>
    </cacheField>
    <cacheField name="表层刨花（T）" numFmtId="43">
      <sharedItems containsString="0" containsBlank="1" containsNumber="1" minValue="0" maxValue="66.900000000000006"/>
    </cacheField>
    <cacheField name="芯层刨花（T）" numFmtId="43">
      <sharedItems containsString="0" containsBlank="1" containsNumber="1" minValue="7.51" maxValue="111.32"/>
    </cacheField>
    <cacheField name="总刨花(T)" numFmtId="43">
      <sharedItems containsString="0" containsBlank="1" containsNumber="1" minValue="0" maxValue="170.84"/>
    </cacheField>
    <cacheField name="表层MDI胶（KG）" numFmtId="43">
      <sharedItems containsString="0" containsBlank="1" containsNumber="1" containsInteger="1" minValue="167" maxValue="3112"/>
    </cacheField>
    <cacheField name="芯层MDI胶（KG）" numFmtId="43">
      <sharedItems containsString="0" containsBlank="1" containsNumber="1" containsInteger="1" minValue="278" maxValue="4075"/>
    </cacheField>
    <cacheField name="MDI胶水(公斤)" numFmtId="43">
      <sharedItems containsString="0" containsBlank="1" containsNumber="1" containsInteger="1" minValue="0" maxValue="7104"/>
    </cacheField>
    <cacheField name="表芯层石蜡(公斤)" numFmtId="43">
      <sharedItems containsString="0" containsBlank="1" containsNumber="1" containsInteger="1" minValue="83" maxValue="1605"/>
    </cacheField>
    <cacheField name="表芯层固化剂(公斤)" numFmtId="43">
      <sharedItems containsString="0" containsBlank="1" containsNumber="1" containsInteger="1" minValue="554" maxValue="11080"/>
    </cacheField>
    <cacheField name="表芯层增粘剂（公斤）" numFmtId="43">
      <sharedItems containsString="0" containsBlank="1" containsNumber="1" minValue="40" maxValue="1221"/>
    </cacheField>
    <cacheField name="表芯层添加剂   (公斤)" numFmtId="43">
      <sharedItems containsString="0" containsBlank="1" containsNumber="1" minValue="0" maxValue="285"/>
    </cacheField>
    <cacheField name="表芯层工艺水   (公斤)" numFmtId="43">
      <sharedItems containsString="0" containsBlank="1" containsNumber="1" containsInteger="1" minValue="554" maxValue="11080"/>
    </cacheField>
    <cacheField name="脱模剂（公斤）" numFmtId="43">
      <sharedItems containsString="0" containsBlank="1" containsNumber="1" minValue="10.5" maxValue="280"/>
    </cacheField>
    <cacheField name="电耗（KWH)" numFmtId="0">
      <sharedItems containsString="0" containsBlank="1" containsNumber="1" containsInteger="1" minValue="2240" maxValue="42800"/>
    </cacheField>
    <cacheField name="停机率" numFmtId="0" formula=" IF(('停机时间(分钟)'+'生产工时(分钟)')=0, ,'停机时间(分钟)'/('停机时间(分钟)'+'生产工时(分钟)'))" databaseField="0"/>
    <cacheField name="刨花单耗(KG/M3)" numFmtId="0" formula="#NAME? /'折合成品量（M3）'" databaseField="0"/>
    <cacheField name="电单耗(KWH/M3)" numFmtId="0" formula="'电耗（KWH)'/'折合成品量（M3）'" databaseField="0"/>
    <cacheField name="废品率" numFmtId="0" formula=" IF(#NAME?=0, ,'废品（M3）'/#NAME?)" databaseField="0"/>
    <cacheField name="实际产能" numFmtId="0" formula="'折合成品量（M3）'/'生产工时（小时）'" databaseField="0"/>
    <cacheField name="表层MDI胶单耗（KG/M3）" numFmtId="0" formula="'表层MDI胶（KG）'/'折合成品量（M3）'" databaseField="0"/>
    <cacheField name="芯层MDI胶单耗（KG/M3）" numFmtId="0" formula="'芯层MDI胶（KG）'/'折合成品量（M3）'" databaseField="0"/>
    <cacheField name="MDI胶单耗合计（KG/M3）" numFmtId="0" formula="'表层MDI胶单耗（KG/M3）'+'芯层MDI胶单耗（KG/M3）'" databaseField="0"/>
    <cacheField name="表芯层石蜡单耗（KG/M3）" numFmtId="0" formula="'表芯层石蜡(公斤)'/'折合成品量（M3）'" databaseField="0"/>
    <cacheField name="表芯层固化剂单耗（KG/M3）" numFmtId="0" formula="'表芯层固化剂(公斤)'/'折合成品量（M3）'" databaseField="0"/>
    <cacheField name="表芯层增粘剂单耗（KG/M3）" numFmtId="0" formula="'表芯层增粘剂（公斤）'/'折合成品量（M3）'" databaseField="0"/>
    <cacheField name="表芯层添加剂单耗（KG/M3）" numFmtId="0" formula="'表芯层添加剂   (公斤)'/'折合成品量（M3）'" databaseField="0"/>
    <cacheField name="表芯层工艺水单耗（KG/M3）" numFmtId="0" formula="'表芯层工艺水   (公斤)'/'折合成品量（M3）'" databaseField="0"/>
    <cacheField name="脱模剂单耗（KG/" numFmtId="0" formula=" 0" databaseField="0"/>
    <cacheField name="脱模剂单耗（KG/M3）" numFmtId="0" formula="'脱模剂（公斤）'/'折合成品量（M3）'" databaseField="0"/>
    <cacheField name=" 表层刨花单耗（T/M3）" numFmtId="0" formula="'表层刨花（T）'/'折合成品量（M3）'" databaseField="0"/>
    <cacheField name="芯层刨花单耗（T/M3）" numFmtId="0" formula="'芯层刨花（T）'/'折合成品量（M3）'" databaseField="0"/>
    <cacheField name="刨花单耗合计（T/M3）" numFmtId="0" formula="' 表层刨花单耗（T/M3）'+'芯层刨花单耗（T/M3）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5">
  <r>
    <x v="0"/>
    <x v="0"/>
    <x v="0"/>
    <x v="0"/>
    <x v="0"/>
    <x v="0"/>
    <x v="0"/>
    <x v="0"/>
    <x v="0"/>
    <x v="0"/>
    <x v="0"/>
    <x v="0"/>
    <x v="0"/>
    <n v="4"/>
    <s v="无醛"/>
    <s v="20190501/B早18-0362"/>
    <n v="207"/>
    <n v="46.914438600000004"/>
    <n v="828"/>
    <n v="44.366227200000004"/>
    <n v="0"/>
    <n v="0"/>
    <n v="44.366227200000004"/>
    <n v="207"/>
    <n v="140"/>
    <n v="100"/>
    <n v="2.3333333333333335"/>
    <n v="1.6666666666666667"/>
    <n v="7.73"/>
    <n v="10.5"/>
    <n v="18.23"/>
    <n v="363"/>
    <n v="367"/>
    <n v="730"/>
    <n v="152"/>
    <n v="727"/>
    <n v="142.5"/>
    <n v="0"/>
    <n v="727"/>
    <n v="25"/>
    <n v="16480"/>
  </r>
  <r>
    <x v="0"/>
    <x v="0"/>
    <x v="0"/>
    <x v="0"/>
    <x v="0"/>
    <x v="0"/>
    <x v="0"/>
    <x v="0"/>
    <x v="0"/>
    <x v="0"/>
    <x v="0"/>
    <x v="0"/>
    <x v="0"/>
    <n v="4"/>
    <s v="无醛"/>
    <s v="20190501/B早18-0363"/>
    <n v="207"/>
    <n v="46.914438600000004"/>
    <n v="828"/>
    <n v="44.366227200000004"/>
    <n v="0"/>
    <n v="0"/>
    <n v="44.366227200000004"/>
    <n v="207"/>
    <n v="140"/>
    <n v="100"/>
    <n v="2.3333333333333335"/>
    <n v="1.6666666666666667"/>
    <n v="22.3"/>
    <n v="33.08"/>
    <n v="55.379999999999995"/>
    <n v="1047"/>
    <n v="1155"/>
    <n v="2202"/>
    <n v="447"/>
    <n v="2942"/>
    <n v="396.5"/>
    <n v="0"/>
    <n v="2942"/>
    <n v="72"/>
    <n v="16480"/>
  </r>
  <r>
    <x v="0"/>
    <x v="0"/>
    <x v="0"/>
    <x v="0"/>
    <x v="1"/>
    <x v="1"/>
    <x v="0"/>
    <x v="0"/>
    <x v="0"/>
    <x v="0"/>
    <x v="0"/>
    <x v="0"/>
    <x v="0"/>
    <n v="4"/>
    <s v="无醛"/>
    <s v="20190501/C中18-0364"/>
    <n v="1215"/>
    <n v="275.36735700000003"/>
    <n v="4860"/>
    <n v="260.41046399999999"/>
    <n v="2.1432959999999999"/>
    <n v="10"/>
    <n v="262.55376000000001"/>
    <n v="1225"/>
    <n v="3"/>
    <n v="477"/>
    <n v="0.05"/>
    <n v="7.95"/>
    <n v="61"/>
    <n v="88.5"/>
    <n v="149.5"/>
    <n v="2871"/>
    <n v="3097"/>
    <n v="5968"/>
    <n v="1219"/>
    <n v="8823"/>
    <n v="1099"/>
    <n v="42.4"/>
    <n v="8823"/>
    <n v="192"/>
    <n v="31280"/>
  </r>
  <r>
    <x v="0"/>
    <x v="0"/>
    <x v="0"/>
    <x v="0"/>
    <x v="2"/>
    <x v="2"/>
    <x v="0"/>
    <x v="0"/>
    <x v="0"/>
    <x v="0"/>
    <x v="0"/>
    <x v="0"/>
    <x v="0"/>
    <n v="4"/>
    <s v="无醛"/>
    <s v="20190501/A晚18-0365"/>
    <n v="1152"/>
    <n v="261.08904960000001"/>
    <n v="4608"/>
    <n v="246.90769919999997"/>
    <n v="1.0716479999999999"/>
    <n v="5"/>
    <n v="247.97934719999998"/>
    <n v="1157"/>
    <n v="7"/>
    <n v="473"/>
    <n v="0.11666666666666667"/>
    <n v="7.8833333333333337"/>
    <n v="59.15"/>
    <n v="88.95"/>
    <n v="148.1"/>
    <n v="2780"/>
    <n v="3113"/>
    <n v="5893"/>
    <n v="1202"/>
    <n v="8884"/>
    <n v="1065"/>
    <n v="43.2"/>
    <n v="8884"/>
    <n v="217"/>
    <n v="36640"/>
  </r>
  <r>
    <x v="0"/>
    <x v="0"/>
    <x v="0"/>
    <x v="1"/>
    <x v="0"/>
    <x v="0"/>
    <x v="0"/>
    <x v="0"/>
    <x v="0"/>
    <x v="0"/>
    <x v="0"/>
    <x v="0"/>
    <x v="0"/>
    <n v="4"/>
    <s v="无醛"/>
    <s v="20190502/B早18-0366"/>
    <n v="701"/>
    <n v="158.8744998"/>
    <n v="2804"/>
    <n v="150.24504959999999"/>
    <n v="1.7146368000000001"/>
    <n v="8"/>
    <n v="151.95968639999998"/>
    <n v="709"/>
    <n v="210"/>
    <n v="270"/>
    <n v="3.5"/>
    <n v="4.5"/>
    <n v="42.21"/>
    <n v="59.02"/>
    <n v="101.23"/>
    <n v="1983"/>
    <n v="2058"/>
    <n v="4041"/>
    <n v="829"/>
    <n v="6155"/>
    <n v="825"/>
    <n v="28.21"/>
    <n v="6155"/>
    <n v="137.5"/>
    <n v="30240"/>
  </r>
  <r>
    <x v="0"/>
    <x v="0"/>
    <x v="0"/>
    <x v="1"/>
    <x v="1"/>
    <x v="1"/>
    <x v="0"/>
    <x v="0"/>
    <x v="0"/>
    <x v="0"/>
    <x v="0"/>
    <x v="0"/>
    <x v="0"/>
    <n v="4"/>
    <s v="无醛"/>
    <s v="20190502/C中18-0367"/>
    <n v="999"/>
    <n v="226.41316019999999"/>
    <n v="3996"/>
    <n v="214.11527040000001"/>
    <n v="2.5719552000000006"/>
    <n v="12"/>
    <n v="216.6872256"/>
    <n v="1011"/>
    <n v="35"/>
    <n v="445"/>
    <n v="0.58333333333333337"/>
    <n v="7.416666666666667"/>
    <n v="56.1"/>
    <n v="77.5"/>
    <n v="133.6"/>
    <n v="2673"/>
    <n v="2712"/>
    <n v="5385"/>
    <n v="1097"/>
    <n v="8268"/>
    <n v="1104.25"/>
    <n v="37.200000000000003"/>
    <n v="8268"/>
    <n v="173"/>
    <n v="36640"/>
  </r>
  <r>
    <x v="0"/>
    <x v="0"/>
    <x v="0"/>
    <x v="1"/>
    <x v="2"/>
    <x v="2"/>
    <x v="0"/>
    <x v="0"/>
    <x v="0"/>
    <x v="0"/>
    <x v="0"/>
    <x v="0"/>
    <x v="0"/>
    <n v="4"/>
    <s v="无醛"/>
    <s v="20190502/A晚18-0368"/>
    <n v="1116"/>
    <n v="252.9300168"/>
    <n v="4464"/>
    <n v="239.1918336"/>
    <n v="4.2865919999999997"/>
    <n v="20"/>
    <n v="243.47842560000001"/>
    <n v="1136"/>
    <n v="0"/>
    <n v="480"/>
    <n v="0"/>
    <n v="8"/>
    <n v="60.49"/>
    <n v="84.96"/>
    <n v="145.44999999999999"/>
    <n v="2904"/>
    <n v="2972"/>
    <n v="5876"/>
    <n v="1191"/>
    <n v="9025"/>
    <n v="1210"/>
    <n v="40.700000000000003"/>
    <n v="9025"/>
    <n v="202"/>
    <n v="32400"/>
  </r>
  <r>
    <x v="0"/>
    <x v="0"/>
    <x v="0"/>
    <x v="2"/>
    <x v="0"/>
    <x v="0"/>
    <x v="0"/>
    <x v="0"/>
    <x v="0"/>
    <x v="0"/>
    <x v="0"/>
    <x v="0"/>
    <x v="0"/>
    <n v="4"/>
    <s v="无醛"/>
    <s v="20190503/B早18-0369"/>
    <n v="485"/>
    <n v="109.920303"/>
    <n v="1940"/>
    <n v="103.949856"/>
    <n v="0"/>
    <n v="0"/>
    <n v="103.949856"/>
    <n v="485"/>
    <n v="328"/>
    <n v="152"/>
    <n v="5.4666666666666668"/>
    <n v="2.5333333333333332"/>
    <n v="23.13"/>
    <n v="33.799999999999997"/>
    <n v="56.929999999999993"/>
    <n v="1105"/>
    <n v="1182"/>
    <n v="2287"/>
    <n v="459"/>
    <n v="3430"/>
    <n v="463"/>
    <n v="16.350000000000001"/>
    <n v="3430"/>
    <n v="88.5"/>
    <n v="33440"/>
  </r>
  <r>
    <x v="0"/>
    <x v="0"/>
    <x v="0"/>
    <x v="2"/>
    <x v="1"/>
    <x v="1"/>
    <x v="0"/>
    <x v="0"/>
    <x v="0"/>
    <x v="0"/>
    <x v="0"/>
    <x v="0"/>
    <x v="0"/>
    <n v="4"/>
    <s v="无醛"/>
    <s v="20190503/C中18-0370"/>
    <n v="828"/>
    <n v="187.65775440000002"/>
    <n v="3312"/>
    <n v="177.46490880000002"/>
    <n v="0"/>
    <n v="0"/>
    <n v="177.46490880000002"/>
    <n v="828"/>
    <n v="80"/>
    <n v="400"/>
    <n v="1.3333333333333333"/>
    <n v="6.666666666666667"/>
    <n v="52.85"/>
    <n v="72.88"/>
    <n v="125.72999999999999"/>
    <n v="2536"/>
    <n v="2549"/>
    <n v="5085"/>
    <n v="1030"/>
    <n v="8164"/>
    <n v="1050"/>
    <n v="39.33"/>
    <n v="8164"/>
    <n v="149"/>
    <n v="30240"/>
  </r>
  <r>
    <x v="0"/>
    <x v="0"/>
    <x v="0"/>
    <x v="2"/>
    <x v="2"/>
    <x v="2"/>
    <x v="0"/>
    <x v="0"/>
    <x v="0"/>
    <x v="0"/>
    <x v="0"/>
    <x v="0"/>
    <x v="0"/>
    <n v="4"/>
    <s v="无醛"/>
    <s v="20190503/A晚18-0371"/>
    <n v="1062"/>
    <n v="240.69146760000001"/>
    <n v="4248"/>
    <n v="227.61803519999998"/>
    <n v="4.5009215999999999"/>
    <n v="21"/>
    <n v="232.11895679999998"/>
    <n v="1083"/>
    <n v="61"/>
    <n v="419"/>
    <n v="1.0166666666666666"/>
    <n v="6.9833333333333334"/>
    <n v="60.93"/>
    <n v="85.91"/>
    <n v="146.84"/>
    <n v="2924"/>
    <n v="3007"/>
    <n v="5931"/>
    <n v="1203"/>
    <n v="8927"/>
    <n v="1221"/>
    <n v="46.39"/>
    <n v="8927"/>
    <n v="205"/>
    <n v="31360"/>
  </r>
  <r>
    <x v="0"/>
    <x v="0"/>
    <x v="0"/>
    <x v="3"/>
    <x v="0"/>
    <x v="0"/>
    <x v="0"/>
    <x v="0"/>
    <x v="0"/>
    <x v="0"/>
    <x v="0"/>
    <x v="0"/>
    <x v="0"/>
    <n v="4"/>
    <s v="无醛"/>
    <s v="20190504/B早18-0372"/>
    <n v="491"/>
    <n v="111.2801418"/>
    <n v="1964"/>
    <n v="105.23583359999999"/>
    <n v="8.5731839999999995"/>
    <n v="40"/>
    <n v="113.80901759999999"/>
    <n v="531"/>
    <n v="289"/>
    <n v="191"/>
    <n v="4.8166666666666664"/>
    <n v="3.1833333333333331"/>
    <n v="24.83"/>
    <n v="36.82"/>
    <n v="61.65"/>
    <n v="1197"/>
    <n v="1286"/>
    <n v="2483"/>
    <n v="500"/>
    <n v="3642"/>
    <n v="492"/>
    <n v="18.62"/>
    <n v="3642"/>
    <n v="85"/>
    <n v="33040"/>
  </r>
  <r>
    <x v="0"/>
    <x v="0"/>
    <x v="0"/>
    <x v="3"/>
    <x v="1"/>
    <x v="1"/>
    <x v="0"/>
    <x v="0"/>
    <x v="0"/>
    <x v="0"/>
    <x v="0"/>
    <x v="0"/>
    <x v="0"/>
    <n v="4"/>
    <s v="无醛"/>
    <s v="20190504/C中18-0373"/>
    <n v="448"/>
    <n v="101.5346304"/>
    <n v="1792"/>
    <n v="96.019660799999997"/>
    <n v="0"/>
    <n v="0"/>
    <n v="96.019660799999997"/>
    <n v="448"/>
    <n v="270"/>
    <n v="210"/>
    <n v="4.5"/>
    <n v="3.5"/>
    <n v="26"/>
    <n v="38.9"/>
    <n v="64.900000000000006"/>
    <n v="1247"/>
    <n v="1359"/>
    <n v="2606"/>
    <n v="526"/>
    <n v="3808"/>
    <n v="518.5"/>
    <n v="18.63"/>
    <n v="3808"/>
    <n v="94"/>
    <n v="26960"/>
  </r>
  <r>
    <x v="0"/>
    <x v="0"/>
    <x v="0"/>
    <x v="3"/>
    <x v="2"/>
    <x v="2"/>
    <x v="0"/>
    <x v="0"/>
    <x v="0"/>
    <x v="0"/>
    <x v="0"/>
    <x v="0"/>
    <x v="0"/>
    <n v="4"/>
    <s v="无醛"/>
    <s v="20190504/A晚18-0374"/>
    <n v="891"/>
    <n v="201.9360618"/>
    <n v="3564"/>
    <n v="190.96767359999998"/>
    <n v="0.42865920000000002"/>
    <n v="2"/>
    <n v="191.39633279999998"/>
    <n v="893"/>
    <n v="16"/>
    <n v="464"/>
    <n v="0.26666666666666666"/>
    <n v="7.7333333333333334"/>
    <n v="56.29"/>
    <n v="79.430000000000007"/>
    <n v="135.72"/>
    <n v="2701"/>
    <n v="2779"/>
    <n v="5480"/>
    <n v="1010"/>
    <n v="7343"/>
    <n v="1124"/>
    <n v="38.11"/>
    <n v="7343"/>
    <n v="187"/>
    <n v="26320"/>
  </r>
  <r>
    <x v="0"/>
    <x v="0"/>
    <x v="0"/>
    <x v="4"/>
    <x v="0"/>
    <x v="0"/>
    <x v="0"/>
    <x v="0"/>
    <x v="0"/>
    <x v="0"/>
    <x v="0"/>
    <x v="0"/>
    <x v="0"/>
    <n v="4"/>
    <s v="无醛"/>
    <s v="20190505/B早18-0375"/>
    <n v="958"/>
    <n v="217.1209284"/>
    <n v="3832"/>
    <n v="205.3277568"/>
    <n v="4.2865919999999997"/>
    <n v="20"/>
    <n v="209.61434880000002"/>
    <n v="978"/>
    <n v="129"/>
    <n v="351"/>
    <n v="2.15"/>
    <n v="5.85"/>
    <n v="46.34"/>
    <n v="65.89"/>
    <n v="112.23"/>
    <n v="2224"/>
    <n v="2304"/>
    <n v="4528"/>
    <n v="921"/>
    <n v="6206"/>
    <n v="929"/>
    <n v="32.72"/>
    <n v="6206"/>
    <n v="160"/>
    <n v="34720"/>
  </r>
  <r>
    <x v="0"/>
    <x v="0"/>
    <x v="0"/>
    <x v="4"/>
    <x v="1"/>
    <x v="1"/>
    <x v="0"/>
    <x v="0"/>
    <x v="0"/>
    <x v="0"/>
    <x v="0"/>
    <x v="0"/>
    <x v="0"/>
    <n v="4"/>
    <s v="无醛"/>
    <s v="20190505/C中18-0376"/>
    <n v="171"/>
    <n v="38.755405799999998"/>
    <n v="684"/>
    <n v="36.650361600000004"/>
    <n v="0"/>
    <n v="0"/>
    <n v="36.650361600000004"/>
    <n v="171"/>
    <n v="311"/>
    <n v="169"/>
    <n v="5.1833333333333336"/>
    <n v="2.8166666666666669"/>
    <n v="16.829999999999998"/>
    <n v="24.62"/>
    <n v="41.45"/>
    <n v="802"/>
    <n v="825"/>
    <n v="1627"/>
    <n v="322"/>
    <n v="2174"/>
    <n v="327"/>
    <n v="12.25"/>
    <n v="2174"/>
    <n v="54"/>
    <n v="31920"/>
  </r>
  <r>
    <x v="0"/>
    <x v="0"/>
    <x v="0"/>
    <x v="4"/>
    <x v="2"/>
    <x v="2"/>
    <x v="0"/>
    <x v="0"/>
    <x v="0"/>
    <x v="0"/>
    <x v="0"/>
    <x v="0"/>
    <x v="0"/>
    <n v="4"/>
    <s v="无醛"/>
    <s v="20190505/A晚18-0377"/>
    <n v="648"/>
    <n v="146.86259039999999"/>
    <n v="2592"/>
    <n v="138.88558080000001"/>
    <n v="0"/>
    <n v="0"/>
    <n v="138.88558080000001"/>
    <n v="648"/>
    <n v="170"/>
    <n v="310"/>
    <n v="2.8333333333333335"/>
    <n v="5.166666666666667"/>
    <n v="38.83"/>
    <n v="51.93"/>
    <n v="90.759999999999991"/>
    <n v="1854"/>
    <n v="1790"/>
    <n v="3644"/>
    <n v="729"/>
    <n v="4920"/>
    <n v="765"/>
    <n v="26.59"/>
    <n v="4920"/>
    <n v="157"/>
    <n v="26400"/>
  </r>
  <r>
    <x v="0"/>
    <x v="0"/>
    <x v="1"/>
    <x v="5"/>
    <x v="0"/>
    <x v="1"/>
    <x v="0"/>
    <x v="0"/>
    <x v="0"/>
    <x v="0"/>
    <x v="0"/>
    <x v="0"/>
    <x v="0"/>
    <n v="4"/>
    <s v="无醛"/>
    <s v="20190506/C早18-0378"/>
    <n v="297"/>
    <n v="67.312020599999997"/>
    <n v="1188"/>
    <n v="63.655891200000006"/>
    <n v="0"/>
    <n v="0"/>
    <n v="63.655891200000006"/>
    <n v="297"/>
    <n v="285"/>
    <n v="195"/>
    <n v="4.75"/>
    <n v="3.25"/>
    <n v="24.1"/>
    <n v="32.4"/>
    <n v="56.5"/>
    <n v="1153"/>
    <n v="1129"/>
    <n v="2282"/>
    <n v="447"/>
    <n v="3260"/>
    <n v="380.25"/>
    <n v="19.010000000000002"/>
    <n v="3260"/>
    <n v="77"/>
    <n v="28880"/>
  </r>
  <r>
    <x v="0"/>
    <x v="0"/>
    <x v="1"/>
    <x v="5"/>
    <x v="1"/>
    <x v="2"/>
    <x v="0"/>
    <x v="0"/>
    <x v="0"/>
    <x v="0"/>
    <x v="0"/>
    <x v="0"/>
    <x v="0"/>
    <n v="4"/>
    <s v="无醛"/>
    <s v="20190506/A中18-0379"/>
    <n v="441"/>
    <n v="99.948151800000005"/>
    <n v="1764"/>
    <n v="94.519353599999988"/>
    <n v="0"/>
    <n v="0"/>
    <n v="94.519353599999988"/>
    <n v="441"/>
    <n v="313"/>
    <n v="167"/>
    <n v="5.2166666666666668"/>
    <n v="2.7833333333333332"/>
    <n v="20.260000000000002"/>
    <n v="27.04"/>
    <n v="47.3"/>
    <n v="972"/>
    <n v="934"/>
    <n v="1906"/>
    <n v="379"/>
    <n v="3156"/>
    <n v="293"/>
    <n v="21.15"/>
    <n v="3156"/>
    <n v="75"/>
    <n v="32880"/>
  </r>
  <r>
    <x v="0"/>
    <x v="0"/>
    <x v="1"/>
    <x v="5"/>
    <x v="2"/>
    <x v="0"/>
    <x v="0"/>
    <x v="0"/>
    <x v="0"/>
    <x v="0"/>
    <x v="0"/>
    <x v="0"/>
    <x v="0"/>
    <n v="4"/>
    <s v="无醛"/>
    <s v="20190506/B晚18-0380"/>
    <n v="207"/>
    <n v="46.914438600000004"/>
    <n v="828"/>
    <n v="44.366227200000004"/>
    <n v="0"/>
    <n v="0"/>
    <n v="44.366227200000004"/>
    <n v="207"/>
    <n v="312"/>
    <n v="168"/>
    <n v="5.2"/>
    <n v="2.8"/>
    <n v="21.7"/>
    <n v="31.23"/>
    <n v="52.93"/>
    <n v="1041"/>
    <n v="1081"/>
    <n v="2122"/>
    <n v="423"/>
    <n v="2062"/>
    <n v="343"/>
    <m/>
    <n v="2002"/>
    <n v="75"/>
    <n v="23840"/>
  </r>
  <r>
    <x v="0"/>
    <x v="0"/>
    <x v="1"/>
    <x v="6"/>
    <x v="0"/>
    <x v="1"/>
    <x v="0"/>
    <x v="0"/>
    <x v="0"/>
    <x v="0"/>
    <x v="0"/>
    <x v="0"/>
    <x v="0"/>
    <n v="4"/>
    <s v="无醛"/>
    <s v="20190507/C早18-0381"/>
    <n v="70"/>
    <n v="15.864786"/>
    <n v="280"/>
    <n v="15.003072"/>
    <n v="0"/>
    <m/>
    <n v="15.003072"/>
    <n v="70"/>
    <m/>
    <m/>
    <n v="0"/>
    <n v="0"/>
    <m/>
    <m/>
    <n v="0"/>
    <m/>
    <m/>
    <n v="0"/>
    <m/>
    <m/>
    <m/>
    <m/>
    <m/>
    <m/>
    <n v="13360"/>
  </r>
  <r>
    <x v="0"/>
    <x v="0"/>
    <x v="1"/>
    <x v="6"/>
    <x v="0"/>
    <x v="1"/>
    <x v="1"/>
    <x v="0"/>
    <x v="0"/>
    <x v="1"/>
    <x v="0"/>
    <x v="0"/>
    <x v="1"/>
    <n v="4"/>
    <s v="无醛"/>
    <s v="20190507/C早09-0382"/>
    <n v="928"/>
    <n v="108.00305280000001"/>
    <n v="3712"/>
    <n v="99.448934400000013"/>
    <n v="1.0716479999999999"/>
    <n v="10"/>
    <n v="100.52058240000001"/>
    <n v="938"/>
    <n v="174"/>
    <n v="306"/>
    <n v="2.9"/>
    <n v="5.0999999999999996"/>
    <n v="49.4"/>
    <n v="45"/>
    <n v="94.4"/>
    <n v="2240"/>
    <n v="1575"/>
    <n v="3815"/>
    <n v="790"/>
    <n v="4569"/>
    <n v="692.5"/>
    <n v="26.52"/>
    <n v="4569"/>
    <n v="198.45"/>
    <n v="13360"/>
  </r>
  <r>
    <x v="0"/>
    <x v="0"/>
    <x v="1"/>
    <x v="6"/>
    <x v="1"/>
    <x v="2"/>
    <x v="1"/>
    <x v="0"/>
    <x v="0"/>
    <x v="1"/>
    <x v="0"/>
    <x v="0"/>
    <x v="1"/>
    <n v="4"/>
    <s v="无醛"/>
    <s v="20190507/A中09-0383"/>
    <n v="1664"/>
    <n v="193.66064640000002"/>
    <n v="6656"/>
    <n v="178.32222719999999"/>
    <n v="0"/>
    <n v="0"/>
    <n v="178.32222719999999"/>
    <n v="1664"/>
    <n v="45"/>
    <n v="435"/>
    <n v="0.75"/>
    <n v="7.25"/>
    <n v="66.900000000000006"/>
    <n v="58.32"/>
    <n v="125.22"/>
    <n v="3037"/>
    <n v="2041"/>
    <n v="5078"/>
    <n v="1075"/>
    <n v="6887"/>
    <n v="936"/>
    <n v="64"/>
    <n v="6887"/>
    <n v="274"/>
    <n v="32240"/>
  </r>
  <r>
    <x v="0"/>
    <x v="0"/>
    <x v="1"/>
    <x v="6"/>
    <x v="2"/>
    <x v="0"/>
    <x v="1"/>
    <x v="0"/>
    <x v="0"/>
    <x v="1"/>
    <x v="0"/>
    <x v="0"/>
    <x v="1"/>
    <n v="4"/>
    <s v="无醛"/>
    <s v="20190507/B晚09-0384"/>
    <n v="1696"/>
    <n v="197.38488960000001"/>
    <n v="6784"/>
    <n v="181.7515008"/>
    <n v="0"/>
    <n v="0"/>
    <n v="181.7515008"/>
    <n v="1696"/>
    <n v="53"/>
    <n v="427"/>
    <n v="0.8833333333333333"/>
    <n v="7.1166666666666663"/>
    <n v="65.290000000000006"/>
    <n v="56.6"/>
    <n v="121.89000000000001"/>
    <n v="3003"/>
    <n v="1978"/>
    <n v="4981"/>
    <n v="1047"/>
    <n v="6612"/>
    <n v="916"/>
    <n v="62.14"/>
    <n v="6612"/>
    <n v="252"/>
    <n v="29120"/>
  </r>
  <r>
    <x v="0"/>
    <x v="0"/>
    <x v="1"/>
    <x v="7"/>
    <x v="0"/>
    <x v="1"/>
    <x v="1"/>
    <x v="0"/>
    <x v="0"/>
    <x v="1"/>
    <x v="0"/>
    <x v="0"/>
    <x v="1"/>
    <n v="4"/>
    <s v="无醛"/>
    <s v="20190508/C早09-0385"/>
    <n v="512"/>
    <n v="59.587891200000001"/>
    <n v="2048"/>
    <n v="54.868377600000002"/>
    <n v="0.64298880000000014"/>
    <n v="6"/>
    <n v="55.5113664"/>
    <n v="518"/>
    <n v="319"/>
    <n v="161"/>
    <n v="5.3166666666666664"/>
    <n v="2.6833333333333331"/>
    <n v="23.1"/>
    <n v="24.6"/>
    <n v="47.7"/>
    <n v="1066"/>
    <n v="763"/>
    <n v="1829"/>
    <n v="351"/>
    <n v="2667"/>
    <n v="321"/>
    <n v="24"/>
    <n v="2667"/>
    <n v="92"/>
    <n v="33440"/>
  </r>
  <r>
    <x v="0"/>
    <x v="0"/>
    <x v="1"/>
    <x v="7"/>
    <x v="1"/>
    <x v="2"/>
    <x v="1"/>
    <x v="0"/>
    <x v="0"/>
    <x v="1"/>
    <x v="0"/>
    <x v="0"/>
    <x v="1"/>
    <n v="4"/>
    <s v="无醛"/>
    <s v="20190508/A中09-0386"/>
    <n v="802"/>
    <n v="93.338845200000009"/>
    <n v="3208"/>
    <n v="85.94616959999999"/>
    <n v="0.75015359999999998"/>
    <n v="7"/>
    <n v="86.696323199999995"/>
    <n v="809"/>
    <n v="11"/>
    <n v="230"/>
    <n v="0.18333333333333332"/>
    <n v="3.8333333333333335"/>
    <n v="26.59"/>
    <n v="23.05"/>
    <n v="49.64"/>
    <n v="1234"/>
    <n v="806"/>
    <n v="2040"/>
    <n v="425"/>
    <n v="2996"/>
    <n v="372"/>
    <n v="25.34"/>
    <n v="2996"/>
    <n v="117"/>
    <n v="11040"/>
  </r>
  <r>
    <x v="0"/>
    <x v="0"/>
    <x v="1"/>
    <x v="7"/>
    <x v="1"/>
    <x v="2"/>
    <x v="1"/>
    <x v="0"/>
    <x v="0"/>
    <x v="1"/>
    <x v="0"/>
    <x v="0"/>
    <x v="1"/>
    <n v="4"/>
    <s v="无醛"/>
    <s v="20190508/A中09-0387"/>
    <n v="704"/>
    <n v="81.933350399999995"/>
    <n v="2816"/>
    <n v="75.444019200000014"/>
    <n v="15.003072"/>
    <n v="140"/>
    <n v="90.447091200000017"/>
    <n v="844"/>
    <n v="10"/>
    <n v="229"/>
    <n v="0.16666666666666666"/>
    <n v="3.8166666666666669"/>
    <n v="34.909999999999997"/>
    <n v="29.86"/>
    <n v="64.77"/>
    <n v="1641"/>
    <n v="1045"/>
    <n v="2686"/>
    <n v="559"/>
    <n v="3658"/>
    <n v="489"/>
    <n v="31.66"/>
    <n v="3658"/>
    <n v="152"/>
    <n v="11040"/>
  </r>
  <r>
    <x v="0"/>
    <x v="0"/>
    <x v="1"/>
    <x v="7"/>
    <x v="2"/>
    <x v="0"/>
    <x v="1"/>
    <x v="0"/>
    <x v="0"/>
    <x v="1"/>
    <x v="0"/>
    <x v="0"/>
    <x v="1"/>
    <n v="4"/>
    <s v="无醛"/>
    <s v="20190508/B晚09-0388"/>
    <n v="1214"/>
    <n v="141.28847640000001"/>
    <n v="4856"/>
    <n v="130.0980672"/>
    <n v="25.505222399999997"/>
    <n v="238"/>
    <n v="155.60328960000001"/>
    <n v="1452"/>
    <n v="0"/>
    <n v="480"/>
    <n v="0"/>
    <n v="8"/>
    <n v="48.78"/>
    <n v="44.34"/>
    <n v="93.12"/>
    <n v="2292"/>
    <n v="1552"/>
    <n v="3844"/>
    <n v="804"/>
    <n v="4230"/>
    <n v="683.7"/>
    <n v="46.22"/>
    <n v="4230"/>
    <n v="235"/>
    <n v="30720"/>
  </r>
  <r>
    <x v="0"/>
    <x v="0"/>
    <x v="1"/>
    <x v="8"/>
    <x v="0"/>
    <x v="1"/>
    <x v="1"/>
    <x v="0"/>
    <x v="0"/>
    <x v="1"/>
    <x v="0"/>
    <x v="0"/>
    <x v="1"/>
    <n v="4"/>
    <s v="无醛"/>
    <s v="20190509/C早09-0389"/>
    <n v="1328"/>
    <n v="154.55609280000002"/>
    <n v="5312"/>
    <n v="142.3148544"/>
    <n v="10.716479999999999"/>
    <n v="100"/>
    <n v="153.03133439999999"/>
    <n v="1428"/>
    <n v="45"/>
    <n v="435"/>
    <n v="0.75"/>
    <n v="7.25"/>
    <n v="52.1"/>
    <n v="47.4"/>
    <n v="99.5"/>
    <n v="2470"/>
    <n v="1647"/>
    <n v="4117"/>
    <n v="856"/>
    <n v="5542"/>
    <n v="727.75"/>
    <n v="35.35"/>
    <n v="5542"/>
    <n v="206"/>
    <n v="32960"/>
  </r>
  <r>
    <x v="0"/>
    <x v="0"/>
    <x v="1"/>
    <x v="8"/>
    <x v="1"/>
    <x v="2"/>
    <x v="1"/>
    <x v="0"/>
    <x v="0"/>
    <x v="1"/>
    <x v="0"/>
    <x v="0"/>
    <x v="1"/>
    <n v="4"/>
    <s v="无醛"/>
    <s v="20190509/A中09-0390"/>
    <n v="1456"/>
    <n v="169.4530656"/>
    <n v="5824"/>
    <n v="156.03194880000001"/>
    <n v="7.715865599999999"/>
    <n v="72"/>
    <n v="163.74781440000001"/>
    <n v="1528"/>
    <n v="8"/>
    <n v="472"/>
    <n v="0.13333333333333333"/>
    <n v="7.8666666666666663"/>
    <n v="54.66"/>
    <n v="49.39"/>
    <n v="104.05"/>
    <n v="2678"/>
    <n v="1679"/>
    <n v="4357"/>
    <n v="889"/>
    <n v="6399"/>
    <n v="764"/>
    <n v="32.6"/>
    <n v="6399"/>
    <n v="257"/>
    <n v="33760"/>
  </r>
  <r>
    <x v="0"/>
    <x v="0"/>
    <x v="1"/>
    <x v="8"/>
    <x v="2"/>
    <x v="0"/>
    <x v="1"/>
    <x v="0"/>
    <x v="0"/>
    <x v="1"/>
    <x v="0"/>
    <x v="0"/>
    <x v="1"/>
    <n v="4"/>
    <s v="无醛"/>
    <s v="20190509/B晚09-0391"/>
    <n v="1759"/>
    <n v="204.71699340000001"/>
    <n v="7036"/>
    <n v="188.50288319999999"/>
    <n v="1.1788128000000002"/>
    <n v="11"/>
    <n v="189.68169599999999"/>
    <n v="1770"/>
    <n v="31"/>
    <n v="449"/>
    <n v="0.51666666666666672"/>
    <n v="7.4833333333333334"/>
    <n v="63.47"/>
    <n v="57.86"/>
    <n v="121.33"/>
    <n v="3110"/>
    <n v="1967"/>
    <n v="5077"/>
    <n v="1035"/>
    <n v="7460"/>
    <n v="890.41"/>
    <n v="38.19"/>
    <n v="7460"/>
    <n v="280"/>
    <n v="30240"/>
  </r>
  <r>
    <x v="0"/>
    <x v="0"/>
    <x v="1"/>
    <x v="9"/>
    <x v="0"/>
    <x v="1"/>
    <x v="1"/>
    <x v="0"/>
    <x v="0"/>
    <x v="1"/>
    <x v="0"/>
    <x v="0"/>
    <x v="1"/>
    <n v="4"/>
    <s v="无醛"/>
    <s v="20190510/C早09-0392"/>
    <n v="100"/>
    <n v="11.638260000000001"/>
    <n v="400"/>
    <n v="10.716479999999999"/>
    <n v="0"/>
    <n v="0"/>
    <n v="10.716479999999999"/>
    <n v="100"/>
    <n v="62"/>
    <n v="178"/>
    <n v="1.0333333333333334"/>
    <n v="2.9666666666666668"/>
    <n v="0"/>
    <m/>
    <n v="0"/>
    <m/>
    <m/>
    <n v="0"/>
    <m/>
    <m/>
    <m/>
    <m/>
    <m/>
    <m/>
    <n v="17600"/>
  </r>
  <r>
    <x v="0"/>
    <x v="0"/>
    <x v="1"/>
    <x v="9"/>
    <x v="0"/>
    <x v="1"/>
    <x v="2"/>
    <x v="0"/>
    <x v="0"/>
    <x v="2"/>
    <x v="0"/>
    <x v="0"/>
    <x v="2"/>
    <n v="4"/>
    <s v="无醛"/>
    <s v="20190510/C早25-0393"/>
    <n v="438"/>
    <n v="137.36577024000002"/>
    <n v="1752"/>
    <n v="130.38383999999999"/>
    <n v="2.9768000000000003"/>
    <n v="10"/>
    <n v="133.36063999999999"/>
    <n v="448"/>
    <n v="62"/>
    <n v="178"/>
    <n v="1.0333333333333334"/>
    <n v="2.9666666666666668"/>
    <n v="30.1"/>
    <n v="70.599999999999994"/>
    <n v="100.69999999999999"/>
    <n v="1418"/>
    <n v="2541"/>
    <n v="3959"/>
    <n v="741"/>
    <n v="6810"/>
    <n v="420"/>
    <n v="60.32"/>
    <n v="6810"/>
    <n v="134"/>
    <n v="17600"/>
  </r>
  <r>
    <x v="0"/>
    <x v="0"/>
    <x v="1"/>
    <x v="9"/>
    <x v="1"/>
    <x v="2"/>
    <x v="2"/>
    <x v="0"/>
    <x v="0"/>
    <x v="3"/>
    <x v="0"/>
    <x v="0"/>
    <x v="2"/>
    <n v="4"/>
    <s v="无醛"/>
    <s v="20190510/A中25-0394"/>
    <n v="822"/>
    <n v="256.78901880000001"/>
    <n v="3288"/>
    <n v="244.69296"/>
    <n v="0.89303999999999994"/>
    <n v="3"/>
    <n v="245.58600000000001"/>
    <n v="825"/>
    <n v="22"/>
    <n v="458"/>
    <n v="0.36666666666666664"/>
    <n v="7.6333333333333337"/>
    <n v="44.44"/>
    <n v="100.08"/>
    <n v="144.51999999999998"/>
    <n v="2088"/>
    <n v="3574"/>
    <n v="5662"/>
    <n v="1065"/>
    <n v="8673"/>
    <n v="621"/>
    <n v="63.77"/>
    <n v="8673"/>
    <n v="102"/>
    <n v="32640"/>
  </r>
  <r>
    <x v="0"/>
    <x v="0"/>
    <x v="1"/>
    <x v="9"/>
    <x v="2"/>
    <x v="0"/>
    <x v="2"/>
    <x v="0"/>
    <x v="0"/>
    <x v="2"/>
    <x v="0"/>
    <x v="0"/>
    <x v="2"/>
    <n v="4"/>
    <s v="无醛"/>
    <s v="20190510/B晚25-0395"/>
    <n v="702"/>
    <n v="220.16157696000002"/>
    <n v="2808"/>
    <n v="208.97135999999998"/>
    <n v="0"/>
    <n v="0"/>
    <n v="208.97135999999998"/>
    <n v="702"/>
    <n v="105"/>
    <n v="375"/>
    <n v="1.75"/>
    <n v="6.25"/>
    <n v="39.450000000000003"/>
    <n v="87.5"/>
    <n v="126.95"/>
    <n v="1853"/>
    <n v="3135"/>
    <n v="4988"/>
    <n v="938"/>
    <n v="7526"/>
    <n v="551"/>
    <n v="55.5"/>
    <n v="7526"/>
    <n v="94.5"/>
    <n v="30560"/>
  </r>
  <r>
    <x v="0"/>
    <x v="0"/>
    <x v="1"/>
    <x v="10"/>
    <x v="0"/>
    <x v="1"/>
    <x v="2"/>
    <x v="0"/>
    <x v="0"/>
    <x v="2"/>
    <x v="0"/>
    <x v="0"/>
    <x v="2"/>
    <n v="4"/>
    <s v="无醛"/>
    <s v="20190511/C早25-0396"/>
    <n v="954"/>
    <n v="299.19393792000005"/>
    <n v="3816"/>
    <n v="283.98671999999999"/>
    <n v="7.4420000000000002"/>
    <n v="25"/>
    <n v="291.42872"/>
    <n v="979"/>
    <n v="5"/>
    <n v="475"/>
    <n v="8.3333333333333329E-2"/>
    <n v="7.916666666666667"/>
    <n v="48.96"/>
    <n v="111.32"/>
    <n v="160.28"/>
    <n v="2301"/>
    <n v="3981"/>
    <n v="6282"/>
    <n v="1181"/>
    <n v="9082"/>
    <n v="685"/>
    <n v="70.5"/>
    <n v="9082"/>
    <n v="110.2"/>
    <n v="33760"/>
  </r>
  <r>
    <x v="0"/>
    <x v="0"/>
    <x v="1"/>
    <x v="10"/>
    <x v="1"/>
    <x v="2"/>
    <x v="2"/>
    <x v="0"/>
    <x v="0"/>
    <x v="2"/>
    <x v="0"/>
    <x v="0"/>
    <x v="2"/>
    <n v="4"/>
    <s v="无醛"/>
    <s v="20190511/A中25-0397"/>
    <n v="930"/>
    <n v="291.66704640000006"/>
    <n v="3720"/>
    <n v="276.8424"/>
    <n v="9.52576"/>
    <n v="32"/>
    <n v="286.36815999999999"/>
    <n v="962"/>
    <n v="0"/>
    <n v="480"/>
    <n v="0"/>
    <n v="8"/>
    <n v="46.8"/>
    <n v="107.82"/>
    <n v="154.62"/>
    <n v="2199"/>
    <n v="3854"/>
    <n v="6053"/>
    <n v="1137"/>
    <n v="8724"/>
    <n v="655"/>
    <n v="68.349999999999994"/>
    <n v="8724"/>
    <n v="111"/>
    <n v="35120"/>
  </r>
  <r>
    <x v="0"/>
    <x v="0"/>
    <x v="1"/>
    <x v="10"/>
    <x v="2"/>
    <x v="0"/>
    <x v="2"/>
    <x v="0"/>
    <x v="0"/>
    <x v="2"/>
    <x v="0"/>
    <x v="0"/>
    <x v="2"/>
    <n v="4"/>
    <s v="无醛"/>
    <s v="20190511/B晚25-0398"/>
    <n v="822"/>
    <n v="257.79603456000001"/>
    <n v="3288"/>
    <n v="244.69296"/>
    <n v="0"/>
    <n v="0"/>
    <n v="244.69296"/>
    <n v="822"/>
    <n v="73"/>
    <n v="407"/>
    <n v="1.2166666666666666"/>
    <n v="6.7833333333333332"/>
    <n v="40.67"/>
    <n v="92.58"/>
    <n v="133.25"/>
    <n v="1911"/>
    <n v="3319"/>
    <n v="5230"/>
    <n v="984"/>
    <n v="7538"/>
    <n v="571"/>
    <n v="58.85"/>
    <n v="7538"/>
    <n v="103.5"/>
    <n v="29440"/>
  </r>
  <r>
    <x v="0"/>
    <x v="0"/>
    <x v="1"/>
    <x v="11"/>
    <x v="0"/>
    <x v="1"/>
    <x v="2"/>
    <x v="0"/>
    <x v="0"/>
    <x v="2"/>
    <x v="0"/>
    <x v="0"/>
    <x v="2"/>
    <n v="4"/>
    <s v="无醛"/>
    <s v="20190512/C早25-0399"/>
    <n v="776"/>
    <n v="243.36949248000002"/>
    <n v="3104"/>
    <n v="230.99967999999998"/>
    <n v="0"/>
    <n v="0"/>
    <n v="230.99967999999998"/>
    <n v="776"/>
    <n v="29"/>
    <n v="451"/>
    <n v="0.48333333333333334"/>
    <n v="7.5166666666666666"/>
    <n v="43.7"/>
    <n v="96"/>
    <n v="139.69999999999999"/>
    <n v="2086"/>
    <n v="3441"/>
    <n v="5527"/>
    <n v="1033"/>
    <n v="8070"/>
    <n v="639"/>
    <n v="61"/>
    <n v="8070"/>
    <n v="96"/>
    <n v="34560"/>
  </r>
  <r>
    <x v="0"/>
    <x v="0"/>
    <x v="1"/>
    <x v="11"/>
    <x v="1"/>
    <x v="2"/>
    <x v="2"/>
    <x v="0"/>
    <x v="0"/>
    <x v="2"/>
    <x v="0"/>
    <x v="0"/>
    <x v="2"/>
    <n v="4"/>
    <s v="无醛"/>
    <s v="20190512/A中25-0400"/>
    <n v="972"/>
    <n v="304.83910656000006"/>
    <n v="3888"/>
    <n v="289.34496000000001"/>
    <n v="2.0837600000000003"/>
    <n v="7"/>
    <n v="291.42872"/>
    <n v="979"/>
    <n v="8"/>
    <n v="472"/>
    <n v="0.13333333333333333"/>
    <n v="7.8666666666666663"/>
    <n v="47.26"/>
    <n v="107.55"/>
    <n v="154.81"/>
    <n v="2268"/>
    <n v="3841"/>
    <n v="6109"/>
    <n v="1140"/>
    <n v="8890"/>
    <n v="755"/>
    <n v="68"/>
    <n v="8890"/>
    <n v="113"/>
    <n v="36720"/>
  </r>
  <r>
    <x v="0"/>
    <x v="0"/>
    <x v="1"/>
    <x v="11"/>
    <x v="2"/>
    <x v="0"/>
    <x v="2"/>
    <x v="0"/>
    <x v="0"/>
    <x v="2"/>
    <x v="0"/>
    <x v="0"/>
    <x v="2"/>
    <n v="4"/>
    <s v="无醛"/>
    <s v="20190512/B晚25-0401"/>
    <n v="900"/>
    <n v="282.25843200000003"/>
    <n v="3600"/>
    <n v="267.91199999999998"/>
    <n v="0"/>
    <n v="0"/>
    <n v="267.91199999999998"/>
    <n v="900"/>
    <n v="13"/>
    <n v="467"/>
    <n v="0.21666666666666667"/>
    <n v="7.7833333333333332"/>
    <n v="46.82"/>
    <n v="106.11"/>
    <n v="152.93"/>
    <n v="2247"/>
    <n v="3804"/>
    <n v="6051"/>
    <n v="1128"/>
    <n v="8492"/>
    <n v="749"/>
    <n v="67"/>
    <n v="8492"/>
    <n v="109.5"/>
    <n v="36080"/>
  </r>
  <r>
    <x v="0"/>
    <x v="0"/>
    <x v="2"/>
    <x v="12"/>
    <x v="0"/>
    <x v="2"/>
    <x v="2"/>
    <x v="0"/>
    <x v="0"/>
    <x v="3"/>
    <x v="0"/>
    <x v="0"/>
    <x v="2"/>
    <n v="4"/>
    <s v="无醛"/>
    <s v="20190513/A早25-0402"/>
    <n v="486"/>
    <n v="151.8241644"/>
    <n v="1944"/>
    <n v="144.67248000000001"/>
    <n v="14.884"/>
    <n v="50"/>
    <n v="159.55648000000002"/>
    <n v="536"/>
    <n v="145"/>
    <n v="335"/>
    <n v="2.4166666666666665"/>
    <n v="5.583333333333333"/>
    <n v="37.04"/>
    <n v="79.489999999999995"/>
    <n v="116.53"/>
    <n v="1769"/>
    <n v="2836"/>
    <n v="4605"/>
    <n v="863"/>
    <n v="6484"/>
    <n v="589"/>
    <n v="50.31"/>
    <n v="6484"/>
    <n v="87"/>
    <n v="28480"/>
  </r>
  <r>
    <x v="0"/>
    <x v="0"/>
    <x v="2"/>
    <x v="12"/>
    <x v="1"/>
    <x v="0"/>
    <x v="2"/>
    <x v="0"/>
    <x v="0"/>
    <x v="2"/>
    <x v="0"/>
    <x v="0"/>
    <x v="2"/>
    <n v="4"/>
    <s v="无醛"/>
    <s v="20190513/B中25-0403"/>
    <n v="225"/>
    <n v="70.564608000000007"/>
    <n v="900"/>
    <n v="66.977999999999994"/>
    <n v="1.7860799999999999"/>
    <n v="6"/>
    <n v="68.764079999999993"/>
    <n v="231"/>
    <n v="29"/>
    <n v="211"/>
    <n v="0.48333333333333334"/>
    <n v="3.5166666666666666"/>
    <n v="13"/>
    <n v="36"/>
    <n v="49"/>
    <n v="856"/>
    <n v="1024"/>
    <n v="1880"/>
    <n v="244"/>
    <n v="2557"/>
    <n v="233"/>
    <n v="20"/>
    <n v="2557"/>
    <n v="15"/>
    <n v="14800"/>
  </r>
  <r>
    <x v="0"/>
    <x v="0"/>
    <x v="2"/>
    <x v="12"/>
    <x v="1"/>
    <x v="0"/>
    <x v="2"/>
    <x v="1"/>
    <x v="0"/>
    <x v="2"/>
    <x v="0"/>
    <x v="0"/>
    <x v="2"/>
    <n v="4"/>
    <s v="无醛"/>
    <s v="20190513/B中25-0404"/>
    <n v="526"/>
    <n v="164.79672576000002"/>
    <n v="2104"/>
    <n v="156.57968"/>
    <n v="11.01416"/>
    <n v="37"/>
    <n v="167.59384"/>
    <n v="563"/>
    <n v="29"/>
    <n v="211"/>
    <n v="0.48333333333333334"/>
    <n v="3.5166666666666666"/>
    <n v="29"/>
    <n v="52.65"/>
    <n v="81.650000000000006"/>
    <n v="1150"/>
    <n v="2148"/>
    <n v="3298"/>
    <n v="721"/>
    <n v="4681"/>
    <n v="425"/>
    <n v="36.25"/>
    <n v="4681"/>
    <n v="60"/>
    <n v="14800"/>
  </r>
  <r>
    <x v="0"/>
    <x v="0"/>
    <x v="2"/>
    <x v="12"/>
    <x v="2"/>
    <x v="1"/>
    <x v="2"/>
    <x v="1"/>
    <x v="0"/>
    <x v="2"/>
    <x v="0"/>
    <x v="0"/>
    <x v="2"/>
    <n v="4"/>
    <s v="无醛"/>
    <s v="20190513/C晚25-0405"/>
    <n v="810"/>
    <n v="253.77442560000003"/>
    <n v="3240"/>
    <n v="241.12079999999997"/>
    <n v="9.8234399999999997"/>
    <n v="33"/>
    <n v="250.94423999999998"/>
    <n v="843"/>
    <n v="16"/>
    <n v="464"/>
    <n v="0.26666666666666666"/>
    <n v="7.7333333333333334"/>
    <n v="42.38"/>
    <n v="90.11"/>
    <n v="132.49"/>
    <n v="2034"/>
    <n v="3228"/>
    <n v="5262"/>
    <n v="987"/>
    <n v="7907"/>
    <n v="678"/>
    <n v="57.26"/>
    <n v="7907"/>
    <n v="201"/>
    <n v="33360"/>
  </r>
  <r>
    <x v="0"/>
    <x v="0"/>
    <x v="2"/>
    <x v="13"/>
    <x v="0"/>
    <x v="2"/>
    <x v="2"/>
    <x v="1"/>
    <x v="0"/>
    <x v="2"/>
    <x v="0"/>
    <x v="0"/>
    <x v="2"/>
    <n v="4"/>
    <s v="无醛"/>
    <s v="20190514/A早25-0406"/>
    <n v="765"/>
    <n v="239.67584640000004"/>
    <n v="3060"/>
    <n v="227.7252"/>
    <n v="10.716479999999999"/>
    <n v="36"/>
    <n v="238.44167999999999"/>
    <n v="801"/>
    <n v="41"/>
    <n v="439"/>
    <n v="0.68333333333333335"/>
    <n v="7.3166666666666664"/>
    <n v="42.96"/>
    <n v="93.8"/>
    <n v="136.76"/>
    <n v="2026"/>
    <n v="3348"/>
    <n v="5374"/>
    <n v="1012"/>
    <n v="7918"/>
    <n v="685"/>
    <n v="62"/>
    <n v="7918"/>
    <n v="109.5"/>
    <n v="27840"/>
  </r>
  <r>
    <x v="0"/>
    <x v="0"/>
    <x v="2"/>
    <x v="13"/>
    <x v="1"/>
    <x v="0"/>
    <x v="2"/>
    <x v="1"/>
    <x v="0"/>
    <x v="2"/>
    <x v="0"/>
    <x v="0"/>
    <x v="2"/>
    <n v="4"/>
    <s v="无醛"/>
    <s v="20190514/B中25-0407"/>
    <n v="219"/>
    <n v="68.613085440000006"/>
    <n v="876"/>
    <n v="65.191919999999996"/>
    <n v="3.2744800000000001"/>
    <n v="11"/>
    <n v="68.466399999999993"/>
    <n v="230"/>
    <n v="2"/>
    <n v="238"/>
    <n v="3.3333333333333333E-2"/>
    <n v="3.9666666666666668"/>
    <n v="8.9700000000000006"/>
    <n v="19.07"/>
    <n v="28.04"/>
    <n v="412"/>
    <n v="702"/>
    <n v="1114"/>
    <n v="208"/>
    <n v="1426"/>
    <n v="143"/>
    <n v="2"/>
    <n v="1426"/>
    <n v="22.5"/>
    <n v="17280"/>
  </r>
  <r>
    <x v="0"/>
    <x v="0"/>
    <x v="2"/>
    <x v="13"/>
    <x v="1"/>
    <x v="0"/>
    <x v="2"/>
    <x v="1"/>
    <x v="0"/>
    <x v="2"/>
    <x v="0"/>
    <x v="0"/>
    <x v="2"/>
    <n v="4"/>
    <s v="无醛"/>
    <s v="20190514/B中25-0408"/>
    <n v="611"/>
    <n v="191.42737536000001"/>
    <n v="2444"/>
    <n v="181.88248000000002"/>
    <n v="3.8698399999999999"/>
    <n v="13"/>
    <n v="185.75232000000003"/>
    <n v="624"/>
    <n v="3"/>
    <n v="237"/>
    <n v="0.05"/>
    <n v="3.95"/>
    <n v="34.78"/>
    <n v="76.290000000000006"/>
    <n v="111.07000000000001"/>
    <n v="1599"/>
    <n v="2797"/>
    <n v="4396"/>
    <n v="822"/>
    <n v="5384"/>
    <n v="556"/>
    <m/>
    <n v="5384"/>
    <n v="85.5"/>
    <n v="17280"/>
  </r>
  <r>
    <x v="0"/>
    <x v="0"/>
    <x v="2"/>
    <x v="13"/>
    <x v="2"/>
    <x v="1"/>
    <x v="2"/>
    <x v="1"/>
    <x v="0"/>
    <x v="2"/>
    <x v="0"/>
    <x v="0"/>
    <x v="2"/>
    <n v="4"/>
    <s v="无醛"/>
    <s v="20190514/C晚25-0409"/>
    <n v="792"/>
    <n v="248.13499392000003"/>
    <n v="3168"/>
    <n v="235.76256000000001"/>
    <n v="10.418799999999999"/>
    <n v="35"/>
    <n v="246.18136000000001"/>
    <n v="827"/>
    <n v="44"/>
    <n v="436"/>
    <n v="0.73333333333333328"/>
    <n v="7.2666666666666666"/>
    <n v="40.74"/>
    <n v="87.56"/>
    <n v="128.30000000000001"/>
    <n v="1874"/>
    <n v="3197"/>
    <n v="5071"/>
    <n v="951"/>
    <n v="6613"/>
    <n v="651"/>
    <m/>
    <n v="6613"/>
    <n v="91"/>
    <n v="29520"/>
  </r>
  <r>
    <x v="0"/>
    <x v="0"/>
    <x v="2"/>
    <x v="14"/>
    <x v="0"/>
    <x v="2"/>
    <x v="2"/>
    <x v="1"/>
    <x v="0"/>
    <x v="2"/>
    <x v="0"/>
    <x v="0"/>
    <x v="2"/>
    <n v="4"/>
    <s v="无醛"/>
    <s v="20190515/A早25-0410"/>
    <n v="198"/>
    <n v="62.033748480000007"/>
    <n v="792"/>
    <n v="58.940640000000002"/>
    <n v="0"/>
    <n v="0"/>
    <n v="58.940640000000002"/>
    <n v="198"/>
    <n v="9"/>
    <n v="231"/>
    <n v="0.15"/>
    <n v="3.85"/>
    <n v="7.6"/>
    <n v="16.600000000000001"/>
    <n v="24.200000000000003"/>
    <n v="353"/>
    <n v="612"/>
    <n v="965"/>
    <n v="180"/>
    <n v="1293"/>
    <n v="122"/>
    <m/>
    <n v="1293"/>
    <n v="16.5"/>
    <n v="17640"/>
  </r>
  <r>
    <x v="0"/>
    <x v="0"/>
    <x v="2"/>
    <x v="14"/>
    <x v="0"/>
    <x v="2"/>
    <x v="2"/>
    <x v="1"/>
    <x v="0"/>
    <x v="2"/>
    <x v="0"/>
    <x v="0"/>
    <x v="2"/>
    <n v="4"/>
    <s v="无醛"/>
    <s v="20190515/A早25-0411"/>
    <n v="588"/>
    <n v="184.22143488000003"/>
    <n v="2352"/>
    <n v="175.03584000000001"/>
    <n v="8.3350400000000011"/>
    <n v="28"/>
    <n v="183.37088"/>
    <n v="616"/>
    <n v="9"/>
    <n v="231"/>
    <n v="0.15"/>
    <n v="3.85"/>
    <n v="33"/>
    <n v="71"/>
    <n v="104"/>
    <n v="1519"/>
    <n v="2645"/>
    <n v="4164"/>
    <n v="778"/>
    <n v="5018"/>
    <n v="528"/>
    <n v="60"/>
    <n v="5018"/>
    <n v="90"/>
    <n v="17640"/>
  </r>
  <r>
    <x v="0"/>
    <x v="0"/>
    <x v="2"/>
    <x v="14"/>
    <x v="1"/>
    <x v="0"/>
    <x v="2"/>
    <x v="1"/>
    <x v="0"/>
    <x v="2"/>
    <x v="0"/>
    <x v="0"/>
    <x v="2"/>
    <n v="4"/>
    <s v="无醛"/>
    <s v="20190515/B中25-0412"/>
    <n v="126"/>
    <n v="39.476021760000002"/>
    <n v="504"/>
    <n v="37.507680000000001"/>
    <n v="0"/>
    <n v="0"/>
    <n v="37.507680000000001"/>
    <n v="126"/>
    <n v="1"/>
    <n v="158"/>
    <n v="1.6666666666666666E-2"/>
    <n v="2.6333333333333333"/>
    <n v="3.65"/>
    <n v="7.51"/>
    <n v="11.16"/>
    <n v="167"/>
    <n v="278"/>
    <n v="445"/>
    <n v="83"/>
    <n v="554"/>
    <n v="58"/>
    <m/>
    <n v="554"/>
    <n v="10.5"/>
    <n v="11785"/>
  </r>
  <r>
    <x v="0"/>
    <x v="0"/>
    <x v="2"/>
    <x v="14"/>
    <x v="1"/>
    <x v="0"/>
    <x v="2"/>
    <x v="1"/>
    <x v="0"/>
    <x v="2"/>
    <x v="0"/>
    <x v="0"/>
    <x v="2"/>
    <n v="4"/>
    <s v="无醛"/>
    <s v="20190515/B中25-0413"/>
    <n v="154"/>
    <n v="48.248471040000005"/>
    <n v="616"/>
    <n v="45.84272"/>
    <n v="1.4884000000000002"/>
    <n v="5"/>
    <n v="47.331119999999999"/>
    <n v="159"/>
    <n v="1"/>
    <n v="162"/>
    <n v="1.6666666666666666E-2"/>
    <n v="2.7"/>
    <n v="7.77"/>
    <n v="17"/>
    <n v="24.77"/>
    <n v="357"/>
    <n v="626"/>
    <n v="983"/>
    <n v="183"/>
    <n v="1199"/>
    <n v="124.5"/>
    <m/>
    <n v="1199"/>
    <n v="17.5"/>
    <n v="11785"/>
  </r>
  <r>
    <x v="0"/>
    <x v="0"/>
    <x v="2"/>
    <x v="14"/>
    <x v="1"/>
    <x v="0"/>
    <x v="2"/>
    <x v="1"/>
    <x v="0"/>
    <x v="2"/>
    <x v="0"/>
    <x v="0"/>
    <x v="2"/>
    <n v="4"/>
    <s v="无醛"/>
    <s v="20190515/B中25-0414"/>
    <n v="616"/>
    <n v="192.99388416000002"/>
    <n v="2464"/>
    <n v="183.37088"/>
    <n v="0"/>
    <n v="0"/>
    <n v="183.37088"/>
    <n v="616"/>
    <n v="3"/>
    <n v="155"/>
    <n v="0.05"/>
    <n v="2.5833333333333335"/>
    <n v="33.840000000000003"/>
    <n v="72.5"/>
    <n v="106.34"/>
    <n v="1556"/>
    <n v="2675"/>
    <n v="4231"/>
    <n v="790"/>
    <n v="5492"/>
    <n v="541"/>
    <m/>
    <n v="5492"/>
    <n v="81"/>
    <n v="11790"/>
  </r>
  <r>
    <x v="0"/>
    <x v="0"/>
    <x v="2"/>
    <x v="14"/>
    <x v="2"/>
    <x v="1"/>
    <x v="2"/>
    <x v="1"/>
    <x v="0"/>
    <x v="2"/>
    <x v="0"/>
    <x v="0"/>
    <x v="2"/>
    <n v="4"/>
    <s v="无醛"/>
    <s v="20190515/C晚25-0415"/>
    <n v="833"/>
    <n v="260.98036608000001"/>
    <n v="3332"/>
    <n v="247.96744000000001"/>
    <n v="0.59536"/>
    <n v="2"/>
    <n v="248.56280000000001"/>
    <n v="835"/>
    <n v="26"/>
    <n v="454"/>
    <n v="0.43333333333333335"/>
    <n v="7.5666666666666664"/>
    <n v="42.5"/>
    <n v="90.4"/>
    <n v="132.9"/>
    <n v="1955"/>
    <n v="3336"/>
    <n v="5291"/>
    <n v="990"/>
    <n v="7214"/>
    <n v="679.75"/>
    <m/>
    <n v="7214"/>
    <n v="96"/>
    <n v="30000"/>
  </r>
  <r>
    <x v="0"/>
    <x v="0"/>
    <x v="2"/>
    <x v="15"/>
    <x v="0"/>
    <x v="2"/>
    <x v="2"/>
    <x v="1"/>
    <x v="0"/>
    <x v="2"/>
    <x v="0"/>
    <x v="0"/>
    <x v="2"/>
    <n v="4"/>
    <s v="无醛"/>
    <s v="20190516/A早25-0416"/>
    <n v="728"/>
    <n v="228.08368128000004"/>
    <n v="2912"/>
    <n v="216.71104"/>
    <n v="6.2512799999999995"/>
    <n v="21"/>
    <n v="222.96232000000001"/>
    <n v="749"/>
    <n v="139"/>
    <n v="341"/>
    <n v="2.3166666666666669"/>
    <n v="5.6833333333333336"/>
    <n v="34"/>
    <n v="75"/>
    <n v="109"/>
    <n v="1551"/>
    <n v="2798"/>
    <n v="4349"/>
    <n v="816"/>
    <n v="5775"/>
    <n v="548"/>
    <m/>
    <n v="5775"/>
    <n v="90"/>
    <n v="35840"/>
  </r>
  <r>
    <x v="0"/>
    <x v="0"/>
    <x v="2"/>
    <x v="15"/>
    <x v="1"/>
    <x v="0"/>
    <x v="2"/>
    <x v="1"/>
    <x v="0"/>
    <x v="2"/>
    <x v="0"/>
    <x v="0"/>
    <x v="2"/>
    <n v="4"/>
    <s v="无醛"/>
    <s v="20190516/B中25-0417"/>
    <n v="259"/>
    <n v="81.145155840000015"/>
    <n v="1036"/>
    <n v="77.099119999999999"/>
    <n v="2.0837600000000003"/>
    <n v="7"/>
    <n v="79.182879999999997"/>
    <n v="266"/>
    <n v="256"/>
    <n v="224"/>
    <n v="4.2666666666666666"/>
    <n v="3.7333333333333334"/>
    <n v="23.93"/>
    <n v="53.51"/>
    <n v="77.44"/>
    <n v="1069"/>
    <n v="1969"/>
    <n v="3038"/>
    <n v="456"/>
    <n v="3729"/>
    <n v="376"/>
    <m/>
    <n v="3729"/>
    <n v="64.5"/>
    <n v="28400"/>
  </r>
  <r>
    <x v="0"/>
    <x v="0"/>
    <x v="2"/>
    <x v="15"/>
    <x v="2"/>
    <x v="1"/>
    <x v="2"/>
    <x v="1"/>
    <x v="0"/>
    <x v="2"/>
    <x v="0"/>
    <x v="0"/>
    <x v="2"/>
    <n v="4"/>
    <s v="无醛"/>
    <s v="20190516/C晚25-0418"/>
    <n v="308"/>
    <n v="96.496942080000011"/>
    <n v="1232"/>
    <n v="91.68544"/>
    <n v="0"/>
    <n v="0"/>
    <n v="91.68544"/>
    <n v="308"/>
    <n v="283"/>
    <n v="197"/>
    <n v="4.7166666666666668"/>
    <n v="3.2833333333333332"/>
    <n v="19.2"/>
    <n v="42.9"/>
    <n v="62.099999999999994"/>
    <n v="863"/>
    <n v="1529"/>
    <n v="2392"/>
    <n v="454"/>
    <n v="2920"/>
    <n v="307"/>
    <m/>
    <n v="2920"/>
    <n v="48"/>
    <n v="26960"/>
  </r>
  <r>
    <x v="0"/>
    <x v="0"/>
    <x v="2"/>
    <x v="16"/>
    <x v="0"/>
    <x v="2"/>
    <x v="2"/>
    <x v="1"/>
    <x v="0"/>
    <x v="2"/>
    <x v="0"/>
    <x v="0"/>
    <x v="2"/>
    <n v="4"/>
    <s v="无醛"/>
    <s v="20190517/A早25-0419"/>
    <n v="868"/>
    <n v="271.94592768000001"/>
    <n v="3472"/>
    <n v="258.38623999999999"/>
    <n v="20.242240000000002"/>
    <n v="68"/>
    <n v="278.62847999999997"/>
    <n v="936"/>
    <n v="28"/>
    <n v="452"/>
    <n v="0.46666666666666667"/>
    <n v="7.5333333333333332"/>
    <n v="45.52"/>
    <n v="104.3"/>
    <n v="149.82"/>
    <n v="2044"/>
    <n v="3843"/>
    <n v="5887"/>
    <n v="1090"/>
    <n v="7251"/>
    <n v="545"/>
    <m/>
    <n v="7251"/>
    <n v="111"/>
    <n v="28800"/>
  </r>
  <r>
    <x v="0"/>
    <x v="0"/>
    <x v="2"/>
    <x v="16"/>
    <x v="1"/>
    <x v="0"/>
    <x v="2"/>
    <x v="1"/>
    <x v="0"/>
    <x v="2"/>
    <x v="0"/>
    <x v="0"/>
    <x v="2"/>
    <n v="4"/>
    <s v="无醛"/>
    <s v="20190517/B中25-0420"/>
    <n v="624"/>
    <n v="195.50029824000003"/>
    <n v="2496"/>
    <n v="185.75232"/>
    <n v="19.3492"/>
    <n v="65"/>
    <n v="205.10151999999999"/>
    <n v="689"/>
    <n v="71"/>
    <n v="409"/>
    <n v="1.1833333333333333"/>
    <n v="6.8166666666666664"/>
    <n v="36.51"/>
    <n v="83.41"/>
    <n v="119.91999999999999"/>
    <n v="1606"/>
    <n v="3157"/>
    <n v="4763"/>
    <n v="882"/>
    <n v="6034"/>
    <n v="438"/>
    <m/>
    <n v="6034"/>
    <n v="99"/>
    <n v="34560"/>
  </r>
  <r>
    <x v="0"/>
    <x v="0"/>
    <x v="2"/>
    <x v="16"/>
    <x v="2"/>
    <x v="1"/>
    <x v="2"/>
    <x v="1"/>
    <x v="0"/>
    <x v="2"/>
    <x v="0"/>
    <x v="0"/>
    <x v="2"/>
    <n v="4"/>
    <s v="无醛"/>
    <s v="20190517/C晚25-0421"/>
    <n v="952"/>
    <n v="298.26327552000004"/>
    <n v="3808"/>
    <n v="283.39135999999996"/>
    <n v="8.3350400000000011"/>
    <n v="28"/>
    <n v="291.72639999999996"/>
    <n v="980"/>
    <n v="1"/>
    <n v="479"/>
    <n v="1.6666666666666666E-2"/>
    <n v="7.9833333333333334"/>
    <n v="46.3"/>
    <n v="103.9"/>
    <n v="150.19999999999999"/>
    <n v="2037"/>
    <n v="3989"/>
    <n v="6026"/>
    <n v="1109"/>
    <n v="7556"/>
    <n v="555.5"/>
    <m/>
    <n v="7556"/>
    <n v="105"/>
    <n v="28880"/>
  </r>
  <r>
    <x v="0"/>
    <x v="0"/>
    <x v="2"/>
    <x v="17"/>
    <x v="0"/>
    <x v="2"/>
    <x v="2"/>
    <x v="1"/>
    <x v="0"/>
    <x v="2"/>
    <x v="0"/>
    <x v="0"/>
    <x v="2"/>
    <n v="4"/>
    <s v="无醛"/>
    <s v="20190518/A早25-0422"/>
    <n v="833"/>
    <n v="260.98036608000001"/>
    <n v="3332"/>
    <n v="247.96744000000001"/>
    <n v="8.9303999999999988"/>
    <n v="30"/>
    <n v="256.89784000000003"/>
    <n v="863"/>
    <n v="49"/>
    <n v="431"/>
    <n v="0.81666666666666665"/>
    <n v="7.1833333333333336"/>
    <n v="42.72"/>
    <n v="99.12"/>
    <n v="141.84"/>
    <n v="1865"/>
    <n v="3833"/>
    <n v="5698"/>
    <n v="1041"/>
    <n v="7076"/>
    <n v="513"/>
    <m/>
    <n v="7076"/>
    <n v="111"/>
    <n v="34720"/>
  </r>
  <r>
    <x v="0"/>
    <x v="0"/>
    <x v="2"/>
    <x v="17"/>
    <x v="1"/>
    <x v="0"/>
    <x v="2"/>
    <x v="1"/>
    <x v="0"/>
    <x v="2"/>
    <x v="0"/>
    <x v="0"/>
    <x v="2"/>
    <n v="4"/>
    <s v="无醛"/>
    <s v="20190518/B中25-0423"/>
    <n v="571"/>
    <n v="178.89530496000003"/>
    <n v="2284"/>
    <n v="169.97528"/>
    <n v="4.1675200000000006"/>
    <n v="14"/>
    <n v="174.14279999999999"/>
    <n v="585"/>
    <n v="149"/>
    <n v="331"/>
    <n v="2.4833333333333334"/>
    <n v="5.5166666666666666"/>
    <n v="30.4"/>
    <n v="78.77"/>
    <n v="109.16999999999999"/>
    <n v="1284"/>
    <n v="3052"/>
    <n v="4336"/>
    <n v="786"/>
    <n v="5158"/>
    <n v="365"/>
    <m/>
    <n v="5158"/>
    <n v="76.5"/>
    <n v="31120"/>
  </r>
  <r>
    <x v="0"/>
    <x v="0"/>
    <x v="2"/>
    <x v="17"/>
    <x v="2"/>
    <x v="1"/>
    <x v="2"/>
    <x v="1"/>
    <x v="0"/>
    <x v="2"/>
    <x v="0"/>
    <x v="0"/>
    <x v="2"/>
    <n v="4"/>
    <s v="无醛"/>
    <s v="20190518/C晚25-0424"/>
    <n v="441"/>
    <n v="138.16607616000002"/>
    <n v="1764"/>
    <n v="131.27688000000001"/>
    <n v="1.4884000000000002"/>
    <n v="5"/>
    <n v="132.76528000000002"/>
    <n v="446"/>
    <n v="220"/>
    <n v="260"/>
    <n v="3.6666666666666665"/>
    <n v="4.333333333333333"/>
    <n v="24.7"/>
    <n v="54.2"/>
    <n v="78.900000000000006"/>
    <n v="1055"/>
    <n v="2082"/>
    <n v="3137"/>
    <n v="579"/>
    <n v="4032"/>
    <n v="294.75"/>
    <m/>
    <n v="4032"/>
    <n v="33.799999999999997"/>
    <n v="34560"/>
  </r>
  <r>
    <x v="0"/>
    <x v="0"/>
    <x v="2"/>
    <x v="18"/>
    <x v="0"/>
    <x v="2"/>
    <x v="2"/>
    <x v="1"/>
    <x v="0"/>
    <x v="2"/>
    <x v="0"/>
    <x v="0"/>
    <x v="2"/>
    <n v="4"/>
    <s v="无醛"/>
    <s v="20190519/A早25-0425"/>
    <n v="616"/>
    <n v="192.99388416000002"/>
    <n v="2464"/>
    <n v="183.37088"/>
    <n v="14.884"/>
    <n v="50"/>
    <n v="198.25488000000001"/>
    <n v="666"/>
    <n v="128"/>
    <n v="352"/>
    <n v="2.1333333333333333"/>
    <n v="5.8666666666666663"/>
    <n v="37.08"/>
    <n v="76.95"/>
    <n v="114.03"/>
    <n v="1594"/>
    <n v="2986"/>
    <n v="4580"/>
    <n v="853"/>
    <n v="4722"/>
    <n v="445"/>
    <m/>
    <n v="4722"/>
    <n v="99"/>
    <n v="27440"/>
  </r>
  <r>
    <x v="0"/>
    <x v="0"/>
    <x v="2"/>
    <x v="18"/>
    <x v="1"/>
    <x v="0"/>
    <x v="2"/>
    <x v="1"/>
    <x v="0"/>
    <x v="2"/>
    <x v="0"/>
    <x v="0"/>
    <x v="2"/>
    <n v="4"/>
    <s v="无醛"/>
    <s v="20190519/B中25-0426"/>
    <n v="798"/>
    <n v="250.01480448000004"/>
    <n v="3192"/>
    <n v="237.54864000000001"/>
    <n v="0"/>
    <n v="0"/>
    <n v="237.54864000000001"/>
    <n v="798"/>
    <n v="0"/>
    <n v="480"/>
    <n v="0"/>
    <n v="8"/>
    <n v="42.35"/>
    <n v="87.28"/>
    <n v="129.63"/>
    <n v="1821"/>
    <n v="3389"/>
    <n v="5210"/>
    <n v="969"/>
    <n v="6257"/>
    <n v="508"/>
    <m/>
    <n v="6257"/>
    <n v="100.5"/>
    <n v="30880"/>
  </r>
  <r>
    <x v="0"/>
    <x v="0"/>
    <x v="2"/>
    <x v="18"/>
    <x v="2"/>
    <x v="1"/>
    <x v="2"/>
    <x v="1"/>
    <x v="0"/>
    <x v="2"/>
    <x v="0"/>
    <x v="0"/>
    <x v="2"/>
    <n v="4"/>
    <s v="无醛"/>
    <s v="20190519/C晚25-0427"/>
    <n v="819"/>
    <n v="256.59414144000004"/>
    <n v="3276"/>
    <n v="243.79992000000001"/>
    <n v="1.19072"/>
    <n v="4"/>
    <n v="244.99064000000001"/>
    <n v="823"/>
    <n v="12"/>
    <n v="468"/>
    <n v="0.2"/>
    <n v="7.8"/>
    <n v="45"/>
    <n v="91.2"/>
    <n v="136.19999999999999"/>
    <n v="1937"/>
    <n v="3532"/>
    <n v="5469"/>
    <n v="1021"/>
    <n v="7024"/>
    <n v="540.5"/>
    <m/>
    <n v="7024"/>
    <n v="100"/>
    <n v="42800"/>
  </r>
  <r>
    <x v="0"/>
    <x v="0"/>
    <x v="3"/>
    <x v="19"/>
    <x v="0"/>
    <x v="0"/>
    <x v="2"/>
    <x v="1"/>
    <x v="0"/>
    <x v="2"/>
    <x v="0"/>
    <x v="0"/>
    <x v="2"/>
    <n v="4"/>
    <s v="无醛"/>
    <s v="20190520/B中25-0428"/>
    <n v="854"/>
    <n v="267.55970304000004"/>
    <n v="3416"/>
    <n v="254.21871999999999"/>
    <n v="8.9303999999999988"/>
    <n v="30"/>
    <n v="263.14911999999998"/>
    <n v="884"/>
    <n v="0"/>
    <n v="480"/>
    <n v="0"/>
    <n v="8"/>
    <n v="46.97"/>
    <n v="96.89"/>
    <n v="143.86000000000001"/>
    <n v="2020"/>
    <n v="3750"/>
    <n v="5770"/>
    <n v="1075"/>
    <n v="7424"/>
    <n v="563"/>
    <m/>
    <n v="7424"/>
    <n v="109.5"/>
    <n v="19680"/>
  </r>
  <r>
    <x v="0"/>
    <x v="0"/>
    <x v="3"/>
    <x v="19"/>
    <x v="1"/>
    <x v="1"/>
    <x v="2"/>
    <x v="1"/>
    <x v="0"/>
    <x v="2"/>
    <x v="0"/>
    <x v="0"/>
    <x v="2"/>
    <n v="4"/>
    <s v="无醛"/>
    <s v="20190520/C中25-0429"/>
    <n v="700"/>
    <n v="219.31123200000002"/>
    <n v="2800"/>
    <n v="208.376"/>
    <n v="0"/>
    <n v="0"/>
    <n v="208.376"/>
    <n v="700"/>
    <n v="79"/>
    <n v="401"/>
    <n v="1.3166666666666667"/>
    <n v="6.6833333333333336"/>
    <n v="37.380000000000003"/>
    <n v="75.23"/>
    <n v="112.61000000000001"/>
    <n v="1607"/>
    <n v="2912"/>
    <n v="4519"/>
    <n v="845"/>
    <n v="5960"/>
    <n v="448.25"/>
    <m/>
    <n v="5960"/>
    <n v="142"/>
    <n v="29440"/>
  </r>
  <r>
    <x v="0"/>
    <x v="0"/>
    <x v="3"/>
    <x v="19"/>
    <x v="2"/>
    <x v="2"/>
    <x v="2"/>
    <x v="1"/>
    <x v="0"/>
    <x v="2"/>
    <x v="0"/>
    <x v="0"/>
    <x v="2"/>
    <n v="4"/>
    <s v="无醛"/>
    <s v="20190520/A晚25-0430"/>
    <n v="805"/>
    <n v="252.20791680000002"/>
    <n v="3220"/>
    <n v="239.63239999999999"/>
    <n v="1.7860799999999999"/>
    <n v="6"/>
    <n v="241.41847999999999"/>
    <n v="811"/>
    <n v="5"/>
    <n v="475"/>
    <n v="8.3333333333333329E-2"/>
    <n v="7.916666666666667"/>
    <n v="45.03"/>
    <n v="91.48"/>
    <n v="136.51"/>
    <n v="1935"/>
    <n v="3551"/>
    <n v="5486"/>
    <n v="1023"/>
    <n v="6896"/>
    <n v="540"/>
    <m/>
    <n v="6896"/>
    <n v="175"/>
    <n v="28320"/>
  </r>
  <r>
    <x v="0"/>
    <x v="0"/>
    <x v="3"/>
    <x v="20"/>
    <x v="0"/>
    <x v="0"/>
    <x v="2"/>
    <x v="1"/>
    <x v="0"/>
    <x v="2"/>
    <x v="0"/>
    <x v="0"/>
    <x v="2"/>
    <n v="4"/>
    <s v="无醛"/>
    <s v="20190521/B早25-0431"/>
    <n v="273"/>
    <n v="85.53138048000001"/>
    <n v="1092"/>
    <n v="81.266639999999995"/>
    <n v="0.29768"/>
    <n v="1"/>
    <n v="81.564319999999995"/>
    <n v="274"/>
    <n v="8"/>
    <n v="63"/>
    <n v="0.13333333333333333"/>
    <n v="1.05"/>
    <n v="12.76"/>
    <n v="24.95"/>
    <n v="37.71"/>
    <n v="548"/>
    <n v="966"/>
    <n v="1514"/>
    <n v="284"/>
    <n v="944"/>
    <n v="153"/>
    <m/>
    <n v="944"/>
    <n v="30"/>
    <n v="10420"/>
  </r>
  <r>
    <x v="0"/>
    <x v="0"/>
    <x v="3"/>
    <x v="20"/>
    <x v="0"/>
    <x v="0"/>
    <x v="0"/>
    <x v="1"/>
    <x v="0"/>
    <x v="0"/>
    <x v="0"/>
    <x v="0"/>
    <x v="0"/>
    <n v="4"/>
    <s v="无醛"/>
    <s v="20190521/B早18-0432"/>
    <n v="240"/>
    <n v="54.338274000000006"/>
    <n v="960"/>
    <n v="51.439104"/>
    <n v="2.3576256000000004"/>
    <n v="11"/>
    <n v="53.796729599999999"/>
    <n v="251"/>
    <n v="78"/>
    <n v="126"/>
    <n v="1.3"/>
    <n v="2.1"/>
    <n v="18.03"/>
    <n v="27.78"/>
    <n v="45.81"/>
    <n v="774"/>
    <n v="1048"/>
    <n v="1822"/>
    <n v="358"/>
    <n v="2642"/>
    <n v="209.5"/>
    <n v="82.8"/>
    <n v="2642"/>
    <n v="42"/>
    <n v="10426"/>
  </r>
  <r>
    <x v="0"/>
    <x v="0"/>
    <x v="3"/>
    <x v="20"/>
    <x v="0"/>
    <x v="0"/>
    <x v="0"/>
    <x v="1"/>
    <x v="0"/>
    <x v="0"/>
    <x v="0"/>
    <x v="0"/>
    <x v="0"/>
    <n v="4"/>
    <s v="无醛"/>
    <s v="20190521/B早18-0433"/>
    <n v="152"/>
    <n v="34.414240200000002"/>
    <n v="608"/>
    <n v="32.578099200000004"/>
    <n v="0.85731840000000004"/>
    <n v="4"/>
    <n v="33.435417600000001"/>
    <n v="156"/>
    <n v="78"/>
    <n v="127"/>
    <n v="1.3"/>
    <n v="2.1166666666666667"/>
    <n v="15"/>
    <n v="20.81"/>
    <n v="35.81"/>
    <n v="644"/>
    <n v="788"/>
    <n v="1432"/>
    <n v="284"/>
    <n v="2158"/>
    <n v="164"/>
    <n v="62.1"/>
    <n v="2158"/>
    <n v="28.5"/>
    <n v="10434"/>
  </r>
  <r>
    <x v="0"/>
    <x v="0"/>
    <x v="3"/>
    <x v="20"/>
    <x v="1"/>
    <x v="1"/>
    <x v="0"/>
    <x v="1"/>
    <x v="0"/>
    <x v="0"/>
    <x v="0"/>
    <x v="0"/>
    <x v="0"/>
    <n v="4"/>
    <s v="无醛"/>
    <s v="20190521/C中18-0434"/>
    <n v="496"/>
    <n v="112.29909960000002"/>
    <n v="1984"/>
    <n v="106.3074816"/>
    <n v="1.5003072"/>
    <n v="7"/>
    <n v="107.8077888"/>
    <n v="503"/>
    <n v="72"/>
    <n v="168"/>
    <n v="1.2"/>
    <n v="2.8"/>
    <n v="29.1"/>
    <n v="43.5"/>
    <n v="72.599999999999994"/>
    <n v="1252"/>
    <n v="1641"/>
    <n v="2893"/>
    <n v="570"/>
    <n v="4589"/>
    <n v="318"/>
    <n v="130"/>
    <n v="4589"/>
    <n v="68"/>
    <n v="16080"/>
  </r>
  <r>
    <x v="0"/>
    <x v="0"/>
    <x v="3"/>
    <x v="20"/>
    <x v="1"/>
    <x v="1"/>
    <x v="0"/>
    <x v="1"/>
    <x v="0"/>
    <x v="0"/>
    <x v="0"/>
    <x v="0"/>
    <x v="0"/>
    <n v="4"/>
    <s v="无醛"/>
    <s v="20190521/C中18-0435"/>
    <n v="264"/>
    <n v="59.772101400000004"/>
    <n v="1056"/>
    <n v="56.583014400000003"/>
    <n v="4.2865919999999997"/>
    <n v="20"/>
    <n v="60.869606400000002"/>
    <n v="284"/>
    <n v="72"/>
    <n v="168"/>
    <n v="1.2"/>
    <n v="2.8"/>
    <n v="14.1"/>
    <n v="22"/>
    <n v="36.1"/>
    <n v="603"/>
    <n v="824"/>
    <n v="1427"/>
    <n v="534"/>
    <n v="3630"/>
    <n v="156"/>
    <n v="195"/>
    <n v="3630"/>
    <n v="25"/>
    <n v="16080"/>
  </r>
  <r>
    <x v="0"/>
    <x v="0"/>
    <x v="3"/>
    <x v="20"/>
    <x v="2"/>
    <x v="2"/>
    <x v="0"/>
    <x v="1"/>
    <x v="0"/>
    <x v="0"/>
    <x v="0"/>
    <x v="0"/>
    <x v="0"/>
    <n v="4"/>
    <s v="无醛"/>
    <s v="20190521/A晚18-0436"/>
    <n v="664"/>
    <n v="150.33589140000001"/>
    <n v="2656"/>
    <n v="142.3148544"/>
    <n v="0.21432960000000001"/>
    <n v="1"/>
    <n v="142.52918400000001"/>
    <n v="665"/>
    <n v="182"/>
    <n v="298"/>
    <n v="3.0333333333333332"/>
    <n v="4.9666666666666668"/>
    <n v="37.450000000000003"/>
    <n v="53.67"/>
    <n v="91.12"/>
    <n v="1705"/>
    <n v="2033"/>
    <n v="3738"/>
    <n v="713"/>
    <n v="5948"/>
    <n v="408"/>
    <n v="145"/>
    <n v="5948"/>
    <n v="73"/>
    <n v="27680"/>
  </r>
  <r>
    <x v="0"/>
    <x v="0"/>
    <x v="3"/>
    <x v="21"/>
    <x v="0"/>
    <x v="0"/>
    <x v="0"/>
    <x v="1"/>
    <x v="0"/>
    <x v="0"/>
    <x v="0"/>
    <x v="0"/>
    <x v="0"/>
    <n v="4"/>
    <s v="无醛"/>
    <s v="20190522/B早18-0437"/>
    <n v="208"/>
    <n v="47.093170800000003"/>
    <n v="832"/>
    <n v="44.580556799999997"/>
    <n v="0"/>
    <n v="0"/>
    <n v="44.580556799999997"/>
    <n v="208"/>
    <n v="411"/>
    <n v="69"/>
    <n v="6.85"/>
    <n v="1.1499999999999999"/>
    <n v="14.61"/>
    <n v="20.190000000000001"/>
    <n v="34.799999999999997"/>
    <n v="670"/>
    <n v="764"/>
    <n v="1434"/>
    <n v="221"/>
    <n v="1132"/>
    <n v="156.5"/>
    <n v="6.03"/>
    <n v="1132"/>
    <n v="27"/>
    <n v="26800"/>
  </r>
  <r>
    <x v="0"/>
    <x v="0"/>
    <x v="3"/>
    <x v="21"/>
    <x v="1"/>
    <x v="1"/>
    <x v="0"/>
    <x v="1"/>
    <x v="0"/>
    <x v="0"/>
    <x v="0"/>
    <x v="0"/>
    <x v="0"/>
    <n v="4"/>
    <s v="无醛"/>
    <s v="20190522/C中18-0438"/>
    <n v="1080"/>
    <n v="244.52223300000003"/>
    <n v="4320"/>
    <n v="231.47596799999999"/>
    <n v="2.5719552000000006"/>
    <n v="12"/>
    <n v="234.04792319999999"/>
    <n v="1092"/>
    <n v="6"/>
    <n v="474"/>
    <n v="0.1"/>
    <n v="7.9"/>
    <n v="57.3"/>
    <n v="79.8"/>
    <n v="137.1"/>
    <n v="2661"/>
    <n v="3068"/>
    <n v="5729"/>
    <n v="1010"/>
    <n v="8626"/>
    <n v="378.7"/>
    <n v="239"/>
    <n v="8626"/>
    <n v="137"/>
    <n v="18640"/>
  </r>
  <r>
    <x v="0"/>
    <x v="0"/>
    <x v="3"/>
    <x v="21"/>
    <x v="2"/>
    <x v="2"/>
    <x v="0"/>
    <x v="1"/>
    <x v="0"/>
    <x v="0"/>
    <x v="0"/>
    <x v="0"/>
    <x v="0"/>
    <n v="4"/>
    <s v="无醛"/>
    <s v="20190522/A晚18-0439"/>
    <n v="656"/>
    <n v="148.5246156"/>
    <n v="2624"/>
    <n v="140.60021760000001"/>
    <n v="6.8585472000000003"/>
    <n v="32"/>
    <n v="147.45876480000001"/>
    <n v="688"/>
    <n v="194"/>
    <n v="286"/>
    <n v="3.2333333333333334"/>
    <n v="4.7666666666666666"/>
    <n v="38.35"/>
    <n v="57.79"/>
    <n v="96.14"/>
    <n v="1802"/>
    <n v="2248"/>
    <n v="4050"/>
    <n v="752"/>
    <n v="6312"/>
    <n v="230"/>
    <n v="157"/>
    <n v="6312"/>
    <n v="108"/>
    <n v="28400"/>
  </r>
  <r>
    <x v="0"/>
    <x v="0"/>
    <x v="3"/>
    <x v="22"/>
    <x v="0"/>
    <x v="0"/>
    <x v="0"/>
    <x v="1"/>
    <x v="0"/>
    <x v="0"/>
    <x v="0"/>
    <x v="0"/>
    <x v="0"/>
    <n v="4"/>
    <s v="无醛"/>
    <s v="20190523/B早18-0440"/>
    <n v="687"/>
    <n v="155.54330932500002"/>
    <n v="2748"/>
    <n v="147.24443519999997"/>
    <n v="3.8579327999999995"/>
    <n v="18"/>
    <n v="151.10236799999996"/>
    <n v="705"/>
    <n v="184"/>
    <n v="296"/>
    <n v="3.0666666666666669"/>
    <n v="4.9333333333333336"/>
    <n v="46.26"/>
    <n v="72.31"/>
    <n v="118.57"/>
    <n v="2171"/>
    <n v="2802"/>
    <n v="4973"/>
    <n v="904"/>
    <n v="7628"/>
    <n v="263"/>
    <n v="215"/>
    <n v="7628"/>
    <n v="72"/>
    <n v="29040"/>
  </r>
  <r>
    <x v="0"/>
    <x v="0"/>
    <x v="3"/>
    <x v="22"/>
    <x v="1"/>
    <x v="1"/>
    <x v="0"/>
    <x v="1"/>
    <x v="0"/>
    <x v="0"/>
    <x v="0"/>
    <x v="0"/>
    <x v="0"/>
    <n v="4"/>
    <s v="无醛"/>
    <s v="20190523/C中18-0441"/>
    <n v="1288"/>
    <n v="291.61540380000002"/>
    <n v="5152"/>
    <n v="276.05652480000003"/>
    <n v="7.715865599999999"/>
    <n v="36"/>
    <n v="283.77239040000001"/>
    <n v="1324"/>
    <n v="14"/>
    <n v="466"/>
    <n v="0.23333333333333334"/>
    <n v="7.7666666666666666"/>
    <n v="61.5"/>
    <n v="95.6"/>
    <n v="157.1"/>
    <n v="2893"/>
    <n v="3750"/>
    <n v="6643"/>
    <n v="1227"/>
    <n v="10848"/>
    <n v="338.2"/>
    <n v="285"/>
    <n v="10848"/>
    <n v="97"/>
    <n v="33120"/>
  </r>
  <r>
    <x v="0"/>
    <x v="0"/>
    <x v="3"/>
    <x v="22"/>
    <x v="2"/>
    <x v="2"/>
    <x v="0"/>
    <x v="1"/>
    <x v="0"/>
    <x v="0"/>
    <x v="0"/>
    <x v="0"/>
    <x v="0"/>
    <n v="4"/>
    <s v="无醛"/>
    <s v="20190523/A晚18-0442"/>
    <n v="1248"/>
    <n v="282.55902480000003"/>
    <n v="4992"/>
    <n v="267.48334080000001"/>
    <n v="4.0722624000000005"/>
    <n v="19"/>
    <n v="271.55560320000001"/>
    <n v="1267"/>
    <n v="1"/>
    <n v="479"/>
    <n v="1.6666666666666666E-2"/>
    <n v="7.9833333333333334"/>
    <n v="62.25"/>
    <n v="100.17"/>
    <n v="162.42000000000002"/>
    <n v="2926"/>
    <n v="3884"/>
    <n v="6810"/>
    <n v="1262"/>
    <n v="11080"/>
    <n v="342"/>
    <n v="271"/>
    <n v="11080"/>
    <n v="174"/>
    <n v="32560"/>
  </r>
  <r>
    <x v="0"/>
    <x v="0"/>
    <x v="3"/>
    <x v="23"/>
    <x v="0"/>
    <x v="0"/>
    <x v="0"/>
    <x v="1"/>
    <x v="0"/>
    <x v="0"/>
    <x v="0"/>
    <x v="0"/>
    <x v="0"/>
    <n v="4"/>
    <s v="无醛"/>
    <s v="20190524/B早18-0443"/>
    <n v="974"/>
    <n v="220.52282865000004"/>
    <n v="3896"/>
    <n v="208.75703040000002"/>
    <n v="10.716479999999999"/>
    <n v="50"/>
    <n v="219.47351040000001"/>
    <n v="1024"/>
    <n v="112"/>
    <n v="368"/>
    <n v="1.8666666666666667"/>
    <n v="6.1333333333333337"/>
    <n v="56.95"/>
    <n v="93.04"/>
    <n v="149.99"/>
    <n v="2674"/>
    <n v="3599"/>
    <n v="6273"/>
    <n v="1147"/>
    <n v="9787"/>
    <n v="302"/>
    <n v="229"/>
    <n v="9787"/>
    <n v="96"/>
    <n v="34560"/>
  </r>
  <r>
    <x v="0"/>
    <x v="0"/>
    <x v="3"/>
    <x v="23"/>
    <x v="1"/>
    <x v="1"/>
    <x v="0"/>
    <x v="1"/>
    <x v="0"/>
    <x v="0"/>
    <x v="0"/>
    <x v="0"/>
    <x v="0"/>
    <n v="4"/>
    <s v="无醛"/>
    <s v="20190524/C中18-0444"/>
    <n v="1208"/>
    <n v="273.50264580000004"/>
    <n v="4832"/>
    <n v="258.91015680000004"/>
    <n v="8.5731839999999995"/>
    <n v="40"/>
    <n v="267.48334080000006"/>
    <n v="1248"/>
    <n v="23"/>
    <n v="457"/>
    <n v="0.38333333333333336"/>
    <n v="7.6166666666666663"/>
    <n v="60.4"/>
    <n v="94.2"/>
    <n v="154.6"/>
    <n v="2842"/>
    <n v="3647"/>
    <n v="6489"/>
    <n v="1605"/>
    <n v="10106"/>
    <n v="320.5"/>
    <n v="234"/>
    <n v="10106"/>
    <n v="129.91999999999999"/>
    <n v="33920"/>
  </r>
  <r>
    <x v="0"/>
    <x v="0"/>
    <x v="3"/>
    <x v="23"/>
    <x v="2"/>
    <x v="2"/>
    <x v="0"/>
    <x v="1"/>
    <x v="0"/>
    <x v="0"/>
    <x v="0"/>
    <x v="0"/>
    <x v="0"/>
    <n v="4"/>
    <s v="无醛"/>
    <s v="20190524/A晚18-0445"/>
    <n v="1096"/>
    <n v="248.14478460000004"/>
    <n v="4384"/>
    <n v="234.90524160000001"/>
    <n v="2.5719552000000006"/>
    <n v="12"/>
    <n v="237.4771968"/>
    <n v="1108"/>
    <n v="59"/>
    <n v="421"/>
    <n v="0.98333333333333328"/>
    <n v="7.0166666666666666"/>
    <n v="61.21"/>
    <n v="97.11"/>
    <n v="158.32"/>
    <n v="2875"/>
    <n v="3759"/>
    <n v="6634"/>
    <n v="1233"/>
    <n v="10303"/>
    <n v="324"/>
    <n v="241"/>
    <n v="10303"/>
    <n v="159"/>
    <n v="30800"/>
  </r>
  <r>
    <x v="0"/>
    <x v="0"/>
    <x v="3"/>
    <x v="24"/>
    <x v="0"/>
    <x v="0"/>
    <x v="0"/>
    <x v="1"/>
    <x v="0"/>
    <x v="0"/>
    <x v="0"/>
    <x v="0"/>
    <x v="0"/>
    <n v="4"/>
    <s v="无醛"/>
    <s v="20190525/B早18-0446"/>
    <n v="1064"/>
    <n v="240.89968140000002"/>
    <n v="4256"/>
    <n v="228.04669440000001"/>
    <n v="0.21432960000000001"/>
    <n v="1"/>
    <n v="228.26102400000002"/>
    <n v="1065"/>
    <n v="42"/>
    <n v="438"/>
    <n v="0.7"/>
    <n v="7.3"/>
    <n v="59.31"/>
    <n v="93.95"/>
    <n v="153.26"/>
    <n v="2787"/>
    <n v="3617"/>
    <n v="6404"/>
    <n v="1196"/>
    <n v="9803"/>
    <n v="315"/>
    <n v="232"/>
    <n v="9803"/>
    <n v="103"/>
    <n v="32400"/>
  </r>
  <r>
    <x v="0"/>
    <x v="0"/>
    <x v="3"/>
    <x v="24"/>
    <x v="1"/>
    <x v="1"/>
    <x v="0"/>
    <x v="1"/>
    <x v="0"/>
    <x v="0"/>
    <x v="0"/>
    <x v="0"/>
    <x v="0"/>
    <n v="4"/>
    <s v="无醛"/>
    <s v="20190525/C中18-0447"/>
    <n v="1248"/>
    <n v="282.55902480000003"/>
    <n v="4992"/>
    <n v="267.48334080000001"/>
    <n v="9.644832000000001"/>
    <n v="45"/>
    <n v="277.12817280000002"/>
    <n v="1293"/>
    <n v="8"/>
    <n v="472"/>
    <n v="0.13333333333333333"/>
    <n v="7.8666666666666663"/>
    <n v="60.8"/>
    <n v="95.8"/>
    <n v="156.6"/>
    <n v="2857"/>
    <n v="3627"/>
    <n v="6484"/>
    <n v="1222"/>
    <n v="8829"/>
    <n v="318.7"/>
    <n v="238"/>
    <n v="8829"/>
    <n v="101.9"/>
    <n v="35040"/>
  </r>
  <r>
    <x v="0"/>
    <x v="0"/>
    <x v="3"/>
    <x v="24"/>
    <x v="2"/>
    <x v="2"/>
    <x v="0"/>
    <x v="1"/>
    <x v="0"/>
    <x v="0"/>
    <x v="0"/>
    <x v="0"/>
    <x v="0"/>
    <n v="4"/>
    <s v="无醛"/>
    <s v="20190525/A晚18-0448"/>
    <n v="936"/>
    <n v="211.91926860000004"/>
    <n v="3744"/>
    <n v="200.61250559999999"/>
    <n v="12.645446400000001"/>
    <n v="59"/>
    <n v="213.25795199999999"/>
    <n v="995"/>
    <n v="93"/>
    <n v="387"/>
    <n v="1.55"/>
    <n v="6.45"/>
    <n v="52.18"/>
    <n v="82.53"/>
    <n v="134.71"/>
    <n v="2450"/>
    <n v="3114"/>
    <n v="5564"/>
    <n v="975"/>
    <n v="7256"/>
    <n v="271"/>
    <n v="204"/>
    <n v="7256"/>
    <n v="92"/>
    <n v="32000"/>
  </r>
  <r>
    <x v="0"/>
    <x v="0"/>
    <x v="3"/>
    <x v="25"/>
    <x v="0"/>
    <x v="0"/>
    <x v="0"/>
    <x v="1"/>
    <x v="0"/>
    <x v="0"/>
    <x v="0"/>
    <x v="0"/>
    <x v="0"/>
    <n v="4"/>
    <s v="无醛"/>
    <s v="20190526/B早18-0449"/>
    <n v="1351"/>
    <n v="305.87920072500003"/>
    <n v="5404"/>
    <n v="289.5592896"/>
    <n v="7.5015359999999998"/>
    <n v="35"/>
    <n v="297.06082559999999"/>
    <n v="1386"/>
    <n v="1"/>
    <n v="479"/>
    <n v="1.6666666666666666E-2"/>
    <n v="7.9833333333333334"/>
    <n v="64.98"/>
    <n v="105.86"/>
    <n v="170.84"/>
    <n v="2994"/>
    <n v="4075"/>
    <n v="7069"/>
    <n v="1049"/>
    <n v="10292"/>
    <n v="336"/>
    <n v="229"/>
    <n v="10292"/>
    <n v="108"/>
    <n v="34080"/>
  </r>
  <r>
    <x v="0"/>
    <x v="0"/>
    <x v="3"/>
    <x v="25"/>
    <x v="1"/>
    <x v="1"/>
    <x v="0"/>
    <x v="1"/>
    <x v="0"/>
    <x v="0"/>
    <x v="0"/>
    <x v="0"/>
    <x v="0"/>
    <n v="4"/>
    <s v="无醛"/>
    <s v="20190526/C中18-0450"/>
    <n v="1368"/>
    <n v="309.72816180000001"/>
    <n v="5472"/>
    <n v="293.20289280000003"/>
    <n v="2.7862847999999998"/>
    <n v="13"/>
    <n v="295.9891776"/>
    <n v="1381"/>
    <n v="4"/>
    <n v="476"/>
    <n v="6.6666666666666666E-2"/>
    <n v="7.9333333333333336"/>
    <n v="63.27"/>
    <n v="104.82"/>
    <n v="168.09"/>
    <n v="2932"/>
    <n v="4056"/>
    <n v="6988"/>
    <n v="1260"/>
    <n v="11060"/>
    <n v="322"/>
    <n v="260"/>
    <n v="11060"/>
    <n v="95"/>
    <n v="37440"/>
  </r>
  <r>
    <x v="0"/>
    <x v="0"/>
    <x v="3"/>
    <x v="25"/>
    <x v="2"/>
    <x v="2"/>
    <x v="0"/>
    <x v="1"/>
    <x v="0"/>
    <x v="0"/>
    <x v="0"/>
    <x v="0"/>
    <x v="0"/>
    <n v="4"/>
    <s v="无醛"/>
    <s v="20190526/A晚18-0451"/>
    <n v="272"/>
    <n v="61.583377200000008"/>
    <n v="1088"/>
    <n v="58.297651199999997"/>
    <n v="1.2859776000000003"/>
    <n v="6"/>
    <n v="59.5836288"/>
    <n v="278"/>
    <n v="4"/>
    <n v="236"/>
    <n v="6.6666666666666666E-2"/>
    <n v="3.9333333333333331"/>
    <n v="12.18"/>
    <n v="19.37"/>
    <n v="31.55"/>
    <n v="572"/>
    <n v="750"/>
    <n v="1322"/>
    <n v="246"/>
    <n v="2014"/>
    <n v="62"/>
    <n v="48"/>
    <n v="2014"/>
    <n v="29"/>
    <n v="16680"/>
  </r>
  <r>
    <x v="0"/>
    <x v="0"/>
    <x v="3"/>
    <x v="25"/>
    <x v="2"/>
    <x v="2"/>
    <x v="0"/>
    <x v="1"/>
    <x v="0"/>
    <x v="0"/>
    <x v="0"/>
    <x v="0"/>
    <x v="0"/>
    <n v="4"/>
    <s v="无醛"/>
    <s v="20190526/A晚18-0452"/>
    <n v="1040"/>
    <n v="235.46585400000004"/>
    <n v="4160"/>
    <n v="222.90278400000003"/>
    <n v="0"/>
    <n v="0"/>
    <n v="222.90278400000003"/>
    <n v="1040"/>
    <n v="4"/>
    <n v="236"/>
    <n v="6.6666666666666666E-2"/>
    <n v="3.9333333333333331"/>
    <n v="43.72"/>
    <n v="70.45"/>
    <n v="114.17"/>
    <n v="2054"/>
    <n v="2725"/>
    <n v="4779"/>
    <n v="886"/>
    <n v="7423"/>
    <n v="222"/>
    <n v="174"/>
    <n v="7423"/>
    <n v="88"/>
    <n v="16680"/>
  </r>
  <r>
    <x v="0"/>
    <x v="0"/>
    <x v="4"/>
    <x v="26"/>
    <x v="0"/>
    <x v="1"/>
    <x v="0"/>
    <x v="1"/>
    <x v="0"/>
    <x v="0"/>
    <x v="0"/>
    <x v="0"/>
    <x v="0"/>
    <n v="4"/>
    <s v="无醛"/>
    <s v="20190527/C早18-0453"/>
    <n v="744"/>
    <n v="168.44864940000002"/>
    <n v="2976"/>
    <n v="159.4612224"/>
    <n v="2.5719552000000006"/>
    <n v="12"/>
    <n v="162.03317759999999"/>
    <n v="756"/>
    <n v="0"/>
    <n v="279"/>
    <n v="0"/>
    <n v="4.6500000000000004"/>
    <n v="24.2"/>
    <n v="38.6"/>
    <n v="62.8"/>
    <n v="1224"/>
    <n v="1610"/>
    <n v="2834"/>
    <n v="489"/>
    <n v="4350"/>
    <n v="122"/>
    <n v="114"/>
    <n v="4350"/>
    <n v="20"/>
    <n v="15920"/>
  </r>
  <r>
    <x v="0"/>
    <x v="0"/>
    <x v="4"/>
    <x v="26"/>
    <x v="0"/>
    <x v="1"/>
    <x v="0"/>
    <x v="1"/>
    <x v="0"/>
    <x v="0"/>
    <x v="0"/>
    <x v="0"/>
    <x v="0"/>
    <n v="4"/>
    <s v="无醛"/>
    <s v="20190527/C早18-0454"/>
    <n v="544"/>
    <n v="123.16675440000002"/>
    <n v="2176"/>
    <n v="116.59530239999999"/>
    <n v="2.7862847999999998"/>
    <n v="13"/>
    <n v="119.3815872"/>
    <n v="557"/>
    <n v="1"/>
    <n v="200"/>
    <n v="1.6666666666666666E-2"/>
    <n v="3.3333333333333335"/>
    <n v="35.4"/>
    <n v="56.4"/>
    <n v="91.8"/>
    <n v="1953"/>
    <n v="2591"/>
    <n v="4544"/>
    <n v="715"/>
    <n v="8230"/>
    <n v="117.25"/>
    <m/>
    <n v="8230"/>
    <n v="83"/>
    <n v="15920"/>
  </r>
  <r>
    <x v="0"/>
    <x v="0"/>
    <x v="4"/>
    <x v="26"/>
    <x v="1"/>
    <x v="2"/>
    <x v="0"/>
    <x v="1"/>
    <x v="0"/>
    <x v="0"/>
    <x v="0"/>
    <x v="0"/>
    <x v="0"/>
    <n v="4"/>
    <s v="无醛"/>
    <s v="20190527/A中18-0455"/>
    <n v="136"/>
    <n v="30.791688600000004"/>
    <n v="544"/>
    <n v="29.148825599999999"/>
    <n v="0"/>
    <n v="0"/>
    <n v="29.148825599999999"/>
    <n v="136"/>
    <n v="0"/>
    <n v="30"/>
    <n v="0"/>
    <n v="0.5"/>
    <n v="8.07"/>
    <n v="13.08"/>
    <n v="21.15"/>
    <n v="379"/>
    <n v="507"/>
    <n v="886"/>
    <n v="163"/>
    <n v="1576"/>
    <n v="40"/>
    <n v="30"/>
    <n v="1576"/>
    <n v="18"/>
    <n v="15800"/>
  </r>
  <r>
    <x v="0"/>
    <x v="0"/>
    <x v="4"/>
    <x v="26"/>
    <x v="1"/>
    <x v="2"/>
    <x v="0"/>
    <x v="1"/>
    <x v="0"/>
    <x v="0"/>
    <x v="0"/>
    <x v="0"/>
    <x v="0"/>
    <n v="4"/>
    <s v="无醛"/>
    <s v="20190527/A中18-0456"/>
    <n v="976"/>
    <n v="220.97564760000003"/>
    <n v="3904"/>
    <n v="209.18568959999999"/>
    <n v="13.931424000000002"/>
    <n v="65"/>
    <n v="223.11711359999998"/>
    <n v="1041"/>
    <n v="31"/>
    <n v="419"/>
    <n v="0.51666666666666672"/>
    <n v="6.9833333333333334"/>
    <n v="50.15"/>
    <n v="79.739999999999995"/>
    <n v="129.88999999999999"/>
    <n v="2356"/>
    <n v="3090"/>
    <n v="5446"/>
    <n v="1011"/>
    <n v="9764"/>
    <n v="320"/>
    <n v="200"/>
    <n v="9764"/>
    <n v="88"/>
    <n v="15800"/>
  </r>
  <r>
    <x v="0"/>
    <x v="0"/>
    <x v="4"/>
    <x v="26"/>
    <x v="2"/>
    <x v="0"/>
    <x v="0"/>
    <x v="1"/>
    <x v="0"/>
    <x v="0"/>
    <x v="0"/>
    <x v="0"/>
    <x v="0"/>
    <n v="4"/>
    <s v="无醛"/>
    <s v="20190527/B晚18-0457"/>
    <n v="1120"/>
    <n v="253.57861200000002"/>
    <n v="4480"/>
    <n v="240.04915199999999"/>
    <n v="13.074105599999999"/>
    <n v="61"/>
    <n v="253.12325759999999"/>
    <n v="1181"/>
    <n v="66"/>
    <n v="414"/>
    <n v="1.1000000000000001"/>
    <n v="6.9"/>
    <n v="58.17"/>
    <n v="88.22"/>
    <n v="146.38999999999999"/>
    <n v="2755"/>
    <n v="3416"/>
    <n v="6171"/>
    <n v="1147"/>
    <n v="11070"/>
    <n v="466"/>
    <n v="197"/>
    <n v="11070"/>
    <n v="98"/>
    <n v="33280"/>
  </r>
  <r>
    <x v="0"/>
    <x v="0"/>
    <x v="4"/>
    <x v="27"/>
    <x v="0"/>
    <x v="1"/>
    <x v="0"/>
    <x v="1"/>
    <x v="0"/>
    <x v="0"/>
    <x v="0"/>
    <x v="0"/>
    <x v="0"/>
    <n v="4"/>
    <s v="无醛"/>
    <s v="20190528/C早18-0458"/>
    <n v="624"/>
    <n v="141.27951240000002"/>
    <n v="2496"/>
    <n v="133.7416704"/>
    <n v="1.2859776000000003"/>
    <n v="6"/>
    <n v="135.027648"/>
    <n v="630"/>
    <n v="208"/>
    <n v="272"/>
    <n v="3.4666666666666668"/>
    <n v="4.5333333333333332"/>
    <n v="40.799999999999997"/>
    <n v="60"/>
    <n v="100.8"/>
    <n v="1920"/>
    <n v="2321"/>
    <n v="4241"/>
    <n v="684"/>
    <n v="7149"/>
    <n v="292"/>
    <n v="148"/>
    <n v="7149"/>
    <n v="55"/>
    <n v="34320"/>
  </r>
  <r>
    <x v="0"/>
    <x v="0"/>
    <x v="4"/>
    <x v="27"/>
    <x v="1"/>
    <x v="2"/>
    <x v="0"/>
    <x v="1"/>
    <x v="0"/>
    <x v="0"/>
    <x v="0"/>
    <x v="0"/>
    <x v="0"/>
    <n v="4"/>
    <s v="无醛"/>
    <s v="20190528/A中18-0459"/>
    <n v="1048"/>
    <n v="237.27712980000004"/>
    <n v="4192"/>
    <n v="224.61742080000002"/>
    <n v="17.146367999999999"/>
    <n v="80"/>
    <n v="241.76378880000001"/>
    <n v="1128"/>
    <n v="65"/>
    <n v="415"/>
    <n v="1.0833333333333333"/>
    <n v="6.916666666666667"/>
    <n v="54.71"/>
    <n v="79.36"/>
    <n v="134.07"/>
    <n v="2571"/>
    <n v="3066"/>
    <n v="5637"/>
    <n v="1056"/>
    <n v="8865"/>
    <n v="384"/>
    <n v="196"/>
    <n v="8955"/>
    <n v="90"/>
    <n v="30880"/>
  </r>
  <r>
    <x v="0"/>
    <x v="0"/>
    <x v="4"/>
    <x v="27"/>
    <x v="2"/>
    <x v="0"/>
    <x v="0"/>
    <x v="1"/>
    <x v="0"/>
    <x v="0"/>
    <x v="0"/>
    <x v="0"/>
    <x v="0"/>
    <n v="4"/>
    <s v="无醛"/>
    <s v="20190528/B晚18-0460"/>
    <n v="568"/>
    <n v="128.60058180000001"/>
    <n v="2272"/>
    <n v="121.73921279999999"/>
    <n v="1.0716479999999999"/>
    <n v="5"/>
    <n v="122.81086079999999"/>
    <n v="573"/>
    <n v="220"/>
    <n v="260"/>
    <n v="3.6666666666666665"/>
    <n v="4.333333333333333"/>
    <n v="36.56"/>
    <n v="53.7"/>
    <n v="90.26"/>
    <n v="1715"/>
    <n v="2079"/>
    <n v="3794"/>
    <n v="383"/>
    <n v="5703"/>
    <n v="253"/>
    <n v="120"/>
    <n v="5703"/>
    <n v="57"/>
    <n v="34880"/>
  </r>
  <r>
    <x v="0"/>
    <x v="0"/>
    <x v="4"/>
    <x v="28"/>
    <x v="0"/>
    <x v="1"/>
    <x v="0"/>
    <x v="1"/>
    <x v="0"/>
    <x v="0"/>
    <x v="0"/>
    <x v="0"/>
    <x v="0"/>
    <n v="4"/>
    <s v="无醛"/>
    <s v="20190529/C早18-0461"/>
    <n v="952"/>
    <n v="215.54182020000002"/>
    <n v="3808"/>
    <n v="204.04177919999998"/>
    <n v="21.004300799999999"/>
    <n v="98"/>
    <n v="225.04607999999999"/>
    <n v="1050"/>
    <n v="21"/>
    <n v="459"/>
    <n v="0.35"/>
    <n v="7.65"/>
    <n v="50.8"/>
    <n v="74.8"/>
    <n v="125.6"/>
    <n v="2481"/>
    <n v="3026"/>
    <n v="5507"/>
    <n v="899"/>
    <n v="7931"/>
    <n v="355"/>
    <n v="186"/>
    <n v="7931"/>
    <n v="92"/>
    <n v="29200"/>
  </r>
  <r>
    <x v="0"/>
    <x v="0"/>
    <x v="4"/>
    <x v="28"/>
    <x v="1"/>
    <x v="2"/>
    <x v="0"/>
    <x v="1"/>
    <x v="0"/>
    <x v="0"/>
    <x v="0"/>
    <x v="0"/>
    <x v="0"/>
    <n v="4"/>
    <s v="无醛"/>
    <s v="20190529/A中18-0462"/>
    <n v="279"/>
    <n v="63.168243525000008"/>
    <n v="1116"/>
    <n v="59.797958399999999"/>
    <n v="0"/>
    <n v="0"/>
    <n v="59.797958399999999"/>
    <n v="279"/>
    <n v="0"/>
    <n v="30"/>
    <n v="0"/>
    <n v="0.5"/>
    <n v="14.19"/>
    <n v="20.97"/>
    <n v="35.159999999999997"/>
    <n v="887"/>
    <n v="1089"/>
    <n v="1976"/>
    <n v="357"/>
    <n v="2355"/>
    <n v="94"/>
    <n v="0"/>
    <n v="2355"/>
    <n v="18"/>
    <n v="2240"/>
  </r>
  <r>
    <x v="0"/>
    <x v="0"/>
    <x v="4"/>
    <x v="28"/>
    <x v="1"/>
    <x v="2"/>
    <x v="0"/>
    <x v="1"/>
    <x v="0"/>
    <x v="0"/>
    <x v="0"/>
    <x v="0"/>
    <x v="0"/>
    <n v="4"/>
    <s v="无醛"/>
    <s v="20190529/A中18-0463"/>
    <n v="912"/>
    <n v="206.48544120000003"/>
    <n v="3648"/>
    <n v="195.46859519999998"/>
    <n v="23.576256000000001"/>
    <n v="110"/>
    <n v="219.04485119999998"/>
    <n v="1022"/>
    <n v="0"/>
    <n v="450"/>
    <n v="0"/>
    <n v="7.5"/>
    <n v="48.98"/>
    <n v="74.540000000000006"/>
    <n v="123.52000000000001"/>
    <n v="2303"/>
    <n v="2896"/>
    <n v="5199"/>
    <n v="969"/>
    <n v="7581"/>
    <n v="323"/>
    <n v="170"/>
    <n v="7581"/>
    <n v="80"/>
    <n v="30000"/>
  </r>
  <r>
    <x v="0"/>
    <x v="0"/>
    <x v="4"/>
    <x v="28"/>
    <x v="2"/>
    <x v="0"/>
    <x v="0"/>
    <x v="1"/>
    <x v="0"/>
    <x v="0"/>
    <x v="0"/>
    <x v="0"/>
    <x v="0"/>
    <n v="4"/>
    <s v="无醛"/>
    <s v="20190529/B晚18-0464"/>
    <n v="1184"/>
    <n v="268.06881840000005"/>
    <n v="4736"/>
    <n v="253.7662464"/>
    <n v="2.3576256000000004"/>
    <n v="11"/>
    <n v="256.12387200000001"/>
    <n v="1195"/>
    <n v="15"/>
    <n v="465"/>
    <n v="0.25"/>
    <n v="7.75"/>
    <n v="59.3"/>
    <n v="89.33"/>
    <n v="148.63"/>
    <n v="2844"/>
    <n v="3469"/>
    <n v="6313"/>
    <n v="1166"/>
    <n v="9144"/>
    <n v="390"/>
    <n v="184"/>
    <n v="9144"/>
    <n v="93"/>
    <n v="36320"/>
  </r>
  <r>
    <x v="0"/>
    <x v="0"/>
    <x v="4"/>
    <x v="29"/>
    <x v="0"/>
    <x v="1"/>
    <x v="0"/>
    <x v="1"/>
    <x v="0"/>
    <x v="0"/>
    <x v="0"/>
    <x v="0"/>
    <x v="0"/>
    <n v="4"/>
    <s v="无醛"/>
    <s v="20190530/C早18-0465"/>
    <n v="1176"/>
    <n v="266.25754260000002"/>
    <n v="4704"/>
    <n v="252.05160960000001"/>
    <n v="7.715865599999999"/>
    <n v="36"/>
    <n v="259.76747519999998"/>
    <n v="1212"/>
    <n v="37"/>
    <n v="443"/>
    <n v="0.6166666666666667"/>
    <n v="7.3833333333333337"/>
    <n v="60.7"/>
    <n v="90.2"/>
    <n v="150.9"/>
    <n v="2916"/>
    <n v="3663"/>
    <n v="6579"/>
    <n v="1187"/>
    <n v="9348"/>
    <n v="423.5"/>
    <n v="206"/>
    <n v="9348"/>
    <n v="93"/>
    <n v="37920"/>
  </r>
  <r>
    <x v="0"/>
    <x v="0"/>
    <x v="4"/>
    <x v="29"/>
    <x v="1"/>
    <x v="2"/>
    <x v="0"/>
    <x v="1"/>
    <x v="0"/>
    <x v="0"/>
    <x v="0"/>
    <x v="0"/>
    <x v="0"/>
    <n v="4"/>
    <s v="无醛"/>
    <s v="20190530/A中18-0466"/>
    <n v="1344"/>
    <n v="304.29433440000003"/>
    <n v="5376"/>
    <n v="288.05898239999999"/>
    <n v="12.431116800000002"/>
    <n v="58"/>
    <n v="300.49009919999997"/>
    <n v="1402"/>
    <n v="1"/>
    <n v="479"/>
    <n v="1.6666666666666666E-2"/>
    <n v="7.9833333333333334"/>
    <n v="65.06"/>
    <n v="98.18"/>
    <n v="163.24"/>
    <n v="3112"/>
    <n v="3992"/>
    <n v="7104"/>
    <n v="1282"/>
    <n v="10054"/>
    <n v="455.5"/>
    <n v="224"/>
    <n v="10054"/>
    <n v="103"/>
    <n v="38560"/>
  </r>
  <r>
    <x v="0"/>
    <x v="0"/>
    <x v="4"/>
    <x v="29"/>
    <x v="2"/>
    <x v="0"/>
    <x v="0"/>
    <x v="1"/>
    <x v="0"/>
    <x v="0"/>
    <x v="0"/>
    <x v="0"/>
    <x v="0"/>
    <n v="4"/>
    <s v="无醛"/>
    <s v="20190530/B晚18-0467"/>
    <n v="922"/>
    <n v="208.74953595000002"/>
    <n v="3688"/>
    <n v="197.61189119999997"/>
    <n v="6.2155584000000008"/>
    <n v="29"/>
    <n v="203.82744959999997"/>
    <n v="951"/>
    <n v="54"/>
    <n v="426"/>
    <n v="0.9"/>
    <n v="7.1"/>
    <n v="55.66"/>
    <n v="83.68"/>
    <n v="139.34"/>
    <n v="2671"/>
    <n v="3420"/>
    <n v="6091"/>
    <n v="1095"/>
    <n v="8515"/>
    <n v="389"/>
    <n v="170"/>
    <n v="8515"/>
    <n v="212.5"/>
    <n v="31200"/>
  </r>
  <r>
    <x v="0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n v="0"/>
    <n v="0"/>
    <m/>
    <m/>
    <n v="0"/>
    <n v="0"/>
    <m/>
    <m/>
    <n v="0"/>
    <m/>
    <m/>
    <m/>
    <m/>
    <m/>
    <m/>
    <m/>
    <m/>
    <m/>
    <m/>
  </r>
  <r>
    <x v="0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n v="0"/>
    <n v="0"/>
    <m/>
    <m/>
    <n v="0"/>
    <n v="0"/>
    <m/>
    <m/>
    <n v="0"/>
    <m/>
    <m/>
    <m/>
    <m/>
    <m/>
    <m/>
    <m/>
    <m/>
    <m/>
    <m/>
  </r>
  <r>
    <x v="0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n v="0"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m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m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m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m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n v="0"/>
    <m/>
    <m/>
    <m/>
    <n v="0"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n v="0"/>
    <m/>
    <m/>
    <m/>
    <n v="0"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7"/>
    <x v="31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5">
  <r>
    <x v="0"/>
    <x v="0"/>
    <x v="0"/>
    <x v="0"/>
    <x v="0"/>
    <x v="0"/>
    <x v="0"/>
    <x v="0"/>
    <x v="0"/>
    <x v="0"/>
    <x v="0"/>
    <x v="0"/>
    <x v="0"/>
    <n v="4"/>
    <s v="无醛"/>
    <s v="20190501/B早18-0362"/>
    <n v="207"/>
    <n v="46.914438600000004"/>
    <n v="828"/>
    <n v="44.366227200000004"/>
    <n v="0"/>
    <n v="0"/>
    <n v="44.366227200000004"/>
    <n v="207"/>
    <n v="140"/>
    <n v="100"/>
    <n v="2.3333333333333335"/>
    <n v="1.6666666666666667"/>
    <n v="7.73"/>
    <n v="10.5"/>
    <n v="18.23"/>
    <n v="363"/>
    <n v="367"/>
    <n v="730"/>
    <n v="152"/>
    <n v="727"/>
    <n v="142.5"/>
    <n v="0"/>
    <n v="727"/>
    <n v="25"/>
    <n v="16480"/>
  </r>
  <r>
    <x v="0"/>
    <x v="0"/>
    <x v="0"/>
    <x v="0"/>
    <x v="0"/>
    <x v="0"/>
    <x v="0"/>
    <x v="0"/>
    <x v="0"/>
    <x v="0"/>
    <x v="0"/>
    <x v="0"/>
    <x v="0"/>
    <n v="4"/>
    <s v="无醛"/>
    <s v="20190501/B早18-0363"/>
    <n v="207"/>
    <n v="46.914438600000004"/>
    <n v="828"/>
    <n v="44.366227200000004"/>
    <n v="0"/>
    <n v="0"/>
    <n v="44.366227200000004"/>
    <n v="207"/>
    <n v="140"/>
    <n v="100"/>
    <n v="2.3333333333333335"/>
    <n v="1.6666666666666667"/>
    <n v="22.3"/>
    <n v="33.08"/>
    <n v="55.379999999999995"/>
    <n v="1047"/>
    <n v="1155"/>
    <n v="2202"/>
    <n v="447"/>
    <n v="2942"/>
    <n v="396.5"/>
    <n v="0"/>
    <n v="2942"/>
    <n v="72"/>
    <n v="16480"/>
  </r>
  <r>
    <x v="0"/>
    <x v="0"/>
    <x v="0"/>
    <x v="0"/>
    <x v="1"/>
    <x v="1"/>
    <x v="0"/>
    <x v="0"/>
    <x v="0"/>
    <x v="0"/>
    <x v="0"/>
    <x v="0"/>
    <x v="0"/>
    <n v="4"/>
    <s v="无醛"/>
    <s v="20190501/C中18-0364"/>
    <n v="1215"/>
    <n v="275.36735700000003"/>
    <n v="4860"/>
    <n v="260.41046399999999"/>
    <n v="2.1432959999999999"/>
    <n v="10"/>
    <n v="262.55376000000001"/>
    <n v="1225"/>
    <n v="3"/>
    <n v="477"/>
    <n v="0.05"/>
    <n v="7.95"/>
    <n v="61"/>
    <n v="88.5"/>
    <n v="149.5"/>
    <n v="2871"/>
    <n v="3097"/>
    <n v="5968"/>
    <n v="1219"/>
    <n v="8823"/>
    <n v="1099"/>
    <n v="42.4"/>
    <n v="8823"/>
    <n v="192"/>
    <n v="31280"/>
  </r>
  <r>
    <x v="0"/>
    <x v="0"/>
    <x v="0"/>
    <x v="0"/>
    <x v="2"/>
    <x v="2"/>
    <x v="0"/>
    <x v="0"/>
    <x v="0"/>
    <x v="0"/>
    <x v="0"/>
    <x v="0"/>
    <x v="0"/>
    <n v="4"/>
    <s v="无醛"/>
    <s v="20190501/A晚18-0365"/>
    <n v="1152"/>
    <n v="261.08904960000001"/>
    <n v="4608"/>
    <n v="246.90769919999997"/>
    <n v="1.0716479999999999"/>
    <n v="5"/>
    <n v="247.97934719999998"/>
    <n v="1157"/>
    <n v="7"/>
    <n v="473"/>
    <n v="0.11666666666666667"/>
    <n v="7.8833333333333337"/>
    <n v="59.15"/>
    <n v="88.95"/>
    <n v="148.1"/>
    <n v="2780"/>
    <n v="3113"/>
    <n v="5893"/>
    <n v="1202"/>
    <n v="8884"/>
    <n v="1065"/>
    <n v="43.2"/>
    <n v="8884"/>
    <n v="217"/>
    <n v="36640"/>
  </r>
  <r>
    <x v="0"/>
    <x v="0"/>
    <x v="0"/>
    <x v="1"/>
    <x v="0"/>
    <x v="0"/>
    <x v="0"/>
    <x v="0"/>
    <x v="0"/>
    <x v="0"/>
    <x v="0"/>
    <x v="0"/>
    <x v="0"/>
    <n v="4"/>
    <s v="无醛"/>
    <s v="20190502/B早18-0366"/>
    <n v="701"/>
    <n v="158.8744998"/>
    <n v="2804"/>
    <n v="150.24504959999999"/>
    <n v="1.7146368000000001"/>
    <n v="8"/>
    <n v="151.95968639999998"/>
    <n v="709"/>
    <n v="210"/>
    <n v="270"/>
    <n v="3.5"/>
    <n v="4.5"/>
    <n v="42.21"/>
    <n v="59.02"/>
    <n v="101.23"/>
    <n v="1983"/>
    <n v="2058"/>
    <n v="4041"/>
    <n v="829"/>
    <n v="6155"/>
    <n v="825"/>
    <n v="28.21"/>
    <n v="6155"/>
    <n v="137.5"/>
    <n v="30240"/>
  </r>
  <r>
    <x v="0"/>
    <x v="0"/>
    <x v="0"/>
    <x v="1"/>
    <x v="1"/>
    <x v="1"/>
    <x v="0"/>
    <x v="0"/>
    <x v="0"/>
    <x v="0"/>
    <x v="0"/>
    <x v="0"/>
    <x v="0"/>
    <n v="4"/>
    <s v="无醛"/>
    <s v="20190502/C中18-0367"/>
    <n v="999"/>
    <n v="226.41316019999999"/>
    <n v="3996"/>
    <n v="214.11527040000001"/>
    <n v="2.5719552000000006"/>
    <n v="12"/>
    <n v="216.6872256"/>
    <n v="1011"/>
    <n v="35"/>
    <n v="445"/>
    <n v="0.58333333333333337"/>
    <n v="7.416666666666667"/>
    <n v="56.1"/>
    <n v="77.5"/>
    <n v="133.6"/>
    <n v="2673"/>
    <n v="2712"/>
    <n v="5385"/>
    <n v="1097"/>
    <n v="8268"/>
    <n v="1104.25"/>
    <n v="37.200000000000003"/>
    <n v="8268"/>
    <n v="173"/>
    <n v="36640"/>
  </r>
  <r>
    <x v="0"/>
    <x v="0"/>
    <x v="0"/>
    <x v="1"/>
    <x v="2"/>
    <x v="2"/>
    <x v="0"/>
    <x v="0"/>
    <x v="0"/>
    <x v="0"/>
    <x v="0"/>
    <x v="0"/>
    <x v="0"/>
    <n v="4"/>
    <s v="无醛"/>
    <s v="20190502/A晚18-0368"/>
    <n v="1116"/>
    <n v="252.9300168"/>
    <n v="4464"/>
    <n v="239.1918336"/>
    <n v="4.2865919999999997"/>
    <n v="20"/>
    <n v="243.47842560000001"/>
    <n v="1136"/>
    <n v="0"/>
    <n v="480"/>
    <n v="0"/>
    <n v="8"/>
    <n v="60.49"/>
    <n v="84.96"/>
    <n v="145.44999999999999"/>
    <n v="2904"/>
    <n v="2972"/>
    <n v="5876"/>
    <n v="1191"/>
    <n v="9025"/>
    <n v="1210"/>
    <n v="40.700000000000003"/>
    <n v="9025"/>
    <n v="202"/>
    <n v="32400"/>
  </r>
  <r>
    <x v="0"/>
    <x v="0"/>
    <x v="0"/>
    <x v="2"/>
    <x v="0"/>
    <x v="0"/>
    <x v="0"/>
    <x v="0"/>
    <x v="0"/>
    <x v="0"/>
    <x v="0"/>
    <x v="0"/>
    <x v="0"/>
    <n v="4"/>
    <s v="无醛"/>
    <s v="20190503/B早18-0369"/>
    <n v="485"/>
    <n v="109.920303"/>
    <n v="1940"/>
    <n v="103.949856"/>
    <n v="0"/>
    <n v="0"/>
    <n v="103.949856"/>
    <n v="485"/>
    <n v="328"/>
    <n v="152"/>
    <n v="5.4666666666666668"/>
    <n v="2.5333333333333332"/>
    <n v="23.13"/>
    <n v="33.799999999999997"/>
    <n v="56.929999999999993"/>
    <n v="1105"/>
    <n v="1182"/>
    <n v="2287"/>
    <n v="459"/>
    <n v="3430"/>
    <n v="463"/>
    <n v="16.350000000000001"/>
    <n v="3430"/>
    <n v="88.5"/>
    <n v="33440"/>
  </r>
  <r>
    <x v="0"/>
    <x v="0"/>
    <x v="0"/>
    <x v="2"/>
    <x v="1"/>
    <x v="1"/>
    <x v="0"/>
    <x v="0"/>
    <x v="0"/>
    <x v="0"/>
    <x v="0"/>
    <x v="0"/>
    <x v="0"/>
    <n v="4"/>
    <s v="无醛"/>
    <s v="20190503/C中18-0370"/>
    <n v="828"/>
    <n v="187.65775440000002"/>
    <n v="3312"/>
    <n v="177.46490880000002"/>
    <n v="0"/>
    <n v="0"/>
    <n v="177.46490880000002"/>
    <n v="828"/>
    <n v="80"/>
    <n v="400"/>
    <n v="1.3333333333333333"/>
    <n v="6.666666666666667"/>
    <n v="52.85"/>
    <n v="72.88"/>
    <n v="125.72999999999999"/>
    <n v="2536"/>
    <n v="2549"/>
    <n v="5085"/>
    <n v="1030"/>
    <n v="8164"/>
    <n v="1050"/>
    <n v="39.33"/>
    <n v="8164"/>
    <n v="149"/>
    <n v="30240"/>
  </r>
  <r>
    <x v="0"/>
    <x v="0"/>
    <x v="0"/>
    <x v="2"/>
    <x v="2"/>
    <x v="2"/>
    <x v="0"/>
    <x v="0"/>
    <x v="0"/>
    <x v="0"/>
    <x v="0"/>
    <x v="0"/>
    <x v="0"/>
    <n v="4"/>
    <s v="无醛"/>
    <s v="20190503/A晚18-0371"/>
    <n v="1062"/>
    <n v="240.69146760000001"/>
    <n v="4248"/>
    <n v="227.61803519999998"/>
    <n v="4.5009215999999999"/>
    <n v="21"/>
    <n v="232.11895679999998"/>
    <n v="1083"/>
    <n v="61"/>
    <n v="419"/>
    <n v="1.0166666666666666"/>
    <n v="6.9833333333333334"/>
    <n v="60.93"/>
    <n v="85.91"/>
    <n v="146.84"/>
    <n v="2924"/>
    <n v="3007"/>
    <n v="5931"/>
    <n v="1203"/>
    <n v="8927"/>
    <n v="1221"/>
    <n v="46.39"/>
    <n v="8927"/>
    <n v="205"/>
    <n v="31360"/>
  </r>
  <r>
    <x v="0"/>
    <x v="0"/>
    <x v="0"/>
    <x v="3"/>
    <x v="0"/>
    <x v="0"/>
    <x v="0"/>
    <x v="0"/>
    <x v="0"/>
    <x v="0"/>
    <x v="0"/>
    <x v="0"/>
    <x v="0"/>
    <n v="4"/>
    <s v="无醛"/>
    <s v="20190504/B早18-0372"/>
    <n v="491"/>
    <n v="111.2801418"/>
    <n v="1964"/>
    <n v="105.23583359999999"/>
    <n v="8.5731839999999995"/>
    <n v="40"/>
    <n v="113.80901759999999"/>
    <n v="531"/>
    <n v="289"/>
    <n v="191"/>
    <n v="4.8166666666666664"/>
    <n v="3.1833333333333331"/>
    <n v="24.83"/>
    <n v="36.82"/>
    <n v="61.65"/>
    <n v="1197"/>
    <n v="1286"/>
    <n v="2483"/>
    <n v="500"/>
    <n v="3642"/>
    <n v="492"/>
    <n v="18.62"/>
    <n v="3642"/>
    <n v="85"/>
    <n v="33040"/>
  </r>
  <r>
    <x v="0"/>
    <x v="0"/>
    <x v="0"/>
    <x v="3"/>
    <x v="1"/>
    <x v="1"/>
    <x v="0"/>
    <x v="0"/>
    <x v="0"/>
    <x v="0"/>
    <x v="0"/>
    <x v="0"/>
    <x v="0"/>
    <n v="4"/>
    <s v="无醛"/>
    <s v="20190504/C中18-0373"/>
    <n v="448"/>
    <n v="101.5346304"/>
    <n v="1792"/>
    <n v="96.019660799999997"/>
    <n v="0"/>
    <n v="0"/>
    <n v="96.019660799999997"/>
    <n v="448"/>
    <n v="270"/>
    <n v="210"/>
    <n v="4.5"/>
    <n v="3.5"/>
    <n v="26"/>
    <n v="38.9"/>
    <n v="64.900000000000006"/>
    <n v="1247"/>
    <n v="1359"/>
    <n v="2606"/>
    <n v="526"/>
    <n v="3808"/>
    <n v="518.5"/>
    <n v="18.63"/>
    <n v="3808"/>
    <n v="94"/>
    <n v="26960"/>
  </r>
  <r>
    <x v="0"/>
    <x v="0"/>
    <x v="0"/>
    <x v="3"/>
    <x v="2"/>
    <x v="2"/>
    <x v="0"/>
    <x v="0"/>
    <x v="0"/>
    <x v="0"/>
    <x v="0"/>
    <x v="0"/>
    <x v="0"/>
    <n v="4"/>
    <s v="无醛"/>
    <s v="20190504/A晚18-0374"/>
    <n v="891"/>
    <n v="201.9360618"/>
    <n v="3564"/>
    <n v="190.96767359999998"/>
    <n v="0.42865920000000002"/>
    <n v="2"/>
    <n v="191.39633279999998"/>
    <n v="893"/>
    <n v="16"/>
    <n v="464"/>
    <n v="0.26666666666666666"/>
    <n v="7.7333333333333334"/>
    <n v="56.29"/>
    <n v="79.430000000000007"/>
    <n v="135.72"/>
    <n v="2701"/>
    <n v="2779"/>
    <n v="5480"/>
    <n v="1010"/>
    <n v="7343"/>
    <n v="1124"/>
    <n v="38.11"/>
    <n v="7343"/>
    <n v="187"/>
    <n v="26320"/>
  </r>
  <r>
    <x v="0"/>
    <x v="0"/>
    <x v="0"/>
    <x v="4"/>
    <x v="0"/>
    <x v="0"/>
    <x v="0"/>
    <x v="0"/>
    <x v="0"/>
    <x v="0"/>
    <x v="0"/>
    <x v="0"/>
    <x v="0"/>
    <n v="4"/>
    <s v="无醛"/>
    <s v="20190505/B早18-0375"/>
    <n v="958"/>
    <n v="217.1209284"/>
    <n v="3832"/>
    <n v="205.3277568"/>
    <n v="4.2865919999999997"/>
    <n v="20"/>
    <n v="209.61434880000002"/>
    <n v="978"/>
    <n v="129"/>
    <n v="351"/>
    <n v="2.15"/>
    <n v="5.85"/>
    <n v="46.34"/>
    <n v="65.89"/>
    <n v="112.23"/>
    <n v="2224"/>
    <n v="2304"/>
    <n v="4528"/>
    <n v="921"/>
    <n v="6206"/>
    <n v="929"/>
    <n v="32.72"/>
    <n v="6206"/>
    <n v="160"/>
    <n v="34720"/>
  </r>
  <r>
    <x v="0"/>
    <x v="0"/>
    <x v="0"/>
    <x v="4"/>
    <x v="1"/>
    <x v="1"/>
    <x v="0"/>
    <x v="0"/>
    <x v="0"/>
    <x v="0"/>
    <x v="0"/>
    <x v="0"/>
    <x v="0"/>
    <n v="4"/>
    <s v="无醛"/>
    <s v="20190505/C中18-0376"/>
    <n v="171"/>
    <n v="38.755405799999998"/>
    <n v="684"/>
    <n v="36.650361600000004"/>
    <n v="0"/>
    <n v="0"/>
    <n v="36.650361600000004"/>
    <n v="171"/>
    <n v="311"/>
    <n v="169"/>
    <n v="5.1833333333333336"/>
    <n v="2.8166666666666669"/>
    <n v="16.829999999999998"/>
    <n v="24.62"/>
    <n v="41.45"/>
    <n v="802"/>
    <n v="825"/>
    <n v="1627"/>
    <n v="322"/>
    <n v="2174"/>
    <n v="327"/>
    <n v="12.25"/>
    <n v="2174"/>
    <n v="54"/>
    <n v="31920"/>
  </r>
  <r>
    <x v="0"/>
    <x v="0"/>
    <x v="0"/>
    <x v="4"/>
    <x v="2"/>
    <x v="2"/>
    <x v="0"/>
    <x v="0"/>
    <x v="0"/>
    <x v="0"/>
    <x v="0"/>
    <x v="0"/>
    <x v="0"/>
    <n v="4"/>
    <s v="无醛"/>
    <s v="20190505/A晚18-0377"/>
    <n v="648"/>
    <n v="146.86259039999999"/>
    <n v="2592"/>
    <n v="138.88558080000001"/>
    <n v="0"/>
    <n v="0"/>
    <n v="138.88558080000001"/>
    <n v="648"/>
    <n v="170"/>
    <n v="310"/>
    <n v="2.8333333333333335"/>
    <n v="5.166666666666667"/>
    <n v="38.83"/>
    <n v="51.93"/>
    <n v="90.759999999999991"/>
    <n v="1854"/>
    <n v="1790"/>
    <n v="3644"/>
    <n v="729"/>
    <n v="4920"/>
    <n v="765"/>
    <n v="26.59"/>
    <n v="4920"/>
    <n v="157"/>
    <n v="26400"/>
  </r>
  <r>
    <x v="0"/>
    <x v="0"/>
    <x v="1"/>
    <x v="5"/>
    <x v="0"/>
    <x v="1"/>
    <x v="0"/>
    <x v="0"/>
    <x v="0"/>
    <x v="0"/>
    <x v="0"/>
    <x v="0"/>
    <x v="0"/>
    <n v="4"/>
    <s v="无醛"/>
    <s v="20190506/C早18-0378"/>
    <n v="297"/>
    <n v="67.312020599999997"/>
    <n v="1188"/>
    <n v="63.655891200000006"/>
    <n v="0"/>
    <n v="0"/>
    <n v="63.655891200000006"/>
    <n v="297"/>
    <n v="285"/>
    <n v="195"/>
    <n v="4.75"/>
    <n v="3.25"/>
    <n v="24.1"/>
    <n v="32.4"/>
    <n v="56.5"/>
    <n v="1153"/>
    <n v="1129"/>
    <n v="2282"/>
    <n v="447"/>
    <n v="3260"/>
    <n v="380.25"/>
    <n v="19.010000000000002"/>
    <n v="3260"/>
    <n v="77"/>
    <n v="28880"/>
  </r>
  <r>
    <x v="0"/>
    <x v="0"/>
    <x v="1"/>
    <x v="5"/>
    <x v="1"/>
    <x v="2"/>
    <x v="0"/>
    <x v="0"/>
    <x v="0"/>
    <x v="0"/>
    <x v="0"/>
    <x v="0"/>
    <x v="0"/>
    <n v="4"/>
    <s v="无醛"/>
    <s v="20190506/A中18-0379"/>
    <n v="441"/>
    <n v="99.948151800000005"/>
    <n v="1764"/>
    <n v="94.519353599999988"/>
    <n v="0"/>
    <n v="0"/>
    <n v="94.519353599999988"/>
    <n v="441"/>
    <n v="313"/>
    <n v="167"/>
    <n v="5.2166666666666668"/>
    <n v="2.7833333333333332"/>
    <n v="20.260000000000002"/>
    <n v="27.04"/>
    <n v="47.3"/>
    <n v="972"/>
    <n v="934"/>
    <n v="1906"/>
    <n v="379"/>
    <n v="3156"/>
    <n v="293"/>
    <n v="21.15"/>
    <n v="3156"/>
    <n v="75"/>
    <n v="32880"/>
  </r>
  <r>
    <x v="0"/>
    <x v="0"/>
    <x v="1"/>
    <x v="5"/>
    <x v="2"/>
    <x v="0"/>
    <x v="0"/>
    <x v="0"/>
    <x v="0"/>
    <x v="0"/>
    <x v="0"/>
    <x v="0"/>
    <x v="0"/>
    <n v="4"/>
    <s v="无醛"/>
    <s v="20190506/B晚18-0380"/>
    <n v="207"/>
    <n v="46.914438600000004"/>
    <n v="828"/>
    <n v="44.366227200000004"/>
    <n v="0"/>
    <n v="0"/>
    <n v="44.366227200000004"/>
    <n v="207"/>
    <n v="312"/>
    <n v="168"/>
    <n v="5.2"/>
    <n v="2.8"/>
    <n v="21.7"/>
    <n v="31.23"/>
    <n v="52.93"/>
    <n v="1041"/>
    <n v="1081"/>
    <n v="2122"/>
    <n v="423"/>
    <n v="2062"/>
    <n v="343"/>
    <m/>
    <n v="2002"/>
    <n v="75"/>
    <n v="23840"/>
  </r>
  <r>
    <x v="0"/>
    <x v="0"/>
    <x v="1"/>
    <x v="6"/>
    <x v="0"/>
    <x v="1"/>
    <x v="0"/>
    <x v="0"/>
    <x v="0"/>
    <x v="0"/>
    <x v="0"/>
    <x v="0"/>
    <x v="0"/>
    <n v="4"/>
    <s v="无醛"/>
    <s v="20190507/C早18-0381"/>
    <n v="70"/>
    <n v="15.864786"/>
    <n v="280"/>
    <n v="15.003072"/>
    <n v="0"/>
    <m/>
    <n v="15.003072"/>
    <n v="70"/>
    <m/>
    <m/>
    <n v="0"/>
    <n v="0"/>
    <m/>
    <m/>
    <n v="0"/>
    <m/>
    <m/>
    <n v="0"/>
    <m/>
    <m/>
    <m/>
    <m/>
    <m/>
    <m/>
    <n v="13360"/>
  </r>
  <r>
    <x v="0"/>
    <x v="0"/>
    <x v="1"/>
    <x v="6"/>
    <x v="0"/>
    <x v="1"/>
    <x v="1"/>
    <x v="0"/>
    <x v="0"/>
    <x v="1"/>
    <x v="0"/>
    <x v="0"/>
    <x v="1"/>
    <n v="4"/>
    <s v="无醛"/>
    <s v="20190507/C早09-0382"/>
    <n v="928"/>
    <n v="108.00305280000001"/>
    <n v="3712"/>
    <n v="99.448934400000013"/>
    <n v="1.0716479999999999"/>
    <n v="10"/>
    <n v="100.52058240000001"/>
    <n v="938"/>
    <n v="174"/>
    <n v="306"/>
    <n v="2.9"/>
    <n v="5.0999999999999996"/>
    <n v="49.4"/>
    <n v="45"/>
    <n v="94.4"/>
    <n v="2240"/>
    <n v="1575"/>
    <n v="3815"/>
    <n v="790"/>
    <n v="4569"/>
    <n v="692.5"/>
    <n v="26.52"/>
    <n v="4569"/>
    <n v="198.45"/>
    <n v="13360"/>
  </r>
  <r>
    <x v="0"/>
    <x v="0"/>
    <x v="1"/>
    <x v="6"/>
    <x v="1"/>
    <x v="2"/>
    <x v="1"/>
    <x v="0"/>
    <x v="0"/>
    <x v="1"/>
    <x v="0"/>
    <x v="0"/>
    <x v="1"/>
    <n v="4"/>
    <s v="无醛"/>
    <s v="20190507/A中09-0383"/>
    <n v="1664"/>
    <n v="193.66064640000002"/>
    <n v="6656"/>
    <n v="178.32222719999999"/>
    <n v="0"/>
    <n v="0"/>
    <n v="178.32222719999999"/>
    <n v="1664"/>
    <n v="45"/>
    <n v="435"/>
    <n v="0.75"/>
    <n v="7.25"/>
    <n v="66.900000000000006"/>
    <n v="58.32"/>
    <n v="125.22"/>
    <n v="3037"/>
    <n v="2041"/>
    <n v="5078"/>
    <n v="1075"/>
    <n v="6887"/>
    <n v="936"/>
    <n v="64"/>
    <n v="6887"/>
    <n v="274"/>
    <n v="32240"/>
  </r>
  <r>
    <x v="0"/>
    <x v="0"/>
    <x v="1"/>
    <x v="6"/>
    <x v="2"/>
    <x v="0"/>
    <x v="1"/>
    <x v="0"/>
    <x v="0"/>
    <x v="1"/>
    <x v="0"/>
    <x v="0"/>
    <x v="1"/>
    <n v="4"/>
    <s v="无醛"/>
    <s v="20190507/B晚09-0384"/>
    <n v="1696"/>
    <n v="197.38488960000001"/>
    <n v="6784"/>
    <n v="181.7515008"/>
    <n v="0"/>
    <n v="0"/>
    <n v="181.7515008"/>
    <n v="1696"/>
    <n v="53"/>
    <n v="427"/>
    <n v="0.8833333333333333"/>
    <n v="7.1166666666666663"/>
    <n v="65.290000000000006"/>
    <n v="56.6"/>
    <n v="121.89000000000001"/>
    <n v="3003"/>
    <n v="1978"/>
    <n v="4981"/>
    <n v="1047"/>
    <n v="6612"/>
    <n v="916"/>
    <n v="62.14"/>
    <n v="6612"/>
    <n v="252"/>
    <n v="29120"/>
  </r>
  <r>
    <x v="0"/>
    <x v="0"/>
    <x v="1"/>
    <x v="7"/>
    <x v="0"/>
    <x v="1"/>
    <x v="1"/>
    <x v="0"/>
    <x v="0"/>
    <x v="1"/>
    <x v="0"/>
    <x v="0"/>
    <x v="1"/>
    <n v="4"/>
    <s v="无醛"/>
    <s v="20190508/C早09-0385"/>
    <n v="512"/>
    <n v="59.587891200000001"/>
    <n v="2048"/>
    <n v="54.868377600000002"/>
    <n v="0.64298880000000014"/>
    <n v="6"/>
    <n v="55.5113664"/>
    <n v="518"/>
    <n v="319"/>
    <n v="161"/>
    <n v="5.3166666666666664"/>
    <n v="2.6833333333333331"/>
    <n v="23.1"/>
    <n v="24.6"/>
    <n v="47.7"/>
    <n v="1066"/>
    <n v="763"/>
    <n v="1829"/>
    <n v="351"/>
    <n v="2667"/>
    <n v="321"/>
    <n v="24"/>
    <n v="2667"/>
    <n v="92"/>
    <n v="33440"/>
  </r>
  <r>
    <x v="0"/>
    <x v="0"/>
    <x v="1"/>
    <x v="7"/>
    <x v="1"/>
    <x v="2"/>
    <x v="1"/>
    <x v="0"/>
    <x v="0"/>
    <x v="1"/>
    <x v="0"/>
    <x v="0"/>
    <x v="1"/>
    <n v="4"/>
    <s v="无醛"/>
    <s v="20190508/A中09-0386"/>
    <n v="802"/>
    <n v="93.338845200000009"/>
    <n v="3208"/>
    <n v="85.94616959999999"/>
    <n v="0.75015359999999998"/>
    <n v="7"/>
    <n v="86.696323199999995"/>
    <n v="809"/>
    <n v="11"/>
    <n v="230"/>
    <n v="0.18333333333333332"/>
    <n v="3.8333333333333335"/>
    <n v="26.59"/>
    <n v="23.05"/>
    <n v="49.64"/>
    <n v="1234"/>
    <n v="806"/>
    <n v="2040"/>
    <n v="425"/>
    <n v="2996"/>
    <n v="372"/>
    <n v="25.34"/>
    <n v="2996"/>
    <n v="117"/>
    <n v="11040"/>
  </r>
  <r>
    <x v="0"/>
    <x v="0"/>
    <x v="1"/>
    <x v="7"/>
    <x v="1"/>
    <x v="2"/>
    <x v="1"/>
    <x v="0"/>
    <x v="0"/>
    <x v="1"/>
    <x v="0"/>
    <x v="0"/>
    <x v="1"/>
    <n v="4"/>
    <s v="无醛"/>
    <s v="20190508/A中09-0387"/>
    <n v="704"/>
    <n v="81.933350399999995"/>
    <n v="2816"/>
    <n v="75.444019200000014"/>
    <n v="15.003072"/>
    <n v="140"/>
    <n v="90.447091200000017"/>
    <n v="844"/>
    <n v="10"/>
    <n v="229"/>
    <n v="0.16666666666666666"/>
    <n v="3.8166666666666669"/>
    <n v="34.909999999999997"/>
    <n v="29.86"/>
    <n v="64.77"/>
    <n v="1641"/>
    <n v="1045"/>
    <n v="2686"/>
    <n v="559"/>
    <n v="3658"/>
    <n v="489"/>
    <n v="31.66"/>
    <n v="3658"/>
    <n v="152"/>
    <n v="11040"/>
  </r>
  <r>
    <x v="0"/>
    <x v="0"/>
    <x v="1"/>
    <x v="7"/>
    <x v="2"/>
    <x v="0"/>
    <x v="1"/>
    <x v="0"/>
    <x v="0"/>
    <x v="1"/>
    <x v="0"/>
    <x v="0"/>
    <x v="1"/>
    <n v="4"/>
    <s v="无醛"/>
    <s v="20190508/B晚09-0388"/>
    <n v="1214"/>
    <n v="141.28847640000001"/>
    <n v="4856"/>
    <n v="130.0980672"/>
    <n v="25.505222399999997"/>
    <n v="238"/>
    <n v="155.60328960000001"/>
    <n v="1452"/>
    <n v="0"/>
    <n v="480"/>
    <n v="0"/>
    <n v="8"/>
    <n v="48.78"/>
    <n v="44.34"/>
    <n v="93.12"/>
    <n v="2292"/>
    <n v="1552"/>
    <n v="3844"/>
    <n v="804"/>
    <n v="4230"/>
    <n v="683.7"/>
    <n v="46.22"/>
    <n v="4230"/>
    <n v="235"/>
    <n v="30720"/>
  </r>
  <r>
    <x v="0"/>
    <x v="0"/>
    <x v="1"/>
    <x v="8"/>
    <x v="0"/>
    <x v="1"/>
    <x v="1"/>
    <x v="0"/>
    <x v="0"/>
    <x v="1"/>
    <x v="0"/>
    <x v="0"/>
    <x v="1"/>
    <n v="4"/>
    <s v="无醛"/>
    <s v="20190509/C早09-0389"/>
    <n v="1328"/>
    <n v="154.55609280000002"/>
    <n v="5312"/>
    <n v="142.3148544"/>
    <n v="10.716479999999999"/>
    <n v="100"/>
    <n v="153.03133439999999"/>
    <n v="1428"/>
    <n v="45"/>
    <n v="435"/>
    <n v="0.75"/>
    <n v="7.25"/>
    <n v="52.1"/>
    <n v="47.4"/>
    <n v="99.5"/>
    <n v="2470"/>
    <n v="1647"/>
    <n v="4117"/>
    <n v="856"/>
    <n v="5542"/>
    <n v="727.75"/>
    <n v="35.35"/>
    <n v="5542"/>
    <n v="206"/>
    <n v="32960"/>
  </r>
  <r>
    <x v="0"/>
    <x v="0"/>
    <x v="1"/>
    <x v="8"/>
    <x v="1"/>
    <x v="2"/>
    <x v="1"/>
    <x v="0"/>
    <x v="0"/>
    <x v="1"/>
    <x v="0"/>
    <x v="0"/>
    <x v="1"/>
    <n v="4"/>
    <s v="无醛"/>
    <s v="20190509/A中09-0390"/>
    <n v="1456"/>
    <n v="169.4530656"/>
    <n v="5824"/>
    <n v="156.03194880000001"/>
    <n v="7.715865599999999"/>
    <n v="72"/>
    <n v="163.74781440000001"/>
    <n v="1528"/>
    <n v="8"/>
    <n v="472"/>
    <n v="0.13333333333333333"/>
    <n v="7.8666666666666663"/>
    <n v="54.66"/>
    <n v="49.39"/>
    <n v="104.05"/>
    <n v="2678"/>
    <n v="1679"/>
    <n v="4357"/>
    <n v="889"/>
    <n v="6399"/>
    <n v="764"/>
    <n v="32.6"/>
    <n v="6399"/>
    <n v="257"/>
    <n v="33760"/>
  </r>
  <r>
    <x v="0"/>
    <x v="0"/>
    <x v="1"/>
    <x v="8"/>
    <x v="2"/>
    <x v="0"/>
    <x v="1"/>
    <x v="0"/>
    <x v="0"/>
    <x v="1"/>
    <x v="0"/>
    <x v="0"/>
    <x v="1"/>
    <n v="4"/>
    <s v="无醛"/>
    <s v="20190509/B晚09-0391"/>
    <n v="1759"/>
    <n v="204.71699340000001"/>
    <n v="7036"/>
    <n v="188.50288319999999"/>
    <n v="1.1788128000000002"/>
    <n v="11"/>
    <n v="189.68169599999999"/>
    <n v="1770"/>
    <n v="31"/>
    <n v="449"/>
    <n v="0.51666666666666672"/>
    <n v="7.4833333333333334"/>
    <n v="63.47"/>
    <n v="57.86"/>
    <n v="121.33"/>
    <n v="3110"/>
    <n v="1967"/>
    <n v="5077"/>
    <n v="1035"/>
    <n v="7460"/>
    <n v="890.41"/>
    <n v="38.19"/>
    <n v="7460"/>
    <n v="280"/>
    <n v="30240"/>
  </r>
  <r>
    <x v="0"/>
    <x v="0"/>
    <x v="1"/>
    <x v="9"/>
    <x v="0"/>
    <x v="1"/>
    <x v="1"/>
    <x v="0"/>
    <x v="0"/>
    <x v="1"/>
    <x v="0"/>
    <x v="0"/>
    <x v="1"/>
    <n v="4"/>
    <s v="无醛"/>
    <s v="20190510/C早09-0392"/>
    <n v="100"/>
    <n v="11.638260000000001"/>
    <n v="400"/>
    <n v="10.716479999999999"/>
    <n v="0"/>
    <n v="0"/>
    <n v="10.716479999999999"/>
    <n v="100"/>
    <n v="62"/>
    <n v="178"/>
    <n v="1.0333333333333334"/>
    <n v="2.9666666666666668"/>
    <n v="0"/>
    <m/>
    <n v="0"/>
    <m/>
    <m/>
    <n v="0"/>
    <m/>
    <m/>
    <m/>
    <m/>
    <m/>
    <m/>
    <n v="17600"/>
  </r>
  <r>
    <x v="0"/>
    <x v="0"/>
    <x v="1"/>
    <x v="9"/>
    <x v="0"/>
    <x v="1"/>
    <x v="2"/>
    <x v="0"/>
    <x v="0"/>
    <x v="2"/>
    <x v="0"/>
    <x v="0"/>
    <x v="2"/>
    <n v="4"/>
    <s v="无醛"/>
    <s v="20190510/C早25-0393"/>
    <n v="438"/>
    <n v="137.36577024000002"/>
    <n v="1752"/>
    <n v="130.38383999999999"/>
    <n v="2.9768000000000003"/>
    <n v="10"/>
    <n v="133.36063999999999"/>
    <n v="448"/>
    <n v="62"/>
    <n v="178"/>
    <n v="1.0333333333333334"/>
    <n v="2.9666666666666668"/>
    <n v="30.1"/>
    <n v="70.599999999999994"/>
    <n v="100.69999999999999"/>
    <n v="1418"/>
    <n v="2541"/>
    <n v="3959"/>
    <n v="741"/>
    <n v="6810"/>
    <n v="420"/>
    <n v="60.32"/>
    <n v="6810"/>
    <n v="134"/>
    <n v="17600"/>
  </r>
  <r>
    <x v="0"/>
    <x v="0"/>
    <x v="1"/>
    <x v="9"/>
    <x v="1"/>
    <x v="2"/>
    <x v="2"/>
    <x v="0"/>
    <x v="0"/>
    <x v="3"/>
    <x v="0"/>
    <x v="0"/>
    <x v="2"/>
    <n v="4"/>
    <s v="无醛"/>
    <s v="20190510/A中25-0394"/>
    <n v="822"/>
    <n v="256.78901880000001"/>
    <n v="3288"/>
    <n v="244.69296"/>
    <n v="0.89303999999999994"/>
    <n v="3"/>
    <n v="245.58600000000001"/>
    <n v="825"/>
    <n v="22"/>
    <n v="458"/>
    <n v="0.36666666666666664"/>
    <n v="7.6333333333333337"/>
    <n v="44.44"/>
    <n v="100.08"/>
    <n v="144.51999999999998"/>
    <n v="2088"/>
    <n v="3574"/>
    <n v="5662"/>
    <n v="1065"/>
    <n v="8673"/>
    <n v="621"/>
    <n v="63.77"/>
    <n v="8673"/>
    <n v="102"/>
    <n v="32640"/>
  </r>
  <r>
    <x v="0"/>
    <x v="0"/>
    <x v="1"/>
    <x v="9"/>
    <x v="2"/>
    <x v="0"/>
    <x v="2"/>
    <x v="0"/>
    <x v="0"/>
    <x v="2"/>
    <x v="0"/>
    <x v="0"/>
    <x v="2"/>
    <n v="4"/>
    <s v="无醛"/>
    <s v="20190510/B晚25-0395"/>
    <n v="702"/>
    <n v="220.16157696000002"/>
    <n v="2808"/>
    <n v="208.97135999999998"/>
    <n v="0"/>
    <n v="0"/>
    <n v="208.97135999999998"/>
    <n v="702"/>
    <n v="105"/>
    <n v="375"/>
    <n v="1.75"/>
    <n v="6.25"/>
    <n v="39.450000000000003"/>
    <n v="87.5"/>
    <n v="126.95"/>
    <n v="1853"/>
    <n v="3135"/>
    <n v="4988"/>
    <n v="938"/>
    <n v="7526"/>
    <n v="551"/>
    <n v="55.5"/>
    <n v="7526"/>
    <n v="94.5"/>
    <n v="30560"/>
  </r>
  <r>
    <x v="0"/>
    <x v="0"/>
    <x v="1"/>
    <x v="10"/>
    <x v="0"/>
    <x v="1"/>
    <x v="2"/>
    <x v="0"/>
    <x v="0"/>
    <x v="2"/>
    <x v="0"/>
    <x v="0"/>
    <x v="2"/>
    <n v="4"/>
    <s v="无醛"/>
    <s v="20190511/C早25-0396"/>
    <n v="954"/>
    <n v="299.19393792000005"/>
    <n v="3816"/>
    <n v="283.98671999999999"/>
    <n v="7.4420000000000002"/>
    <n v="25"/>
    <n v="291.42872"/>
    <n v="979"/>
    <n v="5"/>
    <n v="475"/>
    <n v="8.3333333333333329E-2"/>
    <n v="7.916666666666667"/>
    <n v="48.96"/>
    <n v="111.32"/>
    <n v="160.28"/>
    <n v="2301"/>
    <n v="3981"/>
    <n v="6282"/>
    <n v="1181"/>
    <n v="9082"/>
    <n v="685"/>
    <n v="70.5"/>
    <n v="9082"/>
    <n v="110.2"/>
    <n v="33760"/>
  </r>
  <r>
    <x v="0"/>
    <x v="0"/>
    <x v="1"/>
    <x v="10"/>
    <x v="1"/>
    <x v="2"/>
    <x v="2"/>
    <x v="0"/>
    <x v="0"/>
    <x v="2"/>
    <x v="0"/>
    <x v="0"/>
    <x v="2"/>
    <n v="4"/>
    <s v="无醛"/>
    <s v="20190511/A中25-0397"/>
    <n v="930"/>
    <n v="291.66704640000006"/>
    <n v="3720"/>
    <n v="276.8424"/>
    <n v="9.52576"/>
    <n v="32"/>
    <n v="286.36815999999999"/>
    <n v="962"/>
    <n v="0"/>
    <n v="480"/>
    <n v="0"/>
    <n v="8"/>
    <n v="46.8"/>
    <n v="107.82"/>
    <n v="154.62"/>
    <n v="2199"/>
    <n v="3854"/>
    <n v="6053"/>
    <n v="1137"/>
    <n v="8724"/>
    <n v="655"/>
    <n v="68.349999999999994"/>
    <n v="8724"/>
    <n v="111"/>
    <n v="35120"/>
  </r>
  <r>
    <x v="0"/>
    <x v="0"/>
    <x v="1"/>
    <x v="10"/>
    <x v="2"/>
    <x v="0"/>
    <x v="2"/>
    <x v="0"/>
    <x v="0"/>
    <x v="2"/>
    <x v="0"/>
    <x v="0"/>
    <x v="2"/>
    <n v="4"/>
    <s v="无醛"/>
    <s v="20190511/B晚25-0398"/>
    <n v="822"/>
    <n v="257.79603456000001"/>
    <n v="3288"/>
    <n v="244.69296"/>
    <n v="0"/>
    <n v="0"/>
    <n v="244.69296"/>
    <n v="822"/>
    <n v="73"/>
    <n v="407"/>
    <n v="1.2166666666666666"/>
    <n v="6.7833333333333332"/>
    <n v="40.67"/>
    <n v="92.58"/>
    <n v="133.25"/>
    <n v="1911"/>
    <n v="3319"/>
    <n v="5230"/>
    <n v="984"/>
    <n v="7538"/>
    <n v="571"/>
    <n v="58.85"/>
    <n v="7538"/>
    <n v="103.5"/>
    <n v="29440"/>
  </r>
  <r>
    <x v="0"/>
    <x v="0"/>
    <x v="1"/>
    <x v="11"/>
    <x v="0"/>
    <x v="1"/>
    <x v="2"/>
    <x v="0"/>
    <x v="0"/>
    <x v="2"/>
    <x v="0"/>
    <x v="0"/>
    <x v="2"/>
    <n v="4"/>
    <s v="无醛"/>
    <s v="20190512/C早25-0399"/>
    <n v="776"/>
    <n v="243.36949248000002"/>
    <n v="3104"/>
    <n v="230.99967999999998"/>
    <n v="0"/>
    <n v="0"/>
    <n v="230.99967999999998"/>
    <n v="776"/>
    <n v="29"/>
    <n v="451"/>
    <n v="0.48333333333333334"/>
    <n v="7.5166666666666666"/>
    <n v="43.7"/>
    <n v="96"/>
    <n v="139.69999999999999"/>
    <n v="2086"/>
    <n v="3441"/>
    <n v="5527"/>
    <n v="1033"/>
    <n v="8070"/>
    <n v="639"/>
    <n v="61"/>
    <n v="8070"/>
    <n v="96"/>
    <n v="34560"/>
  </r>
  <r>
    <x v="0"/>
    <x v="0"/>
    <x v="1"/>
    <x v="11"/>
    <x v="1"/>
    <x v="2"/>
    <x v="2"/>
    <x v="0"/>
    <x v="0"/>
    <x v="2"/>
    <x v="0"/>
    <x v="0"/>
    <x v="2"/>
    <n v="4"/>
    <s v="无醛"/>
    <s v="20190512/A中25-0400"/>
    <n v="972"/>
    <n v="304.83910656000006"/>
    <n v="3888"/>
    <n v="289.34496000000001"/>
    <n v="2.0837600000000003"/>
    <n v="7"/>
    <n v="291.42872"/>
    <n v="979"/>
    <n v="8"/>
    <n v="472"/>
    <n v="0.13333333333333333"/>
    <n v="7.8666666666666663"/>
    <n v="47.26"/>
    <n v="107.55"/>
    <n v="154.81"/>
    <n v="2268"/>
    <n v="3841"/>
    <n v="6109"/>
    <n v="1140"/>
    <n v="8890"/>
    <n v="755"/>
    <n v="68"/>
    <n v="8890"/>
    <n v="113"/>
    <n v="36720"/>
  </r>
  <r>
    <x v="0"/>
    <x v="0"/>
    <x v="1"/>
    <x v="11"/>
    <x v="2"/>
    <x v="0"/>
    <x v="2"/>
    <x v="0"/>
    <x v="0"/>
    <x v="2"/>
    <x v="0"/>
    <x v="0"/>
    <x v="2"/>
    <n v="4"/>
    <s v="无醛"/>
    <s v="20190512/B晚25-0401"/>
    <n v="900"/>
    <n v="282.25843200000003"/>
    <n v="3600"/>
    <n v="267.91199999999998"/>
    <n v="0"/>
    <n v="0"/>
    <n v="267.91199999999998"/>
    <n v="900"/>
    <n v="13"/>
    <n v="467"/>
    <n v="0.21666666666666667"/>
    <n v="7.7833333333333332"/>
    <n v="46.82"/>
    <n v="106.11"/>
    <n v="152.93"/>
    <n v="2247"/>
    <n v="3804"/>
    <n v="6051"/>
    <n v="1128"/>
    <n v="8492"/>
    <n v="749"/>
    <n v="67"/>
    <n v="8492"/>
    <n v="109.5"/>
    <n v="36080"/>
  </r>
  <r>
    <x v="0"/>
    <x v="0"/>
    <x v="2"/>
    <x v="12"/>
    <x v="0"/>
    <x v="2"/>
    <x v="2"/>
    <x v="0"/>
    <x v="0"/>
    <x v="3"/>
    <x v="0"/>
    <x v="0"/>
    <x v="2"/>
    <n v="4"/>
    <s v="无醛"/>
    <s v="20190513/A早25-0402"/>
    <n v="486"/>
    <n v="151.8241644"/>
    <n v="1944"/>
    <n v="144.67248000000001"/>
    <n v="14.884"/>
    <n v="50"/>
    <n v="159.55648000000002"/>
    <n v="536"/>
    <n v="145"/>
    <n v="335"/>
    <n v="2.4166666666666665"/>
    <n v="5.583333333333333"/>
    <n v="37.04"/>
    <n v="79.489999999999995"/>
    <n v="116.53"/>
    <n v="1769"/>
    <n v="2836"/>
    <n v="4605"/>
    <n v="863"/>
    <n v="6484"/>
    <n v="589"/>
    <n v="50.31"/>
    <n v="6484"/>
    <n v="87"/>
    <n v="28480"/>
  </r>
  <r>
    <x v="0"/>
    <x v="0"/>
    <x v="2"/>
    <x v="12"/>
    <x v="1"/>
    <x v="0"/>
    <x v="2"/>
    <x v="0"/>
    <x v="0"/>
    <x v="2"/>
    <x v="0"/>
    <x v="0"/>
    <x v="2"/>
    <n v="4"/>
    <s v="无醛"/>
    <s v="20190513/B中25-0403"/>
    <n v="225"/>
    <n v="70.564608000000007"/>
    <n v="900"/>
    <n v="66.977999999999994"/>
    <n v="1.7860799999999999"/>
    <n v="6"/>
    <n v="68.764079999999993"/>
    <n v="231"/>
    <n v="29"/>
    <n v="211"/>
    <n v="0.48333333333333334"/>
    <n v="3.5166666666666666"/>
    <n v="13"/>
    <n v="36"/>
    <n v="49"/>
    <n v="856"/>
    <n v="1024"/>
    <n v="1880"/>
    <n v="244"/>
    <n v="2557"/>
    <n v="233"/>
    <n v="20"/>
    <n v="2557"/>
    <n v="15"/>
    <n v="14800"/>
  </r>
  <r>
    <x v="0"/>
    <x v="0"/>
    <x v="2"/>
    <x v="12"/>
    <x v="1"/>
    <x v="0"/>
    <x v="2"/>
    <x v="1"/>
    <x v="0"/>
    <x v="2"/>
    <x v="0"/>
    <x v="0"/>
    <x v="2"/>
    <n v="4"/>
    <s v="无醛"/>
    <s v="20190513/B中25-0404"/>
    <n v="526"/>
    <n v="164.79672576000002"/>
    <n v="2104"/>
    <n v="156.57968"/>
    <n v="11.01416"/>
    <n v="37"/>
    <n v="167.59384"/>
    <n v="563"/>
    <n v="29"/>
    <n v="211"/>
    <n v="0.48333333333333334"/>
    <n v="3.5166666666666666"/>
    <n v="29"/>
    <n v="52.65"/>
    <n v="81.650000000000006"/>
    <n v="1150"/>
    <n v="2148"/>
    <n v="3298"/>
    <n v="721"/>
    <n v="4681"/>
    <n v="425"/>
    <n v="36.25"/>
    <n v="4681"/>
    <n v="60"/>
    <n v="14800"/>
  </r>
  <r>
    <x v="0"/>
    <x v="0"/>
    <x v="2"/>
    <x v="12"/>
    <x v="2"/>
    <x v="1"/>
    <x v="2"/>
    <x v="1"/>
    <x v="0"/>
    <x v="2"/>
    <x v="0"/>
    <x v="0"/>
    <x v="2"/>
    <n v="4"/>
    <s v="无醛"/>
    <s v="20190513/C晚25-0405"/>
    <n v="810"/>
    <n v="253.77442560000003"/>
    <n v="3240"/>
    <n v="241.12079999999997"/>
    <n v="9.8234399999999997"/>
    <n v="33"/>
    <n v="250.94423999999998"/>
    <n v="843"/>
    <n v="16"/>
    <n v="464"/>
    <n v="0.26666666666666666"/>
    <n v="7.7333333333333334"/>
    <n v="42.38"/>
    <n v="90.11"/>
    <n v="132.49"/>
    <n v="2034"/>
    <n v="3228"/>
    <n v="5262"/>
    <n v="987"/>
    <n v="7907"/>
    <n v="678"/>
    <n v="57.26"/>
    <n v="7907"/>
    <n v="201"/>
    <n v="33360"/>
  </r>
  <r>
    <x v="0"/>
    <x v="0"/>
    <x v="2"/>
    <x v="13"/>
    <x v="0"/>
    <x v="2"/>
    <x v="2"/>
    <x v="1"/>
    <x v="0"/>
    <x v="2"/>
    <x v="0"/>
    <x v="0"/>
    <x v="2"/>
    <n v="4"/>
    <s v="无醛"/>
    <s v="20190514/A早25-0406"/>
    <n v="765"/>
    <n v="239.67584640000004"/>
    <n v="3060"/>
    <n v="227.7252"/>
    <n v="10.716479999999999"/>
    <n v="36"/>
    <n v="238.44167999999999"/>
    <n v="801"/>
    <n v="41"/>
    <n v="439"/>
    <n v="0.68333333333333335"/>
    <n v="7.3166666666666664"/>
    <n v="42.96"/>
    <n v="93.8"/>
    <n v="136.76"/>
    <n v="2026"/>
    <n v="3348"/>
    <n v="5374"/>
    <n v="1012"/>
    <n v="7918"/>
    <n v="685"/>
    <n v="62"/>
    <n v="7918"/>
    <n v="109.5"/>
    <n v="27840"/>
  </r>
  <r>
    <x v="0"/>
    <x v="0"/>
    <x v="2"/>
    <x v="13"/>
    <x v="1"/>
    <x v="0"/>
    <x v="2"/>
    <x v="1"/>
    <x v="0"/>
    <x v="2"/>
    <x v="0"/>
    <x v="0"/>
    <x v="2"/>
    <n v="4"/>
    <s v="无醛"/>
    <s v="20190514/B中25-0407"/>
    <n v="219"/>
    <n v="68.613085440000006"/>
    <n v="876"/>
    <n v="65.191919999999996"/>
    <n v="3.2744800000000001"/>
    <n v="11"/>
    <n v="68.466399999999993"/>
    <n v="230"/>
    <n v="2"/>
    <n v="238"/>
    <n v="3.3333333333333333E-2"/>
    <n v="3.9666666666666668"/>
    <n v="8.9700000000000006"/>
    <n v="19.07"/>
    <n v="28.04"/>
    <n v="412"/>
    <n v="702"/>
    <n v="1114"/>
    <n v="208"/>
    <n v="1426"/>
    <n v="143"/>
    <n v="2"/>
    <n v="1426"/>
    <n v="22.5"/>
    <n v="17280"/>
  </r>
  <r>
    <x v="0"/>
    <x v="0"/>
    <x v="2"/>
    <x v="13"/>
    <x v="1"/>
    <x v="0"/>
    <x v="2"/>
    <x v="1"/>
    <x v="0"/>
    <x v="2"/>
    <x v="0"/>
    <x v="0"/>
    <x v="2"/>
    <n v="4"/>
    <s v="无醛"/>
    <s v="20190514/B中25-0408"/>
    <n v="611"/>
    <n v="191.42737536000001"/>
    <n v="2444"/>
    <n v="181.88248000000002"/>
    <n v="3.8698399999999999"/>
    <n v="13"/>
    <n v="185.75232000000003"/>
    <n v="624"/>
    <n v="3"/>
    <n v="237"/>
    <n v="0.05"/>
    <n v="3.95"/>
    <n v="34.78"/>
    <n v="76.290000000000006"/>
    <n v="111.07000000000001"/>
    <n v="1599"/>
    <n v="2797"/>
    <n v="4396"/>
    <n v="822"/>
    <n v="5384"/>
    <n v="556"/>
    <m/>
    <n v="5384"/>
    <n v="85.5"/>
    <n v="17280"/>
  </r>
  <r>
    <x v="0"/>
    <x v="0"/>
    <x v="2"/>
    <x v="13"/>
    <x v="2"/>
    <x v="1"/>
    <x v="2"/>
    <x v="1"/>
    <x v="0"/>
    <x v="2"/>
    <x v="0"/>
    <x v="0"/>
    <x v="2"/>
    <n v="4"/>
    <s v="无醛"/>
    <s v="20190514/C晚25-0409"/>
    <n v="792"/>
    <n v="248.13499392000003"/>
    <n v="3168"/>
    <n v="235.76256000000001"/>
    <n v="10.418799999999999"/>
    <n v="35"/>
    <n v="246.18136000000001"/>
    <n v="827"/>
    <n v="44"/>
    <n v="436"/>
    <n v="0.73333333333333328"/>
    <n v="7.2666666666666666"/>
    <n v="40.74"/>
    <n v="87.56"/>
    <n v="128.30000000000001"/>
    <n v="1874"/>
    <n v="3197"/>
    <n v="5071"/>
    <n v="951"/>
    <n v="6613"/>
    <n v="651"/>
    <m/>
    <n v="6613"/>
    <n v="91"/>
    <n v="29520"/>
  </r>
  <r>
    <x v="0"/>
    <x v="0"/>
    <x v="2"/>
    <x v="14"/>
    <x v="0"/>
    <x v="2"/>
    <x v="2"/>
    <x v="1"/>
    <x v="0"/>
    <x v="2"/>
    <x v="0"/>
    <x v="0"/>
    <x v="2"/>
    <n v="4"/>
    <s v="无醛"/>
    <s v="20190515/A早25-0410"/>
    <n v="198"/>
    <n v="62.033748480000007"/>
    <n v="792"/>
    <n v="58.940640000000002"/>
    <n v="0"/>
    <n v="0"/>
    <n v="58.940640000000002"/>
    <n v="198"/>
    <n v="9"/>
    <n v="231"/>
    <n v="0.15"/>
    <n v="3.85"/>
    <n v="7.6"/>
    <n v="16.600000000000001"/>
    <n v="24.200000000000003"/>
    <n v="353"/>
    <n v="612"/>
    <n v="965"/>
    <n v="180"/>
    <n v="1293"/>
    <n v="122"/>
    <m/>
    <n v="1293"/>
    <n v="16.5"/>
    <n v="17640"/>
  </r>
  <r>
    <x v="0"/>
    <x v="0"/>
    <x v="2"/>
    <x v="14"/>
    <x v="0"/>
    <x v="2"/>
    <x v="2"/>
    <x v="1"/>
    <x v="0"/>
    <x v="2"/>
    <x v="0"/>
    <x v="0"/>
    <x v="2"/>
    <n v="4"/>
    <s v="无醛"/>
    <s v="20190515/A早25-0411"/>
    <n v="588"/>
    <n v="184.22143488000003"/>
    <n v="2352"/>
    <n v="175.03584000000001"/>
    <n v="8.3350400000000011"/>
    <n v="28"/>
    <n v="183.37088"/>
    <n v="616"/>
    <n v="9"/>
    <n v="231"/>
    <n v="0.15"/>
    <n v="3.85"/>
    <n v="33"/>
    <n v="71"/>
    <n v="104"/>
    <n v="1519"/>
    <n v="2645"/>
    <n v="4164"/>
    <n v="778"/>
    <n v="5018"/>
    <n v="528"/>
    <n v="60"/>
    <n v="5018"/>
    <n v="90"/>
    <n v="17640"/>
  </r>
  <r>
    <x v="0"/>
    <x v="0"/>
    <x v="2"/>
    <x v="14"/>
    <x v="1"/>
    <x v="0"/>
    <x v="2"/>
    <x v="1"/>
    <x v="0"/>
    <x v="2"/>
    <x v="0"/>
    <x v="0"/>
    <x v="2"/>
    <n v="4"/>
    <s v="无醛"/>
    <s v="20190515/B中25-0412"/>
    <n v="126"/>
    <n v="39.476021760000002"/>
    <n v="504"/>
    <n v="37.507680000000001"/>
    <n v="0"/>
    <n v="0"/>
    <n v="37.507680000000001"/>
    <n v="126"/>
    <n v="1"/>
    <n v="158"/>
    <n v="1.6666666666666666E-2"/>
    <n v="2.6333333333333333"/>
    <n v="3.65"/>
    <n v="7.51"/>
    <n v="11.16"/>
    <n v="167"/>
    <n v="278"/>
    <n v="445"/>
    <n v="83"/>
    <n v="554"/>
    <n v="58"/>
    <m/>
    <n v="554"/>
    <n v="10.5"/>
    <n v="11785"/>
  </r>
  <r>
    <x v="0"/>
    <x v="0"/>
    <x v="2"/>
    <x v="14"/>
    <x v="1"/>
    <x v="0"/>
    <x v="2"/>
    <x v="1"/>
    <x v="0"/>
    <x v="2"/>
    <x v="0"/>
    <x v="0"/>
    <x v="2"/>
    <n v="4"/>
    <s v="无醛"/>
    <s v="20190515/B中25-0413"/>
    <n v="154"/>
    <n v="48.248471040000005"/>
    <n v="616"/>
    <n v="45.84272"/>
    <n v="1.4884000000000002"/>
    <n v="5"/>
    <n v="47.331119999999999"/>
    <n v="159"/>
    <n v="1"/>
    <n v="162"/>
    <n v="1.6666666666666666E-2"/>
    <n v="2.7"/>
    <n v="7.77"/>
    <n v="17"/>
    <n v="24.77"/>
    <n v="357"/>
    <n v="626"/>
    <n v="983"/>
    <n v="183"/>
    <n v="1199"/>
    <n v="124.5"/>
    <m/>
    <n v="1199"/>
    <n v="17.5"/>
    <n v="11785"/>
  </r>
  <r>
    <x v="0"/>
    <x v="0"/>
    <x v="2"/>
    <x v="14"/>
    <x v="1"/>
    <x v="0"/>
    <x v="2"/>
    <x v="1"/>
    <x v="0"/>
    <x v="2"/>
    <x v="0"/>
    <x v="0"/>
    <x v="2"/>
    <n v="4"/>
    <s v="无醛"/>
    <s v="20190515/B中25-0414"/>
    <n v="616"/>
    <n v="192.99388416000002"/>
    <n v="2464"/>
    <n v="183.37088"/>
    <n v="0"/>
    <n v="0"/>
    <n v="183.37088"/>
    <n v="616"/>
    <n v="3"/>
    <n v="155"/>
    <n v="0.05"/>
    <n v="2.5833333333333335"/>
    <n v="33.840000000000003"/>
    <n v="72.5"/>
    <n v="106.34"/>
    <n v="1556"/>
    <n v="2675"/>
    <n v="4231"/>
    <n v="790"/>
    <n v="5492"/>
    <n v="541"/>
    <m/>
    <n v="5492"/>
    <n v="81"/>
    <n v="11790"/>
  </r>
  <r>
    <x v="0"/>
    <x v="0"/>
    <x v="2"/>
    <x v="14"/>
    <x v="2"/>
    <x v="1"/>
    <x v="2"/>
    <x v="1"/>
    <x v="0"/>
    <x v="2"/>
    <x v="0"/>
    <x v="0"/>
    <x v="2"/>
    <n v="4"/>
    <s v="无醛"/>
    <s v="20190515/C晚25-0415"/>
    <n v="833"/>
    <n v="260.98036608000001"/>
    <n v="3332"/>
    <n v="247.96744000000001"/>
    <n v="0.59536"/>
    <n v="2"/>
    <n v="248.56280000000001"/>
    <n v="835"/>
    <n v="26"/>
    <n v="454"/>
    <n v="0.43333333333333335"/>
    <n v="7.5666666666666664"/>
    <n v="42.5"/>
    <n v="90.4"/>
    <n v="132.9"/>
    <n v="1955"/>
    <n v="3336"/>
    <n v="5291"/>
    <n v="990"/>
    <n v="7214"/>
    <n v="679.75"/>
    <m/>
    <n v="7214"/>
    <n v="96"/>
    <n v="30000"/>
  </r>
  <r>
    <x v="0"/>
    <x v="0"/>
    <x v="2"/>
    <x v="15"/>
    <x v="0"/>
    <x v="2"/>
    <x v="2"/>
    <x v="1"/>
    <x v="0"/>
    <x v="2"/>
    <x v="0"/>
    <x v="0"/>
    <x v="2"/>
    <n v="4"/>
    <s v="无醛"/>
    <s v="20190516/A早25-0416"/>
    <n v="728"/>
    <n v="228.08368128000004"/>
    <n v="2912"/>
    <n v="216.71104"/>
    <n v="6.2512799999999995"/>
    <n v="21"/>
    <n v="222.96232000000001"/>
    <n v="749"/>
    <n v="139"/>
    <n v="341"/>
    <n v="2.3166666666666669"/>
    <n v="5.6833333333333336"/>
    <n v="34"/>
    <n v="75"/>
    <n v="109"/>
    <n v="1551"/>
    <n v="2798"/>
    <n v="4349"/>
    <n v="816"/>
    <n v="5775"/>
    <n v="548"/>
    <m/>
    <n v="5775"/>
    <n v="90"/>
    <n v="35840"/>
  </r>
  <r>
    <x v="0"/>
    <x v="0"/>
    <x v="2"/>
    <x v="15"/>
    <x v="1"/>
    <x v="0"/>
    <x v="2"/>
    <x v="1"/>
    <x v="0"/>
    <x v="2"/>
    <x v="0"/>
    <x v="0"/>
    <x v="2"/>
    <n v="4"/>
    <s v="无醛"/>
    <s v="20190516/B中25-0417"/>
    <n v="259"/>
    <n v="81.145155840000015"/>
    <n v="1036"/>
    <n v="77.099119999999999"/>
    <n v="2.0837600000000003"/>
    <n v="7"/>
    <n v="79.182879999999997"/>
    <n v="266"/>
    <n v="256"/>
    <n v="224"/>
    <n v="4.2666666666666666"/>
    <n v="3.7333333333333334"/>
    <n v="23.93"/>
    <n v="53.51"/>
    <n v="77.44"/>
    <n v="1069"/>
    <n v="1969"/>
    <n v="3038"/>
    <n v="456"/>
    <n v="3729"/>
    <n v="376"/>
    <m/>
    <n v="3729"/>
    <n v="64.5"/>
    <n v="28400"/>
  </r>
  <r>
    <x v="0"/>
    <x v="0"/>
    <x v="2"/>
    <x v="15"/>
    <x v="2"/>
    <x v="1"/>
    <x v="2"/>
    <x v="1"/>
    <x v="0"/>
    <x v="2"/>
    <x v="0"/>
    <x v="0"/>
    <x v="2"/>
    <n v="4"/>
    <s v="无醛"/>
    <s v="20190516/C晚25-0418"/>
    <n v="308"/>
    <n v="96.496942080000011"/>
    <n v="1232"/>
    <n v="91.68544"/>
    <n v="0"/>
    <n v="0"/>
    <n v="91.68544"/>
    <n v="308"/>
    <n v="283"/>
    <n v="197"/>
    <n v="4.7166666666666668"/>
    <n v="3.2833333333333332"/>
    <n v="19.2"/>
    <n v="42.9"/>
    <n v="62.099999999999994"/>
    <n v="863"/>
    <n v="1529"/>
    <n v="2392"/>
    <n v="454"/>
    <n v="2920"/>
    <n v="307"/>
    <m/>
    <n v="2920"/>
    <n v="48"/>
    <n v="26960"/>
  </r>
  <r>
    <x v="0"/>
    <x v="0"/>
    <x v="2"/>
    <x v="16"/>
    <x v="0"/>
    <x v="2"/>
    <x v="2"/>
    <x v="1"/>
    <x v="0"/>
    <x v="2"/>
    <x v="0"/>
    <x v="0"/>
    <x v="2"/>
    <n v="4"/>
    <s v="无醛"/>
    <s v="20190517/A早25-0419"/>
    <n v="868"/>
    <n v="271.94592768000001"/>
    <n v="3472"/>
    <n v="258.38623999999999"/>
    <n v="20.242240000000002"/>
    <n v="68"/>
    <n v="278.62847999999997"/>
    <n v="936"/>
    <n v="28"/>
    <n v="452"/>
    <n v="0.46666666666666667"/>
    <n v="7.5333333333333332"/>
    <n v="45.52"/>
    <n v="104.3"/>
    <n v="149.82"/>
    <n v="2044"/>
    <n v="3843"/>
    <n v="5887"/>
    <n v="1090"/>
    <n v="7251"/>
    <n v="545"/>
    <m/>
    <n v="7251"/>
    <n v="111"/>
    <n v="28800"/>
  </r>
  <r>
    <x v="0"/>
    <x v="0"/>
    <x v="2"/>
    <x v="16"/>
    <x v="1"/>
    <x v="0"/>
    <x v="2"/>
    <x v="1"/>
    <x v="0"/>
    <x v="2"/>
    <x v="0"/>
    <x v="0"/>
    <x v="2"/>
    <n v="4"/>
    <s v="无醛"/>
    <s v="20190517/B中25-0420"/>
    <n v="624"/>
    <n v="195.50029824000003"/>
    <n v="2496"/>
    <n v="185.75232"/>
    <n v="19.3492"/>
    <n v="65"/>
    <n v="205.10151999999999"/>
    <n v="689"/>
    <n v="71"/>
    <n v="409"/>
    <n v="1.1833333333333333"/>
    <n v="6.8166666666666664"/>
    <n v="36.51"/>
    <n v="83.41"/>
    <n v="119.91999999999999"/>
    <n v="1606"/>
    <n v="3157"/>
    <n v="4763"/>
    <n v="882"/>
    <n v="6034"/>
    <n v="438"/>
    <m/>
    <n v="6034"/>
    <n v="99"/>
    <n v="34560"/>
  </r>
  <r>
    <x v="0"/>
    <x v="0"/>
    <x v="2"/>
    <x v="16"/>
    <x v="2"/>
    <x v="1"/>
    <x v="2"/>
    <x v="1"/>
    <x v="0"/>
    <x v="2"/>
    <x v="0"/>
    <x v="0"/>
    <x v="2"/>
    <n v="4"/>
    <s v="无醛"/>
    <s v="20190517/C晚25-0421"/>
    <n v="952"/>
    <n v="298.26327552000004"/>
    <n v="3808"/>
    <n v="283.39135999999996"/>
    <n v="8.3350400000000011"/>
    <n v="28"/>
    <n v="291.72639999999996"/>
    <n v="980"/>
    <n v="1"/>
    <n v="479"/>
    <n v="1.6666666666666666E-2"/>
    <n v="7.9833333333333334"/>
    <n v="46.3"/>
    <n v="103.9"/>
    <n v="150.19999999999999"/>
    <n v="2037"/>
    <n v="3989"/>
    <n v="6026"/>
    <n v="1109"/>
    <n v="7556"/>
    <n v="555.5"/>
    <m/>
    <n v="7556"/>
    <n v="105"/>
    <n v="28880"/>
  </r>
  <r>
    <x v="0"/>
    <x v="0"/>
    <x v="2"/>
    <x v="17"/>
    <x v="0"/>
    <x v="2"/>
    <x v="2"/>
    <x v="1"/>
    <x v="0"/>
    <x v="2"/>
    <x v="0"/>
    <x v="0"/>
    <x v="2"/>
    <n v="4"/>
    <s v="无醛"/>
    <s v="20190518/A早25-0422"/>
    <n v="833"/>
    <n v="260.98036608000001"/>
    <n v="3332"/>
    <n v="247.96744000000001"/>
    <n v="8.9303999999999988"/>
    <n v="30"/>
    <n v="256.89784000000003"/>
    <n v="863"/>
    <n v="49"/>
    <n v="431"/>
    <n v="0.81666666666666665"/>
    <n v="7.1833333333333336"/>
    <n v="42.72"/>
    <n v="99.12"/>
    <n v="141.84"/>
    <n v="1865"/>
    <n v="3833"/>
    <n v="5698"/>
    <n v="1041"/>
    <n v="7076"/>
    <n v="513"/>
    <m/>
    <n v="7076"/>
    <n v="111"/>
    <n v="34720"/>
  </r>
  <r>
    <x v="0"/>
    <x v="0"/>
    <x v="2"/>
    <x v="17"/>
    <x v="1"/>
    <x v="0"/>
    <x v="2"/>
    <x v="1"/>
    <x v="0"/>
    <x v="2"/>
    <x v="0"/>
    <x v="0"/>
    <x v="2"/>
    <n v="4"/>
    <s v="无醛"/>
    <s v="20190518/B中25-0423"/>
    <n v="571"/>
    <n v="178.89530496000003"/>
    <n v="2284"/>
    <n v="169.97528"/>
    <n v="4.1675200000000006"/>
    <n v="14"/>
    <n v="174.14279999999999"/>
    <n v="585"/>
    <n v="149"/>
    <n v="331"/>
    <n v="2.4833333333333334"/>
    <n v="5.5166666666666666"/>
    <n v="30.4"/>
    <n v="78.77"/>
    <n v="109.16999999999999"/>
    <n v="1284"/>
    <n v="3052"/>
    <n v="4336"/>
    <n v="786"/>
    <n v="5158"/>
    <n v="365"/>
    <m/>
    <n v="5158"/>
    <n v="76.5"/>
    <n v="31120"/>
  </r>
  <r>
    <x v="0"/>
    <x v="0"/>
    <x v="2"/>
    <x v="17"/>
    <x v="2"/>
    <x v="1"/>
    <x v="2"/>
    <x v="1"/>
    <x v="0"/>
    <x v="2"/>
    <x v="0"/>
    <x v="0"/>
    <x v="2"/>
    <n v="4"/>
    <s v="无醛"/>
    <s v="20190518/C晚25-0424"/>
    <n v="441"/>
    <n v="138.16607616000002"/>
    <n v="1764"/>
    <n v="131.27688000000001"/>
    <n v="1.4884000000000002"/>
    <n v="5"/>
    <n v="132.76528000000002"/>
    <n v="446"/>
    <n v="220"/>
    <n v="260"/>
    <n v="3.6666666666666665"/>
    <n v="4.333333333333333"/>
    <n v="24.7"/>
    <n v="54.2"/>
    <n v="78.900000000000006"/>
    <n v="1055"/>
    <n v="2082"/>
    <n v="3137"/>
    <n v="579"/>
    <n v="4032"/>
    <n v="294.75"/>
    <m/>
    <n v="4032"/>
    <n v="33.799999999999997"/>
    <n v="34560"/>
  </r>
  <r>
    <x v="0"/>
    <x v="0"/>
    <x v="2"/>
    <x v="18"/>
    <x v="0"/>
    <x v="2"/>
    <x v="2"/>
    <x v="1"/>
    <x v="0"/>
    <x v="2"/>
    <x v="0"/>
    <x v="0"/>
    <x v="2"/>
    <n v="4"/>
    <s v="无醛"/>
    <s v="20190519/A早25-0425"/>
    <n v="616"/>
    <n v="192.99388416000002"/>
    <n v="2464"/>
    <n v="183.37088"/>
    <n v="14.884"/>
    <n v="50"/>
    <n v="198.25488000000001"/>
    <n v="666"/>
    <n v="128"/>
    <n v="352"/>
    <n v="2.1333333333333333"/>
    <n v="5.8666666666666663"/>
    <n v="37.08"/>
    <n v="76.95"/>
    <n v="114.03"/>
    <n v="1594"/>
    <n v="2986"/>
    <n v="4580"/>
    <n v="853"/>
    <n v="4722"/>
    <n v="445"/>
    <m/>
    <n v="4722"/>
    <n v="99"/>
    <n v="27440"/>
  </r>
  <r>
    <x v="0"/>
    <x v="0"/>
    <x v="2"/>
    <x v="18"/>
    <x v="1"/>
    <x v="0"/>
    <x v="2"/>
    <x v="1"/>
    <x v="0"/>
    <x v="2"/>
    <x v="0"/>
    <x v="0"/>
    <x v="2"/>
    <n v="4"/>
    <s v="无醛"/>
    <s v="20190519/B中25-0426"/>
    <n v="798"/>
    <n v="250.01480448000004"/>
    <n v="3192"/>
    <n v="237.54864000000001"/>
    <n v="0"/>
    <n v="0"/>
    <n v="237.54864000000001"/>
    <n v="798"/>
    <n v="0"/>
    <n v="480"/>
    <n v="0"/>
    <n v="8"/>
    <n v="42.35"/>
    <n v="87.28"/>
    <n v="129.63"/>
    <n v="1821"/>
    <n v="3389"/>
    <n v="5210"/>
    <n v="969"/>
    <n v="6257"/>
    <n v="508"/>
    <m/>
    <n v="6257"/>
    <n v="100.5"/>
    <n v="30880"/>
  </r>
  <r>
    <x v="0"/>
    <x v="0"/>
    <x v="2"/>
    <x v="18"/>
    <x v="2"/>
    <x v="1"/>
    <x v="2"/>
    <x v="1"/>
    <x v="0"/>
    <x v="2"/>
    <x v="0"/>
    <x v="0"/>
    <x v="2"/>
    <n v="4"/>
    <s v="无醛"/>
    <s v="20190519/C晚25-0427"/>
    <n v="819"/>
    <n v="256.59414144000004"/>
    <n v="3276"/>
    <n v="243.79992000000001"/>
    <n v="1.19072"/>
    <n v="4"/>
    <n v="244.99064000000001"/>
    <n v="823"/>
    <n v="12"/>
    <n v="468"/>
    <n v="0.2"/>
    <n v="7.8"/>
    <n v="45"/>
    <n v="91.2"/>
    <n v="136.19999999999999"/>
    <n v="1937"/>
    <n v="3532"/>
    <n v="5469"/>
    <n v="1021"/>
    <n v="7024"/>
    <n v="540.5"/>
    <m/>
    <n v="7024"/>
    <n v="100"/>
    <n v="42800"/>
  </r>
  <r>
    <x v="0"/>
    <x v="0"/>
    <x v="3"/>
    <x v="19"/>
    <x v="0"/>
    <x v="0"/>
    <x v="2"/>
    <x v="1"/>
    <x v="0"/>
    <x v="2"/>
    <x v="0"/>
    <x v="0"/>
    <x v="2"/>
    <n v="4"/>
    <s v="无醛"/>
    <s v="20190520/B中25-0428"/>
    <n v="854"/>
    <n v="267.55970304000004"/>
    <n v="3416"/>
    <n v="254.21871999999999"/>
    <n v="8.9303999999999988"/>
    <n v="30"/>
    <n v="263.14911999999998"/>
    <n v="884"/>
    <n v="0"/>
    <n v="480"/>
    <n v="0"/>
    <n v="8"/>
    <n v="46.97"/>
    <n v="96.89"/>
    <n v="143.86000000000001"/>
    <n v="2020"/>
    <n v="3750"/>
    <n v="5770"/>
    <n v="1075"/>
    <n v="7424"/>
    <n v="563"/>
    <m/>
    <n v="7424"/>
    <n v="109.5"/>
    <n v="19680"/>
  </r>
  <r>
    <x v="0"/>
    <x v="0"/>
    <x v="3"/>
    <x v="19"/>
    <x v="1"/>
    <x v="1"/>
    <x v="2"/>
    <x v="1"/>
    <x v="0"/>
    <x v="2"/>
    <x v="0"/>
    <x v="0"/>
    <x v="2"/>
    <n v="4"/>
    <s v="无醛"/>
    <s v="20190520/C中25-0429"/>
    <n v="700"/>
    <n v="219.31123200000002"/>
    <n v="2800"/>
    <n v="208.376"/>
    <n v="0"/>
    <n v="0"/>
    <n v="208.376"/>
    <n v="700"/>
    <n v="79"/>
    <n v="401"/>
    <n v="1.3166666666666667"/>
    <n v="6.6833333333333336"/>
    <n v="37.380000000000003"/>
    <n v="75.23"/>
    <n v="112.61000000000001"/>
    <n v="1607"/>
    <n v="2912"/>
    <n v="4519"/>
    <n v="845"/>
    <n v="5960"/>
    <n v="448.25"/>
    <m/>
    <n v="5960"/>
    <n v="142"/>
    <n v="29440"/>
  </r>
  <r>
    <x v="0"/>
    <x v="0"/>
    <x v="3"/>
    <x v="19"/>
    <x v="2"/>
    <x v="2"/>
    <x v="2"/>
    <x v="1"/>
    <x v="0"/>
    <x v="2"/>
    <x v="0"/>
    <x v="0"/>
    <x v="2"/>
    <n v="4"/>
    <s v="无醛"/>
    <s v="20190520/A晚25-0430"/>
    <n v="805"/>
    <n v="252.20791680000002"/>
    <n v="3220"/>
    <n v="239.63239999999999"/>
    <n v="1.7860799999999999"/>
    <n v="6"/>
    <n v="241.41847999999999"/>
    <n v="811"/>
    <n v="5"/>
    <n v="475"/>
    <n v="8.3333333333333329E-2"/>
    <n v="7.916666666666667"/>
    <n v="45.03"/>
    <n v="91.48"/>
    <n v="136.51"/>
    <n v="1935"/>
    <n v="3551"/>
    <n v="5486"/>
    <n v="1023"/>
    <n v="6896"/>
    <n v="540"/>
    <m/>
    <n v="6896"/>
    <n v="175"/>
    <n v="28320"/>
  </r>
  <r>
    <x v="0"/>
    <x v="0"/>
    <x v="3"/>
    <x v="20"/>
    <x v="0"/>
    <x v="0"/>
    <x v="2"/>
    <x v="1"/>
    <x v="0"/>
    <x v="2"/>
    <x v="0"/>
    <x v="0"/>
    <x v="2"/>
    <n v="4"/>
    <s v="无醛"/>
    <s v="20190521/B早25-0431"/>
    <n v="273"/>
    <n v="85.53138048000001"/>
    <n v="1092"/>
    <n v="81.266639999999995"/>
    <n v="0.29768"/>
    <n v="1"/>
    <n v="81.564319999999995"/>
    <n v="274"/>
    <n v="8"/>
    <n v="63"/>
    <n v="0.13333333333333333"/>
    <n v="1.05"/>
    <n v="12.76"/>
    <n v="24.95"/>
    <n v="37.71"/>
    <n v="548"/>
    <n v="966"/>
    <n v="1514"/>
    <n v="284"/>
    <n v="944"/>
    <n v="153"/>
    <m/>
    <n v="944"/>
    <n v="30"/>
    <n v="10420"/>
  </r>
  <r>
    <x v="0"/>
    <x v="0"/>
    <x v="3"/>
    <x v="20"/>
    <x v="0"/>
    <x v="0"/>
    <x v="0"/>
    <x v="1"/>
    <x v="0"/>
    <x v="0"/>
    <x v="0"/>
    <x v="0"/>
    <x v="0"/>
    <n v="4"/>
    <s v="无醛"/>
    <s v="20190521/B早18-0432"/>
    <n v="240"/>
    <n v="54.338274000000006"/>
    <n v="960"/>
    <n v="51.439104"/>
    <n v="2.3576256000000004"/>
    <n v="11"/>
    <n v="53.796729599999999"/>
    <n v="251"/>
    <n v="78"/>
    <n v="126"/>
    <n v="1.3"/>
    <n v="2.1"/>
    <n v="18.03"/>
    <n v="27.78"/>
    <n v="45.81"/>
    <n v="774"/>
    <n v="1048"/>
    <n v="1822"/>
    <n v="358"/>
    <n v="2642"/>
    <n v="209.5"/>
    <n v="82.8"/>
    <n v="2642"/>
    <n v="42"/>
    <n v="10426"/>
  </r>
  <r>
    <x v="0"/>
    <x v="0"/>
    <x v="3"/>
    <x v="20"/>
    <x v="0"/>
    <x v="0"/>
    <x v="0"/>
    <x v="1"/>
    <x v="0"/>
    <x v="0"/>
    <x v="0"/>
    <x v="0"/>
    <x v="0"/>
    <n v="4"/>
    <s v="无醛"/>
    <s v="20190521/B早18-0433"/>
    <n v="152"/>
    <n v="34.414240200000002"/>
    <n v="608"/>
    <n v="32.578099200000004"/>
    <n v="0.85731840000000004"/>
    <n v="4"/>
    <n v="33.435417600000001"/>
    <n v="156"/>
    <n v="78"/>
    <n v="127"/>
    <n v="1.3"/>
    <n v="2.1166666666666667"/>
    <n v="15"/>
    <n v="20.81"/>
    <n v="35.81"/>
    <n v="644"/>
    <n v="788"/>
    <n v="1432"/>
    <n v="284"/>
    <n v="2158"/>
    <n v="164"/>
    <n v="62.1"/>
    <n v="2158"/>
    <n v="28.5"/>
    <n v="10434"/>
  </r>
  <r>
    <x v="0"/>
    <x v="0"/>
    <x v="3"/>
    <x v="20"/>
    <x v="1"/>
    <x v="1"/>
    <x v="0"/>
    <x v="1"/>
    <x v="0"/>
    <x v="0"/>
    <x v="0"/>
    <x v="0"/>
    <x v="0"/>
    <n v="4"/>
    <s v="无醛"/>
    <s v="20190521/C中18-0434"/>
    <n v="496"/>
    <n v="112.29909960000002"/>
    <n v="1984"/>
    <n v="106.3074816"/>
    <n v="1.5003072"/>
    <n v="7"/>
    <n v="107.8077888"/>
    <n v="503"/>
    <n v="72"/>
    <n v="168"/>
    <n v="1.2"/>
    <n v="2.8"/>
    <n v="29.1"/>
    <n v="43.5"/>
    <n v="72.599999999999994"/>
    <n v="1252"/>
    <n v="1641"/>
    <n v="2893"/>
    <n v="570"/>
    <n v="4589"/>
    <n v="318"/>
    <n v="130"/>
    <n v="4589"/>
    <n v="68"/>
    <n v="16080"/>
  </r>
  <r>
    <x v="0"/>
    <x v="0"/>
    <x v="3"/>
    <x v="20"/>
    <x v="1"/>
    <x v="1"/>
    <x v="0"/>
    <x v="1"/>
    <x v="0"/>
    <x v="0"/>
    <x v="0"/>
    <x v="0"/>
    <x v="0"/>
    <n v="4"/>
    <s v="无醛"/>
    <s v="20190521/C中18-0435"/>
    <n v="264"/>
    <n v="59.772101400000004"/>
    <n v="1056"/>
    <n v="56.583014400000003"/>
    <n v="4.2865919999999997"/>
    <n v="20"/>
    <n v="60.869606400000002"/>
    <n v="284"/>
    <n v="72"/>
    <n v="168"/>
    <n v="1.2"/>
    <n v="2.8"/>
    <n v="14.1"/>
    <n v="22"/>
    <n v="36.1"/>
    <n v="603"/>
    <n v="824"/>
    <n v="1427"/>
    <n v="534"/>
    <n v="3630"/>
    <n v="156"/>
    <n v="195"/>
    <n v="3630"/>
    <n v="25"/>
    <n v="16080"/>
  </r>
  <r>
    <x v="0"/>
    <x v="0"/>
    <x v="3"/>
    <x v="20"/>
    <x v="2"/>
    <x v="2"/>
    <x v="0"/>
    <x v="1"/>
    <x v="0"/>
    <x v="0"/>
    <x v="0"/>
    <x v="0"/>
    <x v="0"/>
    <n v="4"/>
    <s v="无醛"/>
    <s v="20190521/A晚18-0436"/>
    <n v="664"/>
    <n v="150.33589140000001"/>
    <n v="2656"/>
    <n v="142.3148544"/>
    <n v="0.21432960000000001"/>
    <n v="1"/>
    <n v="142.52918400000001"/>
    <n v="665"/>
    <n v="182"/>
    <n v="298"/>
    <n v="3.0333333333333332"/>
    <n v="4.9666666666666668"/>
    <n v="37.450000000000003"/>
    <n v="53.67"/>
    <n v="91.12"/>
    <n v="1705"/>
    <n v="2033"/>
    <n v="3738"/>
    <n v="713"/>
    <n v="5948"/>
    <n v="408"/>
    <n v="145"/>
    <n v="5948"/>
    <n v="73"/>
    <n v="27680"/>
  </r>
  <r>
    <x v="0"/>
    <x v="0"/>
    <x v="3"/>
    <x v="21"/>
    <x v="0"/>
    <x v="0"/>
    <x v="0"/>
    <x v="1"/>
    <x v="0"/>
    <x v="0"/>
    <x v="0"/>
    <x v="0"/>
    <x v="0"/>
    <n v="4"/>
    <s v="无醛"/>
    <s v="20190522/B早18-0437"/>
    <n v="208"/>
    <n v="47.093170800000003"/>
    <n v="832"/>
    <n v="44.580556799999997"/>
    <n v="0"/>
    <n v="0"/>
    <n v="44.580556799999997"/>
    <n v="208"/>
    <n v="411"/>
    <n v="69"/>
    <n v="6.85"/>
    <n v="1.1499999999999999"/>
    <n v="14.61"/>
    <n v="20.190000000000001"/>
    <n v="34.799999999999997"/>
    <n v="670"/>
    <n v="764"/>
    <n v="1434"/>
    <n v="221"/>
    <n v="1132"/>
    <n v="156.5"/>
    <n v="6.03"/>
    <n v="1132"/>
    <n v="27"/>
    <n v="26800"/>
  </r>
  <r>
    <x v="0"/>
    <x v="0"/>
    <x v="3"/>
    <x v="21"/>
    <x v="1"/>
    <x v="1"/>
    <x v="0"/>
    <x v="1"/>
    <x v="0"/>
    <x v="0"/>
    <x v="0"/>
    <x v="0"/>
    <x v="0"/>
    <n v="4"/>
    <s v="无醛"/>
    <s v="20190522/C中18-0438"/>
    <n v="1080"/>
    <n v="244.52223300000003"/>
    <n v="4320"/>
    <n v="231.47596799999999"/>
    <n v="2.5719552000000006"/>
    <n v="12"/>
    <n v="234.04792319999999"/>
    <n v="1092"/>
    <n v="6"/>
    <n v="474"/>
    <n v="0.1"/>
    <n v="7.9"/>
    <n v="57.3"/>
    <n v="79.8"/>
    <n v="137.1"/>
    <n v="2661"/>
    <n v="3068"/>
    <n v="5729"/>
    <n v="1010"/>
    <n v="8626"/>
    <n v="378.7"/>
    <n v="239"/>
    <n v="8626"/>
    <n v="137"/>
    <n v="18640"/>
  </r>
  <r>
    <x v="0"/>
    <x v="0"/>
    <x v="3"/>
    <x v="21"/>
    <x v="2"/>
    <x v="2"/>
    <x v="0"/>
    <x v="1"/>
    <x v="0"/>
    <x v="0"/>
    <x v="0"/>
    <x v="0"/>
    <x v="0"/>
    <n v="4"/>
    <s v="无醛"/>
    <s v="20190522/A晚18-0439"/>
    <n v="656"/>
    <n v="148.5246156"/>
    <n v="2624"/>
    <n v="140.60021760000001"/>
    <n v="6.8585472000000003"/>
    <n v="32"/>
    <n v="147.45876480000001"/>
    <n v="688"/>
    <n v="194"/>
    <n v="286"/>
    <n v="3.2333333333333334"/>
    <n v="4.7666666666666666"/>
    <n v="38.35"/>
    <n v="57.79"/>
    <n v="96.14"/>
    <n v="1802"/>
    <n v="2248"/>
    <n v="4050"/>
    <n v="752"/>
    <n v="6312"/>
    <n v="230"/>
    <n v="157"/>
    <n v="6312"/>
    <n v="108"/>
    <n v="28400"/>
  </r>
  <r>
    <x v="0"/>
    <x v="0"/>
    <x v="3"/>
    <x v="22"/>
    <x v="0"/>
    <x v="0"/>
    <x v="0"/>
    <x v="1"/>
    <x v="0"/>
    <x v="0"/>
    <x v="0"/>
    <x v="0"/>
    <x v="0"/>
    <n v="4"/>
    <s v="无醛"/>
    <s v="20190523/B早18-0440"/>
    <n v="687"/>
    <n v="155.54330932500002"/>
    <n v="2748"/>
    <n v="147.24443519999997"/>
    <n v="3.8579327999999995"/>
    <n v="18"/>
    <n v="151.10236799999996"/>
    <n v="705"/>
    <n v="184"/>
    <n v="296"/>
    <n v="3.0666666666666669"/>
    <n v="4.9333333333333336"/>
    <n v="46.26"/>
    <n v="72.31"/>
    <n v="118.57"/>
    <n v="2171"/>
    <n v="2802"/>
    <n v="4973"/>
    <n v="904"/>
    <n v="7628"/>
    <n v="263"/>
    <n v="215"/>
    <n v="7628"/>
    <n v="72"/>
    <n v="29040"/>
  </r>
  <r>
    <x v="0"/>
    <x v="0"/>
    <x v="3"/>
    <x v="22"/>
    <x v="1"/>
    <x v="1"/>
    <x v="0"/>
    <x v="1"/>
    <x v="0"/>
    <x v="0"/>
    <x v="0"/>
    <x v="0"/>
    <x v="0"/>
    <n v="4"/>
    <s v="无醛"/>
    <s v="20190523/C中18-0441"/>
    <n v="1288"/>
    <n v="291.61540380000002"/>
    <n v="5152"/>
    <n v="276.05652480000003"/>
    <n v="7.715865599999999"/>
    <n v="36"/>
    <n v="283.77239040000001"/>
    <n v="1324"/>
    <n v="14"/>
    <n v="466"/>
    <n v="0.23333333333333334"/>
    <n v="7.7666666666666666"/>
    <n v="61.5"/>
    <n v="95.6"/>
    <n v="157.1"/>
    <n v="2893"/>
    <n v="3750"/>
    <n v="6643"/>
    <n v="1227"/>
    <n v="10848"/>
    <n v="338.2"/>
    <n v="285"/>
    <n v="10848"/>
    <n v="97"/>
    <n v="33120"/>
  </r>
  <r>
    <x v="0"/>
    <x v="0"/>
    <x v="3"/>
    <x v="22"/>
    <x v="2"/>
    <x v="2"/>
    <x v="0"/>
    <x v="1"/>
    <x v="0"/>
    <x v="0"/>
    <x v="0"/>
    <x v="0"/>
    <x v="0"/>
    <n v="4"/>
    <s v="无醛"/>
    <s v="20190523/A晚18-0442"/>
    <n v="1248"/>
    <n v="282.55902480000003"/>
    <n v="4992"/>
    <n v="267.48334080000001"/>
    <n v="4.0722624000000005"/>
    <n v="19"/>
    <n v="271.55560320000001"/>
    <n v="1267"/>
    <n v="1"/>
    <n v="479"/>
    <n v="1.6666666666666666E-2"/>
    <n v="7.9833333333333334"/>
    <n v="62.25"/>
    <n v="100.17"/>
    <n v="162.42000000000002"/>
    <n v="2926"/>
    <n v="3884"/>
    <n v="6810"/>
    <n v="1262"/>
    <n v="11080"/>
    <n v="342"/>
    <n v="271"/>
    <n v="11080"/>
    <n v="174"/>
    <n v="32560"/>
  </r>
  <r>
    <x v="0"/>
    <x v="0"/>
    <x v="3"/>
    <x v="23"/>
    <x v="0"/>
    <x v="0"/>
    <x v="0"/>
    <x v="1"/>
    <x v="0"/>
    <x v="0"/>
    <x v="0"/>
    <x v="0"/>
    <x v="0"/>
    <n v="4"/>
    <s v="无醛"/>
    <s v="20190524/B早18-0443"/>
    <n v="974"/>
    <n v="220.52282865000004"/>
    <n v="3896"/>
    <n v="208.75703040000002"/>
    <n v="10.716479999999999"/>
    <n v="50"/>
    <n v="219.47351040000001"/>
    <n v="1024"/>
    <n v="112"/>
    <n v="368"/>
    <n v="1.8666666666666667"/>
    <n v="6.1333333333333337"/>
    <n v="56.95"/>
    <n v="93.04"/>
    <n v="149.99"/>
    <n v="2674"/>
    <n v="3599"/>
    <n v="6273"/>
    <n v="1147"/>
    <n v="9787"/>
    <n v="302"/>
    <n v="229"/>
    <n v="9787"/>
    <n v="96"/>
    <n v="34560"/>
  </r>
  <r>
    <x v="0"/>
    <x v="0"/>
    <x v="3"/>
    <x v="23"/>
    <x v="1"/>
    <x v="1"/>
    <x v="0"/>
    <x v="1"/>
    <x v="0"/>
    <x v="0"/>
    <x v="0"/>
    <x v="0"/>
    <x v="0"/>
    <n v="4"/>
    <s v="无醛"/>
    <s v="20190524/C中18-0444"/>
    <n v="1208"/>
    <n v="273.50264580000004"/>
    <n v="4832"/>
    <n v="258.91015680000004"/>
    <n v="8.5731839999999995"/>
    <n v="40"/>
    <n v="267.48334080000006"/>
    <n v="1248"/>
    <n v="23"/>
    <n v="457"/>
    <n v="0.38333333333333336"/>
    <n v="7.6166666666666663"/>
    <n v="60.4"/>
    <n v="94.2"/>
    <n v="154.6"/>
    <n v="2842"/>
    <n v="3647"/>
    <n v="6489"/>
    <n v="1605"/>
    <n v="10106"/>
    <n v="320.5"/>
    <n v="234"/>
    <n v="10106"/>
    <n v="129.91999999999999"/>
    <n v="33920"/>
  </r>
  <r>
    <x v="0"/>
    <x v="0"/>
    <x v="3"/>
    <x v="23"/>
    <x v="2"/>
    <x v="2"/>
    <x v="0"/>
    <x v="1"/>
    <x v="0"/>
    <x v="0"/>
    <x v="0"/>
    <x v="0"/>
    <x v="0"/>
    <n v="4"/>
    <s v="无醛"/>
    <s v="20190524/A晚18-0445"/>
    <n v="1096"/>
    <n v="248.14478460000004"/>
    <n v="4384"/>
    <n v="234.90524160000001"/>
    <n v="2.5719552000000006"/>
    <n v="12"/>
    <n v="237.4771968"/>
    <n v="1108"/>
    <n v="59"/>
    <n v="421"/>
    <n v="0.98333333333333328"/>
    <n v="7.0166666666666666"/>
    <n v="61.21"/>
    <n v="97.11"/>
    <n v="158.32"/>
    <n v="2875"/>
    <n v="3759"/>
    <n v="6634"/>
    <n v="1233"/>
    <n v="10303"/>
    <n v="324"/>
    <n v="241"/>
    <n v="10303"/>
    <n v="159"/>
    <n v="30800"/>
  </r>
  <r>
    <x v="0"/>
    <x v="0"/>
    <x v="3"/>
    <x v="24"/>
    <x v="0"/>
    <x v="0"/>
    <x v="0"/>
    <x v="1"/>
    <x v="0"/>
    <x v="0"/>
    <x v="0"/>
    <x v="0"/>
    <x v="0"/>
    <n v="4"/>
    <s v="无醛"/>
    <s v="20190525/B早18-0446"/>
    <n v="1064"/>
    <n v="240.89968140000002"/>
    <n v="4256"/>
    <n v="228.04669440000001"/>
    <n v="0.21432960000000001"/>
    <n v="1"/>
    <n v="228.26102400000002"/>
    <n v="1065"/>
    <n v="42"/>
    <n v="438"/>
    <n v="0.7"/>
    <n v="7.3"/>
    <n v="59.31"/>
    <n v="93.95"/>
    <n v="153.26"/>
    <n v="2787"/>
    <n v="3617"/>
    <n v="6404"/>
    <n v="1196"/>
    <n v="9803"/>
    <n v="315"/>
    <n v="232"/>
    <n v="9803"/>
    <n v="103"/>
    <n v="32400"/>
  </r>
  <r>
    <x v="0"/>
    <x v="0"/>
    <x v="3"/>
    <x v="24"/>
    <x v="1"/>
    <x v="1"/>
    <x v="0"/>
    <x v="1"/>
    <x v="0"/>
    <x v="0"/>
    <x v="0"/>
    <x v="0"/>
    <x v="0"/>
    <n v="4"/>
    <s v="无醛"/>
    <s v="20190525/C中18-0447"/>
    <n v="1248"/>
    <n v="282.55902480000003"/>
    <n v="4992"/>
    <n v="267.48334080000001"/>
    <n v="9.644832000000001"/>
    <n v="45"/>
    <n v="277.12817280000002"/>
    <n v="1293"/>
    <n v="8"/>
    <n v="472"/>
    <n v="0.13333333333333333"/>
    <n v="7.8666666666666663"/>
    <n v="60.8"/>
    <n v="95.8"/>
    <n v="156.6"/>
    <n v="2857"/>
    <n v="3627"/>
    <n v="6484"/>
    <n v="1222"/>
    <n v="8829"/>
    <n v="318.7"/>
    <n v="238"/>
    <n v="8829"/>
    <n v="101.9"/>
    <n v="35040"/>
  </r>
  <r>
    <x v="0"/>
    <x v="0"/>
    <x v="3"/>
    <x v="24"/>
    <x v="2"/>
    <x v="2"/>
    <x v="0"/>
    <x v="1"/>
    <x v="0"/>
    <x v="0"/>
    <x v="0"/>
    <x v="0"/>
    <x v="0"/>
    <n v="4"/>
    <s v="无醛"/>
    <s v="20190525/A晚18-0448"/>
    <n v="936"/>
    <n v="211.91926860000004"/>
    <n v="3744"/>
    <n v="200.61250559999999"/>
    <n v="12.645446400000001"/>
    <n v="59"/>
    <n v="213.25795199999999"/>
    <n v="995"/>
    <n v="93"/>
    <n v="387"/>
    <n v="1.55"/>
    <n v="6.45"/>
    <n v="52.18"/>
    <n v="82.53"/>
    <n v="134.71"/>
    <n v="2450"/>
    <n v="3114"/>
    <n v="5564"/>
    <n v="975"/>
    <n v="7256"/>
    <n v="271"/>
    <n v="204"/>
    <n v="7256"/>
    <n v="92"/>
    <n v="32000"/>
  </r>
  <r>
    <x v="0"/>
    <x v="0"/>
    <x v="3"/>
    <x v="25"/>
    <x v="0"/>
    <x v="0"/>
    <x v="0"/>
    <x v="1"/>
    <x v="0"/>
    <x v="0"/>
    <x v="0"/>
    <x v="0"/>
    <x v="0"/>
    <n v="4"/>
    <s v="无醛"/>
    <s v="20190526/B早18-0449"/>
    <n v="1351"/>
    <n v="305.87920072500003"/>
    <n v="5404"/>
    <n v="289.5592896"/>
    <n v="7.5015359999999998"/>
    <n v="35"/>
    <n v="297.06082559999999"/>
    <n v="1386"/>
    <n v="1"/>
    <n v="479"/>
    <n v="1.6666666666666666E-2"/>
    <n v="7.9833333333333334"/>
    <n v="64.98"/>
    <n v="105.86"/>
    <n v="170.84"/>
    <n v="2994"/>
    <n v="4075"/>
    <n v="7069"/>
    <n v="1049"/>
    <n v="10292"/>
    <n v="336"/>
    <n v="229"/>
    <n v="10292"/>
    <n v="108"/>
    <n v="34080"/>
  </r>
  <r>
    <x v="0"/>
    <x v="0"/>
    <x v="3"/>
    <x v="25"/>
    <x v="1"/>
    <x v="1"/>
    <x v="0"/>
    <x v="1"/>
    <x v="0"/>
    <x v="0"/>
    <x v="0"/>
    <x v="0"/>
    <x v="0"/>
    <n v="4"/>
    <s v="无醛"/>
    <s v="20190526/C中18-0450"/>
    <n v="1368"/>
    <n v="309.72816180000001"/>
    <n v="5472"/>
    <n v="293.20289280000003"/>
    <n v="2.7862847999999998"/>
    <n v="13"/>
    <n v="295.9891776"/>
    <n v="1381"/>
    <n v="4"/>
    <n v="476"/>
    <n v="6.6666666666666666E-2"/>
    <n v="7.9333333333333336"/>
    <n v="63.27"/>
    <n v="104.82"/>
    <n v="168.09"/>
    <n v="2932"/>
    <n v="4056"/>
    <n v="6988"/>
    <n v="1260"/>
    <n v="11060"/>
    <n v="322"/>
    <n v="260"/>
    <n v="11060"/>
    <n v="95"/>
    <n v="37440"/>
  </r>
  <r>
    <x v="0"/>
    <x v="0"/>
    <x v="3"/>
    <x v="25"/>
    <x v="2"/>
    <x v="2"/>
    <x v="0"/>
    <x v="1"/>
    <x v="0"/>
    <x v="0"/>
    <x v="0"/>
    <x v="0"/>
    <x v="0"/>
    <n v="4"/>
    <s v="无醛"/>
    <s v="20190526/A晚18-0451"/>
    <n v="272"/>
    <n v="61.583377200000008"/>
    <n v="1088"/>
    <n v="58.297651199999997"/>
    <n v="1.2859776000000003"/>
    <n v="6"/>
    <n v="59.5836288"/>
    <n v="278"/>
    <n v="4"/>
    <n v="236"/>
    <n v="6.6666666666666666E-2"/>
    <n v="3.9333333333333331"/>
    <n v="12.18"/>
    <n v="19.37"/>
    <n v="31.55"/>
    <n v="572"/>
    <n v="750"/>
    <n v="1322"/>
    <n v="246"/>
    <n v="2014"/>
    <n v="62"/>
    <n v="48"/>
    <n v="2014"/>
    <n v="29"/>
    <n v="16680"/>
  </r>
  <r>
    <x v="0"/>
    <x v="0"/>
    <x v="3"/>
    <x v="25"/>
    <x v="2"/>
    <x v="2"/>
    <x v="0"/>
    <x v="1"/>
    <x v="0"/>
    <x v="0"/>
    <x v="0"/>
    <x v="0"/>
    <x v="0"/>
    <n v="4"/>
    <s v="无醛"/>
    <s v="20190526/A晚18-0452"/>
    <n v="1040"/>
    <n v="235.46585400000004"/>
    <n v="4160"/>
    <n v="222.90278400000003"/>
    <n v="0"/>
    <n v="0"/>
    <n v="222.90278400000003"/>
    <n v="1040"/>
    <n v="4"/>
    <n v="236"/>
    <n v="6.6666666666666666E-2"/>
    <n v="3.9333333333333331"/>
    <n v="43.72"/>
    <n v="70.45"/>
    <n v="114.17"/>
    <n v="2054"/>
    <n v="2725"/>
    <n v="4779"/>
    <n v="886"/>
    <n v="7423"/>
    <n v="222"/>
    <n v="174"/>
    <n v="7423"/>
    <n v="88"/>
    <n v="16680"/>
  </r>
  <r>
    <x v="0"/>
    <x v="0"/>
    <x v="4"/>
    <x v="26"/>
    <x v="0"/>
    <x v="1"/>
    <x v="0"/>
    <x v="1"/>
    <x v="0"/>
    <x v="0"/>
    <x v="0"/>
    <x v="0"/>
    <x v="0"/>
    <n v="4"/>
    <s v="无醛"/>
    <s v="20190527/C早18-0453"/>
    <n v="744"/>
    <n v="168.44864940000002"/>
    <n v="2976"/>
    <n v="159.4612224"/>
    <n v="2.5719552000000006"/>
    <n v="12"/>
    <n v="162.03317759999999"/>
    <n v="756"/>
    <n v="0"/>
    <n v="279"/>
    <n v="0"/>
    <n v="4.6500000000000004"/>
    <n v="24.2"/>
    <n v="38.6"/>
    <n v="62.8"/>
    <n v="1224"/>
    <n v="1610"/>
    <n v="2834"/>
    <n v="489"/>
    <n v="4350"/>
    <n v="122"/>
    <n v="114"/>
    <n v="4350"/>
    <n v="20"/>
    <n v="15920"/>
  </r>
  <r>
    <x v="0"/>
    <x v="0"/>
    <x v="4"/>
    <x v="26"/>
    <x v="0"/>
    <x v="1"/>
    <x v="0"/>
    <x v="1"/>
    <x v="0"/>
    <x v="0"/>
    <x v="0"/>
    <x v="0"/>
    <x v="0"/>
    <n v="4"/>
    <s v="无醛"/>
    <s v="20190527/C早18-0454"/>
    <n v="544"/>
    <n v="123.16675440000002"/>
    <n v="2176"/>
    <n v="116.59530239999999"/>
    <n v="2.7862847999999998"/>
    <n v="13"/>
    <n v="119.3815872"/>
    <n v="557"/>
    <n v="1"/>
    <n v="200"/>
    <n v="1.6666666666666666E-2"/>
    <n v="3.3333333333333335"/>
    <n v="35.4"/>
    <n v="56.4"/>
    <n v="91.8"/>
    <n v="1953"/>
    <n v="2591"/>
    <n v="4544"/>
    <n v="715"/>
    <n v="8230"/>
    <n v="117.25"/>
    <m/>
    <n v="8230"/>
    <n v="83"/>
    <n v="15920"/>
  </r>
  <r>
    <x v="0"/>
    <x v="0"/>
    <x v="4"/>
    <x v="26"/>
    <x v="1"/>
    <x v="2"/>
    <x v="0"/>
    <x v="1"/>
    <x v="0"/>
    <x v="0"/>
    <x v="0"/>
    <x v="0"/>
    <x v="0"/>
    <n v="4"/>
    <s v="无醛"/>
    <s v="20190527/A中18-0455"/>
    <n v="136"/>
    <n v="30.791688600000004"/>
    <n v="544"/>
    <n v="29.148825599999999"/>
    <n v="0"/>
    <n v="0"/>
    <n v="29.148825599999999"/>
    <n v="136"/>
    <n v="0"/>
    <n v="30"/>
    <n v="0"/>
    <n v="0.5"/>
    <n v="8.07"/>
    <n v="13.08"/>
    <n v="21.15"/>
    <n v="379"/>
    <n v="507"/>
    <n v="886"/>
    <n v="163"/>
    <n v="1576"/>
    <n v="40"/>
    <n v="30"/>
    <n v="1576"/>
    <n v="18"/>
    <n v="15800"/>
  </r>
  <r>
    <x v="0"/>
    <x v="0"/>
    <x v="4"/>
    <x v="26"/>
    <x v="1"/>
    <x v="2"/>
    <x v="0"/>
    <x v="1"/>
    <x v="0"/>
    <x v="0"/>
    <x v="0"/>
    <x v="0"/>
    <x v="0"/>
    <n v="4"/>
    <s v="无醛"/>
    <s v="20190527/A中18-0456"/>
    <n v="976"/>
    <n v="220.97564760000003"/>
    <n v="3904"/>
    <n v="209.18568959999999"/>
    <n v="13.931424000000002"/>
    <n v="65"/>
    <n v="223.11711359999998"/>
    <n v="1041"/>
    <n v="31"/>
    <n v="419"/>
    <n v="0.51666666666666672"/>
    <n v="6.9833333333333334"/>
    <n v="50.15"/>
    <n v="79.739999999999995"/>
    <n v="129.88999999999999"/>
    <n v="2356"/>
    <n v="3090"/>
    <n v="5446"/>
    <n v="1011"/>
    <n v="9764"/>
    <n v="320"/>
    <n v="200"/>
    <n v="9764"/>
    <n v="88"/>
    <n v="15800"/>
  </r>
  <r>
    <x v="0"/>
    <x v="0"/>
    <x v="4"/>
    <x v="26"/>
    <x v="2"/>
    <x v="0"/>
    <x v="0"/>
    <x v="1"/>
    <x v="0"/>
    <x v="0"/>
    <x v="0"/>
    <x v="0"/>
    <x v="0"/>
    <n v="4"/>
    <s v="无醛"/>
    <s v="20190527/B晚18-0457"/>
    <n v="1120"/>
    <n v="253.57861200000002"/>
    <n v="4480"/>
    <n v="240.04915199999999"/>
    <n v="13.074105599999999"/>
    <n v="61"/>
    <n v="253.12325759999999"/>
    <n v="1181"/>
    <n v="66"/>
    <n v="414"/>
    <n v="1.1000000000000001"/>
    <n v="6.9"/>
    <n v="58.17"/>
    <n v="88.22"/>
    <n v="146.38999999999999"/>
    <n v="2755"/>
    <n v="3416"/>
    <n v="6171"/>
    <n v="1147"/>
    <n v="11070"/>
    <n v="466"/>
    <n v="197"/>
    <n v="11070"/>
    <n v="98"/>
    <n v="33280"/>
  </r>
  <r>
    <x v="0"/>
    <x v="0"/>
    <x v="4"/>
    <x v="27"/>
    <x v="0"/>
    <x v="1"/>
    <x v="0"/>
    <x v="1"/>
    <x v="0"/>
    <x v="0"/>
    <x v="0"/>
    <x v="0"/>
    <x v="0"/>
    <n v="4"/>
    <s v="无醛"/>
    <s v="20190528/C早18-0458"/>
    <n v="624"/>
    <n v="141.27951240000002"/>
    <n v="2496"/>
    <n v="133.7416704"/>
    <n v="1.2859776000000003"/>
    <n v="6"/>
    <n v="135.027648"/>
    <n v="630"/>
    <n v="208"/>
    <n v="272"/>
    <n v="3.4666666666666668"/>
    <n v="4.5333333333333332"/>
    <n v="40.799999999999997"/>
    <n v="60"/>
    <n v="100.8"/>
    <n v="1920"/>
    <n v="2321"/>
    <n v="4241"/>
    <n v="684"/>
    <n v="7149"/>
    <n v="292"/>
    <n v="148"/>
    <n v="7149"/>
    <n v="55"/>
    <n v="34320"/>
  </r>
  <r>
    <x v="0"/>
    <x v="0"/>
    <x v="4"/>
    <x v="27"/>
    <x v="1"/>
    <x v="2"/>
    <x v="0"/>
    <x v="1"/>
    <x v="0"/>
    <x v="0"/>
    <x v="0"/>
    <x v="0"/>
    <x v="0"/>
    <n v="4"/>
    <s v="无醛"/>
    <s v="20190528/A中18-0459"/>
    <n v="1048"/>
    <n v="237.27712980000004"/>
    <n v="4192"/>
    <n v="224.61742080000002"/>
    <n v="17.146367999999999"/>
    <n v="80"/>
    <n v="241.76378880000001"/>
    <n v="1128"/>
    <n v="65"/>
    <n v="415"/>
    <n v="1.0833333333333333"/>
    <n v="6.916666666666667"/>
    <n v="54.71"/>
    <n v="79.36"/>
    <n v="134.07"/>
    <n v="2571"/>
    <n v="3066"/>
    <n v="5637"/>
    <n v="1056"/>
    <n v="8865"/>
    <n v="384"/>
    <n v="196"/>
    <n v="8955"/>
    <n v="90"/>
    <n v="30880"/>
  </r>
  <r>
    <x v="0"/>
    <x v="0"/>
    <x v="4"/>
    <x v="27"/>
    <x v="2"/>
    <x v="0"/>
    <x v="0"/>
    <x v="1"/>
    <x v="0"/>
    <x v="0"/>
    <x v="0"/>
    <x v="0"/>
    <x v="0"/>
    <n v="4"/>
    <s v="无醛"/>
    <s v="20190528/B晚18-0460"/>
    <n v="568"/>
    <n v="128.60058180000001"/>
    <n v="2272"/>
    <n v="121.73921279999999"/>
    <n v="1.0716479999999999"/>
    <n v="5"/>
    <n v="122.81086079999999"/>
    <n v="573"/>
    <n v="220"/>
    <n v="260"/>
    <n v="3.6666666666666665"/>
    <n v="4.333333333333333"/>
    <n v="36.56"/>
    <n v="53.7"/>
    <n v="90.26"/>
    <n v="1715"/>
    <n v="2079"/>
    <n v="3794"/>
    <n v="383"/>
    <n v="5703"/>
    <n v="253"/>
    <n v="120"/>
    <n v="5703"/>
    <n v="57"/>
    <n v="34880"/>
  </r>
  <r>
    <x v="0"/>
    <x v="0"/>
    <x v="4"/>
    <x v="28"/>
    <x v="0"/>
    <x v="1"/>
    <x v="0"/>
    <x v="1"/>
    <x v="0"/>
    <x v="0"/>
    <x v="0"/>
    <x v="0"/>
    <x v="0"/>
    <n v="4"/>
    <s v="无醛"/>
    <s v="20190529/C早18-0461"/>
    <n v="952"/>
    <n v="215.54182020000002"/>
    <n v="3808"/>
    <n v="204.04177919999998"/>
    <n v="21.004300799999999"/>
    <n v="98"/>
    <n v="225.04607999999999"/>
    <n v="1050"/>
    <n v="21"/>
    <n v="459"/>
    <n v="0.35"/>
    <n v="7.65"/>
    <n v="50.8"/>
    <n v="74.8"/>
    <n v="125.6"/>
    <n v="2481"/>
    <n v="3026"/>
    <n v="5507"/>
    <n v="899"/>
    <n v="7931"/>
    <n v="355"/>
    <n v="186"/>
    <n v="7931"/>
    <n v="92"/>
    <n v="29200"/>
  </r>
  <r>
    <x v="0"/>
    <x v="0"/>
    <x v="4"/>
    <x v="28"/>
    <x v="1"/>
    <x v="2"/>
    <x v="0"/>
    <x v="1"/>
    <x v="0"/>
    <x v="0"/>
    <x v="0"/>
    <x v="0"/>
    <x v="0"/>
    <n v="4"/>
    <s v="无醛"/>
    <s v="20190529/A中18-0462"/>
    <n v="279"/>
    <n v="63.168243525000008"/>
    <n v="1116"/>
    <n v="59.797958399999999"/>
    <n v="0"/>
    <n v="0"/>
    <n v="59.797958399999999"/>
    <n v="279"/>
    <n v="0"/>
    <n v="30"/>
    <n v="0"/>
    <n v="0.5"/>
    <n v="14.19"/>
    <n v="20.97"/>
    <n v="35.159999999999997"/>
    <n v="887"/>
    <n v="1089"/>
    <n v="1976"/>
    <n v="357"/>
    <n v="2355"/>
    <n v="94"/>
    <n v="0"/>
    <n v="2355"/>
    <n v="18"/>
    <n v="2240"/>
  </r>
  <r>
    <x v="0"/>
    <x v="0"/>
    <x v="4"/>
    <x v="28"/>
    <x v="1"/>
    <x v="2"/>
    <x v="0"/>
    <x v="1"/>
    <x v="0"/>
    <x v="0"/>
    <x v="0"/>
    <x v="0"/>
    <x v="0"/>
    <n v="4"/>
    <s v="无醛"/>
    <s v="20190529/A中18-0463"/>
    <n v="912"/>
    <n v="206.48544120000003"/>
    <n v="3648"/>
    <n v="195.46859519999998"/>
    <n v="23.576256000000001"/>
    <n v="110"/>
    <n v="219.04485119999998"/>
    <n v="1022"/>
    <n v="0"/>
    <n v="450"/>
    <n v="0"/>
    <n v="7.5"/>
    <n v="48.98"/>
    <n v="74.540000000000006"/>
    <n v="123.52000000000001"/>
    <n v="2303"/>
    <n v="2896"/>
    <n v="5199"/>
    <n v="969"/>
    <n v="7581"/>
    <n v="323"/>
    <n v="170"/>
    <n v="7581"/>
    <n v="80"/>
    <n v="30000"/>
  </r>
  <r>
    <x v="0"/>
    <x v="0"/>
    <x v="4"/>
    <x v="28"/>
    <x v="2"/>
    <x v="0"/>
    <x v="0"/>
    <x v="1"/>
    <x v="0"/>
    <x v="0"/>
    <x v="0"/>
    <x v="0"/>
    <x v="0"/>
    <n v="4"/>
    <s v="无醛"/>
    <s v="20190529/B晚18-0464"/>
    <n v="1184"/>
    <n v="268.06881840000005"/>
    <n v="4736"/>
    <n v="253.7662464"/>
    <n v="2.3576256000000004"/>
    <n v="11"/>
    <n v="256.12387200000001"/>
    <n v="1195"/>
    <n v="15"/>
    <n v="465"/>
    <n v="0.25"/>
    <n v="7.75"/>
    <n v="59.3"/>
    <n v="89.33"/>
    <n v="148.63"/>
    <n v="2844"/>
    <n v="3469"/>
    <n v="6313"/>
    <n v="1166"/>
    <n v="9144"/>
    <n v="390"/>
    <n v="184"/>
    <n v="9144"/>
    <n v="93"/>
    <n v="36320"/>
  </r>
  <r>
    <x v="0"/>
    <x v="0"/>
    <x v="4"/>
    <x v="29"/>
    <x v="0"/>
    <x v="1"/>
    <x v="0"/>
    <x v="1"/>
    <x v="0"/>
    <x v="0"/>
    <x v="0"/>
    <x v="0"/>
    <x v="0"/>
    <n v="4"/>
    <s v="无醛"/>
    <s v="20190530/C早18-0465"/>
    <n v="1176"/>
    <n v="266.25754260000002"/>
    <n v="4704"/>
    <n v="252.05160960000001"/>
    <n v="7.715865599999999"/>
    <n v="36"/>
    <n v="259.76747519999998"/>
    <n v="1212"/>
    <n v="37"/>
    <n v="443"/>
    <n v="0.6166666666666667"/>
    <n v="7.3833333333333337"/>
    <n v="60.7"/>
    <n v="90.2"/>
    <n v="150.9"/>
    <n v="2916"/>
    <n v="3663"/>
    <n v="6579"/>
    <n v="1187"/>
    <n v="9348"/>
    <n v="423.5"/>
    <n v="206"/>
    <n v="9348"/>
    <n v="93"/>
    <n v="37920"/>
  </r>
  <r>
    <x v="0"/>
    <x v="0"/>
    <x v="4"/>
    <x v="29"/>
    <x v="1"/>
    <x v="2"/>
    <x v="0"/>
    <x v="1"/>
    <x v="0"/>
    <x v="0"/>
    <x v="0"/>
    <x v="0"/>
    <x v="0"/>
    <n v="4"/>
    <s v="无醛"/>
    <s v="20190530/A中18-0466"/>
    <n v="1344"/>
    <n v="304.29433440000003"/>
    <n v="5376"/>
    <n v="288.05898239999999"/>
    <n v="12.431116800000002"/>
    <n v="58"/>
    <n v="300.49009919999997"/>
    <n v="1402"/>
    <n v="1"/>
    <n v="479"/>
    <n v="1.6666666666666666E-2"/>
    <n v="7.9833333333333334"/>
    <n v="65.06"/>
    <n v="98.18"/>
    <n v="163.24"/>
    <n v="3112"/>
    <n v="3992"/>
    <n v="7104"/>
    <n v="1282"/>
    <n v="10054"/>
    <n v="455.5"/>
    <n v="224"/>
    <n v="10054"/>
    <n v="103"/>
    <n v="38560"/>
  </r>
  <r>
    <x v="0"/>
    <x v="0"/>
    <x v="4"/>
    <x v="29"/>
    <x v="2"/>
    <x v="0"/>
    <x v="0"/>
    <x v="1"/>
    <x v="0"/>
    <x v="0"/>
    <x v="0"/>
    <x v="0"/>
    <x v="0"/>
    <n v="4"/>
    <s v="无醛"/>
    <s v="20190530/B晚18-0467"/>
    <n v="922"/>
    <n v="208.74953595000002"/>
    <n v="3688"/>
    <n v="197.61189119999997"/>
    <n v="6.2155584000000008"/>
    <n v="29"/>
    <n v="203.82744959999997"/>
    <n v="951"/>
    <n v="54"/>
    <n v="426"/>
    <n v="0.9"/>
    <n v="7.1"/>
    <n v="55.66"/>
    <n v="83.68"/>
    <n v="139.34"/>
    <n v="2671"/>
    <n v="3420"/>
    <n v="6091"/>
    <n v="1095"/>
    <n v="8515"/>
    <n v="389"/>
    <n v="170"/>
    <n v="8515"/>
    <n v="212.5"/>
    <n v="31200"/>
  </r>
  <r>
    <x v="0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n v="0"/>
    <n v="0"/>
    <m/>
    <m/>
    <n v="0"/>
    <n v="0"/>
    <m/>
    <m/>
    <n v="0"/>
    <m/>
    <m/>
    <m/>
    <m/>
    <m/>
    <m/>
    <m/>
    <m/>
    <m/>
    <m/>
  </r>
  <r>
    <x v="0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n v="0"/>
    <n v="0"/>
    <m/>
    <m/>
    <n v="0"/>
    <n v="0"/>
    <m/>
    <m/>
    <n v="0"/>
    <m/>
    <m/>
    <m/>
    <m/>
    <m/>
    <m/>
    <m/>
    <m/>
    <m/>
    <m/>
  </r>
  <r>
    <x v="0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n v="0"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m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6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m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n v="0"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m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n v="0"/>
    <m/>
    <n v="0"/>
    <n v="0"/>
    <m/>
    <m/>
    <n v="0"/>
    <m/>
    <m/>
    <m/>
    <n v="0"/>
    <m/>
    <m/>
    <n v="0"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n v="0"/>
    <m/>
    <m/>
    <m/>
    <n v="0"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n v="0"/>
    <m/>
    <m/>
    <m/>
    <n v="0"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n v="0"/>
    <n v="0"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7"/>
    <x v="31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5"/>
    <x v="30"/>
    <x v="3"/>
    <x v="3"/>
    <x v="3"/>
    <x v="2"/>
    <x v="1"/>
    <x v="4"/>
    <x v="1"/>
    <x v="1"/>
    <x v="3"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6" applyNumberFormats="0" applyBorderFormats="0" applyFontFormats="0" applyPatternFormats="0" applyAlignmentFormats="0" applyWidthHeightFormats="1" dataCaption="Data" errorCaption="-" showError="1" missingCaption="-" updatedVersion="6" minRefreshableVersion="3" asteriskTotals="1" showMemberPropertyTips="0" useAutoFormatting="1" itemPrintTitles="1" createdVersion="6" indent="0" compact="0" compactData="0" gridDropZones="1">
  <location ref="A10:AD19" firstHeaderRow="1" firstDataRow="2" firstDataCol="7" rowPageCount="6" colPageCount="1"/>
  <pivotFields count="52">
    <pivotField axis="axisPage" compact="0" outline="0" subtotalTop="0" showAll="0" includeNewItemsInFilter="1">
      <items count="3">
        <item x="0"/>
        <item x="1"/>
        <item t="default"/>
      </items>
    </pivotField>
    <pivotField axis="axisPage" compact="0" outline="0" subtotalTop="0" showAll="0" includeNewItemsInFilter="1">
      <items count="14">
        <item m="1" x="12"/>
        <item m="1" x="5"/>
        <item m="1" x="2"/>
        <item m="1" x="6"/>
        <item m="1" x="11"/>
        <item x="0"/>
        <item m="1" x="3"/>
        <item m="1" x="4"/>
        <item m="1" x="7"/>
        <item m="1" x="8"/>
        <item m="1" x="9"/>
        <item m="1" x="10"/>
        <item x="1"/>
        <item t="default"/>
      </items>
    </pivotField>
    <pivotField axis="axisPage" compact="0" outline="0" subtotalTop="0" showAll="0" includeNewItemsInFilter="1">
      <items count="58">
        <item m="1" x="39"/>
        <item m="1" x="31"/>
        <item m="1" x="24"/>
        <item m="1" x="15"/>
        <item m="1" x="10"/>
        <item m="1" x="20"/>
        <item m="1" x="29"/>
        <item m="1" x="9"/>
        <item m="1" x="38"/>
        <item m="1" x="28"/>
        <item m="1" x="19"/>
        <item m="1" x="47"/>
        <item m="1" x="18"/>
        <item m="1" x="37"/>
        <item m="1" x="56"/>
        <item m="1" x="27"/>
        <item m="1" x="46"/>
        <item m="1" x="17"/>
        <item x="6"/>
        <item m="1" x="36"/>
        <item m="1" x="55"/>
        <item m="1" x="42"/>
        <item x="0"/>
        <item x="1"/>
        <item x="2"/>
        <item x="3"/>
        <item x="4"/>
        <item m="1" x="51"/>
        <item m="1" x="35"/>
        <item m="1" x="23"/>
        <item m="1" x="54"/>
        <item m="1" x="41"/>
        <item m="1" x="26"/>
        <item m="1" x="13"/>
        <item m="1" x="45"/>
        <item m="1" x="32"/>
        <item m="1" x="16"/>
        <item m="1" x="11"/>
        <item m="1" x="50"/>
        <item m="1" x="43"/>
        <item m="1" x="34"/>
        <item m="1" x="30"/>
        <item m="1" x="22"/>
        <item m="1" x="14"/>
        <item m="1" x="53"/>
        <item m="1" x="48"/>
        <item m="1" x="40"/>
        <item m="1" x="33"/>
        <item m="1" x="25"/>
        <item m="1" x="21"/>
        <item m="1" x="12"/>
        <item m="1" x="52"/>
        <item m="1" x="44"/>
        <item m="1" x="8"/>
        <item m="1" x="49"/>
        <item x="5"/>
        <item x="7"/>
        <item t="default"/>
      </items>
    </pivotField>
    <pivotField axis="axisPage" compact="0" outline="0" subtotalTop="0" showAll="0" includeNewItemsInFilter="1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32"/>
        <item x="25"/>
        <item x="26"/>
        <item x="27"/>
        <item x="28"/>
        <item x="29"/>
        <item x="30"/>
        <item x="31"/>
      </items>
    </pivotField>
    <pivotField axis="axisPage" compact="0" outline="0" subtotalTop="0" showAll="0" includeNewItemsInFilter="1" defaultSubtotal="0">
      <items count="7">
        <item m="1" x="5"/>
        <item x="0"/>
        <item x="1"/>
        <item x="3"/>
        <item m="1" x="6"/>
        <item x="2"/>
        <item m="1" x="4"/>
      </items>
    </pivotField>
    <pivotField axis="axisPage" compact="0" outline="0" subtotalTop="0" showAll="0" includeNewItemsInFilter="1">
      <items count="10">
        <item x="2"/>
        <item x="0"/>
        <item x="1"/>
        <item x="3"/>
        <item m="1" x="8"/>
        <item m="1" x="5"/>
        <item m="1" x="7"/>
        <item m="1" x="6"/>
        <item m="1" x="4"/>
        <item t="default"/>
      </items>
    </pivotField>
    <pivotField axis="axisRow" compact="0" outline="0" subtotalTop="0" showAll="0" includeNewItemsInFilter="1" sortType="ascending" rankBy="0" defaultSubtotal="0">
      <items count="63">
        <item m="1" x="56"/>
        <item m="1" x="62"/>
        <item m="1" x="5"/>
        <item m="1" x="31"/>
        <item m="1" x="15"/>
        <item m="1" x="41"/>
        <item m="1" x="44"/>
        <item m="1" x="54"/>
        <item m="1" x="27"/>
        <item m="1" x="16"/>
        <item m="1" x="21"/>
        <item m="1" x="6"/>
        <item m="1" x="40"/>
        <item m="1" x="8"/>
        <item m="1" x="18"/>
        <item m="1" x="59"/>
        <item m="1" x="20"/>
        <item m="1" x="49"/>
        <item m="1" x="11"/>
        <item m="1" x="4"/>
        <item m="1" x="17"/>
        <item m="1" x="34"/>
        <item m="1" x="30"/>
        <item m="1" x="13"/>
        <item m="1" x="10"/>
        <item m="1" x="22"/>
        <item m="1" x="51"/>
        <item m="1" x="58"/>
        <item m="1" x="25"/>
        <item m="1" x="50"/>
        <item m="1" x="14"/>
        <item x="0"/>
        <item m="1" x="39"/>
        <item m="1" x="55"/>
        <item m="1" x="61"/>
        <item m="1" x="23"/>
        <item m="1" x="38"/>
        <item m="1" x="9"/>
        <item m="1" x="32"/>
        <item m="1" x="60"/>
        <item m="1" x="12"/>
        <item m="1" x="42"/>
        <item x="2"/>
        <item m="1" x="46"/>
        <item m="1" x="29"/>
        <item m="1" x="43"/>
        <item m="1" x="48"/>
        <item m="1" x="19"/>
        <item m="1" x="36"/>
        <item m="1" x="37"/>
        <item m="1" x="7"/>
        <item m="1" x="28"/>
        <item m="1" x="45"/>
        <item m="1" x="47"/>
        <item m="1" x="52"/>
        <item m="1" x="53"/>
        <item m="1" x="24"/>
        <item m="1" x="26"/>
        <item m="1" x="57"/>
        <item x="1"/>
        <item m="1" x="33"/>
        <item m="1" x="35"/>
        <item x="3"/>
      </items>
    </pivotField>
    <pivotField axis="axisRow" compact="0" outline="0" subtotalTop="0" showAll="0" includeNewItemsInFilter="1" defaultSubtotal="0">
      <items count="26">
        <item m="1" x="18"/>
        <item m="1" x="12"/>
        <item m="1" x="22"/>
        <item m="1" x="11"/>
        <item x="2"/>
        <item m="1" x="4"/>
        <item m="1" x="9"/>
        <item m="1" x="17"/>
        <item m="1" x="13"/>
        <item m="1" x="24"/>
        <item m="1" x="8"/>
        <item m="1" x="16"/>
        <item m="1" x="5"/>
        <item m="1" x="6"/>
        <item m="1" x="10"/>
        <item m="1" x="7"/>
        <item m="1" x="3"/>
        <item m="1" x="15"/>
        <item m="1" x="20"/>
        <item m="1" x="14"/>
        <item m="1" x="25"/>
        <item m="1" x="23"/>
        <item m="1" x="19"/>
        <item m="1" x="21"/>
        <item x="0"/>
        <item x="1"/>
      </items>
    </pivotField>
    <pivotField axis="axisRow" compact="0" outline="0" subtotalTop="0" showAll="0" includeNewItemsInFilter="1" defaultSubtotal="0">
      <items count="15">
        <item m="1" x="7"/>
        <item m="1" x="2"/>
        <item m="1" x="3"/>
        <item m="1" x="4"/>
        <item x="1"/>
        <item m="1" x="14"/>
        <item m="1" x="8"/>
        <item m="1" x="13"/>
        <item m="1" x="9"/>
        <item m="1" x="10"/>
        <item m="1" x="5"/>
        <item m="1" x="11"/>
        <item m="1" x="6"/>
        <item m="1" x="12"/>
        <item x="0"/>
      </items>
    </pivotField>
    <pivotField axis="axisRow" compact="0" outline="0" subtotalTop="0" showAll="0" includeNewItemsInFilter="1" defaultSubtotal="0">
      <items count="30">
        <item x="1"/>
        <item m="1" x="25"/>
        <item m="1" x="11"/>
        <item m="1" x="27"/>
        <item x="0"/>
        <item m="1" x="21"/>
        <item x="2"/>
        <item m="1" x="15"/>
        <item m="1" x="13"/>
        <item x="4"/>
        <item m="1" x="10"/>
        <item m="1" x="26"/>
        <item m="1" x="14"/>
        <item m="1" x="12"/>
        <item m="1" x="7"/>
        <item m="1" x="6"/>
        <item m="1" x="5"/>
        <item m="1" x="28"/>
        <item m="1" x="16"/>
        <item m="1" x="17"/>
        <item m="1" x="29"/>
        <item m="1" x="22"/>
        <item m="1" x="20"/>
        <item m="1" x="24"/>
        <item m="1" x="8"/>
        <item m="1" x="19"/>
        <item m="1" x="23"/>
        <item m="1" x="18"/>
        <item m="1" x="9"/>
        <item x="3"/>
      </items>
    </pivotField>
    <pivotField axis="axisRow" compact="0" outline="0" subtotalTop="0" showAll="0" includeNewItemsInFilter="1" defaultSubtotal="0">
      <items count="15">
        <item x="0"/>
        <item x="1"/>
        <item m="1" x="6"/>
        <item m="1" x="9"/>
        <item m="1" x="11"/>
        <item m="1" x="2"/>
        <item m="1" x="12"/>
        <item m="1" x="14"/>
        <item m="1" x="5"/>
        <item m="1" x="4"/>
        <item m="1" x="8"/>
        <item m="1" x="13"/>
        <item m="1" x="10"/>
        <item m="1" x="7"/>
        <item m="1" x="3"/>
      </items>
    </pivotField>
    <pivotField axis="axisRow" compact="0" outline="0" subtotalTop="0" showAll="0" includeNewItemsInFilter="1" defaultSubtotal="0">
      <items count="16">
        <item x="0"/>
        <item x="1"/>
        <item m="1" x="6"/>
        <item m="1" x="12"/>
        <item m="1" x="15"/>
        <item m="1" x="14"/>
        <item m="1" x="3"/>
        <item m="1" x="10"/>
        <item m="1" x="7"/>
        <item m="1" x="5"/>
        <item m="1" x="4"/>
        <item m="1" x="13"/>
        <item m="1" x="2"/>
        <item m="1" x="11"/>
        <item m="1" x="8"/>
        <item m="1" x="9"/>
      </items>
    </pivotField>
    <pivotField axis="axisRow" compact="0" outline="0" subtotalTop="0" showAll="0" includeNewItemsInFilter="1" defaultSubtotal="0">
      <items count="25">
        <item x="1"/>
        <item x="0"/>
        <item x="3"/>
        <item m="1" x="19"/>
        <item m="1" x="8"/>
        <item m="1" x="13"/>
        <item x="2"/>
        <item m="1" x="7"/>
        <item m="1" x="5"/>
        <item m="1" x="22"/>
        <item m="1" x="18"/>
        <item m="1" x="21"/>
        <item m="1" x="9"/>
        <item m="1" x="4"/>
        <item m="1" x="24"/>
        <item m="1" x="23"/>
        <item m="1" x="20"/>
        <item m="1" x="10"/>
        <item m="1" x="6"/>
        <item m="1" x="11"/>
        <item m="1" x="14"/>
        <item m="1" x="17"/>
        <item m="1" x="16"/>
        <item m="1" x="12"/>
        <item m="1" x="15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numFmtId="43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howAl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7">
    <field x="6"/>
    <field x="7"/>
    <field x="8"/>
    <field x="9"/>
    <field x="10"/>
    <field x="11"/>
    <field x="12"/>
  </rowFields>
  <rowItems count="8">
    <i>
      <x v="31"/>
      <x v="24"/>
      <x v="14"/>
      <x v="4"/>
      <x/>
      <x/>
      <x v="1"/>
    </i>
    <i r="1">
      <x v="25"/>
      <x v="14"/>
      <x v="4"/>
      <x/>
      <x/>
      <x v="1"/>
    </i>
    <i>
      <x v="42"/>
      <x v="24"/>
      <x v="14"/>
      <x v="6"/>
      <x/>
      <x/>
      <x v="6"/>
    </i>
    <i r="3">
      <x v="29"/>
      <x/>
      <x/>
      <x v="6"/>
    </i>
    <i r="1">
      <x v="25"/>
      <x v="14"/>
      <x v="6"/>
      <x/>
      <x/>
      <x v="6"/>
    </i>
    <i>
      <x v="59"/>
      <x v="24"/>
      <x v="14"/>
      <x/>
      <x/>
      <x/>
      <x/>
    </i>
    <i>
      <x v="62"/>
      <x v="4"/>
      <x v="4"/>
      <x v="9"/>
      <x v="1"/>
      <x v="1"/>
      <x v="2"/>
    </i>
    <i t="grand">
      <x/>
    </i>
  </rowItems>
  <colFields count="1">
    <field x="-2"/>
  </colFields>
  <colItems count="2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</colItems>
  <pageFields count="6">
    <pageField fld="0" hier="0"/>
    <pageField fld="1" hier="0"/>
    <pageField fld="2" hier="0"/>
    <pageField fld="3" hier="0"/>
    <pageField fld="5" hier="0"/>
    <pageField fld="4" hier="0"/>
  </pageFields>
  <dataFields count="23">
    <dataField name="  素板合格产品（张）" fld="16" baseField="0" baseItem="0"/>
    <dataField name=" 素板合格产量（M3）" fld="17" baseField="0" baseItem="0"/>
    <dataField name=" 折合成品量（张）" fld="18" baseField="0" baseItem="0"/>
    <dataField name=" 折合成品量（M3）" fld="19" baseField="0" baseItem="0"/>
    <dataField name=" 废品（M3）" fld="20" baseField="0" baseItem="0"/>
    <dataField name="  合计产量（M3) " fld="51" baseField="12" baseItem="1"/>
    <dataField name=" 废品率" fld="49" baseField="0" baseItem="0"/>
    <dataField name=" 实际产能" fld="50" baseField="0" baseItem="0"/>
    <dataField name=" 生产工时（小时）" fld="27" baseField="0" baseItem="0"/>
    <dataField name=" 停机率" fld="41" baseField="0" baseItem="0" numFmtId="9"/>
    <dataField name=" 表层刨花（T）" fld="28" baseField="0" baseItem="0"/>
    <dataField name=" 芯层刨花（T）" fld="29" baseField="0" baseItem="0"/>
    <dataField name=" 总刨花(T)" fld="30" baseField="0" baseItem="0"/>
    <dataField name=" 表层MDI胶（KG）" fld="31" baseField="0" baseItem="0"/>
    <dataField name=" 芯层MDI胶（KG）" fld="32" baseField="0" baseItem="0"/>
    <dataField name=" MDI胶水(公斤)" fld="33" baseField="0" baseItem="0"/>
    <dataField name=" 表芯层石蜡(公斤)" fld="34" baseField="0" baseItem="0"/>
    <dataField name=" 表芯层固化剂(公斤)" fld="35" baseField="0" baseItem="0"/>
    <dataField name=" 表芯层增粘剂（公斤）" fld="36" baseField="0" baseItem="0"/>
    <dataField name=" 表芯层添加剂   (公斤)" fld="37" baseField="0" baseItem="0"/>
    <dataField name=" 表芯层工艺水   (公斤)" fld="38" baseField="0" baseItem="0"/>
    <dataField name=" 脱模剂（公斤）" fld="39" baseField="0" baseItem="0"/>
    <dataField name=" 电耗（KWH)" fld="40" baseField="0" baseItem="0"/>
  </dataFields>
  <formats count="74">
    <format dxfId="183">
      <pivotArea outline="0" fieldPosition="0"/>
    </format>
    <format dxfId="182">
      <pivotArea type="all" dataOnly="0" outline="0" fieldPosition="0"/>
    </format>
    <format dxfId="181">
      <pivotArea outline="0" fieldPosition="0">
        <references count="1">
          <reference field="4294967294" count="1" selected="0">
            <x v="9"/>
          </reference>
        </references>
      </pivotArea>
    </format>
    <format dxfId="180">
      <pivotArea field="6" type="button" dataOnly="0" labelOnly="1" outline="0" axis="axisRow" fieldPosition="0"/>
    </format>
    <format dxfId="179">
      <pivotArea dataOnly="0" labelOnly="1" outline="0" fieldPosition="0">
        <references count="1">
          <reference field="4294967294" count="0"/>
        </references>
      </pivotArea>
    </format>
    <format dxfId="178">
      <pivotArea field="6" type="button" dataOnly="0" labelOnly="1" outline="0" axis="axisRow" fieldPosition="0"/>
    </format>
    <format dxfId="177">
      <pivotArea dataOnly="0" labelOnly="1" outline="0" fieldPosition="0">
        <references count="1">
          <reference field="4294967294" count="0"/>
        </references>
      </pivotArea>
    </format>
    <format dxfId="176">
      <pivotArea field="5" outline="0" axis="axisPage" fieldPosition="4">
        <references count="1">
          <reference field="4294967294" count="1" selected="0">
            <x v="9"/>
          </reference>
        </references>
      </pivotArea>
    </format>
    <format dxfId="175">
      <pivotArea outline="0" fieldPosition="0">
        <references count="2">
          <reference field="4294967294" count="1" selected="0">
            <x v="9"/>
          </reference>
          <reference field="5" count="3" selected="0" defaultSubtotal="1">
            <x v="0"/>
            <x v="1"/>
            <x v="2"/>
          </reference>
        </references>
      </pivotArea>
    </format>
    <format dxfId="174">
      <pivotArea dataOnly="0" labelOnly="1" outline="0" fieldPosition="0">
        <references count="1">
          <reference field="3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173">
      <pivotArea dataOnly="0" labelOnly="1" outline="0" fieldPosition="0">
        <references count="1">
          <reference field="3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172">
      <pivotArea field="6" type="button" dataOnly="0" labelOnly="1" outline="0" axis="axisRow" fieldPosition="0"/>
    </format>
    <format dxfId="171">
      <pivotArea dataOnly="0" labelOnly="1" outline="0" fieldPosition="0">
        <references count="1">
          <reference field="6" count="11">
            <x v="7"/>
            <x v="9"/>
            <x v="13"/>
            <x v="14"/>
            <x v="26"/>
            <x v="27"/>
            <x v="40"/>
            <x v="43"/>
            <x v="57"/>
            <x v="60"/>
            <x v="61"/>
          </reference>
        </references>
      </pivotArea>
    </format>
    <format dxfId="170">
      <pivotArea outline="0" fieldPosition="0"/>
    </format>
    <format dxfId="169">
      <pivotArea dataOnly="0" labelOnly="1" outline="0" fieldPosition="0">
        <references count="1">
          <reference field="6" count="11">
            <x v="7"/>
            <x v="9"/>
            <x v="13"/>
            <x v="14"/>
            <x v="26"/>
            <x v="27"/>
            <x v="40"/>
            <x v="43"/>
            <x v="57"/>
            <x v="60"/>
            <x v="61"/>
          </reference>
        </references>
      </pivotArea>
    </format>
    <format dxfId="168">
      <pivotArea dataOnly="0" labelOnly="1" grandRow="1" outline="0" fieldPosition="0"/>
    </format>
    <format dxfId="167">
      <pivotArea dataOnly="0" outline="0" fieldPosition="0">
        <references count="3">
          <reference field="4294967294" count="1">
            <x v="6"/>
          </reference>
          <reference field="0" count="1" selected="0">
            <x v="0"/>
          </reference>
          <reference field="1" count="1" selected="0">
            <x v="1"/>
          </reference>
        </references>
      </pivotArea>
    </format>
    <format dxfId="16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65">
      <pivotArea outline="0" fieldPosition="0">
        <references count="2">
          <reference field="4294967294" count="1" selected="0">
            <x v="6"/>
          </reference>
          <reference field="5" count="1" selected="0">
            <x v="0"/>
          </reference>
        </references>
      </pivotArea>
    </format>
    <format dxfId="164">
      <pivotArea outline="0" fieldPosition="0">
        <references count="2">
          <reference field="4294967294" count="1" selected="0">
            <x v="6"/>
          </reference>
          <reference field="5" count="1" selected="0" defaultSubtotal="1">
            <x v="0"/>
          </reference>
        </references>
      </pivotArea>
    </format>
    <format dxfId="163">
      <pivotArea outline="0" fieldPosition="0">
        <references count="2">
          <reference field="4294967294" count="1" selected="0">
            <x v="6"/>
          </reference>
          <reference field="5" count="2" selected="0" defaultSubtotal="1">
            <x v="1"/>
            <x v="2"/>
          </reference>
        </references>
      </pivotArea>
    </format>
    <format dxfId="162">
      <pivotArea field="5" outline="0" axis="axisPage" fieldPosition="4">
        <references count="1">
          <reference field="4294967294" count="1" selected="0">
            <x v="6"/>
          </reference>
        </references>
      </pivotArea>
    </format>
    <format dxfId="161">
      <pivotArea outline="0" fieldPosition="0"/>
    </format>
    <format dxfId="160">
      <pivotArea dataOnly="0" labelOnly="1" outline="0" fieldPosition="0">
        <references count="1">
          <reference field="6" count="15">
            <x v="4"/>
            <x v="6"/>
            <x v="7"/>
            <x v="9"/>
            <x v="10"/>
            <x v="13"/>
            <x v="14"/>
            <x v="17"/>
            <x v="26"/>
            <x v="27"/>
            <x v="28"/>
            <x v="35"/>
            <x v="39"/>
            <x v="40"/>
            <x v="50"/>
          </reference>
        </references>
      </pivotArea>
    </format>
    <format dxfId="159">
      <pivotArea dataOnly="0" labelOnly="1" grandRow="1" outline="0" fieldPosition="0"/>
    </format>
    <format dxfId="158">
      <pivotArea dataOnly="0" labelOnly="1" outline="0" fieldPosition="0">
        <references count="1">
          <reference field="6" count="15">
            <x v="4"/>
            <x v="7"/>
            <x v="9"/>
            <x v="10"/>
            <x v="13"/>
            <x v="14"/>
            <x v="17"/>
            <x v="26"/>
            <x v="27"/>
            <x v="28"/>
            <x v="35"/>
            <x v="36"/>
            <x v="40"/>
            <x v="50"/>
            <x v="57"/>
          </reference>
        </references>
      </pivotArea>
    </format>
    <format dxfId="157">
      <pivotArea dataOnly="0" labelOnly="1" grandRow="1" outline="0" offset="IV256" fieldPosition="0"/>
    </format>
    <format dxfId="156">
      <pivotArea type="all" dataOnly="0" outline="0" fieldPosition="0"/>
    </format>
    <format dxfId="155">
      <pivotArea outline="0" fieldPosition="0">
        <references count="1">
          <reference field="6" count="1" selected="0">
            <x v="30"/>
          </reference>
        </references>
      </pivotArea>
    </format>
    <format dxfId="154">
      <pivotArea dataOnly="0" labelOnly="1" outline="0" fieldPosition="0">
        <references count="1">
          <reference field="6" count="1">
            <x v="30"/>
          </reference>
        </references>
      </pivotArea>
    </format>
    <format dxfId="153">
      <pivotArea dataOnly="0" labelOnly="1" outline="0" fieldPosition="0">
        <references count="2">
          <reference field="6" count="1" selected="0">
            <x v="30"/>
          </reference>
          <reference field="7" count="5">
            <x v="0"/>
            <x v="2"/>
            <x v="15"/>
            <x v="18"/>
            <x v="19"/>
          </reference>
        </references>
      </pivotArea>
    </format>
    <format dxfId="152">
      <pivotArea dataOnly="0" labelOnly="1" outline="0" offset="IV256" fieldPosition="0">
        <references count="3">
          <reference field="6" count="1" selected="0">
            <x v="7"/>
          </reference>
          <reference field="7" count="1" selected="0">
            <x v="2"/>
          </reference>
          <reference field="8" count="1">
            <x v="9"/>
          </reference>
        </references>
      </pivotArea>
    </format>
    <format dxfId="151">
      <pivotArea dataOnly="0" labelOnly="1" outline="0" fieldPosition="0">
        <references count="3">
          <reference field="6" count="1" selected="0">
            <x v="30"/>
          </reference>
          <reference field="7" count="1" selected="0">
            <x v="2"/>
          </reference>
          <reference field="8" count="1">
            <x v="13"/>
          </reference>
        </references>
      </pivotArea>
    </format>
    <format dxfId="150">
      <pivotArea dataOnly="0" labelOnly="1" outline="0" fieldPosition="0">
        <references count="3">
          <reference field="6" count="1" selected="0">
            <x v="30"/>
          </reference>
          <reference field="7" count="1" selected="0">
            <x v="15"/>
          </reference>
          <reference field="8" count="1">
            <x v="11"/>
          </reference>
        </references>
      </pivotArea>
    </format>
    <format dxfId="149">
      <pivotArea dataOnly="0" labelOnly="1" outline="0" fieldPosition="0">
        <references count="3">
          <reference field="6" count="1" selected="0">
            <x v="30"/>
          </reference>
          <reference field="7" count="1" selected="0">
            <x v="18"/>
          </reference>
          <reference field="8" count="1">
            <x v="9"/>
          </reference>
        </references>
      </pivotArea>
    </format>
    <format dxfId="148">
      <pivotArea dataOnly="0" labelOnly="1" outline="0" fieldPosition="0">
        <references count="3">
          <reference field="6" count="1" selected="0">
            <x v="30"/>
          </reference>
          <reference field="7" count="1" selected="0">
            <x v="19"/>
          </reference>
          <reference field="8" count="1">
            <x v="11"/>
          </reference>
        </references>
      </pivotArea>
    </format>
    <format dxfId="147">
      <pivotArea dataOnly="0" labelOnly="1" outline="0" offset="IV4:IV256" fieldPosition="0">
        <references count="4">
          <reference field="6" count="1" selected="0">
            <x v="26"/>
          </reference>
          <reference field="7" count="1" selected="0">
            <x v="2"/>
          </reference>
          <reference field="8" count="1" selected="0">
            <x v="9"/>
          </reference>
          <reference field="9" count="1">
            <x v="4"/>
          </reference>
        </references>
      </pivotArea>
    </format>
    <format dxfId="146">
      <pivotArea dataOnly="0" labelOnly="1" outline="0" fieldPosition="0">
        <references count="5">
          <reference field="6" count="1" selected="0">
            <x v="30"/>
          </reference>
          <reference field="7" count="1" selected="0">
            <x v="0"/>
          </reference>
          <reference field="8" count="1" selected="0">
            <x v="9"/>
          </reference>
          <reference field="9" count="1" selected="0">
            <x v="4"/>
          </reference>
          <reference field="10" count="1">
            <x v="11"/>
          </reference>
        </references>
      </pivotArea>
    </format>
    <format dxfId="145">
      <pivotArea dataOnly="0" labelOnly="1" outline="0" fieldPosition="0">
        <references count="5">
          <reference field="6" count="1" selected="0">
            <x v="30"/>
          </reference>
          <reference field="7" count="1" selected="0">
            <x v="2"/>
          </reference>
          <reference field="8" count="1" selected="0">
            <x v="13"/>
          </reference>
          <reference field="9" count="1" selected="0">
            <x v="4"/>
          </reference>
          <reference field="10" count="1">
            <x v="14"/>
          </reference>
        </references>
      </pivotArea>
    </format>
    <format dxfId="144">
      <pivotArea dataOnly="0" labelOnly="1" outline="0" fieldPosition="0">
        <references count="5">
          <reference field="6" count="1" selected="0">
            <x v="30"/>
          </reference>
          <reference field="7" count="1" selected="0">
            <x v="15"/>
          </reference>
          <reference field="8" count="1" selected="0">
            <x v="11"/>
          </reference>
          <reference field="9" count="1" selected="0">
            <x v="4"/>
          </reference>
          <reference field="10" count="1">
            <x v="0"/>
          </reference>
        </references>
      </pivotArea>
    </format>
    <format dxfId="143">
      <pivotArea dataOnly="0" labelOnly="1" outline="0" fieldPosition="0">
        <references count="5">
          <reference field="6" count="1" selected="0">
            <x v="30"/>
          </reference>
          <reference field="7" count="1" selected="0">
            <x v="18"/>
          </reference>
          <reference field="8" count="1" selected="0">
            <x v="9"/>
          </reference>
          <reference field="9" count="1" selected="0">
            <x v="4"/>
          </reference>
          <reference field="10" count="1">
            <x v="13"/>
          </reference>
        </references>
      </pivotArea>
    </format>
    <format dxfId="142">
      <pivotArea dataOnly="0" labelOnly="1" outline="0" offset="IV1" fieldPosition="0">
        <references count="5">
          <reference field="6" count="1" selected="0">
            <x v="30"/>
          </reference>
          <reference field="7" count="1" selected="0">
            <x v="19"/>
          </reference>
          <reference field="8" count="1" selected="0">
            <x v="11"/>
          </reference>
          <reference field="9" count="1" selected="0">
            <x v="4"/>
          </reference>
          <reference field="10" count="1">
            <x v="0"/>
          </reference>
        </references>
      </pivotArea>
    </format>
    <format dxfId="141">
      <pivotArea dataOnly="0" labelOnly="1" outline="0" offset="IV8:IV256" fieldPosition="0">
        <references count="6">
          <reference field="6" count="1" selected="0">
            <x v="14"/>
          </reference>
          <reference field="7" count="1" selected="0">
            <x v="2"/>
          </reference>
          <reference field="8" count="1" selected="0">
            <x v="9"/>
          </reference>
          <reference field="9" count="1" selected="0">
            <x v="3"/>
          </reference>
          <reference field="10" count="1" selected="0">
            <x v="0"/>
          </reference>
          <reference field="11" count="1">
            <x v="0"/>
          </reference>
        </references>
      </pivotArea>
    </format>
    <format dxfId="140">
      <pivotArea dataOnly="0" labelOnly="1" outline="0" fieldPosition="0">
        <references count="6">
          <reference field="6" count="1" selected="0">
            <x v="30"/>
          </reference>
          <reference field="7" count="1" selected="0">
            <x v="15"/>
          </reference>
          <reference field="8" count="1" selected="0">
            <x v="11"/>
          </reference>
          <reference field="9" count="1" selected="0">
            <x v="4"/>
          </reference>
          <reference field="10" count="1" selected="0">
            <x v="0"/>
          </reference>
          <reference field="11" count="1">
            <x v="9"/>
          </reference>
        </references>
      </pivotArea>
    </format>
    <format dxfId="139">
      <pivotArea dataOnly="0" labelOnly="1" outline="0" fieldPosition="0">
        <references count="6">
          <reference field="6" count="1" selected="0">
            <x v="30"/>
          </reference>
          <reference field="7" count="1" selected="0">
            <x v="18"/>
          </reference>
          <reference field="8" count="1" selected="0">
            <x v="9"/>
          </reference>
          <reference field="9" count="1" selected="0">
            <x v="4"/>
          </reference>
          <reference field="10" count="1" selected="0">
            <x v="13"/>
          </reference>
          <reference field="11" count="1">
            <x v="0"/>
          </reference>
        </references>
      </pivotArea>
    </format>
    <format dxfId="138">
      <pivotArea dataOnly="0" labelOnly="1" outline="0" fieldPosition="0">
        <references count="6">
          <reference field="6" count="1" selected="0">
            <x v="30"/>
          </reference>
          <reference field="7" count="1" selected="0">
            <x v="19"/>
          </reference>
          <reference field="8" count="1" selected="0">
            <x v="11"/>
          </reference>
          <reference field="9" count="1" selected="0">
            <x v="4"/>
          </reference>
          <reference field="10" count="1" selected="0">
            <x v="0"/>
          </reference>
          <reference field="11" count="1">
            <x v="15"/>
          </reference>
        </references>
      </pivotArea>
    </format>
    <format dxfId="137">
      <pivotArea dataOnly="0" labelOnly="1" outline="0" fieldPosition="0">
        <references count="7">
          <reference field="6" count="1" selected="0">
            <x v="30"/>
          </reference>
          <reference field="7" count="1" selected="0">
            <x v="0"/>
          </reference>
          <reference field="8" count="1" selected="0">
            <x v="9"/>
          </reference>
          <reference field="9" count="1" selected="0">
            <x v="4"/>
          </reference>
          <reference field="10" count="1" selected="0">
            <x v="11"/>
          </reference>
          <reference field="11" count="1" selected="0">
            <x v="0"/>
          </reference>
          <reference field="12" count="1">
            <x v="1"/>
          </reference>
        </references>
      </pivotArea>
    </format>
    <format dxfId="136">
      <pivotArea dataOnly="0" labelOnly="1" outline="0" fieldPosition="0">
        <references count="7">
          <reference field="6" count="1" selected="0">
            <x v="30"/>
          </reference>
          <reference field="7" count="1" selected="0">
            <x v="2"/>
          </reference>
          <reference field="8" count="1" selected="0">
            <x v="13"/>
          </reference>
          <reference field="9" count="1" selected="0">
            <x v="4"/>
          </reference>
          <reference field="10" count="1" selected="0">
            <x v="14"/>
          </reference>
          <reference field="11" count="1" selected="0">
            <x v="0"/>
          </reference>
          <reference field="12" count="1">
            <x v="1"/>
          </reference>
        </references>
      </pivotArea>
    </format>
    <format dxfId="135">
      <pivotArea dataOnly="0" labelOnly="1" outline="0" fieldPosition="0">
        <references count="7">
          <reference field="6" count="1" selected="0">
            <x v="30"/>
          </reference>
          <reference field="7" count="1" selected="0">
            <x v="15"/>
          </reference>
          <reference field="8" count="1" selected="0">
            <x v="11"/>
          </reference>
          <reference field="9" count="1" selected="0">
            <x v="4"/>
          </reference>
          <reference field="10" count="1" selected="0">
            <x v="0"/>
          </reference>
          <reference field="11" count="1" selected="0">
            <x v="9"/>
          </reference>
          <reference field="12" count="1">
            <x v="1"/>
          </reference>
        </references>
      </pivotArea>
    </format>
    <format dxfId="134">
      <pivotArea dataOnly="0" labelOnly="1" outline="0" fieldPosition="0">
        <references count="7">
          <reference field="6" count="1" selected="0">
            <x v="30"/>
          </reference>
          <reference field="7" count="1" selected="0">
            <x v="18"/>
          </reference>
          <reference field="8" count="1" selected="0">
            <x v="9"/>
          </reference>
          <reference field="9" count="1" selected="0">
            <x v="4"/>
          </reference>
          <reference field="10" count="1" selected="0">
            <x v="13"/>
          </reference>
          <reference field="11" count="1" selected="0">
            <x v="0"/>
          </reference>
          <reference field="12" count="1">
            <x v="1"/>
          </reference>
        </references>
      </pivotArea>
    </format>
    <format dxfId="133">
      <pivotArea dataOnly="0" labelOnly="1" outline="0" fieldPosition="0">
        <references count="7">
          <reference field="6" count="1" selected="0">
            <x v="30"/>
          </reference>
          <reference field="7" count="1" selected="0">
            <x v="19"/>
          </reference>
          <reference field="8" count="1" selected="0">
            <x v="11"/>
          </reference>
          <reference field="9" count="1" selected="0">
            <x v="4"/>
          </reference>
          <reference field="10" count="1" selected="0">
            <x v="0"/>
          </reference>
          <reference field="11" count="1" selected="0">
            <x v="15"/>
          </reference>
          <reference field="12" count="1">
            <x v="1"/>
          </reference>
        </references>
      </pivotArea>
    </format>
    <format dxfId="132">
      <pivotArea outline="0" fieldPosition="0">
        <references count="1">
          <reference field="6" count="1" selected="0">
            <x v="30"/>
          </reference>
        </references>
      </pivotArea>
    </format>
    <format dxfId="131">
      <pivotArea dataOnly="0" labelOnly="1" outline="0" fieldPosition="0">
        <references count="1">
          <reference field="6" count="1">
            <x v="30"/>
          </reference>
        </references>
      </pivotArea>
    </format>
    <format dxfId="130">
      <pivotArea dataOnly="0" labelOnly="1" outline="0" fieldPosition="0">
        <references count="2">
          <reference field="6" count="1" selected="0">
            <x v="30"/>
          </reference>
          <reference field="7" count="5">
            <x v="0"/>
            <x v="2"/>
            <x v="15"/>
            <x v="18"/>
            <x v="19"/>
          </reference>
        </references>
      </pivotArea>
    </format>
    <format dxfId="129">
      <pivotArea dataOnly="0" labelOnly="1" outline="0" offset="IV256" fieldPosition="0">
        <references count="3">
          <reference field="6" count="1" selected="0">
            <x v="7"/>
          </reference>
          <reference field="7" count="1" selected="0">
            <x v="2"/>
          </reference>
          <reference field="8" count="1">
            <x v="9"/>
          </reference>
        </references>
      </pivotArea>
    </format>
    <format dxfId="128">
      <pivotArea dataOnly="0" labelOnly="1" outline="0" fieldPosition="0">
        <references count="3">
          <reference field="6" count="1" selected="0">
            <x v="30"/>
          </reference>
          <reference field="7" count="1" selected="0">
            <x v="2"/>
          </reference>
          <reference field="8" count="1">
            <x v="13"/>
          </reference>
        </references>
      </pivotArea>
    </format>
    <format dxfId="127">
      <pivotArea dataOnly="0" labelOnly="1" outline="0" fieldPosition="0">
        <references count="3">
          <reference field="6" count="1" selected="0">
            <x v="30"/>
          </reference>
          <reference field="7" count="1" selected="0">
            <x v="15"/>
          </reference>
          <reference field="8" count="1">
            <x v="11"/>
          </reference>
        </references>
      </pivotArea>
    </format>
    <format dxfId="126">
      <pivotArea dataOnly="0" labelOnly="1" outline="0" fieldPosition="0">
        <references count="3">
          <reference field="6" count="1" selected="0">
            <x v="30"/>
          </reference>
          <reference field="7" count="1" selected="0">
            <x v="18"/>
          </reference>
          <reference field="8" count="1">
            <x v="9"/>
          </reference>
        </references>
      </pivotArea>
    </format>
    <format dxfId="125">
      <pivotArea dataOnly="0" labelOnly="1" outline="0" fieldPosition="0">
        <references count="3">
          <reference field="6" count="1" selected="0">
            <x v="30"/>
          </reference>
          <reference field="7" count="1" selected="0">
            <x v="19"/>
          </reference>
          <reference field="8" count="1">
            <x v="11"/>
          </reference>
        </references>
      </pivotArea>
    </format>
    <format dxfId="124">
      <pivotArea dataOnly="0" labelOnly="1" outline="0" offset="IV4:IV256" fieldPosition="0">
        <references count="4">
          <reference field="6" count="1" selected="0">
            <x v="26"/>
          </reference>
          <reference field="7" count="1" selected="0">
            <x v="2"/>
          </reference>
          <reference field="8" count="1" selected="0">
            <x v="9"/>
          </reference>
          <reference field="9" count="1">
            <x v="4"/>
          </reference>
        </references>
      </pivotArea>
    </format>
    <format dxfId="123">
      <pivotArea dataOnly="0" labelOnly="1" outline="0" fieldPosition="0">
        <references count="5">
          <reference field="6" count="1" selected="0">
            <x v="30"/>
          </reference>
          <reference field="7" count="1" selected="0">
            <x v="0"/>
          </reference>
          <reference field="8" count="1" selected="0">
            <x v="9"/>
          </reference>
          <reference field="9" count="1" selected="0">
            <x v="4"/>
          </reference>
          <reference field="10" count="1">
            <x v="11"/>
          </reference>
        </references>
      </pivotArea>
    </format>
    <format dxfId="122">
      <pivotArea dataOnly="0" labelOnly="1" outline="0" fieldPosition="0">
        <references count="5">
          <reference field="6" count="1" selected="0">
            <x v="30"/>
          </reference>
          <reference field="7" count="1" selected="0">
            <x v="2"/>
          </reference>
          <reference field="8" count="1" selected="0">
            <x v="13"/>
          </reference>
          <reference field="9" count="1" selected="0">
            <x v="4"/>
          </reference>
          <reference field="10" count="1">
            <x v="14"/>
          </reference>
        </references>
      </pivotArea>
    </format>
    <format dxfId="121">
      <pivotArea dataOnly="0" labelOnly="1" outline="0" fieldPosition="0">
        <references count="5">
          <reference field="6" count="1" selected="0">
            <x v="30"/>
          </reference>
          <reference field="7" count="1" selected="0">
            <x v="15"/>
          </reference>
          <reference field="8" count="1" selected="0">
            <x v="11"/>
          </reference>
          <reference field="9" count="1" selected="0">
            <x v="4"/>
          </reference>
          <reference field="10" count="1">
            <x v="0"/>
          </reference>
        </references>
      </pivotArea>
    </format>
    <format dxfId="120">
      <pivotArea dataOnly="0" labelOnly="1" outline="0" fieldPosition="0">
        <references count="5">
          <reference field="6" count="1" selected="0">
            <x v="30"/>
          </reference>
          <reference field="7" count="1" selected="0">
            <x v="18"/>
          </reference>
          <reference field="8" count="1" selected="0">
            <x v="9"/>
          </reference>
          <reference field="9" count="1" selected="0">
            <x v="4"/>
          </reference>
          <reference field="10" count="1">
            <x v="13"/>
          </reference>
        </references>
      </pivotArea>
    </format>
    <format dxfId="119">
      <pivotArea dataOnly="0" labelOnly="1" outline="0" offset="IV1" fieldPosition="0">
        <references count="5">
          <reference field="6" count="1" selected="0">
            <x v="30"/>
          </reference>
          <reference field="7" count="1" selected="0">
            <x v="19"/>
          </reference>
          <reference field="8" count="1" selected="0">
            <x v="11"/>
          </reference>
          <reference field="9" count="1" selected="0">
            <x v="4"/>
          </reference>
          <reference field="10" count="1">
            <x v="0"/>
          </reference>
        </references>
      </pivotArea>
    </format>
    <format dxfId="118">
      <pivotArea dataOnly="0" labelOnly="1" outline="0" offset="IV8:IV256" fieldPosition="0">
        <references count="6">
          <reference field="6" count="1" selected="0">
            <x v="14"/>
          </reference>
          <reference field="7" count="1" selected="0">
            <x v="2"/>
          </reference>
          <reference field="8" count="1" selected="0">
            <x v="9"/>
          </reference>
          <reference field="9" count="1" selected="0">
            <x v="3"/>
          </reference>
          <reference field="10" count="1" selected="0">
            <x v="0"/>
          </reference>
          <reference field="11" count="1">
            <x v="0"/>
          </reference>
        </references>
      </pivotArea>
    </format>
    <format dxfId="117">
      <pivotArea dataOnly="0" labelOnly="1" outline="0" fieldPosition="0">
        <references count="6">
          <reference field="6" count="1" selected="0">
            <x v="30"/>
          </reference>
          <reference field="7" count="1" selected="0">
            <x v="15"/>
          </reference>
          <reference field="8" count="1" selected="0">
            <x v="11"/>
          </reference>
          <reference field="9" count="1" selected="0">
            <x v="4"/>
          </reference>
          <reference field="10" count="1" selected="0">
            <x v="0"/>
          </reference>
          <reference field="11" count="1">
            <x v="9"/>
          </reference>
        </references>
      </pivotArea>
    </format>
    <format dxfId="116">
      <pivotArea dataOnly="0" labelOnly="1" outline="0" fieldPosition="0">
        <references count="6">
          <reference field="6" count="1" selected="0">
            <x v="30"/>
          </reference>
          <reference field="7" count="1" selected="0">
            <x v="18"/>
          </reference>
          <reference field="8" count="1" selected="0">
            <x v="9"/>
          </reference>
          <reference field="9" count="1" selected="0">
            <x v="4"/>
          </reference>
          <reference field="10" count="1" selected="0">
            <x v="13"/>
          </reference>
          <reference field="11" count="1">
            <x v="0"/>
          </reference>
        </references>
      </pivotArea>
    </format>
    <format dxfId="115">
      <pivotArea dataOnly="0" labelOnly="1" outline="0" fieldPosition="0">
        <references count="6">
          <reference field="6" count="1" selected="0">
            <x v="30"/>
          </reference>
          <reference field="7" count="1" selected="0">
            <x v="19"/>
          </reference>
          <reference field="8" count="1" selected="0">
            <x v="11"/>
          </reference>
          <reference field="9" count="1" selected="0">
            <x v="4"/>
          </reference>
          <reference field="10" count="1" selected="0">
            <x v="0"/>
          </reference>
          <reference field="11" count="1">
            <x v="15"/>
          </reference>
        </references>
      </pivotArea>
    </format>
    <format dxfId="114">
      <pivotArea dataOnly="0" labelOnly="1" outline="0" fieldPosition="0">
        <references count="7">
          <reference field="6" count="1" selected="0">
            <x v="30"/>
          </reference>
          <reference field="7" count="1" selected="0">
            <x v="0"/>
          </reference>
          <reference field="8" count="1" selected="0">
            <x v="9"/>
          </reference>
          <reference field="9" count="1" selected="0">
            <x v="4"/>
          </reference>
          <reference field="10" count="1" selected="0">
            <x v="11"/>
          </reference>
          <reference field="11" count="1" selected="0">
            <x v="0"/>
          </reference>
          <reference field="12" count="1">
            <x v="1"/>
          </reference>
        </references>
      </pivotArea>
    </format>
    <format dxfId="113">
      <pivotArea dataOnly="0" labelOnly="1" outline="0" fieldPosition="0">
        <references count="7">
          <reference field="6" count="1" selected="0">
            <x v="30"/>
          </reference>
          <reference field="7" count="1" selected="0">
            <x v="2"/>
          </reference>
          <reference field="8" count="1" selected="0">
            <x v="13"/>
          </reference>
          <reference field="9" count="1" selected="0">
            <x v="4"/>
          </reference>
          <reference field="10" count="1" selected="0">
            <x v="14"/>
          </reference>
          <reference field="11" count="1" selected="0">
            <x v="0"/>
          </reference>
          <reference field="12" count="1">
            <x v="1"/>
          </reference>
        </references>
      </pivotArea>
    </format>
    <format dxfId="112">
      <pivotArea dataOnly="0" labelOnly="1" outline="0" fieldPosition="0">
        <references count="7">
          <reference field="6" count="1" selected="0">
            <x v="30"/>
          </reference>
          <reference field="7" count="1" selected="0">
            <x v="15"/>
          </reference>
          <reference field="8" count="1" selected="0">
            <x v="11"/>
          </reference>
          <reference field="9" count="1" selected="0">
            <x v="4"/>
          </reference>
          <reference field="10" count="1" selected="0">
            <x v="0"/>
          </reference>
          <reference field="11" count="1" selected="0">
            <x v="9"/>
          </reference>
          <reference field="12" count="1">
            <x v="1"/>
          </reference>
        </references>
      </pivotArea>
    </format>
    <format dxfId="111">
      <pivotArea dataOnly="0" labelOnly="1" outline="0" fieldPosition="0">
        <references count="7">
          <reference field="6" count="1" selected="0">
            <x v="30"/>
          </reference>
          <reference field="7" count="1" selected="0">
            <x v="18"/>
          </reference>
          <reference field="8" count="1" selected="0">
            <x v="9"/>
          </reference>
          <reference field="9" count="1" selected="0">
            <x v="4"/>
          </reference>
          <reference field="10" count="1" selected="0">
            <x v="13"/>
          </reference>
          <reference field="11" count="1" selected="0">
            <x v="0"/>
          </reference>
          <reference field="12" count="1">
            <x v="1"/>
          </reference>
        </references>
      </pivotArea>
    </format>
    <format dxfId="110">
      <pivotArea dataOnly="0" labelOnly="1" outline="0" fieldPosition="0">
        <references count="7">
          <reference field="6" count="1" selected="0">
            <x v="30"/>
          </reference>
          <reference field="7" count="1" selected="0">
            <x v="19"/>
          </reference>
          <reference field="8" count="1" selected="0">
            <x v="11"/>
          </reference>
          <reference field="9" count="1" selected="0">
            <x v="4"/>
          </reference>
          <reference field="10" count="1" selected="0">
            <x v="0"/>
          </reference>
          <reference field="11" count="1" selected="0">
            <x v="15"/>
          </reference>
          <reference field="12" count="1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31" applyNumberFormats="0" applyBorderFormats="0" applyFontFormats="0" applyPatternFormats="0" applyAlignmentFormats="0" applyWidthHeightFormats="1" dataCaption="Data" errorCaption="-" showError="1" missingCaption="-" updatedVersion="6" minRefreshableVersion="3" asteriskTotals="1" showMemberPropertyTips="0" useAutoFormatting="1" itemPrintTitles="1" createdVersion="6" indent="0" compact="0" compactData="0" gridDropZones="1">
  <location ref="A10:AF13" firstHeaderRow="1" firstDataRow="2" firstDataCol="7" rowPageCount="6" colPageCount="1"/>
  <pivotFields count="59">
    <pivotField axis="axisPage" compact="0" outline="0" subtotalTop="0" showAll="0" includeNewItemsInFilter="1">
      <items count="3">
        <item x="0"/>
        <item x="1"/>
        <item t="default"/>
      </items>
    </pivotField>
    <pivotField axis="axisPage" compact="0" outline="0" subtotalTop="0" showAll="0" includeNewItemsInFilter="1">
      <items count="14">
        <item m="1" x="12"/>
        <item m="1" x="5"/>
        <item m="1" x="2"/>
        <item m="1" x="6"/>
        <item m="1" x="11"/>
        <item x="0"/>
        <item m="1" x="3"/>
        <item m="1" x="4"/>
        <item m="1" x="7"/>
        <item m="1" x="8"/>
        <item m="1" x="9"/>
        <item m="1" x="10"/>
        <item x="1"/>
        <item t="default"/>
      </items>
    </pivotField>
    <pivotField axis="axisPage" compact="0" outline="0" subtotalTop="0" showAll="0" includeNewItemsInFilter="1">
      <items count="58">
        <item m="1" x="39"/>
        <item m="1" x="31"/>
        <item m="1" x="24"/>
        <item m="1" x="15"/>
        <item m="1" x="10"/>
        <item m="1" x="20"/>
        <item m="1" x="29"/>
        <item m="1" x="9"/>
        <item m="1" x="38"/>
        <item m="1" x="28"/>
        <item m="1" x="19"/>
        <item m="1" x="47"/>
        <item m="1" x="18"/>
        <item m="1" x="37"/>
        <item m="1" x="56"/>
        <item m="1" x="27"/>
        <item m="1" x="46"/>
        <item m="1" x="17"/>
        <item x="6"/>
        <item m="1" x="36"/>
        <item m="1" x="55"/>
        <item m="1" x="42"/>
        <item x="0"/>
        <item x="1"/>
        <item x="2"/>
        <item x="3"/>
        <item x="4"/>
        <item m="1" x="51"/>
        <item m="1" x="35"/>
        <item m="1" x="23"/>
        <item m="1" x="54"/>
        <item m="1" x="41"/>
        <item m="1" x="26"/>
        <item m="1" x="13"/>
        <item m="1" x="45"/>
        <item m="1" x="32"/>
        <item m="1" x="16"/>
        <item m="1" x="11"/>
        <item m="1" x="50"/>
        <item m="1" x="43"/>
        <item m="1" x="34"/>
        <item m="1" x="30"/>
        <item m="1" x="22"/>
        <item m="1" x="14"/>
        <item m="1" x="53"/>
        <item m="1" x="48"/>
        <item m="1" x="40"/>
        <item m="1" x="33"/>
        <item m="1" x="25"/>
        <item m="1" x="21"/>
        <item m="1" x="12"/>
        <item m="1" x="52"/>
        <item m="1" x="44"/>
        <item m="1" x="8"/>
        <item m="1" x="49"/>
        <item x="5"/>
        <item x="7"/>
        <item t="default"/>
      </items>
    </pivotField>
    <pivotField axis="axisPage" compact="0" outline="0" subtotalTop="0" showAll="0" includeNewItemsInFilter="1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32"/>
        <item x="25"/>
        <item x="26"/>
        <item x="27"/>
        <item x="28"/>
        <item x="29"/>
        <item x="30"/>
        <item x="31"/>
      </items>
    </pivotField>
    <pivotField axis="axisPage" compact="0" outline="0" subtotalTop="0" showAll="0" includeNewItemsInFilter="1" defaultSubtotal="0">
      <items count="7">
        <item m="1" x="5"/>
        <item x="0"/>
        <item x="1"/>
        <item x="3"/>
        <item m="1" x="6"/>
        <item x="2"/>
        <item m="1" x="4"/>
      </items>
    </pivotField>
    <pivotField axis="axisPage" compact="0" outline="0" subtotalTop="0" showAll="0" includeNewItemsInFilter="1">
      <items count="10">
        <item x="2"/>
        <item x="0"/>
        <item x="1"/>
        <item x="3"/>
        <item m="1" x="8"/>
        <item m="1" x="5"/>
        <item m="1" x="7"/>
        <item m="1" x="6"/>
        <item m="1" x="4"/>
        <item t="default"/>
      </items>
    </pivotField>
    <pivotField axis="axisRow" compact="0" outline="0" subtotalTop="0" showAll="0" includeNewItemsInFilter="1" sortType="ascending" rankBy="0" defaultSubtotal="0">
      <items count="60">
        <item m="1" x="54"/>
        <item m="1" x="59"/>
        <item m="1" x="5"/>
        <item m="1" x="29"/>
        <item m="1" x="13"/>
        <item m="1" x="39"/>
        <item m="1" x="42"/>
        <item m="1" x="52"/>
        <item m="1" x="25"/>
        <item m="1" x="14"/>
        <item m="1" x="19"/>
        <item m="1" x="6"/>
        <item m="1" x="38"/>
        <item m="1" x="8"/>
        <item m="1" x="16"/>
        <item m="1" x="18"/>
        <item m="1" x="47"/>
        <item m="1" x="4"/>
        <item m="1" x="15"/>
        <item m="1" x="32"/>
        <item m="1" x="28"/>
        <item m="1" x="11"/>
        <item m="1" x="20"/>
        <item m="1" x="49"/>
        <item m="1" x="56"/>
        <item m="1" x="23"/>
        <item m="1" x="48"/>
        <item m="1" x="12"/>
        <item x="0"/>
        <item m="1" x="37"/>
        <item m="1" x="53"/>
        <item m="1" x="58"/>
        <item m="1" x="21"/>
        <item m="1" x="36"/>
        <item m="1" x="9"/>
        <item m="1" x="30"/>
        <item m="1" x="57"/>
        <item m="1" x="10"/>
        <item m="1" x="40"/>
        <item x="2"/>
        <item m="1" x="44"/>
        <item m="1" x="27"/>
        <item m="1" x="41"/>
        <item m="1" x="46"/>
        <item m="1" x="17"/>
        <item m="1" x="34"/>
        <item m="1" x="35"/>
        <item m="1" x="7"/>
        <item m="1" x="26"/>
        <item m="1" x="43"/>
        <item m="1" x="45"/>
        <item m="1" x="50"/>
        <item m="1" x="51"/>
        <item m="1" x="22"/>
        <item m="1" x="24"/>
        <item m="1" x="55"/>
        <item x="1"/>
        <item m="1" x="31"/>
        <item m="1" x="33"/>
        <item x="3"/>
      </items>
    </pivotField>
    <pivotField axis="axisRow" compact="0" outline="0" subtotalTop="0" showAll="0" includeNewItemsInFilter="1" defaultSubtotal="0">
      <items count="26">
        <item m="1" x="18"/>
        <item m="1" x="12"/>
        <item m="1" x="22"/>
        <item m="1" x="11"/>
        <item x="2"/>
        <item m="1" x="4"/>
        <item m="1" x="9"/>
        <item m="1" x="17"/>
        <item m="1" x="13"/>
        <item m="1" x="24"/>
        <item m="1" x="8"/>
        <item m="1" x="16"/>
        <item m="1" x="5"/>
        <item m="1" x="6"/>
        <item m="1" x="10"/>
        <item m="1" x="7"/>
        <item m="1" x="3"/>
        <item m="1" x="15"/>
        <item m="1" x="20"/>
        <item m="1" x="14"/>
        <item m="1" x="25"/>
        <item m="1" x="23"/>
        <item m="1" x="19"/>
        <item m="1" x="21"/>
        <item x="0"/>
        <item x="1"/>
      </items>
    </pivotField>
    <pivotField axis="axisRow" compact="0" outline="0" subtotalTop="0" showAll="0" includeNewItemsInFilter="1" defaultSubtotal="0">
      <items count="15">
        <item m="1" x="7"/>
        <item m="1" x="2"/>
        <item m="1" x="3"/>
        <item m="1" x="4"/>
        <item x="1"/>
        <item m="1" x="14"/>
        <item m="1" x="8"/>
        <item m="1" x="13"/>
        <item m="1" x="9"/>
        <item m="1" x="10"/>
        <item m="1" x="5"/>
        <item m="1" x="11"/>
        <item m="1" x="6"/>
        <item m="1" x="12"/>
        <item x="0"/>
      </items>
    </pivotField>
    <pivotField axis="axisRow" compact="0" outline="0" subtotalTop="0" showAll="0" includeNewItemsInFilter="1" defaultSubtotal="0">
      <items count="30">
        <item x="1"/>
        <item m="1" x="25"/>
        <item m="1" x="11"/>
        <item m="1" x="27"/>
        <item x="0"/>
        <item m="1" x="21"/>
        <item x="2"/>
        <item m="1" x="15"/>
        <item m="1" x="13"/>
        <item x="4"/>
        <item m="1" x="10"/>
        <item m="1" x="26"/>
        <item m="1" x="14"/>
        <item m="1" x="12"/>
        <item m="1" x="7"/>
        <item m="1" x="6"/>
        <item m="1" x="5"/>
        <item m="1" x="28"/>
        <item m="1" x="16"/>
        <item m="1" x="17"/>
        <item m="1" x="29"/>
        <item m="1" x="22"/>
        <item m="1" x="20"/>
        <item m="1" x="24"/>
        <item m="1" x="8"/>
        <item m="1" x="19"/>
        <item m="1" x="23"/>
        <item m="1" x="18"/>
        <item m="1" x="9"/>
        <item x="3"/>
      </items>
    </pivotField>
    <pivotField axis="axisRow" compact="0" outline="0" subtotalTop="0" showAll="0" includeNewItemsInFilter="1" defaultSubtotal="0">
      <items count="15">
        <item x="0"/>
        <item x="1"/>
        <item m="1" x="6"/>
        <item m="1" x="11"/>
        <item m="1" x="9"/>
        <item m="1" x="2"/>
        <item m="1" x="12"/>
        <item m="1" x="14"/>
        <item m="1" x="5"/>
        <item m="1" x="4"/>
        <item m="1" x="8"/>
        <item m="1" x="13"/>
        <item m="1" x="10"/>
        <item m="1" x="7"/>
        <item m="1" x="3"/>
      </items>
    </pivotField>
    <pivotField axis="axisRow" compact="0" outline="0" subtotalTop="0" showAll="0" includeNewItemsInFilter="1" defaultSubtotal="0">
      <items count="16">
        <item x="0"/>
        <item x="1"/>
        <item m="1" x="3"/>
        <item m="1" x="12"/>
        <item m="1" x="15"/>
        <item m="1" x="6"/>
        <item m="1" x="14"/>
        <item m="1" x="10"/>
        <item m="1" x="7"/>
        <item m="1" x="5"/>
        <item m="1" x="4"/>
        <item m="1" x="13"/>
        <item m="1" x="2"/>
        <item m="1" x="11"/>
        <item m="1" x="8"/>
        <item m="1" x="9"/>
      </items>
    </pivotField>
    <pivotField axis="axisRow" compact="0" outline="0" subtotalTop="0" showAll="0" includeNewItemsInFilter="1" defaultSubtotal="0">
      <items count="25">
        <item x="1"/>
        <item x="0"/>
        <item x="3"/>
        <item x="2"/>
        <item m="1" x="8"/>
        <item m="1" x="7"/>
        <item m="1" x="19"/>
        <item m="1" x="5"/>
        <item m="1" x="13"/>
        <item m="1" x="22"/>
        <item m="1" x="18"/>
        <item m="1" x="21"/>
        <item m="1" x="9"/>
        <item m="1" x="4"/>
        <item m="1" x="24"/>
        <item m="1" x="23"/>
        <item m="1" x="20"/>
        <item m="1" x="10"/>
        <item m="1" x="6"/>
        <item m="1" x="11"/>
        <item m="1" x="14"/>
        <item m="1" x="17"/>
        <item m="1" x="16"/>
        <item m="1" x="12"/>
        <item m="1" x="15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numFmtId="43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howAl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7">
    <field x="6"/>
    <field x="7"/>
    <field x="8"/>
    <field x="9"/>
    <field x="10"/>
    <field x="11"/>
    <field x="12"/>
  </rowFields>
  <rowItems count="2">
    <i>
      <x v="28"/>
      <x v="25"/>
      <x v="14"/>
      <x v="4"/>
      <x/>
      <x/>
      <x v="1"/>
    </i>
    <i t="grand">
      <x/>
    </i>
  </rowItems>
  <colFields count="1">
    <field x="-2"/>
  </colFields>
  <colItems count="2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</colItems>
  <pageFields count="6">
    <pageField fld="0" hier="0"/>
    <pageField fld="1" hier="0"/>
    <pageField fld="2" hier="0"/>
    <pageField fld="3" item="30" hier="0"/>
    <pageField fld="5" hier="0"/>
    <pageField fld="4" hier="0"/>
  </pageFields>
  <dataFields count="25">
    <dataField name="  素板合格产品（张）" fld="16" baseField="0" baseItem="0"/>
    <dataField name=" 素板合格产量（M3）" fld="17" baseField="0" baseItem="0"/>
    <dataField name=" 折合成品量（张）" fld="18" baseField="0" baseItem="0"/>
    <dataField name=" 折合成品量（M3）" fld="19" baseField="0" baseItem="0"/>
    <dataField name=" 废品（M3）" fld="20" baseField="0" baseItem="0"/>
    <dataField name=" 废品（张）" fld="21" baseField="0" baseItem="0"/>
    <dataField name=" 合计产量（M3)" fld="22" baseField="12" baseItem="1"/>
    <dataField name=" 合计产量张" fld="23" baseField="0" baseItem="0" numFmtId="43"/>
    <dataField name=" 废品率" fld="44" baseField="0" baseItem="0" numFmtId="10"/>
    <dataField name=" 实际产能" fld="45" baseField="0" baseItem="0"/>
    <dataField name=" 生产工时（小时）" fld="27" baseField="0" baseItem="0"/>
    <dataField name=" 停机率" fld="41" baseField="0" baseItem="0" numFmtId="9"/>
    <dataField name="  表层刨花单耗（T/M3）" fld="56" baseField="0" baseItem="0"/>
    <dataField name=" 芯层刨花单耗（T/M3）" fld="57" baseField="0" baseItem="0"/>
    <dataField name=" 刨花单耗合计（T/M3）" fld="58" baseField="0" baseItem="0"/>
    <dataField name=" 表层MDI胶单耗（KG/M3）" fld="46" baseField="0" baseItem="0"/>
    <dataField name=" 芯层MDI胶单耗（KG/M3）" fld="47" baseField="0" baseItem="0"/>
    <dataField name=" MDI胶单耗合计（KG/M3）" fld="48" baseField="0" baseItem="0"/>
    <dataField name=" 表芯层石蜡单耗（KG/M3）" fld="49" baseField="0" baseItem="0"/>
    <dataField name=" 表芯层固化剂单耗（KG/M3）" fld="50" baseField="0" baseItem="0"/>
    <dataField name=" 表芯层增粘剂单耗（KG/M3）" fld="51" baseField="0" baseItem="0"/>
    <dataField name=" 表芯层添加剂单耗（KG/M3）" fld="52" baseField="0" baseItem="0"/>
    <dataField name=" 表芯层工艺水单耗（KG/M3）" fld="53" baseField="0" baseItem="0"/>
    <dataField name=" 脱模剂单耗（KG/M3）" fld="55" baseField="0" baseItem="0"/>
    <dataField name=" 电单耗(KWH/M3)" fld="43" baseField="0" baseItem="0"/>
  </dataFields>
  <formats count="12">
    <format dxfId="109">
      <pivotArea outline="0" fieldPosition="0">
        <references count="1">
          <reference field="4294967294" count="1" selected="0">
            <x v="7"/>
          </reference>
        </references>
      </pivotArea>
    </format>
    <format dxfId="108">
      <pivotArea outline="0" fieldPosition="0"/>
    </format>
    <format dxfId="107">
      <pivotArea type="all" dataOnly="0" outline="0" fieldPosition="0"/>
    </format>
    <format dxfId="106">
      <pivotArea field="6" type="button" dataOnly="0" labelOnly="1" outline="0" axis="axisRow" fieldPosition="0"/>
    </format>
    <format dxfId="105">
      <pivotArea dataOnly="0" labelOnly="1" outline="0" fieldPosition="0">
        <references count="1">
          <reference field="4294967294" count="0"/>
        </references>
      </pivotArea>
    </format>
    <format dxfId="104">
      <pivotArea field="6" type="button" dataOnly="0" labelOnly="1" outline="0" axis="axisRow" fieldPosition="0"/>
    </format>
    <format dxfId="103">
      <pivotArea dataOnly="0" labelOnly="1" outline="0" fieldPosition="0">
        <references count="1">
          <reference field="4294967294" count="0"/>
        </references>
      </pivotArea>
    </format>
    <format dxfId="102">
      <pivotArea field="6" type="button" dataOnly="0" labelOnly="1" outline="0" axis="axisRow" fieldPosition="0"/>
    </format>
    <format dxfId="101">
      <pivotArea dataOnly="0" labelOnly="1" outline="0" fieldPosition="0">
        <references count="1">
          <reference field="4294967294" count="0"/>
        </references>
      </pivotArea>
    </format>
    <format dxfId="100">
      <pivotArea outline="0" fieldPosition="0">
        <references count="1">
          <reference field="4294967294" count="1" selected="0">
            <x v="11"/>
          </reference>
        </references>
      </pivotArea>
    </format>
    <format dxfId="99">
      <pivotArea outline="0" fieldPosition="0">
        <references count="1">
          <reference field="4294967294" count="1" selected="0">
            <x v="8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externalLinkPath" Target="file:///\\10.52.165.8\public$\&#32479;&#35745;&#25991;&#20214;&#22841;\&#29983;&#20135;&#37096;\&#26032;&#29983;&#20135;&#32479;&#35745;&#25253;&#34920;\$AH:$AH\'HZ-D07&#29983;&#20135;&#26085;&#25253;&#34920;'" TargetMode="Externa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externalLinkPath" Target="file:///\\10.52.165.8\public$\&#32479;&#35745;&#25991;&#20214;&#22841;\&#29983;&#20135;&#37096;\&#26032;&#29983;&#20135;&#32479;&#35745;&#25253;&#34920;\$AH:$AH\'HZ-D07&#29983;&#20135;&#26085;&#25253;&#34920;'" TargetMode="Externa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AO555"/>
  <sheetViews>
    <sheetView showZeros="0" tabSelected="1" showOutlineSymbols="0" zoomScaleNormal="100" workbookViewId="0">
      <pane xSplit="16" ySplit="1" topLeftCell="Q80" activePane="bottomRight" state="frozen"/>
      <selection pane="topRight" activeCell="Q1" sqref="Q1"/>
      <selection pane="bottomLeft" activeCell="A2" sqref="A2"/>
      <selection pane="bottomRight" activeCell="F110" sqref="F110"/>
    </sheetView>
  </sheetViews>
  <sheetFormatPr defaultColWidth="7.7109375" defaultRowHeight="12.75" x14ac:dyDescent="0.2"/>
  <cols>
    <col min="1" max="1" width="5.42578125" style="3" bestFit="1" customWidth="1"/>
    <col min="2" max="2" width="3.85546875" style="14" bestFit="1" customWidth="1"/>
    <col min="3" max="3" width="5.7109375" style="14" bestFit="1" customWidth="1"/>
    <col min="4" max="4" width="3.85546875" style="14" bestFit="1" customWidth="1"/>
    <col min="5" max="5" width="5.5703125" style="3" bestFit="1" customWidth="1"/>
    <col min="6" max="6" width="3.5703125" style="3" bestFit="1" customWidth="1"/>
    <col min="7" max="7" width="10" style="12" customWidth="1"/>
    <col min="8" max="8" width="8.85546875" style="4" bestFit="1" customWidth="1"/>
    <col min="9" max="9" width="6.85546875" style="4" bestFit="1" customWidth="1"/>
    <col min="10" max="10" width="7.28515625" style="4" bestFit="1" customWidth="1"/>
    <col min="11" max="11" width="8" style="4" bestFit="1" customWidth="1"/>
    <col min="12" max="12" width="7.28515625" style="4" bestFit="1" customWidth="1"/>
    <col min="13" max="13" width="6.5703125" style="14" bestFit="1" customWidth="1"/>
    <col min="14" max="14" width="5.28515625" style="14" customWidth="1"/>
    <col min="15" max="15" width="10.85546875" style="4" customWidth="1"/>
    <col min="16" max="16" width="19.7109375" style="3" customWidth="1"/>
    <col min="17" max="17" width="10.140625" style="31" customWidth="1"/>
    <col min="18" max="18" width="10.140625" style="3" customWidth="1"/>
    <col min="19" max="19" width="10.28515625" style="29" customWidth="1"/>
    <col min="20" max="20" width="11.85546875" style="3" customWidth="1"/>
    <col min="21" max="21" width="7.5703125" style="3" bestFit="1" customWidth="1"/>
    <col min="22" max="22" width="7.42578125" style="3" customWidth="1"/>
    <col min="23" max="23" width="9" style="3" customWidth="1"/>
    <col min="24" max="24" width="10.28515625" style="3" bestFit="1" customWidth="1"/>
    <col min="25" max="25" width="9.42578125" style="3" bestFit="1" customWidth="1"/>
    <col min="26" max="26" width="9.5703125" style="3" bestFit="1" customWidth="1"/>
    <col min="27" max="28" width="10.28515625" style="3" bestFit="1" customWidth="1"/>
    <col min="29" max="29" width="13.42578125" style="3" customWidth="1"/>
    <col min="30" max="30" width="11.42578125" style="3" customWidth="1"/>
    <col min="31" max="31" width="14" style="3" customWidth="1"/>
    <col min="32" max="39" width="12" style="3" customWidth="1"/>
    <col min="40" max="40" width="12.28515625" style="3" bestFit="1" customWidth="1"/>
    <col min="41" max="41" width="12.28515625" style="27" bestFit="1" customWidth="1"/>
    <col min="42" max="16384" width="7.7109375" style="3"/>
  </cols>
  <sheetData>
    <row r="1" spans="1:41" s="28" customFormat="1" ht="31.5" customHeight="1" x14ac:dyDescent="0.2">
      <c r="A1" s="2" t="s">
        <v>2</v>
      </c>
      <c r="B1" s="18" t="s">
        <v>32</v>
      </c>
      <c r="C1" s="18" t="s">
        <v>3</v>
      </c>
      <c r="D1" s="18" t="s">
        <v>4</v>
      </c>
      <c r="E1" s="2" t="s">
        <v>33</v>
      </c>
      <c r="F1" s="2" t="s">
        <v>5</v>
      </c>
      <c r="G1" s="19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8" t="s">
        <v>40</v>
      </c>
      <c r="N1" s="18" t="s">
        <v>41</v>
      </c>
      <c r="O1" s="1" t="s">
        <v>42</v>
      </c>
      <c r="P1" s="2" t="s">
        <v>43</v>
      </c>
      <c r="Q1" s="30" t="s">
        <v>44</v>
      </c>
      <c r="R1" s="2" t="s">
        <v>45</v>
      </c>
      <c r="S1" s="18" t="s">
        <v>46</v>
      </c>
      <c r="T1" s="2" t="s">
        <v>47</v>
      </c>
      <c r="U1" s="2" t="s">
        <v>48</v>
      </c>
      <c r="V1" s="2" t="s">
        <v>55</v>
      </c>
      <c r="W1" s="2" t="s">
        <v>94</v>
      </c>
      <c r="X1" s="2" t="s">
        <v>49</v>
      </c>
      <c r="Y1" s="2" t="s">
        <v>50</v>
      </c>
      <c r="Z1" s="2" t="s">
        <v>51</v>
      </c>
      <c r="AA1" s="2" t="s">
        <v>52</v>
      </c>
      <c r="AB1" s="2" t="s">
        <v>53</v>
      </c>
      <c r="AC1" s="2" t="s">
        <v>85</v>
      </c>
      <c r="AD1" s="2" t="s">
        <v>86</v>
      </c>
      <c r="AE1" s="2" t="s">
        <v>87</v>
      </c>
      <c r="AF1" s="2" t="s">
        <v>57</v>
      </c>
      <c r="AG1" s="2" t="s">
        <v>58</v>
      </c>
      <c r="AH1" s="2" t="s">
        <v>65</v>
      </c>
      <c r="AI1" s="2" t="s">
        <v>59</v>
      </c>
      <c r="AJ1" s="2" t="s">
        <v>60</v>
      </c>
      <c r="AK1" s="2" t="s">
        <v>61</v>
      </c>
      <c r="AL1" s="33" t="s">
        <v>62</v>
      </c>
      <c r="AM1" s="2" t="s">
        <v>63</v>
      </c>
      <c r="AN1" s="2" t="s">
        <v>64</v>
      </c>
      <c r="AO1" s="26" t="s">
        <v>31</v>
      </c>
    </row>
    <row r="2" spans="1:41" s="102" customFormat="1" x14ac:dyDescent="0.2">
      <c r="A2" s="89" t="s">
        <v>54</v>
      </c>
      <c r="B2" s="90">
        <v>5</v>
      </c>
      <c r="C2" s="90">
        <v>18</v>
      </c>
      <c r="D2" s="90">
        <v>1</v>
      </c>
      <c r="E2" s="91" t="s">
        <v>98</v>
      </c>
      <c r="F2" s="92" t="s">
        <v>101</v>
      </c>
      <c r="G2" s="93" t="s">
        <v>104</v>
      </c>
      <c r="H2" s="94">
        <v>4920</v>
      </c>
      <c r="I2" s="94">
        <v>2490</v>
      </c>
      <c r="J2" s="95">
        <v>18.5</v>
      </c>
      <c r="K2" s="94">
        <v>2440</v>
      </c>
      <c r="L2" s="94">
        <v>1220</v>
      </c>
      <c r="M2" s="90">
        <v>18</v>
      </c>
      <c r="N2" s="90">
        <v>4</v>
      </c>
      <c r="O2" s="103" t="s">
        <v>105</v>
      </c>
      <c r="P2" s="96" t="s">
        <v>106</v>
      </c>
      <c r="Q2" s="98">
        <v>207</v>
      </c>
      <c r="R2" s="89">
        <f t="shared" ref="R2:R34" si="0">IF(OR(H2=0,I2=0,J2=0),,Q2*((H2/1000*I2/1000*J2/1000)))</f>
        <v>46.914438600000004</v>
      </c>
      <c r="S2" s="97">
        <f t="shared" ref="S2:S34" si="1">Q2*N2</f>
        <v>828</v>
      </c>
      <c r="T2" s="89">
        <f t="shared" ref="T2:T34" si="2">K2*L2*M2*S2/1000/1000/1000</f>
        <v>44.366227200000004</v>
      </c>
      <c r="U2" s="89">
        <f>K2*L2*M2*N2*V2/1000/1000/1000</f>
        <v>0</v>
      </c>
      <c r="V2" s="98">
        <v>0</v>
      </c>
      <c r="W2" s="99">
        <f>T2+U2</f>
        <v>44.366227200000004</v>
      </c>
      <c r="X2" s="98">
        <f>+Q2+V2</f>
        <v>207</v>
      </c>
      <c r="Y2" s="100">
        <v>140</v>
      </c>
      <c r="Z2" s="100">
        <v>100</v>
      </c>
      <c r="AA2" s="89">
        <f>Y2/60</f>
        <v>2.3333333333333335</v>
      </c>
      <c r="AB2" s="89">
        <f>Z2/60</f>
        <v>1.6666666666666667</v>
      </c>
      <c r="AC2" s="89">
        <v>7.73</v>
      </c>
      <c r="AD2" s="89">
        <v>10.5</v>
      </c>
      <c r="AE2" s="89">
        <f t="shared" ref="AE2:AE34" si="3">SUM(AC2:AD2)</f>
        <v>18.23</v>
      </c>
      <c r="AF2" s="89">
        <v>363</v>
      </c>
      <c r="AG2" s="89">
        <v>367</v>
      </c>
      <c r="AH2" s="89">
        <f>AF2+AG2</f>
        <v>730</v>
      </c>
      <c r="AI2" s="89">
        <v>152</v>
      </c>
      <c r="AJ2" s="89">
        <v>727</v>
      </c>
      <c r="AK2" s="89">
        <v>142.5</v>
      </c>
      <c r="AL2" s="89">
        <v>0</v>
      </c>
      <c r="AM2" s="89">
        <v>727</v>
      </c>
      <c r="AN2" s="89">
        <v>25</v>
      </c>
      <c r="AO2" s="101">
        <v>16480</v>
      </c>
    </row>
    <row r="3" spans="1:41" s="102" customFormat="1" x14ac:dyDescent="0.2">
      <c r="A3" s="89" t="s">
        <v>54</v>
      </c>
      <c r="B3" s="90">
        <v>5</v>
      </c>
      <c r="C3" s="90">
        <v>18</v>
      </c>
      <c r="D3" s="90">
        <v>1</v>
      </c>
      <c r="E3" s="91" t="s">
        <v>98</v>
      </c>
      <c r="F3" s="92" t="s">
        <v>101</v>
      </c>
      <c r="G3" s="93" t="s">
        <v>104</v>
      </c>
      <c r="H3" s="94">
        <v>4920</v>
      </c>
      <c r="I3" s="94">
        <v>2490</v>
      </c>
      <c r="J3" s="95">
        <v>18.5</v>
      </c>
      <c r="K3" s="94">
        <v>2440</v>
      </c>
      <c r="L3" s="94">
        <v>1220</v>
      </c>
      <c r="M3" s="90">
        <v>18</v>
      </c>
      <c r="N3" s="90">
        <v>4</v>
      </c>
      <c r="O3" s="103" t="s">
        <v>105</v>
      </c>
      <c r="P3" s="96" t="s">
        <v>107</v>
      </c>
      <c r="Q3" s="98">
        <v>207</v>
      </c>
      <c r="R3" s="89">
        <f t="shared" si="0"/>
        <v>46.914438600000004</v>
      </c>
      <c r="S3" s="97">
        <f t="shared" si="1"/>
        <v>828</v>
      </c>
      <c r="T3" s="89">
        <f t="shared" si="2"/>
        <v>44.366227200000004</v>
      </c>
      <c r="U3" s="89">
        <f t="shared" ref="U3:U34" si="4">K3*L3*M3*N3*V3/1000/1000/1000</f>
        <v>0</v>
      </c>
      <c r="V3" s="98">
        <v>0</v>
      </c>
      <c r="W3" s="99">
        <f t="shared" ref="W3:W16" si="5">T3+U3</f>
        <v>44.366227200000004</v>
      </c>
      <c r="X3" s="98">
        <f t="shared" ref="X3:X33" si="6">+Q3+V3</f>
        <v>207</v>
      </c>
      <c r="Y3" s="100">
        <v>140</v>
      </c>
      <c r="Z3" s="100">
        <v>100</v>
      </c>
      <c r="AA3" s="89">
        <f t="shared" ref="AA3:AB34" si="7">Y3/60</f>
        <v>2.3333333333333335</v>
      </c>
      <c r="AB3" s="89">
        <f t="shared" si="7"/>
        <v>1.6666666666666667</v>
      </c>
      <c r="AC3" s="89">
        <v>22.3</v>
      </c>
      <c r="AD3" s="89">
        <v>33.08</v>
      </c>
      <c r="AE3" s="89">
        <f t="shared" si="3"/>
        <v>55.379999999999995</v>
      </c>
      <c r="AF3" s="89">
        <v>1047</v>
      </c>
      <c r="AG3" s="89">
        <v>1155</v>
      </c>
      <c r="AH3" s="89">
        <f t="shared" ref="AH3:AH18" si="8">AF3+AG3</f>
        <v>2202</v>
      </c>
      <c r="AI3" s="89">
        <v>447</v>
      </c>
      <c r="AJ3" s="89">
        <v>2942</v>
      </c>
      <c r="AK3" s="89">
        <v>396.5</v>
      </c>
      <c r="AL3" s="89">
        <v>0</v>
      </c>
      <c r="AM3" s="89">
        <v>2942</v>
      </c>
      <c r="AN3" s="89">
        <v>72</v>
      </c>
      <c r="AO3" s="101">
        <v>16480</v>
      </c>
    </row>
    <row r="4" spans="1:41" s="102" customFormat="1" x14ac:dyDescent="0.2">
      <c r="A4" s="89" t="s">
        <v>54</v>
      </c>
      <c r="B4" s="90">
        <v>5</v>
      </c>
      <c r="C4" s="90">
        <v>18</v>
      </c>
      <c r="D4" s="90">
        <v>1</v>
      </c>
      <c r="E4" s="91" t="s">
        <v>99</v>
      </c>
      <c r="F4" s="92" t="s">
        <v>102</v>
      </c>
      <c r="G4" s="93" t="s">
        <v>104</v>
      </c>
      <c r="H4" s="94">
        <v>4920</v>
      </c>
      <c r="I4" s="94">
        <v>2490</v>
      </c>
      <c r="J4" s="95">
        <v>18.5</v>
      </c>
      <c r="K4" s="94">
        <v>2440</v>
      </c>
      <c r="L4" s="94">
        <v>1220</v>
      </c>
      <c r="M4" s="90">
        <v>18</v>
      </c>
      <c r="N4" s="90">
        <v>4</v>
      </c>
      <c r="O4" s="103" t="s">
        <v>105</v>
      </c>
      <c r="P4" s="96" t="s">
        <v>108</v>
      </c>
      <c r="Q4" s="98">
        <v>1215</v>
      </c>
      <c r="R4" s="89">
        <f t="shared" si="0"/>
        <v>275.36735700000003</v>
      </c>
      <c r="S4" s="97">
        <f t="shared" si="1"/>
        <v>4860</v>
      </c>
      <c r="T4" s="89">
        <f t="shared" si="2"/>
        <v>260.41046399999999</v>
      </c>
      <c r="U4" s="89">
        <f>K4*L4*M4*N4*V4/1000/1000/1000</f>
        <v>2.1432959999999999</v>
      </c>
      <c r="V4" s="98">
        <v>10</v>
      </c>
      <c r="W4" s="99">
        <f t="shared" si="5"/>
        <v>262.55376000000001</v>
      </c>
      <c r="X4" s="98">
        <f t="shared" si="6"/>
        <v>1225</v>
      </c>
      <c r="Y4" s="100">
        <v>3</v>
      </c>
      <c r="Z4" s="100">
        <f t="shared" ref="Z4:Z19" si="9">480-Y4</f>
        <v>477</v>
      </c>
      <c r="AA4" s="89">
        <f t="shared" si="7"/>
        <v>0.05</v>
      </c>
      <c r="AB4" s="89">
        <f t="shared" si="7"/>
        <v>7.95</v>
      </c>
      <c r="AC4" s="89">
        <v>61</v>
      </c>
      <c r="AD4" s="89">
        <v>88.5</v>
      </c>
      <c r="AE4" s="89">
        <f t="shared" si="3"/>
        <v>149.5</v>
      </c>
      <c r="AF4" s="89">
        <v>2871</v>
      </c>
      <c r="AG4" s="89">
        <v>3097</v>
      </c>
      <c r="AH4" s="89">
        <f t="shared" si="8"/>
        <v>5968</v>
      </c>
      <c r="AI4" s="89">
        <v>1219</v>
      </c>
      <c r="AJ4" s="89">
        <v>8823</v>
      </c>
      <c r="AK4" s="89">
        <v>1099</v>
      </c>
      <c r="AL4" s="89">
        <v>42.4</v>
      </c>
      <c r="AM4" s="89">
        <v>8823</v>
      </c>
      <c r="AN4" s="89">
        <v>192</v>
      </c>
      <c r="AO4" s="101">
        <v>31280</v>
      </c>
    </row>
    <row r="5" spans="1:41" x14ac:dyDescent="0.2">
      <c r="A5" s="20" t="s">
        <v>54</v>
      </c>
      <c r="B5" s="90">
        <v>5</v>
      </c>
      <c r="C5" s="90">
        <v>18</v>
      </c>
      <c r="D5" s="90">
        <v>1</v>
      </c>
      <c r="E5" s="11" t="s">
        <v>100</v>
      </c>
      <c r="F5" s="10" t="s">
        <v>103</v>
      </c>
      <c r="G5" s="93" t="s">
        <v>104</v>
      </c>
      <c r="H5" s="94">
        <v>4920</v>
      </c>
      <c r="I5" s="94">
        <v>2490</v>
      </c>
      <c r="J5" s="95">
        <v>18.5</v>
      </c>
      <c r="K5" s="94">
        <v>2440</v>
      </c>
      <c r="L5" s="94">
        <v>1220</v>
      </c>
      <c r="M5" s="90">
        <v>18</v>
      </c>
      <c r="N5" s="90">
        <v>4</v>
      </c>
      <c r="O5" s="103" t="s">
        <v>105</v>
      </c>
      <c r="P5" s="35" t="s">
        <v>109</v>
      </c>
      <c r="Q5" s="24">
        <v>1152</v>
      </c>
      <c r="R5" s="20">
        <f t="shared" si="0"/>
        <v>261.08904960000001</v>
      </c>
      <c r="S5" s="36">
        <f t="shared" si="1"/>
        <v>4608</v>
      </c>
      <c r="T5" s="20">
        <f t="shared" si="2"/>
        <v>246.90769919999997</v>
      </c>
      <c r="U5" s="20">
        <f t="shared" si="4"/>
        <v>1.0716479999999999</v>
      </c>
      <c r="V5" s="24">
        <v>5</v>
      </c>
      <c r="W5" s="42">
        <f t="shared" si="5"/>
        <v>247.97934719999998</v>
      </c>
      <c r="X5" s="24">
        <f t="shared" si="6"/>
        <v>1157</v>
      </c>
      <c r="Y5" s="25">
        <v>7</v>
      </c>
      <c r="Z5" s="100">
        <f t="shared" si="9"/>
        <v>473</v>
      </c>
      <c r="AA5" s="20">
        <f t="shared" si="7"/>
        <v>0.11666666666666667</v>
      </c>
      <c r="AB5" s="20">
        <f t="shared" si="7"/>
        <v>7.8833333333333337</v>
      </c>
      <c r="AC5" s="20">
        <v>59.15</v>
      </c>
      <c r="AD5" s="20">
        <v>88.95</v>
      </c>
      <c r="AE5" s="20">
        <f t="shared" si="3"/>
        <v>148.1</v>
      </c>
      <c r="AF5" s="20">
        <v>2780</v>
      </c>
      <c r="AG5" s="20">
        <v>3113</v>
      </c>
      <c r="AH5" s="20">
        <f t="shared" si="8"/>
        <v>5893</v>
      </c>
      <c r="AI5" s="20">
        <v>1202</v>
      </c>
      <c r="AJ5" s="20">
        <v>8884</v>
      </c>
      <c r="AK5" s="20">
        <v>1065</v>
      </c>
      <c r="AL5" s="20">
        <v>43.2</v>
      </c>
      <c r="AM5" s="20">
        <v>8884</v>
      </c>
      <c r="AN5" s="20">
        <v>217</v>
      </c>
      <c r="AO5" s="87">
        <v>36640</v>
      </c>
    </row>
    <row r="6" spans="1:41" x14ac:dyDescent="0.2">
      <c r="A6" s="20" t="s">
        <v>54</v>
      </c>
      <c r="B6" s="21">
        <v>5</v>
      </c>
      <c r="C6" s="21">
        <v>18</v>
      </c>
      <c r="D6" s="21">
        <v>2</v>
      </c>
      <c r="E6" s="11" t="s">
        <v>98</v>
      </c>
      <c r="F6" s="10" t="s">
        <v>101</v>
      </c>
      <c r="G6" s="93" t="s">
        <v>104</v>
      </c>
      <c r="H6" s="94">
        <v>4920</v>
      </c>
      <c r="I6" s="94">
        <v>2490</v>
      </c>
      <c r="J6" s="95">
        <v>18.5</v>
      </c>
      <c r="K6" s="94">
        <v>2440</v>
      </c>
      <c r="L6" s="94">
        <v>1220</v>
      </c>
      <c r="M6" s="90">
        <v>18</v>
      </c>
      <c r="N6" s="90">
        <v>4</v>
      </c>
      <c r="O6" s="103" t="s">
        <v>105</v>
      </c>
      <c r="P6" s="35" t="s">
        <v>110</v>
      </c>
      <c r="Q6" s="24">
        <v>701</v>
      </c>
      <c r="R6" s="20">
        <f t="shared" si="0"/>
        <v>158.8744998</v>
      </c>
      <c r="S6" s="36">
        <f t="shared" si="1"/>
        <v>2804</v>
      </c>
      <c r="T6" s="20">
        <f>K6*L6*M6*S6/1000/1000/1000</f>
        <v>150.24504959999999</v>
      </c>
      <c r="U6" s="20">
        <f t="shared" si="4"/>
        <v>1.7146368000000001</v>
      </c>
      <c r="V6" s="24">
        <v>8</v>
      </c>
      <c r="W6" s="42">
        <f t="shared" si="5"/>
        <v>151.95968639999998</v>
      </c>
      <c r="X6" s="24">
        <f t="shared" si="6"/>
        <v>709</v>
      </c>
      <c r="Y6" s="25">
        <v>210</v>
      </c>
      <c r="Z6" s="100">
        <f t="shared" si="9"/>
        <v>270</v>
      </c>
      <c r="AA6" s="20">
        <f t="shared" si="7"/>
        <v>3.5</v>
      </c>
      <c r="AB6" s="20">
        <f t="shared" si="7"/>
        <v>4.5</v>
      </c>
      <c r="AC6" s="20">
        <v>42.21</v>
      </c>
      <c r="AD6" s="20">
        <v>59.02</v>
      </c>
      <c r="AE6" s="20">
        <f t="shared" si="3"/>
        <v>101.23</v>
      </c>
      <c r="AF6" s="20">
        <v>1983</v>
      </c>
      <c r="AG6" s="20">
        <v>2058</v>
      </c>
      <c r="AH6" s="20">
        <f t="shared" si="8"/>
        <v>4041</v>
      </c>
      <c r="AI6" s="20">
        <v>829</v>
      </c>
      <c r="AJ6" s="20">
        <v>6155</v>
      </c>
      <c r="AK6" s="20">
        <v>825</v>
      </c>
      <c r="AL6" s="20">
        <v>28.21</v>
      </c>
      <c r="AM6" s="20">
        <v>6155</v>
      </c>
      <c r="AN6" s="20">
        <v>137.5</v>
      </c>
      <c r="AO6" s="87">
        <v>30240</v>
      </c>
    </row>
    <row r="7" spans="1:41" x14ac:dyDescent="0.2">
      <c r="A7" s="20" t="s">
        <v>54</v>
      </c>
      <c r="B7" s="21">
        <v>5</v>
      </c>
      <c r="C7" s="21">
        <v>18</v>
      </c>
      <c r="D7" s="21">
        <v>2</v>
      </c>
      <c r="E7" s="11" t="s">
        <v>99</v>
      </c>
      <c r="F7" s="10" t="s">
        <v>102</v>
      </c>
      <c r="G7" s="93" t="s">
        <v>104</v>
      </c>
      <c r="H7" s="94">
        <v>4920</v>
      </c>
      <c r="I7" s="94">
        <v>2490</v>
      </c>
      <c r="J7" s="95">
        <v>18.5</v>
      </c>
      <c r="K7" s="94">
        <v>2440</v>
      </c>
      <c r="L7" s="94">
        <v>1220</v>
      </c>
      <c r="M7" s="90">
        <v>18</v>
      </c>
      <c r="N7" s="90">
        <v>4</v>
      </c>
      <c r="O7" s="103" t="s">
        <v>105</v>
      </c>
      <c r="P7" s="35" t="s">
        <v>111</v>
      </c>
      <c r="Q7" s="24">
        <v>999</v>
      </c>
      <c r="R7" s="20">
        <f t="shared" si="0"/>
        <v>226.41316019999999</v>
      </c>
      <c r="S7" s="36">
        <f t="shared" si="1"/>
        <v>3996</v>
      </c>
      <c r="T7" s="20">
        <f t="shared" si="2"/>
        <v>214.11527040000001</v>
      </c>
      <c r="U7" s="20">
        <f t="shared" si="4"/>
        <v>2.5719552000000006</v>
      </c>
      <c r="V7" s="24">
        <v>12</v>
      </c>
      <c r="W7" s="42">
        <f t="shared" si="5"/>
        <v>216.6872256</v>
      </c>
      <c r="X7" s="24">
        <f t="shared" si="6"/>
        <v>1011</v>
      </c>
      <c r="Y7" s="25">
        <v>35</v>
      </c>
      <c r="Z7" s="100">
        <f t="shared" si="9"/>
        <v>445</v>
      </c>
      <c r="AA7" s="20">
        <f t="shared" si="7"/>
        <v>0.58333333333333337</v>
      </c>
      <c r="AB7" s="20">
        <f t="shared" si="7"/>
        <v>7.416666666666667</v>
      </c>
      <c r="AC7" s="20">
        <v>56.1</v>
      </c>
      <c r="AD7" s="20">
        <v>77.5</v>
      </c>
      <c r="AE7" s="20">
        <f t="shared" si="3"/>
        <v>133.6</v>
      </c>
      <c r="AF7" s="20">
        <v>2673</v>
      </c>
      <c r="AG7" s="20">
        <v>2712</v>
      </c>
      <c r="AH7" s="20">
        <f t="shared" si="8"/>
        <v>5385</v>
      </c>
      <c r="AI7" s="20">
        <v>1097</v>
      </c>
      <c r="AJ7" s="20">
        <v>8268</v>
      </c>
      <c r="AK7" s="20">
        <v>1104.25</v>
      </c>
      <c r="AL7" s="20">
        <v>37.200000000000003</v>
      </c>
      <c r="AM7" s="20">
        <v>8268</v>
      </c>
      <c r="AN7" s="20">
        <v>173</v>
      </c>
      <c r="AO7" s="87">
        <v>36640</v>
      </c>
    </row>
    <row r="8" spans="1:41" s="102" customFormat="1" x14ac:dyDescent="0.2">
      <c r="A8" s="89" t="s">
        <v>54</v>
      </c>
      <c r="B8" s="90">
        <v>5</v>
      </c>
      <c r="C8" s="90">
        <v>18</v>
      </c>
      <c r="D8" s="90">
        <v>2</v>
      </c>
      <c r="E8" s="91" t="s">
        <v>100</v>
      </c>
      <c r="F8" s="92" t="s">
        <v>103</v>
      </c>
      <c r="G8" s="93" t="s">
        <v>104</v>
      </c>
      <c r="H8" s="94">
        <v>4920</v>
      </c>
      <c r="I8" s="94">
        <v>2490</v>
      </c>
      <c r="J8" s="95">
        <v>18.5</v>
      </c>
      <c r="K8" s="94">
        <v>2440</v>
      </c>
      <c r="L8" s="94">
        <v>1220</v>
      </c>
      <c r="M8" s="90">
        <v>18</v>
      </c>
      <c r="N8" s="90">
        <v>4</v>
      </c>
      <c r="O8" s="103" t="s">
        <v>105</v>
      </c>
      <c r="P8" s="96" t="s">
        <v>112</v>
      </c>
      <c r="Q8" s="98">
        <v>1116</v>
      </c>
      <c r="R8" s="89">
        <f t="shared" si="0"/>
        <v>252.9300168</v>
      </c>
      <c r="S8" s="97">
        <f t="shared" si="1"/>
        <v>4464</v>
      </c>
      <c r="T8" s="89">
        <f t="shared" si="2"/>
        <v>239.1918336</v>
      </c>
      <c r="U8" s="89">
        <f t="shared" si="4"/>
        <v>4.2865919999999997</v>
      </c>
      <c r="V8" s="98">
        <v>20</v>
      </c>
      <c r="W8" s="99">
        <f t="shared" si="5"/>
        <v>243.47842560000001</v>
      </c>
      <c r="X8" s="98">
        <f t="shared" si="6"/>
        <v>1136</v>
      </c>
      <c r="Y8" s="100">
        <v>0</v>
      </c>
      <c r="Z8" s="100">
        <f t="shared" si="9"/>
        <v>480</v>
      </c>
      <c r="AA8" s="89">
        <f t="shared" si="7"/>
        <v>0</v>
      </c>
      <c r="AB8" s="89">
        <f t="shared" si="7"/>
        <v>8</v>
      </c>
      <c r="AC8" s="89">
        <v>60.49</v>
      </c>
      <c r="AD8" s="89">
        <v>84.96</v>
      </c>
      <c r="AE8" s="89">
        <f t="shared" si="3"/>
        <v>145.44999999999999</v>
      </c>
      <c r="AF8" s="89">
        <v>2904</v>
      </c>
      <c r="AG8" s="89">
        <v>2972</v>
      </c>
      <c r="AH8" s="89">
        <f t="shared" si="8"/>
        <v>5876</v>
      </c>
      <c r="AI8" s="89">
        <v>1191</v>
      </c>
      <c r="AJ8" s="89">
        <v>9025</v>
      </c>
      <c r="AK8" s="89">
        <v>1210</v>
      </c>
      <c r="AL8" s="89">
        <v>40.700000000000003</v>
      </c>
      <c r="AM8" s="89">
        <v>9025</v>
      </c>
      <c r="AN8" s="89">
        <v>202</v>
      </c>
      <c r="AO8" s="101">
        <v>32400</v>
      </c>
    </row>
    <row r="9" spans="1:41" s="102" customFormat="1" x14ac:dyDescent="0.2">
      <c r="A9" s="89" t="s">
        <v>54</v>
      </c>
      <c r="B9" s="90">
        <v>5</v>
      </c>
      <c r="C9" s="90">
        <v>18</v>
      </c>
      <c r="D9" s="90">
        <v>3</v>
      </c>
      <c r="E9" s="91" t="s">
        <v>113</v>
      </c>
      <c r="F9" s="92" t="s">
        <v>116</v>
      </c>
      <c r="G9" s="93" t="s">
        <v>104</v>
      </c>
      <c r="H9" s="94">
        <v>4920</v>
      </c>
      <c r="I9" s="94">
        <v>2490</v>
      </c>
      <c r="J9" s="95">
        <v>18.5</v>
      </c>
      <c r="K9" s="94">
        <v>2440</v>
      </c>
      <c r="L9" s="94">
        <v>1220</v>
      </c>
      <c r="M9" s="90">
        <v>18</v>
      </c>
      <c r="N9" s="90">
        <v>4</v>
      </c>
      <c r="O9" s="103" t="s">
        <v>105</v>
      </c>
      <c r="P9" s="96" t="s">
        <v>119</v>
      </c>
      <c r="Q9" s="98">
        <v>485</v>
      </c>
      <c r="R9" s="89">
        <f t="shared" si="0"/>
        <v>109.920303</v>
      </c>
      <c r="S9" s="97">
        <f t="shared" si="1"/>
        <v>1940</v>
      </c>
      <c r="T9" s="89">
        <f t="shared" si="2"/>
        <v>103.949856</v>
      </c>
      <c r="U9" s="89">
        <f t="shared" si="4"/>
        <v>0</v>
      </c>
      <c r="V9" s="98">
        <v>0</v>
      </c>
      <c r="W9" s="99">
        <f t="shared" si="5"/>
        <v>103.949856</v>
      </c>
      <c r="X9" s="98">
        <f t="shared" si="6"/>
        <v>485</v>
      </c>
      <c r="Y9" s="100">
        <v>328</v>
      </c>
      <c r="Z9" s="100">
        <f t="shared" si="9"/>
        <v>152</v>
      </c>
      <c r="AA9" s="89">
        <f t="shared" si="7"/>
        <v>5.4666666666666668</v>
      </c>
      <c r="AB9" s="89">
        <f t="shared" si="7"/>
        <v>2.5333333333333332</v>
      </c>
      <c r="AC9" s="89">
        <v>23.13</v>
      </c>
      <c r="AD9" s="89">
        <v>33.799999999999997</v>
      </c>
      <c r="AE9" s="89">
        <f t="shared" si="3"/>
        <v>56.929999999999993</v>
      </c>
      <c r="AF9" s="89">
        <v>1105</v>
      </c>
      <c r="AG9" s="89">
        <v>1182</v>
      </c>
      <c r="AH9" s="89">
        <f t="shared" si="8"/>
        <v>2287</v>
      </c>
      <c r="AI9" s="89">
        <v>459</v>
      </c>
      <c r="AJ9" s="89">
        <v>3430</v>
      </c>
      <c r="AK9" s="89">
        <v>463</v>
      </c>
      <c r="AL9" s="89">
        <v>16.350000000000001</v>
      </c>
      <c r="AM9" s="89">
        <v>3430</v>
      </c>
      <c r="AN9" s="89">
        <v>88.5</v>
      </c>
      <c r="AO9" s="101">
        <v>33440</v>
      </c>
    </row>
    <row r="10" spans="1:41" s="102" customFormat="1" x14ac:dyDescent="0.2">
      <c r="A10" s="89" t="s">
        <v>54</v>
      </c>
      <c r="B10" s="90">
        <v>5</v>
      </c>
      <c r="C10" s="90">
        <v>18</v>
      </c>
      <c r="D10" s="90">
        <v>3</v>
      </c>
      <c r="E10" s="91" t="s">
        <v>114</v>
      </c>
      <c r="F10" s="92" t="s">
        <v>117</v>
      </c>
      <c r="G10" s="93" t="s">
        <v>104</v>
      </c>
      <c r="H10" s="94">
        <v>4920</v>
      </c>
      <c r="I10" s="94">
        <v>2490</v>
      </c>
      <c r="J10" s="95">
        <v>18.5</v>
      </c>
      <c r="K10" s="94">
        <v>2440</v>
      </c>
      <c r="L10" s="94">
        <v>1220</v>
      </c>
      <c r="M10" s="90">
        <v>18</v>
      </c>
      <c r="N10" s="90">
        <v>4</v>
      </c>
      <c r="O10" s="103" t="s">
        <v>105</v>
      </c>
      <c r="P10" s="96" t="s">
        <v>120</v>
      </c>
      <c r="Q10" s="98">
        <v>828</v>
      </c>
      <c r="R10" s="89">
        <f t="shared" si="0"/>
        <v>187.65775440000002</v>
      </c>
      <c r="S10" s="97">
        <f t="shared" si="1"/>
        <v>3312</v>
      </c>
      <c r="T10" s="89">
        <f t="shared" si="2"/>
        <v>177.46490880000002</v>
      </c>
      <c r="U10" s="89">
        <f t="shared" si="4"/>
        <v>0</v>
      </c>
      <c r="V10" s="98">
        <v>0</v>
      </c>
      <c r="W10" s="99">
        <f t="shared" si="5"/>
        <v>177.46490880000002</v>
      </c>
      <c r="X10" s="98">
        <f t="shared" si="6"/>
        <v>828</v>
      </c>
      <c r="Y10" s="100">
        <v>80</v>
      </c>
      <c r="Z10" s="100">
        <f t="shared" si="9"/>
        <v>400</v>
      </c>
      <c r="AA10" s="89">
        <f t="shared" si="7"/>
        <v>1.3333333333333333</v>
      </c>
      <c r="AB10" s="89">
        <f t="shared" si="7"/>
        <v>6.666666666666667</v>
      </c>
      <c r="AC10" s="89">
        <v>52.85</v>
      </c>
      <c r="AD10" s="89">
        <v>72.88</v>
      </c>
      <c r="AE10" s="89">
        <f t="shared" si="3"/>
        <v>125.72999999999999</v>
      </c>
      <c r="AF10" s="89">
        <v>2536</v>
      </c>
      <c r="AG10" s="89">
        <v>2549</v>
      </c>
      <c r="AH10" s="89">
        <f t="shared" si="8"/>
        <v>5085</v>
      </c>
      <c r="AI10" s="89">
        <v>1030</v>
      </c>
      <c r="AJ10" s="89">
        <v>8164</v>
      </c>
      <c r="AK10" s="89">
        <v>1050</v>
      </c>
      <c r="AL10" s="89">
        <v>39.33</v>
      </c>
      <c r="AM10" s="89">
        <v>8164</v>
      </c>
      <c r="AN10" s="89">
        <v>149</v>
      </c>
      <c r="AO10" s="101">
        <v>30240</v>
      </c>
    </row>
    <row r="11" spans="1:41" x14ac:dyDescent="0.2">
      <c r="A11" s="20" t="s">
        <v>54</v>
      </c>
      <c r="B11" s="90">
        <v>5</v>
      </c>
      <c r="C11" s="90">
        <v>18</v>
      </c>
      <c r="D11" s="90">
        <v>3</v>
      </c>
      <c r="E11" s="11" t="s">
        <v>115</v>
      </c>
      <c r="F11" s="10" t="s">
        <v>118</v>
      </c>
      <c r="G11" s="93" t="s">
        <v>104</v>
      </c>
      <c r="H11" s="94">
        <v>4920</v>
      </c>
      <c r="I11" s="94">
        <v>2490</v>
      </c>
      <c r="J11" s="95">
        <v>18.5</v>
      </c>
      <c r="K11" s="94">
        <v>2440</v>
      </c>
      <c r="L11" s="94">
        <v>1220</v>
      </c>
      <c r="M11" s="90">
        <v>18</v>
      </c>
      <c r="N11" s="90">
        <v>4</v>
      </c>
      <c r="O11" s="103" t="s">
        <v>105</v>
      </c>
      <c r="P11" s="35" t="s">
        <v>121</v>
      </c>
      <c r="Q11" s="24">
        <v>1062</v>
      </c>
      <c r="R11" s="20">
        <f t="shared" si="0"/>
        <v>240.69146760000001</v>
      </c>
      <c r="S11" s="36">
        <f t="shared" si="1"/>
        <v>4248</v>
      </c>
      <c r="T11" s="20">
        <f t="shared" si="2"/>
        <v>227.61803519999998</v>
      </c>
      <c r="U11" s="20">
        <f t="shared" si="4"/>
        <v>4.5009215999999999</v>
      </c>
      <c r="V11" s="24">
        <v>21</v>
      </c>
      <c r="W11" s="42">
        <f t="shared" si="5"/>
        <v>232.11895679999998</v>
      </c>
      <c r="X11" s="24">
        <f>+Q11+V11</f>
        <v>1083</v>
      </c>
      <c r="Y11" s="25">
        <v>61</v>
      </c>
      <c r="Z11" s="25">
        <f t="shared" si="9"/>
        <v>419</v>
      </c>
      <c r="AA11" s="20">
        <f t="shared" si="7"/>
        <v>1.0166666666666666</v>
      </c>
      <c r="AB11" s="20">
        <f t="shared" si="7"/>
        <v>6.9833333333333334</v>
      </c>
      <c r="AC11" s="20">
        <v>60.93</v>
      </c>
      <c r="AD11" s="20">
        <v>85.91</v>
      </c>
      <c r="AE11" s="20">
        <f t="shared" si="3"/>
        <v>146.84</v>
      </c>
      <c r="AF11" s="20">
        <v>2924</v>
      </c>
      <c r="AG11" s="20">
        <v>3007</v>
      </c>
      <c r="AH11" s="20">
        <f t="shared" si="8"/>
        <v>5931</v>
      </c>
      <c r="AI11" s="20">
        <v>1203</v>
      </c>
      <c r="AJ11" s="20">
        <v>8927</v>
      </c>
      <c r="AK11" s="20">
        <v>1221</v>
      </c>
      <c r="AL11" s="20">
        <v>46.39</v>
      </c>
      <c r="AM11" s="20">
        <v>8927</v>
      </c>
      <c r="AN11" s="20">
        <v>205</v>
      </c>
      <c r="AO11" s="87">
        <v>31360</v>
      </c>
    </row>
    <row r="12" spans="1:41" s="102" customFormat="1" x14ac:dyDescent="0.2">
      <c r="A12" s="89" t="s">
        <v>54</v>
      </c>
      <c r="B12" s="90">
        <v>5</v>
      </c>
      <c r="C12" s="90">
        <v>18</v>
      </c>
      <c r="D12" s="90">
        <v>4</v>
      </c>
      <c r="E12" s="91" t="s">
        <v>122</v>
      </c>
      <c r="F12" s="92" t="s">
        <v>125</v>
      </c>
      <c r="G12" s="93" t="s">
        <v>104</v>
      </c>
      <c r="H12" s="94">
        <v>4920</v>
      </c>
      <c r="I12" s="94">
        <v>2490</v>
      </c>
      <c r="J12" s="95">
        <v>18.5</v>
      </c>
      <c r="K12" s="94">
        <v>2440</v>
      </c>
      <c r="L12" s="94">
        <v>1220</v>
      </c>
      <c r="M12" s="90">
        <v>18</v>
      </c>
      <c r="N12" s="90">
        <v>4</v>
      </c>
      <c r="O12" s="103" t="s">
        <v>105</v>
      </c>
      <c r="P12" s="96" t="s">
        <v>128</v>
      </c>
      <c r="Q12" s="90">
        <v>491</v>
      </c>
      <c r="R12" s="89">
        <f t="shared" si="0"/>
        <v>111.2801418</v>
      </c>
      <c r="S12" s="97">
        <f t="shared" si="1"/>
        <v>1964</v>
      </c>
      <c r="T12" s="89">
        <f t="shared" si="2"/>
        <v>105.23583359999999</v>
      </c>
      <c r="U12" s="89">
        <f t="shared" si="4"/>
        <v>8.5731839999999995</v>
      </c>
      <c r="V12" s="98">
        <v>40</v>
      </c>
      <c r="W12" s="99">
        <f t="shared" si="5"/>
        <v>113.80901759999999</v>
      </c>
      <c r="X12" s="98">
        <f t="shared" si="6"/>
        <v>531</v>
      </c>
      <c r="Y12" s="100">
        <v>289</v>
      </c>
      <c r="Z12" s="100">
        <f t="shared" si="9"/>
        <v>191</v>
      </c>
      <c r="AA12" s="89">
        <f t="shared" si="7"/>
        <v>4.8166666666666664</v>
      </c>
      <c r="AB12" s="89">
        <f t="shared" si="7"/>
        <v>3.1833333333333331</v>
      </c>
      <c r="AC12" s="89">
        <v>24.83</v>
      </c>
      <c r="AD12" s="89">
        <v>36.82</v>
      </c>
      <c r="AE12" s="89">
        <f t="shared" si="3"/>
        <v>61.65</v>
      </c>
      <c r="AF12" s="89">
        <v>1197</v>
      </c>
      <c r="AG12" s="89">
        <v>1286</v>
      </c>
      <c r="AH12" s="89">
        <f t="shared" si="8"/>
        <v>2483</v>
      </c>
      <c r="AI12" s="89">
        <v>500</v>
      </c>
      <c r="AJ12" s="89">
        <v>3642</v>
      </c>
      <c r="AK12" s="89">
        <v>492</v>
      </c>
      <c r="AL12" s="89">
        <v>18.62</v>
      </c>
      <c r="AM12" s="89">
        <v>3642</v>
      </c>
      <c r="AN12" s="89">
        <v>85</v>
      </c>
      <c r="AO12" s="101">
        <v>33040</v>
      </c>
    </row>
    <row r="13" spans="1:41" s="102" customFormat="1" x14ac:dyDescent="0.2">
      <c r="A13" s="89" t="s">
        <v>54</v>
      </c>
      <c r="B13" s="90">
        <v>5</v>
      </c>
      <c r="C13" s="90">
        <v>18</v>
      </c>
      <c r="D13" s="90">
        <v>4</v>
      </c>
      <c r="E13" s="91" t="s">
        <v>123</v>
      </c>
      <c r="F13" s="92" t="s">
        <v>126</v>
      </c>
      <c r="G13" s="93" t="s">
        <v>104</v>
      </c>
      <c r="H13" s="94">
        <v>4920</v>
      </c>
      <c r="I13" s="94">
        <v>2490</v>
      </c>
      <c r="J13" s="95">
        <v>18.5</v>
      </c>
      <c r="K13" s="94">
        <v>2440</v>
      </c>
      <c r="L13" s="94">
        <v>1220</v>
      </c>
      <c r="M13" s="90">
        <v>18</v>
      </c>
      <c r="N13" s="90">
        <v>4</v>
      </c>
      <c r="O13" s="103" t="s">
        <v>105</v>
      </c>
      <c r="P13" s="96" t="s">
        <v>129</v>
      </c>
      <c r="Q13" s="90">
        <v>448</v>
      </c>
      <c r="R13" s="89">
        <f t="shared" si="0"/>
        <v>101.5346304</v>
      </c>
      <c r="S13" s="97">
        <f t="shared" si="1"/>
        <v>1792</v>
      </c>
      <c r="T13" s="89">
        <f t="shared" si="2"/>
        <v>96.019660799999997</v>
      </c>
      <c r="U13" s="89">
        <f t="shared" si="4"/>
        <v>0</v>
      </c>
      <c r="V13" s="98">
        <v>0</v>
      </c>
      <c r="W13" s="99">
        <f t="shared" si="5"/>
        <v>96.019660799999997</v>
      </c>
      <c r="X13" s="98">
        <f t="shared" si="6"/>
        <v>448</v>
      </c>
      <c r="Y13" s="100">
        <v>270</v>
      </c>
      <c r="Z13" s="100">
        <f t="shared" si="9"/>
        <v>210</v>
      </c>
      <c r="AA13" s="89">
        <f t="shared" si="7"/>
        <v>4.5</v>
      </c>
      <c r="AB13" s="89">
        <f t="shared" si="7"/>
        <v>3.5</v>
      </c>
      <c r="AC13" s="89">
        <v>26</v>
      </c>
      <c r="AD13" s="89">
        <v>38.9</v>
      </c>
      <c r="AE13" s="89">
        <f t="shared" si="3"/>
        <v>64.900000000000006</v>
      </c>
      <c r="AF13" s="89">
        <v>1247</v>
      </c>
      <c r="AG13" s="89">
        <v>1359</v>
      </c>
      <c r="AH13" s="89">
        <f t="shared" si="8"/>
        <v>2606</v>
      </c>
      <c r="AI13" s="89">
        <v>526</v>
      </c>
      <c r="AJ13" s="89">
        <v>3808</v>
      </c>
      <c r="AK13" s="89">
        <v>518.5</v>
      </c>
      <c r="AL13" s="89">
        <v>18.63</v>
      </c>
      <c r="AM13" s="89">
        <v>3808</v>
      </c>
      <c r="AN13" s="89">
        <v>94</v>
      </c>
      <c r="AO13" s="101">
        <v>26960</v>
      </c>
    </row>
    <row r="14" spans="1:41" s="102" customFormat="1" x14ac:dyDescent="0.2">
      <c r="A14" s="89" t="s">
        <v>54</v>
      </c>
      <c r="B14" s="90">
        <v>5</v>
      </c>
      <c r="C14" s="90">
        <v>18</v>
      </c>
      <c r="D14" s="90">
        <v>4</v>
      </c>
      <c r="E14" s="91" t="s">
        <v>124</v>
      </c>
      <c r="F14" s="92" t="s">
        <v>127</v>
      </c>
      <c r="G14" s="93" t="s">
        <v>104</v>
      </c>
      <c r="H14" s="94">
        <v>4920</v>
      </c>
      <c r="I14" s="94">
        <v>2490</v>
      </c>
      <c r="J14" s="95">
        <v>18.5</v>
      </c>
      <c r="K14" s="94">
        <v>2440</v>
      </c>
      <c r="L14" s="94">
        <v>1220</v>
      </c>
      <c r="M14" s="90">
        <v>18</v>
      </c>
      <c r="N14" s="90">
        <v>4</v>
      </c>
      <c r="O14" s="103" t="s">
        <v>105</v>
      </c>
      <c r="P14" s="96" t="s">
        <v>130</v>
      </c>
      <c r="Q14" s="90">
        <v>891</v>
      </c>
      <c r="R14" s="89">
        <f t="shared" si="0"/>
        <v>201.9360618</v>
      </c>
      <c r="S14" s="97">
        <f t="shared" si="1"/>
        <v>3564</v>
      </c>
      <c r="T14" s="89">
        <f t="shared" si="2"/>
        <v>190.96767359999998</v>
      </c>
      <c r="U14" s="89">
        <f t="shared" si="4"/>
        <v>0.42865920000000002</v>
      </c>
      <c r="V14" s="98">
        <v>2</v>
      </c>
      <c r="W14" s="99">
        <f t="shared" si="5"/>
        <v>191.39633279999998</v>
      </c>
      <c r="X14" s="98">
        <f t="shared" si="6"/>
        <v>893</v>
      </c>
      <c r="Y14" s="100">
        <v>16</v>
      </c>
      <c r="Z14" s="100">
        <f t="shared" si="9"/>
        <v>464</v>
      </c>
      <c r="AA14" s="89">
        <f t="shared" si="7"/>
        <v>0.26666666666666666</v>
      </c>
      <c r="AB14" s="89">
        <f t="shared" si="7"/>
        <v>7.7333333333333334</v>
      </c>
      <c r="AC14" s="89">
        <v>56.29</v>
      </c>
      <c r="AD14" s="89">
        <v>79.430000000000007</v>
      </c>
      <c r="AE14" s="89">
        <f t="shared" si="3"/>
        <v>135.72</v>
      </c>
      <c r="AF14" s="89">
        <v>2701</v>
      </c>
      <c r="AG14" s="89">
        <v>2779</v>
      </c>
      <c r="AH14" s="89">
        <f t="shared" si="8"/>
        <v>5480</v>
      </c>
      <c r="AI14" s="89">
        <v>1010</v>
      </c>
      <c r="AJ14" s="89">
        <v>7343</v>
      </c>
      <c r="AK14" s="89">
        <v>1124</v>
      </c>
      <c r="AL14" s="89">
        <v>38.11</v>
      </c>
      <c r="AM14" s="89">
        <v>7343</v>
      </c>
      <c r="AN14" s="89">
        <v>187</v>
      </c>
      <c r="AO14" s="101">
        <v>26320</v>
      </c>
    </row>
    <row r="15" spans="1:41" s="102" customFormat="1" x14ac:dyDescent="0.2">
      <c r="A15" s="89" t="s">
        <v>54</v>
      </c>
      <c r="B15" s="90">
        <v>5</v>
      </c>
      <c r="C15" s="90">
        <v>18</v>
      </c>
      <c r="D15" s="90">
        <v>5</v>
      </c>
      <c r="E15" s="91" t="s">
        <v>131</v>
      </c>
      <c r="F15" s="92" t="s">
        <v>134</v>
      </c>
      <c r="G15" s="93" t="s">
        <v>104</v>
      </c>
      <c r="H15" s="94">
        <v>4920</v>
      </c>
      <c r="I15" s="94">
        <v>2490</v>
      </c>
      <c r="J15" s="95">
        <v>18.5</v>
      </c>
      <c r="K15" s="94">
        <v>2440</v>
      </c>
      <c r="L15" s="94">
        <v>1220</v>
      </c>
      <c r="M15" s="90">
        <v>18</v>
      </c>
      <c r="N15" s="90">
        <v>4</v>
      </c>
      <c r="O15" s="103" t="s">
        <v>105</v>
      </c>
      <c r="P15" s="96" t="s">
        <v>137</v>
      </c>
      <c r="Q15" s="90">
        <v>958</v>
      </c>
      <c r="R15" s="89">
        <f t="shared" si="0"/>
        <v>217.1209284</v>
      </c>
      <c r="S15" s="97">
        <f t="shared" si="1"/>
        <v>3832</v>
      </c>
      <c r="T15" s="89">
        <f t="shared" si="2"/>
        <v>205.3277568</v>
      </c>
      <c r="U15" s="89">
        <f t="shared" si="4"/>
        <v>4.2865919999999997</v>
      </c>
      <c r="V15" s="98">
        <v>20</v>
      </c>
      <c r="W15" s="99">
        <f t="shared" si="5"/>
        <v>209.61434880000002</v>
      </c>
      <c r="X15" s="98">
        <f t="shared" si="6"/>
        <v>978</v>
      </c>
      <c r="Y15" s="100">
        <v>129</v>
      </c>
      <c r="Z15" s="100">
        <f t="shared" si="9"/>
        <v>351</v>
      </c>
      <c r="AA15" s="89">
        <f t="shared" si="7"/>
        <v>2.15</v>
      </c>
      <c r="AB15" s="89">
        <f t="shared" si="7"/>
        <v>5.85</v>
      </c>
      <c r="AC15" s="89">
        <v>46.34</v>
      </c>
      <c r="AD15" s="89">
        <v>65.89</v>
      </c>
      <c r="AE15" s="89">
        <f t="shared" si="3"/>
        <v>112.23</v>
      </c>
      <c r="AF15" s="89">
        <v>2224</v>
      </c>
      <c r="AG15" s="89">
        <v>2304</v>
      </c>
      <c r="AH15" s="89">
        <f t="shared" si="8"/>
        <v>4528</v>
      </c>
      <c r="AI15" s="89">
        <v>921</v>
      </c>
      <c r="AJ15" s="89">
        <v>6206</v>
      </c>
      <c r="AK15" s="89">
        <v>929</v>
      </c>
      <c r="AL15" s="89">
        <v>32.72</v>
      </c>
      <c r="AM15" s="89">
        <v>6206</v>
      </c>
      <c r="AN15" s="89">
        <v>160</v>
      </c>
      <c r="AO15" s="101">
        <v>34720</v>
      </c>
    </row>
    <row r="16" spans="1:41" x14ac:dyDescent="0.2">
      <c r="A16" s="20" t="s">
        <v>54</v>
      </c>
      <c r="B16" s="90">
        <v>5</v>
      </c>
      <c r="C16" s="90">
        <v>18</v>
      </c>
      <c r="D16" s="90">
        <v>5</v>
      </c>
      <c r="E16" s="11" t="s">
        <v>132</v>
      </c>
      <c r="F16" s="10" t="s">
        <v>135</v>
      </c>
      <c r="G16" s="93" t="s">
        <v>104</v>
      </c>
      <c r="H16" s="94">
        <v>4920</v>
      </c>
      <c r="I16" s="94">
        <v>2490</v>
      </c>
      <c r="J16" s="95">
        <v>18.5</v>
      </c>
      <c r="K16" s="94">
        <v>2440</v>
      </c>
      <c r="L16" s="94">
        <v>1220</v>
      </c>
      <c r="M16" s="90">
        <v>18</v>
      </c>
      <c r="N16" s="90">
        <v>4</v>
      </c>
      <c r="O16" s="103" t="s">
        <v>105</v>
      </c>
      <c r="P16" s="35" t="s">
        <v>138</v>
      </c>
      <c r="Q16" s="21">
        <v>171</v>
      </c>
      <c r="R16" s="20">
        <f t="shared" si="0"/>
        <v>38.755405799999998</v>
      </c>
      <c r="S16" s="36">
        <f t="shared" si="1"/>
        <v>684</v>
      </c>
      <c r="T16" s="20">
        <f t="shared" si="2"/>
        <v>36.650361600000004</v>
      </c>
      <c r="U16" s="20">
        <f t="shared" si="4"/>
        <v>0</v>
      </c>
      <c r="V16" s="24">
        <v>0</v>
      </c>
      <c r="W16" s="42">
        <f t="shared" si="5"/>
        <v>36.650361600000004</v>
      </c>
      <c r="X16" s="24">
        <f t="shared" si="6"/>
        <v>171</v>
      </c>
      <c r="Y16" s="25">
        <v>311</v>
      </c>
      <c r="Z16" s="25">
        <f t="shared" si="9"/>
        <v>169</v>
      </c>
      <c r="AA16" s="20">
        <f t="shared" si="7"/>
        <v>5.1833333333333336</v>
      </c>
      <c r="AB16" s="20">
        <f t="shared" si="7"/>
        <v>2.8166666666666669</v>
      </c>
      <c r="AC16" s="20">
        <v>16.829999999999998</v>
      </c>
      <c r="AD16" s="20">
        <v>24.62</v>
      </c>
      <c r="AE16" s="20">
        <f t="shared" si="3"/>
        <v>41.45</v>
      </c>
      <c r="AF16" s="20">
        <v>802</v>
      </c>
      <c r="AG16" s="20">
        <v>825</v>
      </c>
      <c r="AH16" s="20">
        <f t="shared" si="8"/>
        <v>1627</v>
      </c>
      <c r="AI16" s="20">
        <v>322</v>
      </c>
      <c r="AJ16" s="20">
        <v>2174</v>
      </c>
      <c r="AK16" s="20">
        <v>327</v>
      </c>
      <c r="AL16" s="20">
        <v>12.25</v>
      </c>
      <c r="AM16" s="20">
        <v>2174</v>
      </c>
      <c r="AN16" s="20">
        <v>54</v>
      </c>
      <c r="AO16" s="87">
        <v>31920</v>
      </c>
    </row>
    <row r="17" spans="1:41" x14ac:dyDescent="0.2">
      <c r="A17" s="20" t="s">
        <v>54</v>
      </c>
      <c r="B17" s="90">
        <v>5</v>
      </c>
      <c r="C17" s="90">
        <v>18</v>
      </c>
      <c r="D17" s="90">
        <v>5</v>
      </c>
      <c r="E17" s="11" t="s">
        <v>133</v>
      </c>
      <c r="F17" s="10" t="s">
        <v>136</v>
      </c>
      <c r="G17" s="93" t="s">
        <v>104</v>
      </c>
      <c r="H17" s="94">
        <v>4920</v>
      </c>
      <c r="I17" s="94">
        <v>2490</v>
      </c>
      <c r="J17" s="95">
        <v>18.5</v>
      </c>
      <c r="K17" s="94">
        <v>2440</v>
      </c>
      <c r="L17" s="94">
        <v>1220</v>
      </c>
      <c r="M17" s="90">
        <v>18</v>
      </c>
      <c r="N17" s="90">
        <v>4</v>
      </c>
      <c r="O17" s="103" t="s">
        <v>105</v>
      </c>
      <c r="P17" s="35" t="s">
        <v>139</v>
      </c>
      <c r="Q17" s="21">
        <v>648</v>
      </c>
      <c r="R17" s="20">
        <f t="shared" si="0"/>
        <v>146.86259039999999</v>
      </c>
      <c r="S17" s="36">
        <f t="shared" si="1"/>
        <v>2592</v>
      </c>
      <c r="T17" s="20">
        <f t="shared" si="2"/>
        <v>138.88558080000001</v>
      </c>
      <c r="U17" s="20">
        <f t="shared" si="4"/>
        <v>0</v>
      </c>
      <c r="V17" s="24">
        <v>0</v>
      </c>
      <c r="W17" s="42">
        <f>T17+U17</f>
        <v>138.88558080000001</v>
      </c>
      <c r="X17" s="24">
        <f t="shared" si="6"/>
        <v>648</v>
      </c>
      <c r="Y17" s="25">
        <v>170</v>
      </c>
      <c r="Z17" s="25">
        <f t="shared" si="9"/>
        <v>310</v>
      </c>
      <c r="AA17" s="20">
        <f t="shared" si="7"/>
        <v>2.8333333333333335</v>
      </c>
      <c r="AB17" s="20">
        <f t="shared" si="7"/>
        <v>5.166666666666667</v>
      </c>
      <c r="AC17" s="20">
        <v>38.83</v>
      </c>
      <c r="AD17" s="20">
        <v>51.93</v>
      </c>
      <c r="AE17" s="20">
        <f t="shared" si="3"/>
        <v>90.759999999999991</v>
      </c>
      <c r="AF17" s="20">
        <v>1854</v>
      </c>
      <c r="AG17" s="20">
        <v>1790</v>
      </c>
      <c r="AH17" s="20">
        <f t="shared" si="8"/>
        <v>3644</v>
      </c>
      <c r="AI17" s="20">
        <v>729</v>
      </c>
      <c r="AJ17" s="20">
        <v>4920</v>
      </c>
      <c r="AK17" s="20">
        <v>765</v>
      </c>
      <c r="AL17" s="20">
        <v>26.59</v>
      </c>
      <c r="AM17" s="20">
        <v>4920</v>
      </c>
      <c r="AN17" s="20">
        <v>157</v>
      </c>
      <c r="AO17" s="87">
        <v>26400</v>
      </c>
    </row>
    <row r="18" spans="1:41" x14ac:dyDescent="0.2">
      <c r="A18" s="20" t="s">
        <v>54</v>
      </c>
      <c r="B18" s="21">
        <v>5</v>
      </c>
      <c r="C18" s="21">
        <v>19</v>
      </c>
      <c r="D18" s="21">
        <v>6</v>
      </c>
      <c r="E18" s="11" t="s">
        <v>140</v>
      </c>
      <c r="F18" s="10" t="s">
        <v>143</v>
      </c>
      <c r="G18" s="93" t="s">
        <v>104</v>
      </c>
      <c r="H18" s="94">
        <v>4920</v>
      </c>
      <c r="I18" s="94">
        <v>2490</v>
      </c>
      <c r="J18" s="95">
        <v>18.5</v>
      </c>
      <c r="K18" s="94">
        <v>2440</v>
      </c>
      <c r="L18" s="94">
        <v>1220</v>
      </c>
      <c r="M18" s="90">
        <v>18</v>
      </c>
      <c r="N18" s="90">
        <v>4</v>
      </c>
      <c r="O18" s="103" t="s">
        <v>105</v>
      </c>
      <c r="P18" s="35" t="s">
        <v>146</v>
      </c>
      <c r="Q18" s="21">
        <v>297</v>
      </c>
      <c r="R18" s="20">
        <f t="shared" si="0"/>
        <v>67.312020599999997</v>
      </c>
      <c r="S18" s="36">
        <f t="shared" si="1"/>
        <v>1188</v>
      </c>
      <c r="T18" s="20">
        <f t="shared" si="2"/>
        <v>63.655891200000006</v>
      </c>
      <c r="U18" s="20">
        <f t="shared" si="4"/>
        <v>0</v>
      </c>
      <c r="V18" s="24">
        <v>0</v>
      </c>
      <c r="W18" s="42">
        <f t="shared" ref="W18:W46" si="10">T18+U18</f>
        <v>63.655891200000006</v>
      </c>
      <c r="X18" s="24">
        <f t="shared" si="6"/>
        <v>297</v>
      </c>
      <c r="Y18" s="25">
        <v>285</v>
      </c>
      <c r="Z18" s="25">
        <f t="shared" si="9"/>
        <v>195</v>
      </c>
      <c r="AA18" s="20">
        <f t="shared" si="7"/>
        <v>4.75</v>
      </c>
      <c r="AB18" s="20">
        <f t="shared" si="7"/>
        <v>3.25</v>
      </c>
      <c r="AC18" s="20">
        <v>24.1</v>
      </c>
      <c r="AD18" s="20">
        <v>32.4</v>
      </c>
      <c r="AE18" s="20">
        <f t="shared" si="3"/>
        <v>56.5</v>
      </c>
      <c r="AF18" s="20">
        <v>1153</v>
      </c>
      <c r="AG18" s="20">
        <v>1129</v>
      </c>
      <c r="AH18" s="20">
        <f t="shared" si="8"/>
        <v>2282</v>
      </c>
      <c r="AI18" s="20">
        <v>447</v>
      </c>
      <c r="AJ18" s="20">
        <v>3260</v>
      </c>
      <c r="AK18" s="20">
        <v>380.25</v>
      </c>
      <c r="AL18" s="20">
        <v>19.010000000000002</v>
      </c>
      <c r="AM18" s="20">
        <v>3260</v>
      </c>
      <c r="AN18" s="20">
        <v>77</v>
      </c>
      <c r="AO18" s="87">
        <v>28880</v>
      </c>
    </row>
    <row r="19" spans="1:41" x14ac:dyDescent="0.2">
      <c r="A19" s="20" t="s">
        <v>54</v>
      </c>
      <c r="B19" s="21">
        <v>5</v>
      </c>
      <c r="C19" s="21">
        <v>19</v>
      </c>
      <c r="D19" s="21">
        <v>6</v>
      </c>
      <c r="E19" s="11" t="s">
        <v>141</v>
      </c>
      <c r="F19" s="10" t="s">
        <v>144</v>
      </c>
      <c r="G19" s="93" t="s">
        <v>104</v>
      </c>
      <c r="H19" s="94">
        <v>4920</v>
      </c>
      <c r="I19" s="94">
        <v>2490</v>
      </c>
      <c r="J19" s="95">
        <v>18.5</v>
      </c>
      <c r="K19" s="94">
        <v>2440</v>
      </c>
      <c r="L19" s="94">
        <v>1220</v>
      </c>
      <c r="M19" s="90">
        <v>18</v>
      </c>
      <c r="N19" s="90">
        <v>4</v>
      </c>
      <c r="O19" s="103" t="s">
        <v>105</v>
      </c>
      <c r="P19" s="35" t="s">
        <v>147</v>
      </c>
      <c r="Q19" s="21">
        <v>441</v>
      </c>
      <c r="R19" s="20">
        <f t="shared" si="0"/>
        <v>99.948151800000005</v>
      </c>
      <c r="S19" s="36">
        <f>Q19*N19</f>
        <v>1764</v>
      </c>
      <c r="T19" s="20">
        <f t="shared" si="2"/>
        <v>94.519353599999988</v>
      </c>
      <c r="U19" s="20">
        <f t="shared" si="4"/>
        <v>0</v>
      </c>
      <c r="V19" s="24">
        <v>0</v>
      </c>
      <c r="W19" s="42">
        <f t="shared" si="10"/>
        <v>94.519353599999988</v>
      </c>
      <c r="X19" s="24">
        <f t="shared" si="6"/>
        <v>441</v>
      </c>
      <c r="Y19" s="25">
        <v>313</v>
      </c>
      <c r="Z19" s="25">
        <f t="shared" si="9"/>
        <v>167</v>
      </c>
      <c r="AA19" s="20">
        <f t="shared" si="7"/>
        <v>5.2166666666666668</v>
      </c>
      <c r="AB19" s="20">
        <f t="shared" si="7"/>
        <v>2.7833333333333332</v>
      </c>
      <c r="AC19" s="20">
        <v>20.260000000000002</v>
      </c>
      <c r="AD19" s="20">
        <v>27.04</v>
      </c>
      <c r="AE19" s="20">
        <f t="shared" si="3"/>
        <v>47.3</v>
      </c>
      <c r="AF19" s="20">
        <v>972</v>
      </c>
      <c r="AG19" s="20">
        <v>934</v>
      </c>
      <c r="AH19" s="20">
        <f>AF19+AG19</f>
        <v>1906</v>
      </c>
      <c r="AI19" s="20">
        <v>379</v>
      </c>
      <c r="AJ19" s="20">
        <v>3156</v>
      </c>
      <c r="AK19" s="20">
        <v>293</v>
      </c>
      <c r="AL19" s="20">
        <v>21.15</v>
      </c>
      <c r="AM19" s="20">
        <v>3156</v>
      </c>
      <c r="AN19" s="20">
        <v>75</v>
      </c>
      <c r="AO19" s="87">
        <v>32880</v>
      </c>
    </row>
    <row r="20" spans="1:41" x14ac:dyDescent="0.2">
      <c r="A20" s="20" t="s">
        <v>54</v>
      </c>
      <c r="B20" s="21">
        <v>5</v>
      </c>
      <c r="C20" s="21">
        <v>19</v>
      </c>
      <c r="D20" s="21">
        <v>6</v>
      </c>
      <c r="E20" s="11" t="s">
        <v>142</v>
      </c>
      <c r="F20" s="10" t="s">
        <v>145</v>
      </c>
      <c r="G20" s="93" t="s">
        <v>104</v>
      </c>
      <c r="H20" s="94">
        <v>4920</v>
      </c>
      <c r="I20" s="94">
        <v>2490</v>
      </c>
      <c r="J20" s="95">
        <v>18.5</v>
      </c>
      <c r="K20" s="94">
        <v>2440</v>
      </c>
      <c r="L20" s="94">
        <v>1220</v>
      </c>
      <c r="M20" s="90">
        <v>18</v>
      </c>
      <c r="N20" s="90">
        <v>4</v>
      </c>
      <c r="O20" s="103" t="s">
        <v>105</v>
      </c>
      <c r="P20" s="35" t="s">
        <v>148</v>
      </c>
      <c r="Q20" s="21">
        <v>207</v>
      </c>
      <c r="R20" s="20">
        <f t="shared" si="0"/>
        <v>46.914438600000004</v>
      </c>
      <c r="S20" s="36">
        <f t="shared" ref="S20:S21" si="11">Q20*N20</f>
        <v>828</v>
      </c>
      <c r="T20" s="20">
        <f t="shared" si="2"/>
        <v>44.366227200000004</v>
      </c>
      <c r="U20" s="20">
        <f t="shared" si="4"/>
        <v>0</v>
      </c>
      <c r="V20" s="24">
        <v>0</v>
      </c>
      <c r="W20" s="42">
        <f t="shared" si="10"/>
        <v>44.366227200000004</v>
      </c>
      <c r="X20" s="24">
        <f t="shared" si="6"/>
        <v>207</v>
      </c>
      <c r="Y20" s="25">
        <v>312</v>
      </c>
      <c r="Z20" s="25">
        <f>480-Y20</f>
        <v>168</v>
      </c>
      <c r="AA20" s="20">
        <f t="shared" si="7"/>
        <v>5.2</v>
      </c>
      <c r="AB20" s="20">
        <f t="shared" si="7"/>
        <v>2.8</v>
      </c>
      <c r="AC20" s="20">
        <v>21.7</v>
      </c>
      <c r="AD20" s="20">
        <v>31.23</v>
      </c>
      <c r="AE20" s="20">
        <f t="shared" si="3"/>
        <v>52.93</v>
      </c>
      <c r="AF20" s="20">
        <v>1041</v>
      </c>
      <c r="AG20" s="20">
        <v>1081</v>
      </c>
      <c r="AH20" s="20">
        <f t="shared" ref="AH20:AH63" si="12">AF20+AG20</f>
        <v>2122</v>
      </c>
      <c r="AI20" s="20">
        <v>423</v>
      </c>
      <c r="AJ20" s="20">
        <v>2062</v>
      </c>
      <c r="AK20" s="20">
        <v>343</v>
      </c>
      <c r="AL20" s="20"/>
      <c r="AM20" s="20">
        <v>2002</v>
      </c>
      <c r="AN20" s="20">
        <v>75</v>
      </c>
      <c r="AO20" s="87">
        <v>23840</v>
      </c>
    </row>
    <row r="21" spans="1:41" x14ac:dyDescent="0.2">
      <c r="A21" s="20" t="s">
        <v>54</v>
      </c>
      <c r="B21" s="21">
        <v>5</v>
      </c>
      <c r="C21" s="21">
        <v>19</v>
      </c>
      <c r="D21" s="21">
        <v>7</v>
      </c>
      <c r="E21" s="11" t="s">
        <v>149</v>
      </c>
      <c r="F21" s="10" t="s">
        <v>152</v>
      </c>
      <c r="G21" s="93" t="s">
        <v>104</v>
      </c>
      <c r="H21" s="22">
        <v>4920</v>
      </c>
      <c r="I21" s="22">
        <v>2490</v>
      </c>
      <c r="J21" s="23">
        <v>18.5</v>
      </c>
      <c r="K21" s="22">
        <v>2440</v>
      </c>
      <c r="L21" s="22">
        <v>1220</v>
      </c>
      <c r="M21" s="21">
        <v>18</v>
      </c>
      <c r="N21" s="21">
        <v>4</v>
      </c>
      <c r="O21" s="103" t="s">
        <v>105</v>
      </c>
      <c r="P21" s="35" t="s">
        <v>156</v>
      </c>
      <c r="Q21" s="21">
        <v>70</v>
      </c>
      <c r="R21" s="20">
        <f t="shared" si="0"/>
        <v>15.864786</v>
      </c>
      <c r="S21" s="36">
        <f t="shared" si="11"/>
        <v>280</v>
      </c>
      <c r="T21" s="20">
        <f t="shared" si="2"/>
        <v>15.003072</v>
      </c>
      <c r="U21" s="20">
        <f t="shared" si="4"/>
        <v>0</v>
      </c>
      <c r="V21" s="24"/>
      <c r="W21" s="42">
        <f t="shared" si="10"/>
        <v>15.003072</v>
      </c>
      <c r="X21" s="24">
        <f t="shared" si="6"/>
        <v>70</v>
      </c>
      <c r="Y21" s="25"/>
      <c r="Z21" s="25"/>
      <c r="AA21" s="20">
        <f t="shared" si="7"/>
        <v>0</v>
      </c>
      <c r="AB21" s="20">
        <f t="shared" si="7"/>
        <v>0</v>
      </c>
      <c r="AC21" s="20"/>
      <c r="AD21" s="20"/>
      <c r="AE21" s="20">
        <f t="shared" si="3"/>
        <v>0</v>
      </c>
      <c r="AF21" s="20"/>
      <c r="AG21" s="20"/>
      <c r="AH21" s="20">
        <f t="shared" si="12"/>
        <v>0</v>
      </c>
      <c r="AI21" s="20"/>
      <c r="AJ21" s="20"/>
      <c r="AK21" s="20"/>
      <c r="AL21" s="20"/>
      <c r="AM21" s="20"/>
      <c r="AN21" s="20"/>
      <c r="AO21" s="87">
        <v>13360</v>
      </c>
    </row>
    <row r="22" spans="1:41" x14ac:dyDescent="0.2">
      <c r="A22" s="20" t="s">
        <v>54</v>
      </c>
      <c r="B22" s="21">
        <v>5</v>
      </c>
      <c r="C22" s="21">
        <v>19</v>
      </c>
      <c r="D22" s="21">
        <v>7</v>
      </c>
      <c r="E22" s="11" t="s">
        <v>149</v>
      </c>
      <c r="F22" s="10" t="s">
        <v>152</v>
      </c>
      <c r="G22" s="34" t="s">
        <v>155</v>
      </c>
      <c r="H22" s="22">
        <v>4920</v>
      </c>
      <c r="I22" s="22">
        <v>2490</v>
      </c>
      <c r="J22" s="23">
        <v>9.5</v>
      </c>
      <c r="K22" s="22">
        <v>2440</v>
      </c>
      <c r="L22" s="22">
        <v>1220</v>
      </c>
      <c r="M22" s="21">
        <v>9</v>
      </c>
      <c r="N22" s="21">
        <v>4</v>
      </c>
      <c r="O22" s="103" t="s">
        <v>105</v>
      </c>
      <c r="P22" s="35" t="s">
        <v>157</v>
      </c>
      <c r="Q22" s="21">
        <v>928</v>
      </c>
      <c r="R22" s="20">
        <f>IF(OR(H22=0,I22=0,J22=0),,Q22*((H22/1000*I22/1000*J22/1000)))</f>
        <v>108.00305280000001</v>
      </c>
      <c r="S22" s="36">
        <f t="shared" si="1"/>
        <v>3712</v>
      </c>
      <c r="T22" s="20">
        <f t="shared" si="2"/>
        <v>99.448934400000013</v>
      </c>
      <c r="U22" s="20">
        <f t="shared" si="4"/>
        <v>1.0716479999999999</v>
      </c>
      <c r="V22" s="24">
        <v>10</v>
      </c>
      <c r="W22" s="42">
        <f t="shared" si="10"/>
        <v>100.52058240000001</v>
      </c>
      <c r="X22" s="24">
        <f t="shared" si="6"/>
        <v>938</v>
      </c>
      <c r="Y22" s="25">
        <v>174</v>
      </c>
      <c r="Z22" s="25">
        <f>480-Y22</f>
        <v>306</v>
      </c>
      <c r="AA22" s="20">
        <f t="shared" si="7"/>
        <v>2.9</v>
      </c>
      <c r="AB22" s="20">
        <f t="shared" si="7"/>
        <v>5.0999999999999996</v>
      </c>
      <c r="AC22" s="20">
        <v>49.4</v>
      </c>
      <c r="AD22" s="20">
        <v>45</v>
      </c>
      <c r="AE22" s="20">
        <f t="shared" si="3"/>
        <v>94.4</v>
      </c>
      <c r="AF22" s="20">
        <v>2240</v>
      </c>
      <c r="AG22" s="20">
        <v>1575</v>
      </c>
      <c r="AH22" s="20">
        <f t="shared" si="12"/>
        <v>3815</v>
      </c>
      <c r="AI22" s="20">
        <v>790</v>
      </c>
      <c r="AJ22" s="20">
        <v>4569</v>
      </c>
      <c r="AK22" s="20">
        <v>692.5</v>
      </c>
      <c r="AL22" s="20">
        <v>26.52</v>
      </c>
      <c r="AM22" s="20">
        <v>4569</v>
      </c>
      <c r="AN22" s="20">
        <v>198.45</v>
      </c>
      <c r="AO22" s="88">
        <v>13360</v>
      </c>
    </row>
    <row r="23" spans="1:41" x14ac:dyDescent="0.2">
      <c r="A23" s="20" t="s">
        <v>54</v>
      </c>
      <c r="B23" s="21">
        <v>5</v>
      </c>
      <c r="C23" s="21">
        <v>19</v>
      </c>
      <c r="D23" s="21">
        <v>7</v>
      </c>
      <c r="E23" s="11" t="s">
        <v>150</v>
      </c>
      <c r="F23" s="10" t="s">
        <v>153</v>
      </c>
      <c r="G23" s="34" t="s">
        <v>155</v>
      </c>
      <c r="H23" s="22">
        <v>4920</v>
      </c>
      <c r="I23" s="22">
        <v>2490</v>
      </c>
      <c r="J23" s="23">
        <v>9.5</v>
      </c>
      <c r="K23" s="22">
        <v>2440</v>
      </c>
      <c r="L23" s="22">
        <v>1220</v>
      </c>
      <c r="M23" s="21">
        <v>9</v>
      </c>
      <c r="N23" s="21">
        <v>4</v>
      </c>
      <c r="O23" s="103" t="s">
        <v>105</v>
      </c>
      <c r="P23" s="35" t="s">
        <v>158</v>
      </c>
      <c r="Q23" s="21">
        <v>1664</v>
      </c>
      <c r="R23" s="20">
        <f>IF(OR(H23=0,I23=0,J23=0),,Q23*((H23/1000*I23/1000*J23/1000)))</f>
        <v>193.66064640000002</v>
      </c>
      <c r="S23" s="36">
        <f t="shared" si="1"/>
        <v>6656</v>
      </c>
      <c r="T23" s="20">
        <f t="shared" si="2"/>
        <v>178.32222719999999</v>
      </c>
      <c r="U23" s="20">
        <f>K23*L23*M23*N23*V23/1000/1000/1000</f>
        <v>0</v>
      </c>
      <c r="V23" s="24">
        <v>0</v>
      </c>
      <c r="W23" s="42">
        <f t="shared" si="10"/>
        <v>178.32222719999999</v>
      </c>
      <c r="X23" s="24">
        <f t="shared" si="6"/>
        <v>1664</v>
      </c>
      <c r="Y23" s="25">
        <v>45</v>
      </c>
      <c r="Z23" s="25">
        <f>480-Y23</f>
        <v>435</v>
      </c>
      <c r="AA23" s="20">
        <f t="shared" si="7"/>
        <v>0.75</v>
      </c>
      <c r="AB23" s="20">
        <f t="shared" si="7"/>
        <v>7.25</v>
      </c>
      <c r="AC23" s="20">
        <v>66.900000000000006</v>
      </c>
      <c r="AD23" s="20">
        <v>58.32</v>
      </c>
      <c r="AE23" s="20">
        <f t="shared" si="3"/>
        <v>125.22</v>
      </c>
      <c r="AF23" s="20">
        <v>3037</v>
      </c>
      <c r="AG23" s="20">
        <v>2041</v>
      </c>
      <c r="AH23" s="20">
        <f t="shared" si="12"/>
        <v>5078</v>
      </c>
      <c r="AI23" s="20">
        <v>1075</v>
      </c>
      <c r="AJ23" s="20">
        <v>6887</v>
      </c>
      <c r="AK23" s="20">
        <v>936</v>
      </c>
      <c r="AL23" s="20">
        <v>64</v>
      </c>
      <c r="AM23" s="20">
        <v>6887</v>
      </c>
      <c r="AN23" s="20">
        <v>274</v>
      </c>
      <c r="AO23" s="87">
        <v>32240</v>
      </c>
    </row>
    <row r="24" spans="1:41" x14ac:dyDescent="0.2">
      <c r="A24" s="20" t="s">
        <v>54</v>
      </c>
      <c r="B24" s="21">
        <v>5</v>
      </c>
      <c r="C24" s="21">
        <v>19</v>
      </c>
      <c r="D24" s="21">
        <v>7</v>
      </c>
      <c r="E24" s="11" t="s">
        <v>151</v>
      </c>
      <c r="F24" s="10" t="s">
        <v>154</v>
      </c>
      <c r="G24" s="34" t="s">
        <v>155</v>
      </c>
      <c r="H24" s="22">
        <v>4920</v>
      </c>
      <c r="I24" s="22">
        <v>2490</v>
      </c>
      <c r="J24" s="23">
        <v>9.5</v>
      </c>
      <c r="K24" s="22">
        <v>2440</v>
      </c>
      <c r="L24" s="22">
        <v>1220</v>
      </c>
      <c r="M24" s="21">
        <v>9</v>
      </c>
      <c r="N24" s="21">
        <v>4</v>
      </c>
      <c r="O24" s="103" t="s">
        <v>105</v>
      </c>
      <c r="P24" s="35" t="s">
        <v>159</v>
      </c>
      <c r="Q24" s="21">
        <v>1696</v>
      </c>
      <c r="R24" s="20">
        <f t="shared" si="0"/>
        <v>197.38488960000001</v>
      </c>
      <c r="S24" s="36">
        <f t="shared" si="1"/>
        <v>6784</v>
      </c>
      <c r="T24" s="20">
        <f t="shared" si="2"/>
        <v>181.7515008</v>
      </c>
      <c r="U24" s="20">
        <f t="shared" si="4"/>
        <v>0</v>
      </c>
      <c r="V24" s="24">
        <v>0</v>
      </c>
      <c r="W24" s="42">
        <f t="shared" si="10"/>
        <v>181.7515008</v>
      </c>
      <c r="X24" s="24">
        <f t="shared" si="6"/>
        <v>1696</v>
      </c>
      <c r="Y24" s="25">
        <v>53</v>
      </c>
      <c r="Z24" s="25">
        <f>480-Y24</f>
        <v>427</v>
      </c>
      <c r="AA24" s="20">
        <f t="shared" si="7"/>
        <v>0.8833333333333333</v>
      </c>
      <c r="AB24" s="20">
        <f t="shared" si="7"/>
        <v>7.1166666666666663</v>
      </c>
      <c r="AC24" s="20">
        <v>65.290000000000006</v>
      </c>
      <c r="AD24" s="20">
        <v>56.6</v>
      </c>
      <c r="AE24" s="20">
        <f t="shared" si="3"/>
        <v>121.89000000000001</v>
      </c>
      <c r="AF24" s="20">
        <v>3003</v>
      </c>
      <c r="AG24" s="20">
        <v>1978</v>
      </c>
      <c r="AH24" s="20">
        <f t="shared" si="12"/>
        <v>4981</v>
      </c>
      <c r="AI24" s="20">
        <v>1047</v>
      </c>
      <c r="AJ24" s="20">
        <v>6612</v>
      </c>
      <c r="AK24" s="20">
        <v>916</v>
      </c>
      <c r="AL24" s="20">
        <v>62.14</v>
      </c>
      <c r="AM24" s="20">
        <v>6612</v>
      </c>
      <c r="AN24" s="20">
        <v>252</v>
      </c>
      <c r="AO24" s="87">
        <v>29120</v>
      </c>
    </row>
    <row r="25" spans="1:41" x14ac:dyDescent="0.2">
      <c r="A25" s="20" t="s">
        <v>54</v>
      </c>
      <c r="B25" s="21">
        <v>5</v>
      </c>
      <c r="C25" s="21">
        <v>19</v>
      </c>
      <c r="D25" s="21">
        <v>8</v>
      </c>
      <c r="E25" s="11" t="s">
        <v>160</v>
      </c>
      <c r="F25" s="10" t="s">
        <v>163</v>
      </c>
      <c r="G25" s="34" t="s">
        <v>155</v>
      </c>
      <c r="H25" s="22">
        <v>4920</v>
      </c>
      <c r="I25" s="22">
        <v>2490</v>
      </c>
      <c r="J25" s="23">
        <v>9.5</v>
      </c>
      <c r="K25" s="22">
        <v>2440</v>
      </c>
      <c r="L25" s="22">
        <v>1220</v>
      </c>
      <c r="M25" s="21">
        <v>9</v>
      </c>
      <c r="N25" s="21">
        <v>4</v>
      </c>
      <c r="O25" s="103" t="s">
        <v>105</v>
      </c>
      <c r="P25" s="35" t="s">
        <v>166</v>
      </c>
      <c r="Q25" s="21">
        <v>512</v>
      </c>
      <c r="R25" s="20">
        <f t="shared" si="0"/>
        <v>59.587891200000001</v>
      </c>
      <c r="S25" s="36">
        <f t="shared" si="1"/>
        <v>2048</v>
      </c>
      <c r="T25" s="20">
        <f t="shared" si="2"/>
        <v>54.868377600000002</v>
      </c>
      <c r="U25" s="20">
        <f>K25*L25*M25*N25*V25/1000/1000/1000</f>
        <v>0.64298880000000014</v>
      </c>
      <c r="V25" s="24">
        <v>6</v>
      </c>
      <c r="W25" s="42">
        <f t="shared" si="10"/>
        <v>55.5113664</v>
      </c>
      <c r="X25" s="24">
        <f t="shared" si="6"/>
        <v>518</v>
      </c>
      <c r="Y25" s="25">
        <v>319</v>
      </c>
      <c r="Z25" s="25">
        <f>480-Y25</f>
        <v>161</v>
      </c>
      <c r="AA25" s="20">
        <f t="shared" si="7"/>
        <v>5.3166666666666664</v>
      </c>
      <c r="AB25" s="20">
        <f t="shared" si="7"/>
        <v>2.6833333333333331</v>
      </c>
      <c r="AC25" s="20">
        <v>23.1</v>
      </c>
      <c r="AD25" s="20">
        <v>24.6</v>
      </c>
      <c r="AE25" s="20">
        <f t="shared" si="3"/>
        <v>47.7</v>
      </c>
      <c r="AF25" s="20">
        <v>1066</v>
      </c>
      <c r="AG25" s="20">
        <v>763</v>
      </c>
      <c r="AH25" s="20">
        <f t="shared" si="12"/>
        <v>1829</v>
      </c>
      <c r="AI25" s="20">
        <v>351</v>
      </c>
      <c r="AJ25" s="20">
        <v>2667</v>
      </c>
      <c r="AK25" s="20">
        <v>321</v>
      </c>
      <c r="AL25" s="20">
        <v>24</v>
      </c>
      <c r="AM25" s="20">
        <v>2667</v>
      </c>
      <c r="AN25" s="20">
        <v>92</v>
      </c>
      <c r="AO25" s="87">
        <v>33440</v>
      </c>
    </row>
    <row r="26" spans="1:41" x14ac:dyDescent="0.2">
      <c r="A26" s="20" t="s">
        <v>54</v>
      </c>
      <c r="B26" s="21">
        <v>5</v>
      </c>
      <c r="C26" s="21">
        <v>19</v>
      </c>
      <c r="D26" s="21">
        <v>8</v>
      </c>
      <c r="E26" s="11" t="s">
        <v>161</v>
      </c>
      <c r="F26" s="10" t="s">
        <v>164</v>
      </c>
      <c r="G26" s="34" t="s">
        <v>155</v>
      </c>
      <c r="H26" s="22">
        <v>4920</v>
      </c>
      <c r="I26" s="22">
        <v>2490</v>
      </c>
      <c r="J26" s="23">
        <v>9.5</v>
      </c>
      <c r="K26" s="22">
        <v>2440</v>
      </c>
      <c r="L26" s="22">
        <v>1220</v>
      </c>
      <c r="M26" s="21">
        <v>9</v>
      </c>
      <c r="N26" s="21">
        <v>4</v>
      </c>
      <c r="O26" s="103" t="s">
        <v>105</v>
      </c>
      <c r="P26" s="35" t="s">
        <v>167</v>
      </c>
      <c r="Q26" s="21">
        <v>802</v>
      </c>
      <c r="R26" s="20">
        <f t="shared" si="0"/>
        <v>93.338845200000009</v>
      </c>
      <c r="S26" s="36">
        <f t="shared" si="1"/>
        <v>3208</v>
      </c>
      <c r="T26" s="20">
        <f t="shared" si="2"/>
        <v>85.94616959999999</v>
      </c>
      <c r="U26" s="20">
        <f t="shared" si="4"/>
        <v>0.75015359999999998</v>
      </c>
      <c r="V26" s="24">
        <v>7</v>
      </c>
      <c r="W26" s="42">
        <f t="shared" si="10"/>
        <v>86.696323199999995</v>
      </c>
      <c r="X26" s="24">
        <f t="shared" si="6"/>
        <v>809</v>
      </c>
      <c r="Y26" s="25">
        <v>11</v>
      </c>
      <c r="Z26" s="25">
        <v>230</v>
      </c>
      <c r="AA26" s="20">
        <f t="shared" si="7"/>
        <v>0.18333333333333332</v>
      </c>
      <c r="AB26" s="20">
        <f t="shared" si="7"/>
        <v>3.8333333333333335</v>
      </c>
      <c r="AC26" s="20">
        <v>26.59</v>
      </c>
      <c r="AD26" s="20">
        <v>23.05</v>
      </c>
      <c r="AE26" s="20">
        <f t="shared" si="3"/>
        <v>49.64</v>
      </c>
      <c r="AF26" s="20">
        <v>1234</v>
      </c>
      <c r="AG26" s="20">
        <v>806</v>
      </c>
      <c r="AH26" s="20">
        <f t="shared" si="12"/>
        <v>2040</v>
      </c>
      <c r="AI26" s="20">
        <v>425</v>
      </c>
      <c r="AJ26" s="20">
        <v>2996</v>
      </c>
      <c r="AK26" s="20">
        <v>372</v>
      </c>
      <c r="AL26" s="20">
        <v>25.34</v>
      </c>
      <c r="AM26" s="20">
        <v>2996</v>
      </c>
      <c r="AN26" s="20">
        <v>117</v>
      </c>
      <c r="AO26" s="87">
        <v>11040</v>
      </c>
    </row>
    <row r="27" spans="1:41" x14ac:dyDescent="0.2">
      <c r="A27" s="20" t="s">
        <v>54</v>
      </c>
      <c r="B27" s="21">
        <v>5</v>
      </c>
      <c r="C27" s="21">
        <v>19</v>
      </c>
      <c r="D27" s="21">
        <v>8</v>
      </c>
      <c r="E27" s="11" t="s">
        <v>161</v>
      </c>
      <c r="F27" s="10" t="s">
        <v>164</v>
      </c>
      <c r="G27" s="34" t="s">
        <v>155</v>
      </c>
      <c r="H27" s="22">
        <v>4920</v>
      </c>
      <c r="I27" s="22">
        <v>2490</v>
      </c>
      <c r="J27" s="23">
        <v>9.5</v>
      </c>
      <c r="K27" s="22">
        <v>2440</v>
      </c>
      <c r="L27" s="22">
        <v>1220</v>
      </c>
      <c r="M27" s="21">
        <v>9</v>
      </c>
      <c r="N27" s="21">
        <v>4</v>
      </c>
      <c r="O27" s="103" t="s">
        <v>105</v>
      </c>
      <c r="P27" s="35" t="s">
        <v>168</v>
      </c>
      <c r="Q27" s="21">
        <v>704</v>
      </c>
      <c r="R27" s="20">
        <f t="shared" si="0"/>
        <v>81.933350399999995</v>
      </c>
      <c r="S27" s="36">
        <f t="shared" si="1"/>
        <v>2816</v>
      </c>
      <c r="T27" s="20">
        <f t="shared" si="2"/>
        <v>75.444019200000014</v>
      </c>
      <c r="U27" s="20">
        <f t="shared" si="4"/>
        <v>15.003072</v>
      </c>
      <c r="V27" s="24">
        <v>140</v>
      </c>
      <c r="W27" s="42">
        <f t="shared" si="10"/>
        <v>90.447091200000017</v>
      </c>
      <c r="X27" s="24">
        <f t="shared" si="6"/>
        <v>844</v>
      </c>
      <c r="Y27" s="25">
        <v>10</v>
      </c>
      <c r="Z27" s="25">
        <v>229</v>
      </c>
      <c r="AA27" s="20">
        <f t="shared" si="7"/>
        <v>0.16666666666666666</v>
      </c>
      <c r="AB27" s="20">
        <f t="shared" si="7"/>
        <v>3.8166666666666669</v>
      </c>
      <c r="AC27" s="20">
        <v>34.909999999999997</v>
      </c>
      <c r="AD27" s="20">
        <v>29.86</v>
      </c>
      <c r="AE27" s="20">
        <f t="shared" si="3"/>
        <v>64.77</v>
      </c>
      <c r="AF27" s="20">
        <v>1641</v>
      </c>
      <c r="AG27" s="20">
        <v>1045</v>
      </c>
      <c r="AH27" s="20">
        <f t="shared" si="12"/>
        <v>2686</v>
      </c>
      <c r="AI27" s="20">
        <v>559</v>
      </c>
      <c r="AJ27" s="20">
        <v>3658</v>
      </c>
      <c r="AK27" s="20">
        <v>489</v>
      </c>
      <c r="AL27" s="20">
        <v>31.66</v>
      </c>
      <c r="AM27" s="20">
        <v>3658</v>
      </c>
      <c r="AN27" s="20">
        <v>152</v>
      </c>
      <c r="AO27" s="87">
        <v>11040</v>
      </c>
    </row>
    <row r="28" spans="1:41" x14ac:dyDescent="0.2">
      <c r="A28" s="20" t="s">
        <v>54</v>
      </c>
      <c r="B28" s="21">
        <v>5</v>
      </c>
      <c r="C28" s="21">
        <v>19</v>
      </c>
      <c r="D28" s="21">
        <v>8</v>
      </c>
      <c r="E28" s="11" t="s">
        <v>162</v>
      </c>
      <c r="F28" s="10" t="s">
        <v>165</v>
      </c>
      <c r="G28" s="34" t="s">
        <v>155</v>
      </c>
      <c r="H28" s="22">
        <v>4920</v>
      </c>
      <c r="I28" s="22">
        <v>2490</v>
      </c>
      <c r="J28" s="23">
        <v>9.5</v>
      </c>
      <c r="K28" s="22">
        <v>2440</v>
      </c>
      <c r="L28" s="22">
        <v>1220</v>
      </c>
      <c r="M28" s="21">
        <v>9</v>
      </c>
      <c r="N28" s="21">
        <v>4</v>
      </c>
      <c r="O28" s="103" t="s">
        <v>105</v>
      </c>
      <c r="P28" s="35" t="s">
        <v>169</v>
      </c>
      <c r="Q28" s="21">
        <v>1214</v>
      </c>
      <c r="R28" s="20">
        <f t="shared" si="0"/>
        <v>141.28847640000001</v>
      </c>
      <c r="S28" s="36">
        <f t="shared" si="1"/>
        <v>4856</v>
      </c>
      <c r="T28" s="20">
        <f t="shared" si="2"/>
        <v>130.0980672</v>
      </c>
      <c r="U28" s="20">
        <f t="shared" si="4"/>
        <v>25.505222399999997</v>
      </c>
      <c r="V28" s="24">
        <v>238</v>
      </c>
      <c r="W28" s="42">
        <f t="shared" si="10"/>
        <v>155.60328960000001</v>
      </c>
      <c r="X28" s="24">
        <f t="shared" si="6"/>
        <v>1452</v>
      </c>
      <c r="Y28" s="25">
        <v>0</v>
      </c>
      <c r="Z28" s="25">
        <f>480-Y28</f>
        <v>480</v>
      </c>
      <c r="AA28" s="20">
        <f t="shared" si="7"/>
        <v>0</v>
      </c>
      <c r="AB28" s="20">
        <f t="shared" si="7"/>
        <v>8</v>
      </c>
      <c r="AC28" s="20">
        <v>48.78</v>
      </c>
      <c r="AD28" s="20">
        <v>44.34</v>
      </c>
      <c r="AE28" s="20">
        <f t="shared" si="3"/>
        <v>93.12</v>
      </c>
      <c r="AF28" s="20">
        <v>2292</v>
      </c>
      <c r="AG28" s="20">
        <v>1552</v>
      </c>
      <c r="AH28" s="20">
        <f t="shared" si="12"/>
        <v>3844</v>
      </c>
      <c r="AI28" s="20">
        <v>804</v>
      </c>
      <c r="AJ28" s="20">
        <v>4230</v>
      </c>
      <c r="AK28" s="20">
        <v>683.7</v>
      </c>
      <c r="AL28" s="20">
        <v>46.22</v>
      </c>
      <c r="AM28" s="20">
        <v>4230</v>
      </c>
      <c r="AN28" s="20">
        <v>235</v>
      </c>
      <c r="AO28" s="87">
        <v>30720</v>
      </c>
    </row>
    <row r="29" spans="1:41" x14ac:dyDescent="0.2">
      <c r="A29" s="20" t="s">
        <v>54</v>
      </c>
      <c r="B29" s="21">
        <v>5</v>
      </c>
      <c r="C29" s="21">
        <v>19</v>
      </c>
      <c r="D29" s="21">
        <v>9</v>
      </c>
      <c r="E29" s="11" t="s">
        <v>170</v>
      </c>
      <c r="F29" s="10" t="s">
        <v>173</v>
      </c>
      <c r="G29" s="34" t="s">
        <v>155</v>
      </c>
      <c r="H29" s="22">
        <v>4920</v>
      </c>
      <c r="I29" s="22">
        <v>2490</v>
      </c>
      <c r="J29" s="23">
        <v>9.5</v>
      </c>
      <c r="K29" s="22">
        <v>2440</v>
      </c>
      <c r="L29" s="22">
        <v>1220</v>
      </c>
      <c r="M29" s="21">
        <v>9</v>
      </c>
      <c r="N29" s="21">
        <v>4</v>
      </c>
      <c r="O29" s="103" t="s">
        <v>105</v>
      </c>
      <c r="P29" s="35" t="s">
        <v>176</v>
      </c>
      <c r="Q29" s="21">
        <v>1328</v>
      </c>
      <c r="R29" s="20">
        <f t="shared" si="0"/>
        <v>154.55609280000002</v>
      </c>
      <c r="S29" s="36">
        <f t="shared" si="1"/>
        <v>5312</v>
      </c>
      <c r="T29" s="20">
        <f t="shared" si="2"/>
        <v>142.3148544</v>
      </c>
      <c r="U29" s="20">
        <f t="shared" si="4"/>
        <v>10.716479999999999</v>
      </c>
      <c r="V29" s="24">
        <v>100</v>
      </c>
      <c r="W29" s="42">
        <f t="shared" si="10"/>
        <v>153.03133439999999</v>
      </c>
      <c r="X29" s="24">
        <f t="shared" si="6"/>
        <v>1428</v>
      </c>
      <c r="Y29" s="25">
        <v>45</v>
      </c>
      <c r="Z29" s="25">
        <f t="shared" ref="Z29:Z34" si="13">480-Y29</f>
        <v>435</v>
      </c>
      <c r="AA29" s="20">
        <f t="shared" si="7"/>
        <v>0.75</v>
      </c>
      <c r="AB29" s="20">
        <f t="shared" si="7"/>
        <v>7.25</v>
      </c>
      <c r="AC29" s="20">
        <v>52.1</v>
      </c>
      <c r="AD29" s="20">
        <v>47.4</v>
      </c>
      <c r="AE29" s="20">
        <f t="shared" si="3"/>
        <v>99.5</v>
      </c>
      <c r="AF29" s="20">
        <v>2470</v>
      </c>
      <c r="AG29" s="20">
        <v>1647</v>
      </c>
      <c r="AH29" s="20">
        <f t="shared" si="12"/>
        <v>4117</v>
      </c>
      <c r="AI29" s="20">
        <v>856</v>
      </c>
      <c r="AJ29" s="20">
        <v>5542</v>
      </c>
      <c r="AK29" s="20">
        <v>727.75</v>
      </c>
      <c r="AL29" s="20">
        <v>35.35</v>
      </c>
      <c r="AM29" s="20">
        <v>5542</v>
      </c>
      <c r="AN29" s="20">
        <v>206</v>
      </c>
      <c r="AO29" s="87">
        <v>32960</v>
      </c>
    </row>
    <row r="30" spans="1:41" x14ac:dyDescent="0.2">
      <c r="A30" s="20" t="s">
        <v>54</v>
      </c>
      <c r="B30" s="21">
        <v>5</v>
      </c>
      <c r="C30" s="21">
        <v>19</v>
      </c>
      <c r="D30" s="21">
        <v>9</v>
      </c>
      <c r="E30" s="11" t="s">
        <v>171</v>
      </c>
      <c r="F30" s="10" t="s">
        <v>174</v>
      </c>
      <c r="G30" s="34" t="s">
        <v>155</v>
      </c>
      <c r="H30" s="22">
        <v>4920</v>
      </c>
      <c r="I30" s="22">
        <v>2490</v>
      </c>
      <c r="J30" s="23">
        <v>9.5</v>
      </c>
      <c r="K30" s="22">
        <v>2440</v>
      </c>
      <c r="L30" s="22">
        <v>1220</v>
      </c>
      <c r="M30" s="21">
        <v>9</v>
      </c>
      <c r="N30" s="21">
        <v>4</v>
      </c>
      <c r="O30" s="103" t="s">
        <v>105</v>
      </c>
      <c r="P30" s="35" t="s">
        <v>177</v>
      </c>
      <c r="Q30" s="21">
        <v>1456</v>
      </c>
      <c r="R30" s="20">
        <f t="shared" si="0"/>
        <v>169.4530656</v>
      </c>
      <c r="S30" s="36">
        <f t="shared" si="1"/>
        <v>5824</v>
      </c>
      <c r="T30" s="20">
        <f t="shared" si="2"/>
        <v>156.03194880000001</v>
      </c>
      <c r="U30" s="20">
        <f t="shared" si="4"/>
        <v>7.715865599999999</v>
      </c>
      <c r="V30" s="24">
        <v>72</v>
      </c>
      <c r="W30" s="42">
        <f t="shared" si="10"/>
        <v>163.74781440000001</v>
      </c>
      <c r="X30" s="24">
        <f t="shared" si="6"/>
        <v>1528</v>
      </c>
      <c r="Y30" s="25">
        <v>8</v>
      </c>
      <c r="Z30" s="25">
        <f t="shared" si="13"/>
        <v>472</v>
      </c>
      <c r="AA30" s="20">
        <f t="shared" si="7"/>
        <v>0.13333333333333333</v>
      </c>
      <c r="AB30" s="20">
        <f t="shared" si="7"/>
        <v>7.8666666666666663</v>
      </c>
      <c r="AC30" s="20">
        <v>54.66</v>
      </c>
      <c r="AD30" s="20">
        <v>49.39</v>
      </c>
      <c r="AE30" s="20">
        <f t="shared" si="3"/>
        <v>104.05</v>
      </c>
      <c r="AF30" s="20">
        <v>2678</v>
      </c>
      <c r="AG30" s="20">
        <v>1679</v>
      </c>
      <c r="AH30" s="20">
        <f t="shared" si="12"/>
        <v>4357</v>
      </c>
      <c r="AI30" s="20">
        <v>889</v>
      </c>
      <c r="AJ30" s="20">
        <v>6399</v>
      </c>
      <c r="AK30" s="20">
        <v>764</v>
      </c>
      <c r="AL30" s="20">
        <v>32.6</v>
      </c>
      <c r="AM30" s="20">
        <v>6399</v>
      </c>
      <c r="AN30" s="20">
        <v>257</v>
      </c>
      <c r="AO30" s="87">
        <v>33760</v>
      </c>
    </row>
    <row r="31" spans="1:41" x14ac:dyDescent="0.2">
      <c r="A31" s="20" t="s">
        <v>54</v>
      </c>
      <c r="B31" s="21">
        <v>5</v>
      </c>
      <c r="C31" s="21">
        <v>19</v>
      </c>
      <c r="D31" s="21">
        <v>9</v>
      </c>
      <c r="E31" s="11" t="s">
        <v>172</v>
      </c>
      <c r="F31" s="10" t="s">
        <v>175</v>
      </c>
      <c r="G31" s="34" t="s">
        <v>155</v>
      </c>
      <c r="H31" s="22">
        <v>4920</v>
      </c>
      <c r="I31" s="22">
        <v>2490</v>
      </c>
      <c r="J31" s="23">
        <v>9.5</v>
      </c>
      <c r="K31" s="22">
        <v>2440</v>
      </c>
      <c r="L31" s="22">
        <v>1220</v>
      </c>
      <c r="M31" s="21">
        <v>9</v>
      </c>
      <c r="N31" s="21">
        <v>4</v>
      </c>
      <c r="O31" s="103" t="s">
        <v>105</v>
      </c>
      <c r="P31" s="35" t="s">
        <v>178</v>
      </c>
      <c r="Q31" s="21">
        <v>1759</v>
      </c>
      <c r="R31" s="20">
        <f t="shared" si="0"/>
        <v>204.71699340000001</v>
      </c>
      <c r="S31" s="36">
        <f t="shared" si="1"/>
        <v>7036</v>
      </c>
      <c r="T31" s="20">
        <f t="shared" si="2"/>
        <v>188.50288319999999</v>
      </c>
      <c r="U31" s="20">
        <f t="shared" si="4"/>
        <v>1.1788128000000002</v>
      </c>
      <c r="V31" s="24">
        <v>11</v>
      </c>
      <c r="W31" s="42">
        <f t="shared" si="10"/>
        <v>189.68169599999999</v>
      </c>
      <c r="X31" s="24">
        <f t="shared" si="6"/>
        <v>1770</v>
      </c>
      <c r="Y31" s="25">
        <v>31</v>
      </c>
      <c r="Z31" s="25">
        <f t="shared" si="13"/>
        <v>449</v>
      </c>
      <c r="AA31" s="20">
        <f t="shared" si="7"/>
        <v>0.51666666666666672</v>
      </c>
      <c r="AB31" s="20">
        <f t="shared" si="7"/>
        <v>7.4833333333333334</v>
      </c>
      <c r="AC31" s="20">
        <v>63.47</v>
      </c>
      <c r="AD31" s="20">
        <v>57.86</v>
      </c>
      <c r="AE31" s="20">
        <f t="shared" si="3"/>
        <v>121.33</v>
      </c>
      <c r="AF31" s="20">
        <v>3110</v>
      </c>
      <c r="AG31" s="20">
        <v>1967</v>
      </c>
      <c r="AH31" s="20">
        <f t="shared" si="12"/>
        <v>5077</v>
      </c>
      <c r="AI31" s="20">
        <v>1035</v>
      </c>
      <c r="AJ31" s="20">
        <v>7460</v>
      </c>
      <c r="AK31" s="20">
        <v>890.41</v>
      </c>
      <c r="AL31" s="20">
        <v>38.19</v>
      </c>
      <c r="AM31" s="20">
        <v>7460</v>
      </c>
      <c r="AN31" s="20">
        <v>280</v>
      </c>
      <c r="AO31" s="87">
        <v>30240</v>
      </c>
    </row>
    <row r="32" spans="1:41" x14ac:dyDescent="0.2">
      <c r="A32" s="20" t="s">
        <v>54</v>
      </c>
      <c r="B32" s="21">
        <v>5</v>
      </c>
      <c r="C32" s="21">
        <v>19</v>
      </c>
      <c r="D32" s="21">
        <v>10</v>
      </c>
      <c r="E32" s="11" t="s">
        <v>179</v>
      </c>
      <c r="F32" s="10" t="s">
        <v>182</v>
      </c>
      <c r="G32" s="34" t="s">
        <v>155</v>
      </c>
      <c r="H32" s="22">
        <v>4920</v>
      </c>
      <c r="I32" s="22">
        <v>2490</v>
      </c>
      <c r="J32" s="23">
        <v>9.5</v>
      </c>
      <c r="K32" s="22">
        <v>2440</v>
      </c>
      <c r="L32" s="22">
        <v>1220</v>
      </c>
      <c r="M32" s="21">
        <v>9</v>
      </c>
      <c r="N32" s="21">
        <v>4</v>
      </c>
      <c r="O32" s="103" t="s">
        <v>105</v>
      </c>
      <c r="P32" s="35" t="s">
        <v>187</v>
      </c>
      <c r="Q32" s="21">
        <v>100</v>
      </c>
      <c r="R32" s="20">
        <f t="shared" si="0"/>
        <v>11.638260000000001</v>
      </c>
      <c r="S32" s="36">
        <f t="shared" si="1"/>
        <v>400</v>
      </c>
      <c r="T32" s="20">
        <f t="shared" si="2"/>
        <v>10.716479999999999</v>
      </c>
      <c r="U32" s="20">
        <f t="shared" si="4"/>
        <v>0</v>
      </c>
      <c r="V32" s="24">
        <v>0</v>
      </c>
      <c r="W32" s="42">
        <f t="shared" si="10"/>
        <v>10.716479999999999</v>
      </c>
      <c r="X32" s="24">
        <f t="shared" si="6"/>
        <v>100</v>
      </c>
      <c r="Y32" s="25">
        <v>62</v>
      </c>
      <c r="Z32" s="25">
        <v>178</v>
      </c>
      <c r="AA32" s="20">
        <f t="shared" si="7"/>
        <v>1.0333333333333334</v>
      </c>
      <c r="AB32" s="20">
        <f t="shared" si="7"/>
        <v>2.9666666666666668</v>
      </c>
      <c r="AC32" s="20">
        <v>0</v>
      </c>
      <c r="AD32" s="20"/>
      <c r="AE32" s="20">
        <f t="shared" si="3"/>
        <v>0</v>
      </c>
      <c r="AF32" s="20"/>
      <c r="AG32" s="20"/>
      <c r="AH32" s="20">
        <f t="shared" si="12"/>
        <v>0</v>
      </c>
      <c r="AI32" s="20"/>
      <c r="AJ32" s="20"/>
      <c r="AK32" s="20"/>
      <c r="AL32" s="20"/>
      <c r="AM32" s="20"/>
      <c r="AN32" s="20"/>
      <c r="AO32" s="87">
        <v>17600</v>
      </c>
    </row>
    <row r="33" spans="1:41" x14ac:dyDescent="0.2">
      <c r="A33" s="20" t="s">
        <v>54</v>
      </c>
      <c r="B33" s="21">
        <v>5</v>
      </c>
      <c r="C33" s="21">
        <v>19</v>
      </c>
      <c r="D33" s="21">
        <v>10</v>
      </c>
      <c r="E33" s="11" t="s">
        <v>179</v>
      </c>
      <c r="F33" s="10" t="s">
        <v>182</v>
      </c>
      <c r="G33" s="34" t="s">
        <v>186</v>
      </c>
      <c r="H33" s="22">
        <v>4920</v>
      </c>
      <c r="I33" s="22">
        <v>2490</v>
      </c>
      <c r="J33" s="23">
        <v>25.6</v>
      </c>
      <c r="K33" s="22">
        <v>2440</v>
      </c>
      <c r="L33" s="22">
        <v>1220</v>
      </c>
      <c r="M33" s="21">
        <v>25</v>
      </c>
      <c r="N33" s="21">
        <v>4</v>
      </c>
      <c r="O33" s="103" t="s">
        <v>105</v>
      </c>
      <c r="P33" s="35" t="s">
        <v>188</v>
      </c>
      <c r="Q33" s="21">
        <v>438</v>
      </c>
      <c r="R33" s="20">
        <f t="shared" si="0"/>
        <v>137.36577024000002</v>
      </c>
      <c r="S33" s="36">
        <f t="shared" si="1"/>
        <v>1752</v>
      </c>
      <c r="T33" s="20">
        <f t="shared" si="2"/>
        <v>130.38383999999999</v>
      </c>
      <c r="U33" s="20">
        <f t="shared" si="4"/>
        <v>2.9768000000000003</v>
      </c>
      <c r="V33" s="24">
        <v>10</v>
      </c>
      <c r="W33" s="42">
        <f t="shared" si="10"/>
        <v>133.36063999999999</v>
      </c>
      <c r="X33" s="24">
        <f t="shared" si="6"/>
        <v>448</v>
      </c>
      <c r="Y33" s="25">
        <v>62</v>
      </c>
      <c r="Z33" s="25">
        <v>178</v>
      </c>
      <c r="AA33" s="20">
        <f t="shared" si="7"/>
        <v>1.0333333333333334</v>
      </c>
      <c r="AB33" s="20">
        <f t="shared" si="7"/>
        <v>2.9666666666666668</v>
      </c>
      <c r="AC33" s="20">
        <v>30.1</v>
      </c>
      <c r="AD33" s="20">
        <v>70.599999999999994</v>
      </c>
      <c r="AE33" s="20">
        <f t="shared" si="3"/>
        <v>100.69999999999999</v>
      </c>
      <c r="AF33" s="20">
        <v>1418</v>
      </c>
      <c r="AG33" s="20">
        <v>2541</v>
      </c>
      <c r="AH33" s="20">
        <f t="shared" si="12"/>
        <v>3959</v>
      </c>
      <c r="AI33" s="20">
        <v>741</v>
      </c>
      <c r="AJ33" s="20">
        <v>6810</v>
      </c>
      <c r="AK33" s="20">
        <v>420</v>
      </c>
      <c r="AL33" s="20">
        <v>60.32</v>
      </c>
      <c r="AM33" s="20">
        <v>6810</v>
      </c>
      <c r="AN33" s="20">
        <v>134</v>
      </c>
      <c r="AO33" s="87">
        <v>17600</v>
      </c>
    </row>
    <row r="34" spans="1:41" x14ac:dyDescent="0.2">
      <c r="A34" s="20" t="s">
        <v>54</v>
      </c>
      <c r="B34" s="21">
        <v>5</v>
      </c>
      <c r="C34" s="21">
        <v>19</v>
      </c>
      <c r="D34" s="21">
        <v>10</v>
      </c>
      <c r="E34" s="11" t="s">
        <v>180</v>
      </c>
      <c r="F34" s="10" t="s">
        <v>183</v>
      </c>
      <c r="G34" s="34" t="s">
        <v>186</v>
      </c>
      <c r="H34" s="22">
        <v>4920</v>
      </c>
      <c r="I34" s="22">
        <v>2490</v>
      </c>
      <c r="J34" s="23">
        <v>25.5</v>
      </c>
      <c r="K34" s="22">
        <v>2440</v>
      </c>
      <c r="L34" s="22">
        <v>1220</v>
      </c>
      <c r="M34" s="21">
        <v>25</v>
      </c>
      <c r="N34" s="21">
        <v>4</v>
      </c>
      <c r="O34" s="103" t="s">
        <v>105</v>
      </c>
      <c r="P34" s="35" t="s">
        <v>189</v>
      </c>
      <c r="Q34" s="21">
        <v>822</v>
      </c>
      <c r="R34" s="20">
        <f t="shared" si="0"/>
        <v>256.78901880000001</v>
      </c>
      <c r="S34" s="36">
        <f t="shared" si="1"/>
        <v>3288</v>
      </c>
      <c r="T34" s="20">
        <f t="shared" si="2"/>
        <v>244.69296</v>
      </c>
      <c r="U34" s="20">
        <f t="shared" si="4"/>
        <v>0.89303999999999994</v>
      </c>
      <c r="V34" s="24">
        <v>3</v>
      </c>
      <c r="W34" s="42">
        <f t="shared" si="10"/>
        <v>245.58600000000001</v>
      </c>
      <c r="X34" s="24">
        <f t="shared" ref="X34:X65" si="14">+Q34+V34</f>
        <v>825</v>
      </c>
      <c r="Y34" s="25">
        <v>22</v>
      </c>
      <c r="Z34" s="25">
        <f t="shared" si="13"/>
        <v>458</v>
      </c>
      <c r="AA34" s="20">
        <f t="shared" si="7"/>
        <v>0.36666666666666664</v>
      </c>
      <c r="AB34" s="20">
        <f t="shared" si="7"/>
        <v>7.6333333333333337</v>
      </c>
      <c r="AC34" s="20">
        <v>44.44</v>
      </c>
      <c r="AD34" s="20">
        <v>100.08</v>
      </c>
      <c r="AE34" s="20">
        <f t="shared" si="3"/>
        <v>144.51999999999998</v>
      </c>
      <c r="AF34" s="20">
        <v>2088</v>
      </c>
      <c r="AG34" s="20">
        <v>3574</v>
      </c>
      <c r="AH34" s="20">
        <f t="shared" si="12"/>
        <v>5662</v>
      </c>
      <c r="AI34" s="20">
        <v>1065</v>
      </c>
      <c r="AJ34" s="20">
        <v>8673</v>
      </c>
      <c r="AK34" s="20">
        <v>621</v>
      </c>
      <c r="AL34" s="20">
        <v>63.77</v>
      </c>
      <c r="AM34" s="20">
        <v>8673</v>
      </c>
      <c r="AN34" s="20">
        <v>102</v>
      </c>
      <c r="AO34" s="87">
        <v>32640</v>
      </c>
    </row>
    <row r="35" spans="1:41" x14ac:dyDescent="0.2">
      <c r="A35" s="20" t="s">
        <v>54</v>
      </c>
      <c r="B35" s="21">
        <v>5</v>
      </c>
      <c r="C35" s="21">
        <v>19</v>
      </c>
      <c r="D35" s="21">
        <v>10</v>
      </c>
      <c r="E35" s="11" t="s">
        <v>181</v>
      </c>
      <c r="F35" s="10" t="s">
        <v>184</v>
      </c>
      <c r="G35" s="34" t="s">
        <v>186</v>
      </c>
      <c r="H35" s="22">
        <v>4920</v>
      </c>
      <c r="I35" s="22">
        <v>2490</v>
      </c>
      <c r="J35" s="23">
        <v>25.6</v>
      </c>
      <c r="K35" s="22">
        <v>2440</v>
      </c>
      <c r="L35" s="22">
        <v>1220</v>
      </c>
      <c r="M35" s="21">
        <v>25</v>
      </c>
      <c r="N35" s="21">
        <v>4</v>
      </c>
      <c r="O35" s="103" t="s">
        <v>105</v>
      </c>
      <c r="P35" s="35" t="s">
        <v>190</v>
      </c>
      <c r="Q35" s="14">
        <v>702</v>
      </c>
      <c r="R35" s="3">
        <f t="shared" ref="R35:R99" si="15">IF(OR(H35=0,I35=0,J35=0),,Q35*((H35/1000*I35/1000*J35/1000)))</f>
        <v>220.16157696000002</v>
      </c>
      <c r="S35" s="29">
        <f t="shared" ref="S35:S58" si="16">Q35*N35</f>
        <v>2808</v>
      </c>
      <c r="T35" s="3">
        <f t="shared" ref="T35:T68" si="17">K35*L35*M35*S35/1000/1000/1000</f>
        <v>208.97135999999998</v>
      </c>
      <c r="U35" s="3">
        <f t="shared" ref="U35:U66" si="18">K35*L35*M35*N35*V35/1000/1000/1000</f>
        <v>0</v>
      </c>
      <c r="V35" s="13">
        <v>0</v>
      </c>
      <c r="W35" s="42">
        <f t="shared" si="10"/>
        <v>208.97135999999998</v>
      </c>
      <c r="X35" s="13">
        <f t="shared" si="14"/>
        <v>702</v>
      </c>
      <c r="Y35" s="9">
        <v>105</v>
      </c>
      <c r="Z35" s="25">
        <f>480-Y35</f>
        <v>375</v>
      </c>
      <c r="AA35" s="3">
        <f t="shared" ref="AA35:AB69" si="19">Y35/60</f>
        <v>1.75</v>
      </c>
      <c r="AB35" s="3">
        <f t="shared" si="19"/>
        <v>6.25</v>
      </c>
      <c r="AC35" s="3">
        <v>39.450000000000003</v>
      </c>
      <c r="AD35" s="3">
        <v>87.5</v>
      </c>
      <c r="AE35" s="3">
        <f t="shared" ref="AE35:AE73" si="20">SUM(AC35:AD35)</f>
        <v>126.95</v>
      </c>
      <c r="AF35" s="3">
        <v>1853</v>
      </c>
      <c r="AG35" s="3">
        <v>3135</v>
      </c>
      <c r="AH35" s="3">
        <f t="shared" si="12"/>
        <v>4988</v>
      </c>
      <c r="AI35" s="3">
        <v>938</v>
      </c>
      <c r="AJ35" s="3">
        <v>7526</v>
      </c>
      <c r="AK35" s="3">
        <v>551</v>
      </c>
      <c r="AL35" s="3">
        <v>55.5</v>
      </c>
      <c r="AM35" s="3">
        <v>7526</v>
      </c>
      <c r="AN35" s="3">
        <v>94.5</v>
      </c>
      <c r="AO35" s="87">
        <v>30560</v>
      </c>
    </row>
    <row r="36" spans="1:41" x14ac:dyDescent="0.2">
      <c r="A36" s="20" t="s">
        <v>54</v>
      </c>
      <c r="B36" s="21">
        <v>5</v>
      </c>
      <c r="C36" s="14">
        <v>19</v>
      </c>
      <c r="D36" s="14">
        <v>11</v>
      </c>
      <c r="E36" s="11" t="s">
        <v>191</v>
      </c>
      <c r="F36" s="10" t="s">
        <v>194</v>
      </c>
      <c r="G36" s="34" t="s">
        <v>186</v>
      </c>
      <c r="H36" s="22">
        <v>4920</v>
      </c>
      <c r="I36" s="22">
        <v>2490</v>
      </c>
      <c r="J36" s="23">
        <v>25.6</v>
      </c>
      <c r="K36" s="22">
        <v>2440</v>
      </c>
      <c r="L36" s="22">
        <v>1220</v>
      </c>
      <c r="M36" s="21">
        <v>25</v>
      </c>
      <c r="N36" s="21">
        <v>4</v>
      </c>
      <c r="O36" s="103" t="s">
        <v>105</v>
      </c>
      <c r="P36" s="35" t="s">
        <v>197</v>
      </c>
      <c r="Q36" s="14">
        <v>954</v>
      </c>
      <c r="R36" s="3">
        <f t="shared" si="15"/>
        <v>299.19393792000005</v>
      </c>
      <c r="S36" s="29">
        <f t="shared" si="16"/>
        <v>3816</v>
      </c>
      <c r="T36" s="3">
        <f t="shared" si="17"/>
        <v>283.98671999999999</v>
      </c>
      <c r="U36" s="3">
        <f t="shared" si="18"/>
        <v>7.4420000000000002</v>
      </c>
      <c r="V36" s="13">
        <v>25</v>
      </c>
      <c r="W36" s="42">
        <f t="shared" si="10"/>
        <v>291.42872</v>
      </c>
      <c r="X36" s="13">
        <f t="shared" si="14"/>
        <v>979</v>
      </c>
      <c r="Y36" s="9">
        <v>5</v>
      </c>
      <c r="Z36" s="25">
        <f t="shared" ref="Z36:Z42" si="21">480-Y36</f>
        <v>475</v>
      </c>
      <c r="AA36" s="3">
        <f t="shared" si="19"/>
        <v>8.3333333333333329E-2</v>
      </c>
      <c r="AB36" s="3">
        <f t="shared" si="19"/>
        <v>7.916666666666667</v>
      </c>
      <c r="AC36" s="3">
        <v>48.96</v>
      </c>
      <c r="AD36" s="3">
        <v>111.32</v>
      </c>
      <c r="AE36" s="3">
        <f t="shared" si="20"/>
        <v>160.28</v>
      </c>
      <c r="AF36" s="3">
        <v>2301</v>
      </c>
      <c r="AG36" s="3">
        <v>3981</v>
      </c>
      <c r="AH36" s="3">
        <f t="shared" si="12"/>
        <v>6282</v>
      </c>
      <c r="AI36" s="3">
        <v>1181</v>
      </c>
      <c r="AJ36" s="3">
        <v>9082</v>
      </c>
      <c r="AK36" s="3">
        <v>685</v>
      </c>
      <c r="AL36" s="3">
        <v>70.5</v>
      </c>
      <c r="AM36" s="3">
        <v>9082</v>
      </c>
      <c r="AN36" s="3">
        <v>110.2</v>
      </c>
      <c r="AO36" s="87">
        <v>33760</v>
      </c>
    </row>
    <row r="37" spans="1:41" x14ac:dyDescent="0.2">
      <c r="A37" s="20" t="s">
        <v>54</v>
      </c>
      <c r="B37" s="21">
        <v>5</v>
      </c>
      <c r="C37" s="14">
        <v>19</v>
      </c>
      <c r="D37" s="14">
        <v>11</v>
      </c>
      <c r="E37" s="11" t="s">
        <v>192</v>
      </c>
      <c r="F37" s="10" t="s">
        <v>195</v>
      </c>
      <c r="G37" s="34" t="s">
        <v>186</v>
      </c>
      <c r="H37" s="22">
        <v>4920</v>
      </c>
      <c r="I37" s="22">
        <v>2490</v>
      </c>
      <c r="J37" s="23">
        <v>25.6</v>
      </c>
      <c r="K37" s="22">
        <v>2440</v>
      </c>
      <c r="L37" s="22">
        <v>1220</v>
      </c>
      <c r="M37" s="21">
        <v>25</v>
      </c>
      <c r="N37" s="21">
        <v>4</v>
      </c>
      <c r="O37" s="103" t="s">
        <v>105</v>
      </c>
      <c r="P37" s="35" t="s">
        <v>198</v>
      </c>
      <c r="Q37" s="14">
        <v>930</v>
      </c>
      <c r="R37" s="3">
        <f t="shared" si="15"/>
        <v>291.66704640000006</v>
      </c>
      <c r="S37" s="29">
        <f t="shared" si="16"/>
        <v>3720</v>
      </c>
      <c r="T37" s="3">
        <f t="shared" si="17"/>
        <v>276.8424</v>
      </c>
      <c r="U37" s="3">
        <f t="shared" si="18"/>
        <v>9.52576</v>
      </c>
      <c r="V37" s="13">
        <v>32</v>
      </c>
      <c r="W37" s="42">
        <f t="shared" si="10"/>
        <v>286.36815999999999</v>
      </c>
      <c r="X37" s="13">
        <f t="shared" si="14"/>
        <v>962</v>
      </c>
      <c r="Y37" s="9">
        <v>0</v>
      </c>
      <c r="Z37" s="25">
        <f t="shared" si="21"/>
        <v>480</v>
      </c>
      <c r="AA37" s="3">
        <f t="shared" si="19"/>
        <v>0</v>
      </c>
      <c r="AB37" s="3">
        <f t="shared" si="19"/>
        <v>8</v>
      </c>
      <c r="AC37" s="3">
        <v>46.8</v>
      </c>
      <c r="AD37" s="3">
        <v>107.82</v>
      </c>
      <c r="AE37" s="3">
        <f t="shared" si="20"/>
        <v>154.62</v>
      </c>
      <c r="AF37" s="3">
        <v>2199</v>
      </c>
      <c r="AG37" s="3">
        <v>3854</v>
      </c>
      <c r="AH37" s="3">
        <f t="shared" si="12"/>
        <v>6053</v>
      </c>
      <c r="AI37" s="3">
        <v>1137</v>
      </c>
      <c r="AJ37" s="3">
        <v>8724</v>
      </c>
      <c r="AK37" s="3">
        <v>655</v>
      </c>
      <c r="AL37" s="3">
        <v>68.349999999999994</v>
      </c>
      <c r="AM37" s="3">
        <v>8724</v>
      </c>
      <c r="AN37" s="3">
        <v>111</v>
      </c>
      <c r="AO37" s="87">
        <v>35120</v>
      </c>
    </row>
    <row r="38" spans="1:41" x14ac:dyDescent="0.2">
      <c r="A38" s="35" t="s">
        <v>97</v>
      </c>
      <c r="B38" s="21">
        <v>5</v>
      </c>
      <c r="C38" s="14">
        <v>19</v>
      </c>
      <c r="D38" s="14">
        <v>11</v>
      </c>
      <c r="E38" s="11" t="s">
        <v>193</v>
      </c>
      <c r="F38" s="10" t="s">
        <v>196</v>
      </c>
      <c r="G38" s="34" t="s">
        <v>186</v>
      </c>
      <c r="H38" s="22">
        <v>4920</v>
      </c>
      <c r="I38" s="22">
        <v>2490</v>
      </c>
      <c r="J38" s="23">
        <v>25.6</v>
      </c>
      <c r="K38" s="22">
        <v>2440</v>
      </c>
      <c r="L38" s="22">
        <v>1220</v>
      </c>
      <c r="M38" s="21">
        <v>25</v>
      </c>
      <c r="N38" s="21">
        <v>4</v>
      </c>
      <c r="O38" s="103" t="s">
        <v>105</v>
      </c>
      <c r="P38" s="35" t="s">
        <v>199</v>
      </c>
      <c r="Q38" s="14">
        <v>822</v>
      </c>
      <c r="R38" s="104">
        <f t="shared" si="15"/>
        <v>257.79603456000001</v>
      </c>
      <c r="S38" s="29">
        <f t="shared" si="16"/>
        <v>3288</v>
      </c>
      <c r="T38" s="3">
        <f t="shared" si="17"/>
        <v>244.69296</v>
      </c>
      <c r="U38" s="3">
        <f t="shared" si="18"/>
        <v>0</v>
      </c>
      <c r="V38" s="13">
        <v>0</v>
      </c>
      <c r="W38" s="42">
        <f t="shared" si="10"/>
        <v>244.69296</v>
      </c>
      <c r="X38" s="13">
        <f t="shared" si="14"/>
        <v>822</v>
      </c>
      <c r="Y38" s="9">
        <v>73</v>
      </c>
      <c r="Z38" s="25">
        <f t="shared" si="21"/>
        <v>407</v>
      </c>
      <c r="AA38" s="3">
        <f t="shared" si="19"/>
        <v>1.2166666666666666</v>
      </c>
      <c r="AB38" s="3">
        <f t="shared" si="19"/>
        <v>6.7833333333333332</v>
      </c>
      <c r="AC38" s="3">
        <v>40.67</v>
      </c>
      <c r="AD38" s="3">
        <v>92.58</v>
      </c>
      <c r="AE38" s="3">
        <f t="shared" si="20"/>
        <v>133.25</v>
      </c>
      <c r="AF38" s="3">
        <v>1911</v>
      </c>
      <c r="AG38" s="3">
        <v>3319</v>
      </c>
      <c r="AH38" s="3">
        <f t="shared" si="12"/>
        <v>5230</v>
      </c>
      <c r="AI38" s="3">
        <v>984</v>
      </c>
      <c r="AJ38" s="3">
        <v>7538</v>
      </c>
      <c r="AK38" s="3">
        <v>571</v>
      </c>
      <c r="AL38" s="3">
        <v>58.85</v>
      </c>
      <c r="AM38" s="3">
        <v>7538</v>
      </c>
      <c r="AN38" s="3">
        <v>103.5</v>
      </c>
      <c r="AO38" s="87">
        <v>29440</v>
      </c>
    </row>
    <row r="39" spans="1:41" x14ac:dyDescent="0.2">
      <c r="A39" s="20" t="s">
        <v>54</v>
      </c>
      <c r="B39" s="21">
        <v>5</v>
      </c>
      <c r="C39" s="14">
        <v>19</v>
      </c>
      <c r="D39" s="14">
        <v>12</v>
      </c>
      <c r="E39" s="11" t="s">
        <v>191</v>
      </c>
      <c r="F39" s="10" t="s">
        <v>194</v>
      </c>
      <c r="G39" s="34" t="s">
        <v>186</v>
      </c>
      <c r="H39" s="22">
        <v>4920</v>
      </c>
      <c r="I39" s="22">
        <v>2490</v>
      </c>
      <c r="J39" s="23">
        <v>25.6</v>
      </c>
      <c r="K39" s="22">
        <v>2440</v>
      </c>
      <c r="L39" s="22">
        <v>1220</v>
      </c>
      <c r="M39" s="21">
        <v>25</v>
      </c>
      <c r="N39" s="21">
        <v>4</v>
      </c>
      <c r="O39" s="103" t="s">
        <v>105</v>
      </c>
      <c r="P39" s="35" t="s">
        <v>200</v>
      </c>
      <c r="Q39" s="39">
        <v>776</v>
      </c>
      <c r="R39" s="40">
        <f t="shared" si="15"/>
        <v>243.36949248000002</v>
      </c>
      <c r="S39" s="29">
        <f t="shared" si="16"/>
        <v>3104</v>
      </c>
      <c r="T39" s="3">
        <f t="shared" si="17"/>
        <v>230.99967999999998</v>
      </c>
      <c r="U39" s="3">
        <f t="shared" si="18"/>
        <v>0</v>
      </c>
      <c r="V39" s="13">
        <v>0</v>
      </c>
      <c r="W39" s="42">
        <f t="shared" si="10"/>
        <v>230.99967999999998</v>
      </c>
      <c r="X39" s="13">
        <f t="shared" si="14"/>
        <v>776</v>
      </c>
      <c r="Y39" s="9">
        <v>29</v>
      </c>
      <c r="Z39" s="25">
        <f t="shared" si="21"/>
        <v>451</v>
      </c>
      <c r="AA39" s="3">
        <f t="shared" si="19"/>
        <v>0.48333333333333334</v>
      </c>
      <c r="AB39" s="3">
        <f t="shared" si="19"/>
        <v>7.5166666666666666</v>
      </c>
      <c r="AC39" s="3">
        <v>43.7</v>
      </c>
      <c r="AD39" s="3">
        <v>96</v>
      </c>
      <c r="AE39" s="3">
        <f t="shared" si="20"/>
        <v>139.69999999999999</v>
      </c>
      <c r="AF39" s="3">
        <v>2086</v>
      </c>
      <c r="AG39" s="3">
        <v>3441</v>
      </c>
      <c r="AH39" s="3">
        <f t="shared" si="12"/>
        <v>5527</v>
      </c>
      <c r="AI39" s="3">
        <v>1033</v>
      </c>
      <c r="AJ39" s="3">
        <v>8070</v>
      </c>
      <c r="AK39" s="3">
        <v>639</v>
      </c>
      <c r="AL39" s="3">
        <v>61</v>
      </c>
      <c r="AM39" s="3">
        <v>8070</v>
      </c>
      <c r="AN39" s="3">
        <v>96</v>
      </c>
      <c r="AO39" s="87">
        <v>34560</v>
      </c>
    </row>
    <row r="40" spans="1:41" x14ac:dyDescent="0.2">
      <c r="A40" s="20" t="s">
        <v>54</v>
      </c>
      <c r="B40" s="21">
        <v>5</v>
      </c>
      <c r="C40" s="14">
        <v>19</v>
      </c>
      <c r="D40" s="14">
        <v>12</v>
      </c>
      <c r="E40" s="11" t="s">
        <v>201</v>
      </c>
      <c r="F40" s="10" t="s">
        <v>203</v>
      </c>
      <c r="G40" s="34" t="s">
        <v>186</v>
      </c>
      <c r="H40" s="22">
        <v>4920</v>
      </c>
      <c r="I40" s="22">
        <v>2490</v>
      </c>
      <c r="J40" s="23">
        <v>25.6</v>
      </c>
      <c r="K40" s="22">
        <v>2440</v>
      </c>
      <c r="L40" s="22">
        <v>1220</v>
      </c>
      <c r="M40" s="21">
        <v>25</v>
      </c>
      <c r="N40" s="21">
        <v>4</v>
      </c>
      <c r="O40" s="103" t="s">
        <v>105</v>
      </c>
      <c r="P40" s="35" t="s">
        <v>205</v>
      </c>
      <c r="Q40" s="39">
        <v>972</v>
      </c>
      <c r="R40" s="40">
        <f>IF(OR(H40=0,I40=0,J40=0),,Q40*((H40/1000*I40/1000*J40/1000)))</f>
        <v>304.83910656000006</v>
      </c>
      <c r="S40" s="29">
        <f t="shared" si="16"/>
        <v>3888</v>
      </c>
      <c r="T40" s="3">
        <f t="shared" si="17"/>
        <v>289.34496000000001</v>
      </c>
      <c r="U40" s="3">
        <f t="shared" si="18"/>
        <v>2.0837600000000003</v>
      </c>
      <c r="V40" s="13">
        <v>7</v>
      </c>
      <c r="W40" s="42">
        <f t="shared" si="10"/>
        <v>291.42872</v>
      </c>
      <c r="X40" s="13">
        <f t="shared" si="14"/>
        <v>979</v>
      </c>
      <c r="Y40" s="9">
        <v>8</v>
      </c>
      <c r="Z40" s="9">
        <f t="shared" si="21"/>
        <v>472</v>
      </c>
      <c r="AA40" s="3">
        <f t="shared" si="19"/>
        <v>0.13333333333333333</v>
      </c>
      <c r="AB40" s="3">
        <f t="shared" si="19"/>
        <v>7.8666666666666663</v>
      </c>
      <c r="AC40" s="3">
        <v>47.26</v>
      </c>
      <c r="AD40" s="3">
        <v>107.55</v>
      </c>
      <c r="AE40" s="3">
        <f t="shared" si="20"/>
        <v>154.81</v>
      </c>
      <c r="AF40" s="3">
        <v>2268</v>
      </c>
      <c r="AG40" s="3">
        <v>3841</v>
      </c>
      <c r="AH40" s="3">
        <f t="shared" si="12"/>
        <v>6109</v>
      </c>
      <c r="AI40" s="3">
        <v>1140</v>
      </c>
      <c r="AJ40" s="3">
        <v>8890</v>
      </c>
      <c r="AK40" s="3">
        <v>755</v>
      </c>
      <c r="AL40" s="3">
        <v>68</v>
      </c>
      <c r="AM40" s="3">
        <v>8890</v>
      </c>
      <c r="AN40" s="3">
        <v>113</v>
      </c>
      <c r="AO40" s="87">
        <v>36720</v>
      </c>
    </row>
    <row r="41" spans="1:41" x14ac:dyDescent="0.2">
      <c r="A41" s="20" t="s">
        <v>54</v>
      </c>
      <c r="B41" s="21">
        <v>5</v>
      </c>
      <c r="C41" s="14">
        <v>19</v>
      </c>
      <c r="D41" s="14">
        <v>12</v>
      </c>
      <c r="E41" s="11" t="s">
        <v>202</v>
      </c>
      <c r="F41" s="10" t="s">
        <v>204</v>
      </c>
      <c r="G41" s="34" t="s">
        <v>186</v>
      </c>
      <c r="H41" s="22">
        <v>4920</v>
      </c>
      <c r="I41" s="22">
        <v>2490</v>
      </c>
      <c r="J41" s="23">
        <v>25.6</v>
      </c>
      <c r="K41" s="22">
        <v>2440</v>
      </c>
      <c r="L41" s="22">
        <v>1220</v>
      </c>
      <c r="M41" s="21">
        <v>25</v>
      </c>
      <c r="N41" s="21">
        <v>4</v>
      </c>
      <c r="O41" s="103" t="s">
        <v>105</v>
      </c>
      <c r="P41" s="35" t="s">
        <v>206</v>
      </c>
      <c r="Q41" s="39">
        <v>900</v>
      </c>
      <c r="R41" s="104">
        <f t="shared" si="15"/>
        <v>282.25843200000003</v>
      </c>
      <c r="S41" s="29">
        <f t="shared" si="16"/>
        <v>3600</v>
      </c>
      <c r="T41" s="3">
        <f t="shared" si="17"/>
        <v>267.91199999999998</v>
      </c>
      <c r="U41" s="3">
        <f t="shared" si="18"/>
        <v>0</v>
      </c>
      <c r="V41" s="13">
        <v>0</v>
      </c>
      <c r="W41" s="42">
        <f t="shared" si="10"/>
        <v>267.91199999999998</v>
      </c>
      <c r="X41" s="13">
        <f t="shared" si="14"/>
        <v>900</v>
      </c>
      <c r="Y41" s="73">
        <v>13</v>
      </c>
      <c r="Z41" s="9">
        <f t="shared" si="21"/>
        <v>467</v>
      </c>
      <c r="AA41" s="3">
        <f t="shared" si="19"/>
        <v>0.21666666666666667</v>
      </c>
      <c r="AB41" s="3">
        <f t="shared" si="19"/>
        <v>7.7833333333333332</v>
      </c>
      <c r="AC41" s="3">
        <v>46.82</v>
      </c>
      <c r="AD41" s="3">
        <v>106.11</v>
      </c>
      <c r="AE41" s="3">
        <f t="shared" si="20"/>
        <v>152.93</v>
      </c>
      <c r="AF41" s="3">
        <v>2247</v>
      </c>
      <c r="AG41" s="3">
        <v>3804</v>
      </c>
      <c r="AH41" s="3">
        <f t="shared" si="12"/>
        <v>6051</v>
      </c>
      <c r="AI41" s="3">
        <v>1128</v>
      </c>
      <c r="AJ41" s="3">
        <v>8492</v>
      </c>
      <c r="AK41" s="3">
        <v>749</v>
      </c>
      <c r="AL41" s="3">
        <v>67</v>
      </c>
      <c r="AM41" s="3">
        <v>8492</v>
      </c>
      <c r="AN41" s="3">
        <v>109.5</v>
      </c>
      <c r="AO41" s="87">
        <v>36080</v>
      </c>
    </row>
    <row r="42" spans="1:41" x14ac:dyDescent="0.2">
      <c r="A42" s="20" t="s">
        <v>54</v>
      </c>
      <c r="B42" s="21">
        <v>5</v>
      </c>
      <c r="C42" s="14">
        <v>20</v>
      </c>
      <c r="D42" s="14">
        <v>13</v>
      </c>
      <c r="E42" s="11" t="s">
        <v>207</v>
      </c>
      <c r="F42" s="10" t="s">
        <v>210</v>
      </c>
      <c r="G42" s="34" t="s">
        <v>186</v>
      </c>
      <c r="H42" s="22">
        <v>4920</v>
      </c>
      <c r="I42" s="22">
        <v>2490</v>
      </c>
      <c r="J42" s="23">
        <v>25.5</v>
      </c>
      <c r="K42" s="22">
        <v>2440</v>
      </c>
      <c r="L42" s="22">
        <v>1220</v>
      </c>
      <c r="M42" s="21">
        <v>25</v>
      </c>
      <c r="N42" s="21">
        <v>4</v>
      </c>
      <c r="O42" s="103" t="s">
        <v>105</v>
      </c>
      <c r="P42" s="35" t="s">
        <v>213</v>
      </c>
      <c r="Q42" s="39">
        <v>486</v>
      </c>
      <c r="R42" s="104">
        <f t="shared" si="15"/>
        <v>151.8241644</v>
      </c>
      <c r="S42" s="29">
        <f t="shared" si="16"/>
        <v>1944</v>
      </c>
      <c r="T42" s="3">
        <f t="shared" si="17"/>
        <v>144.67248000000001</v>
      </c>
      <c r="U42" s="3">
        <f t="shared" si="18"/>
        <v>14.884</v>
      </c>
      <c r="V42" s="13">
        <v>50</v>
      </c>
      <c r="W42" s="42">
        <f t="shared" si="10"/>
        <v>159.55648000000002</v>
      </c>
      <c r="X42" s="13">
        <f t="shared" si="14"/>
        <v>536</v>
      </c>
      <c r="Y42" s="9">
        <v>145</v>
      </c>
      <c r="Z42" s="9">
        <f t="shared" si="21"/>
        <v>335</v>
      </c>
      <c r="AA42" s="3">
        <f t="shared" si="19"/>
        <v>2.4166666666666665</v>
      </c>
      <c r="AB42" s="3">
        <f t="shared" si="19"/>
        <v>5.583333333333333</v>
      </c>
      <c r="AC42" s="3">
        <v>37.04</v>
      </c>
      <c r="AD42" s="3">
        <v>79.489999999999995</v>
      </c>
      <c r="AE42" s="3">
        <f t="shared" si="20"/>
        <v>116.53</v>
      </c>
      <c r="AF42" s="3">
        <v>1769</v>
      </c>
      <c r="AG42" s="3">
        <v>2836</v>
      </c>
      <c r="AH42" s="3">
        <f t="shared" si="12"/>
        <v>4605</v>
      </c>
      <c r="AI42" s="3">
        <v>863</v>
      </c>
      <c r="AJ42" s="3">
        <v>6484</v>
      </c>
      <c r="AK42" s="3">
        <v>589</v>
      </c>
      <c r="AL42" s="3">
        <v>50.31</v>
      </c>
      <c r="AM42" s="3">
        <v>6484</v>
      </c>
      <c r="AN42" s="3">
        <v>87</v>
      </c>
      <c r="AO42" s="87">
        <v>28480</v>
      </c>
    </row>
    <row r="43" spans="1:41" x14ac:dyDescent="0.2">
      <c r="A43" s="20" t="s">
        <v>54</v>
      </c>
      <c r="B43" s="21">
        <v>5</v>
      </c>
      <c r="C43" s="14">
        <v>20</v>
      </c>
      <c r="D43" s="14">
        <v>13</v>
      </c>
      <c r="E43" s="11" t="s">
        <v>208</v>
      </c>
      <c r="F43" s="10" t="s">
        <v>211</v>
      </c>
      <c r="G43" s="34" t="s">
        <v>186</v>
      </c>
      <c r="H43" s="22">
        <v>4920</v>
      </c>
      <c r="I43" s="22">
        <v>2490</v>
      </c>
      <c r="J43" s="23">
        <v>25.6</v>
      </c>
      <c r="K43" s="22">
        <v>2440</v>
      </c>
      <c r="L43" s="22">
        <v>1220</v>
      </c>
      <c r="M43" s="21">
        <v>25</v>
      </c>
      <c r="N43" s="21">
        <v>4</v>
      </c>
      <c r="O43" s="103" t="s">
        <v>105</v>
      </c>
      <c r="P43" s="35" t="s">
        <v>214</v>
      </c>
      <c r="Q43" s="39">
        <v>225</v>
      </c>
      <c r="R43" s="38">
        <f t="shared" si="15"/>
        <v>70.564608000000007</v>
      </c>
      <c r="S43" s="29">
        <f t="shared" si="16"/>
        <v>900</v>
      </c>
      <c r="T43" s="3">
        <f t="shared" si="17"/>
        <v>66.977999999999994</v>
      </c>
      <c r="U43" s="3">
        <f t="shared" si="18"/>
        <v>1.7860799999999999</v>
      </c>
      <c r="V43" s="13">
        <v>6</v>
      </c>
      <c r="W43" s="42">
        <f t="shared" si="10"/>
        <v>68.764079999999993</v>
      </c>
      <c r="X43" s="13">
        <f t="shared" si="14"/>
        <v>231</v>
      </c>
      <c r="Y43" s="74">
        <v>29</v>
      </c>
      <c r="Z43" s="9">
        <v>211</v>
      </c>
      <c r="AA43" s="3">
        <f t="shared" si="19"/>
        <v>0.48333333333333334</v>
      </c>
      <c r="AB43" s="3">
        <f t="shared" si="19"/>
        <v>3.5166666666666666</v>
      </c>
      <c r="AC43" s="3">
        <v>13</v>
      </c>
      <c r="AD43" s="3">
        <v>36</v>
      </c>
      <c r="AE43" s="3">
        <f t="shared" si="20"/>
        <v>49</v>
      </c>
      <c r="AF43" s="3">
        <v>856</v>
      </c>
      <c r="AG43" s="3">
        <v>1024</v>
      </c>
      <c r="AH43" s="3">
        <f t="shared" si="12"/>
        <v>1880</v>
      </c>
      <c r="AI43" s="3">
        <v>244</v>
      </c>
      <c r="AJ43" s="3">
        <v>2557</v>
      </c>
      <c r="AK43" s="3">
        <v>233</v>
      </c>
      <c r="AL43" s="3">
        <v>20</v>
      </c>
      <c r="AM43" s="3">
        <v>2557</v>
      </c>
      <c r="AN43" s="3">
        <v>15</v>
      </c>
      <c r="AO43" s="87">
        <v>14800</v>
      </c>
    </row>
    <row r="44" spans="1:41" x14ac:dyDescent="0.2">
      <c r="A44" s="20" t="s">
        <v>54</v>
      </c>
      <c r="B44" s="21">
        <v>5</v>
      </c>
      <c r="C44" s="14">
        <v>20</v>
      </c>
      <c r="D44" s="14">
        <v>13</v>
      </c>
      <c r="E44" s="11" t="s">
        <v>208</v>
      </c>
      <c r="F44" s="10" t="s">
        <v>211</v>
      </c>
      <c r="G44" s="34" t="s">
        <v>186</v>
      </c>
      <c r="H44" s="22">
        <v>4915</v>
      </c>
      <c r="I44" s="22">
        <v>2490</v>
      </c>
      <c r="J44" s="23">
        <v>25.6</v>
      </c>
      <c r="K44" s="22">
        <v>2440</v>
      </c>
      <c r="L44" s="22">
        <v>1220</v>
      </c>
      <c r="M44" s="21">
        <v>25</v>
      </c>
      <c r="N44" s="21">
        <v>4</v>
      </c>
      <c r="O44" s="103" t="s">
        <v>105</v>
      </c>
      <c r="P44" s="35" t="s">
        <v>215</v>
      </c>
      <c r="Q44" s="39">
        <v>526</v>
      </c>
      <c r="R44" s="38">
        <f t="shared" si="15"/>
        <v>164.79672576000002</v>
      </c>
      <c r="S44" s="29">
        <f t="shared" si="16"/>
        <v>2104</v>
      </c>
      <c r="T44" s="3">
        <f t="shared" si="17"/>
        <v>156.57968</v>
      </c>
      <c r="U44" s="3">
        <f t="shared" si="18"/>
        <v>11.01416</v>
      </c>
      <c r="V44" s="13">
        <v>37</v>
      </c>
      <c r="W44" s="42">
        <f t="shared" si="10"/>
        <v>167.59384</v>
      </c>
      <c r="X44" s="13">
        <f t="shared" si="14"/>
        <v>563</v>
      </c>
      <c r="Y44" s="74">
        <v>29</v>
      </c>
      <c r="Z44" s="9">
        <v>211</v>
      </c>
      <c r="AA44" s="3">
        <f t="shared" si="19"/>
        <v>0.48333333333333334</v>
      </c>
      <c r="AB44" s="3">
        <f t="shared" si="19"/>
        <v>3.5166666666666666</v>
      </c>
      <c r="AC44" s="3">
        <v>29</v>
      </c>
      <c r="AD44" s="3">
        <v>52.65</v>
      </c>
      <c r="AE44" s="3">
        <f t="shared" si="20"/>
        <v>81.650000000000006</v>
      </c>
      <c r="AF44" s="3">
        <v>1150</v>
      </c>
      <c r="AG44" s="3">
        <v>2148</v>
      </c>
      <c r="AH44" s="3">
        <f t="shared" si="12"/>
        <v>3298</v>
      </c>
      <c r="AI44" s="3">
        <v>721</v>
      </c>
      <c r="AJ44" s="3">
        <v>4681</v>
      </c>
      <c r="AK44" s="3">
        <v>425</v>
      </c>
      <c r="AL44" s="3">
        <v>36.25</v>
      </c>
      <c r="AM44" s="3">
        <v>4681</v>
      </c>
      <c r="AN44" s="3">
        <v>60</v>
      </c>
      <c r="AO44" s="87">
        <v>14800</v>
      </c>
    </row>
    <row r="45" spans="1:41" x14ac:dyDescent="0.2">
      <c r="A45" s="20" t="s">
        <v>54</v>
      </c>
      <c r="B45" s="21">
        <v>5</v>
      </c>
      <c r="C45" s="14">
        <v>20</v>
      </c>
      <c r="D45" s="14">
        <v>13</v>
      </c>
      <c r="E45" s="11" t="s">
        <v>209</v>
      </c>
      <c r="F45" s="10" t="s">
        <v>212</v>
      </c>
      <c r="G45" s="34" t="s">
        <v>186</v>
      </c>
      <c r="H45" s="22">
        <v>4915</v>
      </c>
      <c r="I45" s="22">
        <v>2490</v>
      </c>
      <c r="J45" s="23">
        <v>25.6</v>
      </c>
      <c r="K45" s="22">
        <v>2440</v>
      </c>
      <c r="L45" s="22">
        <v>1220</v>
      </c>
      <c r="M45" s="21">
        <v>25</v>
      </c>
      <c r="N45" s="21">
        <v>4</v>
      </c>
      <c r="O45" s="103" t="s">
        <v>105</v>
      </c>
      <c r="P45" s="35" t="s">
        <v>216</v>
      </c>
      <c r="Q45" s="39">
        <v>810</v>
      </c>
      <c r="R45" s="38">
        <f t="shared" si="15"/>
        <v>253.77442560000003</v>
      </c>
      <c r="S45" s="29">
        <f t="shared" si="16"/>
        <v>3240</v>
      </c>
      <c r="T45" s="3">
        <f t="shared" si="17"/>
        <v>241.12079999999997</v>
      </c>
      <c r="U45" s="3">
        <f t="shared" si="18"/>
        <v>9.8234399999999997</v>
      </c>
      <c r="V45" s="13">
        <v>33</v>
      </c>
      <c r="W45" s="42">
        <f t="shared" si="10"/>
        <v>250.94423999999998</v>
      </c>
      <c r="X45" s="13">
        <f t="shared" si="14"/>
        <v>843</v>
      </c>
      <c r="Y45" s="9">
        <v>16</v>
      </c>
      <c r="Z45" s="9">
        <f>480-Y45</f>
        <v>464</v>
      </c>
      <c r="AA45" s="3">
        <f t="shared" si="19"/>
        <v>0.26666666666666666</v>
      </c>
      <c r="AB45" s="3">
        <f t="shared" si="19"/>
        <v>7.7333333333333334</v>
      </c>
      <c r="AC45" s="3">
        <v>42.38</v>
      </c>
      <c r="AD45" s="3">
        <v>90.11</v>
      </c>
      <c r="AE45" s="3">
        <f t="shared" si="20"/>
        <v>132.49</v>
      </c>
      <c r="AF45" s="3">
        <v>2034</v>
      </c>
      <c r="AG45" s="3">
        <v>3228</v>
      </c>
      <c r="AH45" s="3">
        <f t="shared" si="12"/>
        <v>5262</v>
      </c>
      <c r="AI45" s="3">
        <v>987</v>
      </c>
      <c r="AJ45" s="3">
        <v>7907</v>
      </c>
      <c r="AK45" s="3">
        <v>678</v>
      </c>
      <c r="AL45" s="3">
        <v>57.26</v>
      </c>
      <c r="AM45" s="3">
        <v>7907</v>
      </c>
      <c r="AN45" s="3">
        <v>201</v>
      </c>
      <c r="AO45" s="87">
        <v>33360</v>
      </c>
    </row>
    <row r="46" spans="1:41" x14ac:dyDescent="0.2">
      <c r="A46" s="20" t="s">
        <v>54</v>
      </c>
      <c r="B46" s="21">
        <v>5</v>
      </c>
      <c r="C46" s="14">
        <v>20</v>
      </c>
      <c r="D46" s="14">
        <v>14</v>
      </c>
      <c r="E46" s="11" t="s">
        <v>217</v>
      </c>
      <c r="F46" s="10" t="s">
        <v>220</v>
      </c>
      <c r="G46" s="34" t="s">
        <v>186</v>
      </c>
      <c r="H46" s="22">
        <v>4915</v>
      </c>
      <c r="I46" s="22">
        <v>2490</v>
      </c>
      <c r="J46" s="23">
        <v>25.6</v>
      </c>
      <c r="K46" s="22">
        <v>2440</v>
      </c>
      <c r="L46" s="22">
        <v>1220</v>
      </c>
      <c r="M46" s="21">
        <v>25</v>
      </c>
      <c r="N46" s="21">
        <v>4</v>
      </c>
      <c r="O46" s="103" t="s">
        <v>105</v>
      </c>
      <c r="P46" s="35" t="s">
        <v>223</v>
      </c>
      <c r="Q46" s="39">
        <v>765</v>
      </c>
      <c r="R46" s="38">
        <f t="shared" si="15"/>
        <v>239.67584640000004</v>
      </c>
      <c r="S46" s="29">
        <f t="shared" si="16"/>
        <v>3060</v>
      </c>
      <c r="T46" s="3">
        <f t="shared" si="17"/>
        <v>227.7252</v>
      </c>
      <c r="U46" s="3">
        <f t="shared" si="18"/>
        <v>10.716479999999999</v>
      </c>
      <c r="V46" s="13">
        <v>36</v>
      </c>
      <c r="W46" s="42">
        <f t="shared" si="10"/>
        <v>238.44167999999999</v>
      </c>
      <c r="X46" s="13">
        <f t="shared" si="14"/>
        <v>801</v>
      </c>
      <c r="Y46" s="75">
        <v>41</v>
      </c>
      <c r="Z46" s="9">
        <f t="shared" ref="Z46" si="22">480-Y46</f>
        <v>439</v>
      </c>
      <c r="AA46" s="3">
        <f t="shared" si="19"/>
        <v>0.68333333333333335</v>
      </c>
      <c r="AB46" s="3">
        <f t="shared" si="19"/>
        <v>7.3166666666666664</v>
      </c>
      <c r="AC46" s="3">
        <v>42.96</v>
      </c>
      <c r="AD46" s="3">
        <v>93.8</v>
      </c>
      <c r="AE46" s="3">
        <f t="shared" si="20"/>
        <v>136.76</v>
      </c>
      <c r="AF46" s="3">
        <v>2026</v>
      </c>
      <c r="AG46" s="3">
        <v>3348</v>
      </c>
      <c r="AH46" s="3">
        <f t="shared" si="12"/>
        <v>5374</v>
      </c>
      <c r="AI46" s="3">
        <v>1012</v>
      </c>
      <c r="AJ46" s="3">
        <v>7918</v>
      </c>
      <c r="AK46" s="3">
        <v>685</v>
      </c>
      <c r="AL46" s="3">
        <v>62</v>
      </c>
      <c r="AM46" s="3">
        <v>7918</v>
      </c>
      <c r="AN46" s="3">
        <v>109.5</v>
      </c>
      <c r="AO46" s="87">
        <v>27840</v>
      </c>
    </row>
    <row r="47" spans="1:41" x14ac:dyDescent="0.2">
      <c r="A47" s="20" t="s">
        <v>54</v>
      </c>
      <c r="B47" s="21">
        <v>5</v>
      </c>
      <c r="C47" s="14">
        <v>20</v>
      </c>
      <c r="D47" s="14">
        <v>14</v>
      </c>
      <c r="E47" s="11" t="s">
        <v>218</v>
      </c>
      <c r="F47" s="10" t="s">
        <v>221</v>
      </c>
      <c r="G47" s="34" t="s">
        <v>186</v>
      </c>
      <c r="H47" s="22">
        <v>4915</v>
      </c>
      <c r="I47" s="22">
        <v>2490</v>
      </c>
      <c r="J47" s="23">
        <v>25.6</v>
      </c>
      <c r="K47" s="22">
        <v>2440</v>
      </c>
      <c r="L47" s="22">
        <v>1220</v>
      </c>
      <c r="M47" s="21">
        <v>25</v>
      </c>
      <c r="N47" s="21">
        <v>4</v>
      </c>
      <c r="O47" s="103" t="s">
        <v>105</v>
      </c>
      <c r="P47" s="35" t="s">
        <v>224</v>
      </c>
      <c r="Q47" s="39">
        <v>219</v>
      </c>
      <c r="R47" s="38">
        <f t="shared" si="15"/>
        <v>68.613085440000006</v>
      </c>
      <c r="S47" s="29">
        <f t="shared" si="16"/>
        <v>876</v>
      </c>
      <c r="T47" s="3">
        <f t="shared" si="17"/>
        <v>65.191919999999996</v>
      </c>
      <c r="U47" s="3">
        <f t="shared" si="18"/>
        <v>3.2744800000000001</v>
      </c>
      <c r="V47" s="13">
        <v>11</v>
      </c>
      <c r="W47" s="42">
        <f>T47+U47</f>
        <v>68.466399999999993</v>
      </c>
      <c r="X47" s="13">
        <f t="shared" si="14"/>
        <v>230</v>
      </c>
      <c r="Y47" s="75">
        <v>2</v>
      </c>
      <c r="Z47" s="9">
        <v>238</v>
      </c>
      <c r="AA47" s="3">
        <f t="shared" si="19"/>
        <v>3.3333333333333333E-2</v>
      </c>
      <c r="AB47" s="3">
        <f t="shared" si="19"/>
        <v>3.9666666666666668</v>
      </c>
      <c r="AC47" s="3">
        <v>8.9700000000000006</v>
      </c>
      <c r="AD47" s="3">
        <v>19.07</v>
      </c>
      <c r="AE47" s="3">
        <f t="shared" si="20"/>
        <v>28.04</v>
      </c>
      <c r="AF47" s="3">
        <v>412</v>
      </c>
      <c r="AG47" s="3">
        <v>702</v>
      </c>
      <c r="AH47" s="3">
        <f t="shared" si="12"/>
        <v>1114</v>
      </c>
      <c r="AI47" s="3">
        <v>208</v>
      </c>
      <c r="AJ47" s="3">
        <v>1426</v>
      </c>
      <c r="AK47" s="3">
        <v>143</v>
      </c>
      <c r="AL47" s="3">
        <v>2</v>
      </c>
      <c r="AM47" s="3">
        <v>1426</v>
      </c>
      <c r="AN47" s="3">
        <v>22.5</v>
      </c>
      <c r="AO47" s="87">
        <v>17280</v>
      </c>
    </row>
    <row r="48" spans="1:41" x14ac:dyDescent="0.2">
      <c r="A48" s="20" t="s">
        <v>54</v>
      </c>
      <c r="B48" s="21">
        <v>5</v>
      </c>
      <c r="C48" s="14">
        <v>20</v>
      </c>
      <c r="D48" s="14">
        <v>14</v>
      </c>
      <c r="E48" s="11" t="s">
        <v>218</v>
      </c>
      <c r="F48" s="10" t="s">
        <v>221</v>
      </c>
      <c r="G48" s="34" t="s">
        <v>186</v>
      </c>
      <c r="H48" s="22">
        <v>4915</v>
      </c>
      <c r="I48" s="22">
        <v>2490</v>
      </c>
      <c r="J48" s="23">
        <v>25.6</v>
      </c>
      <c r="K48" s="22">
        <v>2440</v>
      </c>
      <c r="L48" s="22">
        <v>1220</v>
      </c>
      <c r="M48" s="21">
        <v>25</v>
      </c>
      <c r="N48" s="21">
        <v>4</v>
      </c>
      <c r="O48" s="103" t="s">
        <v>105</v>
      </c>
      <c r="P48" s="35" t="s">
        <v>225</v>
      </c>
      <c r="Q48" s="39">
        <v>611</v>
      </c>
      <c r="R48" s="38">
        <f t="shared" si="15"/>
        <v>191.42737536000001</v>
      </c>
      <c r="S48" s="29">
        <f t="shared" si="16"/>
        <v>2444</v>
      </c>
      <c r="T48" s="3">
        <f t="shared" si="17"/>
        <v>181.88248000000002</v>
      </c>
      <c r="U48" s="3">
        <f t="shared" si="18"/>
        <v>3.8698399999999999</v>
      </c>
      <c r="V48" s="13">
        <v>13</v>
      </c>
      <c r="W48" s="42">
        <f>T48+U48</f>
        <v>185.75232000000003</v>
      </c>
      <c r="X48" s="13">
        <f t="shared" si="14"/>
        <v>624</v>
      </c>
      <c r="Y48" s="9">
        <v>3</v>
      </c>
      <c r="Z48" s="9">
        <v>237</v>
      </c>
      <c r="AA48" s="3">
        <f t="shared" si="19"/>
        <v>0.05</v>
      </c>
      <c r="AB48" s="3">
        <f t="shared" si="19"/>
        <v>3.95</v>
      </c>
      <c r="AC48" s="3">
        <v>34.78</v>
      </c>
      <c r="AD48" s="3">
        <v>76.290000000000006</v>
      </c>
      <c r="AE48" s="3">
        <f t="shared" si="20"/>
        <v>111.07000000000001</v>
      </c>
      <c r="AF48" s="3">
        <v>1599</v>
      </c>
      <c r="AG48" s="3">
        <v>2797</v>
      </c>
      <c r="AH48" s="3">
        <f t="shared" si="12"/>
        <v>4396</v>
      </c>
      <c r="AI48" s="3">
        <v>822</v>
      </c>
      <c r="AJ48" s="3">
        <v>5384</v>
      </c>
      <c r="AK48" s="3">
        <v>556</v>
      </c>
      <c r="AM48" s="3">
        <v>5384</v>
      </c>
      <c r="AN48" s="3">
        <v>85.5</v>
      </c>
      <c r="AO48" s="87">
        <v>17280</v>
      </c>
    </row>
    <row r="49" spans="1:41" x14ac:dyDescent="0.2">
      <c r="A49" s="20" t="s">
        <v>54</v>
      </c>
      <c r="B49" s="21">
        <v>5</v>
      </c>
      <c r="C49" s="14">
        <v>20</v>
      </c>
      <c r="D49" s="14">
        <v>14</v>
      </c>
      <c r="E49" s="11" t="s">
        <v>219</v>
      </c>
      <c r="F49" s="10" t="s">
        <v>222</v>
      </c>
      <c r="G49" s="34" t="s">
        <v>186</v>
      </c>
      <c r="H49" s="22">
        <v>4915</v>
      </c>
      <c r="I49" s="22">
        <v>2490</v>
      </c>
      <c r="J49" s="23">
        <v>25.6</v>
      </c>
      <c r="K49" s="22">
        <v>2440</v>
      </c>
      <c r="L49" s="22">
        <v>1220</v>
      </c>
      <c r="M49" s="21">
        <v>25</v>
      </c>
      <c r="N49" s="21">
        <v>4</v>
      </c>
      <c r="O49" s="103" t="s">
        <v>105</v>
      </c>
      <c r="P49" s="35" t="s">
        <v>226</v>
      </c>
      <c r="Q49" s="39">
        <v>792</v>
      </c>
      <c r="R49" s="38">
        <f t="shared" si="15"/>
        <v>248.13499392000003</v>
      </c>
      <c r="S49" s="29">
        <f t="shared" si="16"/>
        <v>3168</v>
      </c>
      <c r="T49" s="3">
        <f t="shared" si="17"/>
        <v>235.76256000000001</v>
      </c>
      <c r="U49" s="3">
        <f t="shared" si="18"/>
        <v>10.418799999999999</v>
      </c>
      <c r="V49" s="13">
        <v>35</v>
      </c>
      <c r="W49" s="42">
        <f>T49+U49</f>
        <v>246.18136000000001</v>
      </c>
      <c r="X49" s="13">
        <f t="shared" si="14"/>
        <v>827</v>
      </c>
      <c r="Y49" s="9">
        <v>44</v>
      </c>
      <c r="Z49" s="9">
        <f>480-Y49</f>
        <v>436</v>
      </c>
      <c r="AA49" s="3">
        <f t="shared" si="19"/>
        <v>0.73333333333333328</v>
      </c>
      <c r="AB49" s="3">
        <f t="shared" si="19"/>
        <v>7.2666666666666666</v>
      </c>
      <c r="AC49" s="3">
        <v>40.74</v>
      </c>
      <c r="AD49" s="3">
        <v>87.56</v>
      </c>
      <c r="AE49" s="3">
        <f t="shared" si="20"/>
        <v>128.30000000000001</v>
      </c>
      <c r="AF49" s="3">
        <v>1874</v>
      </c>
      <c r="AG49" s="3">
        <v>3197</v>
      </c>
      <c r="AH49" s="3">
        <f t="shared" si="12"/>
        <v>5071</v>
      </c>
      <c r="AI49" s="3">
        <v>951</v>
      </c>
      <c r="AJ49" s="3">
        <v>6613</v>
      </c>
      <c r="AK49" s="3">
        <v>651</v>
      </c>
      <c r="AM49" s="3">
        <v>6613</v>
      </c>
      <c r="AN49" s="3">
        <v>91</v>
      </c>
      <c r="AO49" s="87">
        <v>29520</v>
      </c>
    </row>
    <row r="50" spans="1:41" x14ac:dyDescent="0.2">
      <c r="A50" s="20" t="s">
        <v>54</v>
      </c>
      <c r="B50" s="21">
        <v>5</v>
      </c>
      <c r="C50" s="14">
        <v>20</v>
      </c>
      <c r="D50" s="14">
        <v>15</v>
      </c>
      <c r="E50" s="11" t="s">
        <v>227</v>
      </c>
      <c r="F50" s="10" t="s">
        <v>230</v>
      </c>
      <c r="G50" s="34" t="s">
        <v>186</v>
      </c>
      <c r="H50" s="22">
        <v>4915</v>
      </c>
      <c r="I50" s="22">
        <v>2490</v>
      </c>
      <c r="J50" s="23">
        <v>25.6</v>
      </c>
      <c r="K50" s="22">
        <v>2440</v>
      </c>
      <c r="L50" s="22">
        <v>1220</v>
      </c>
      <c r="M50" s="21">
        <v>25</v>
      </c>
      <c r="N50" s="21">
        <v>4</v>
      </c>
      <c r="O50" s="103" t="s">
        <v>105</v>
      </c>
      <c r="P50" s="35" t="s">
        <v>233</v>
      </c>
      <c r="Q50" s="39">
        <v>198</v>
      </c>
      <c r="R50" s="38">
        <f t="shared" si="15"/>
        <v>62.033748480000007</v>
      </c>
      <c r="S50" s="29">
        <f t="shared" si="16"/>
        <v>792</v>
      </c>
      <c r="T50" s="3">
        <f t="shared" si="17"/>
        <v>58.940640000000002</v>
      </c>
      <c r="U50" s="3">
        <f t="shared" si="18"/>
        <v>0</v>
      </c>
      <c r="V50" s="13">
        <v>0</v>
      </c>
      <c r="W50" s="42">
        <f t="shared" ref="W50:W52" si="23">T50+U50</f>
        <v>58.940640000000002</v>
      </c>
      <c r="X50" s="13">
        <f t="shared" si="14"/>
        <v>198</v>
      </c>
      <c r="Y50" s="9">
        <v>9</v>
      </c>
      <c r="Z50" s="9">
        <v>231</v>
      </c>
      <c r="AA50" s="3">
        <f t="shared" si="19"/>
        <v>0.15</v>
      </c>
      <c r="AB50" s="3">
        <f t="shared" si="19"/>
        <v>3.85</v>
      </c>
      <c r="AC50" s="3">
        <v>7.6</v>
      </c>
      <c r="AD50" s="3">
        <v>16.600000000000001</v>
      </c>
      <c r="AE50" s="3">
        <f t="shared" si="20"/>
        <v>24.200000000000003</v>
      </c>
      <c r="AF50" s="3">
        <v>353</v>
      </c>
      <c r="AG50" s="3">
        <v>612</v>
      </c>
      <c r="AH50" s="3">
        <f t="shared" si="12"/>
        <v>965</v>
      </c>
      <c r="AI50" s="3">
        <v>180</v>
      </c>
      <c r="AJ50" s="3">
        <v>1293</v>
      </c>
      <c r="AK50" s="3">
        <v>122</v>
      </c>
      <c r="AM50" s="3">
        <v>1293</v>
      </c>
      <c r="AN50" s="3">
        <v>16.5</v>
      </c>
      <c r="AO50" s="87">
        <v>17640</v>
      </c>
    </row>
    <row r="51" spans="1:41" x14ac:dyDescent="0.2">
      <c r="A51" s="20" t="s">
        <v>54</v>
      </c>
      <c r="B51" s="21">
        <v>5</v>
      </c>
      <c r="C51" s="14">
        <v>20</v>
      </c>
      <c r="D51" s="14">
        <v>15</v>
      </c>
      <c r="E51" s="11" t="s">
        <v>227</v>
      </c>
      <c r="F51" s="10" t="s">
        <v>230</v>
      </c>
      <c r="G51" s="34" t="s">
        <v>186</v>
      </c>
      <c r="H51" s="22">
        <v>4915</v>
      </c>
      <c r="I51" s="22">
        <v>2490</v>
      </c>
      <c r="J51" s="23">
        <v>25.6</v>
      </c>
      <c r="K51" s="22">
        <v>2440</v>
      </c>
      <c r="L51" s="22">
        <v>1220</v>
      </c>
      <c r="M51" s="21">
        <v>25</v>
      </c>
      <c r="N51" s="21">
        <v>4</v>
      </c>
      <c r="O51" s="103" t="s">
        <v>105</v>
      </c>
      <c r="P51" s="35" t="s">
        <v>234</v>
      </c>
      <c r="Q51" s="39">
        <v>588</v>
      </c>
      <c r="R51" s="38">
        <f t="shared" si="15"/>
        <v>184.22143488000003</v>
      </c>
      <c r="S51" s="29">
        <f t="shared" si="16"/>
        <v>2352</v>
      </c>
      <c r="T51" s="3">
        <f t="shared" si="17"/>
        <v>175.03584000000001</v>
      </c>
      <c r="U51" s="3">
        <f t="shared" si="18"/>
        <v>8.3350400000000011</v>
      </c>
      <c r="V51" s="13">
        <v>28</v>
      </c>
      <c r="W51" s="42">
        <f t="shared" si="23"/>
        <v>183.37088</v>
      </c>
      <c r="X51" s="13">
        <f t="shared" si="14"/>
        <v>616</v>
      </c>
      <c r="Y51" s="9">
        <v>9</v>
      </c>
      <c r="Z51" s="9">
        <v>231</v>
      </c>
      <c r="AA51" s="3">
        <f t="shared" si="19"/>
        <v>0.15</v>
      </c>
      <c r="AB51" s="3">
        <f t="shared" si="19"/>
        <v>3.85</v>
      </c>
      <c r="AC51" s="3">
        <v>33</v>
      </c>
      <c r="AD51" s="3">
        <v>71</v>
      </c>
      <c r="AE51" s="3">
        <f t="shared" si="20"/>
        <v>104</v>
      </c>
      <c r="AF51" s="3">
        <v>1519</v>
      </c>
      <c r="AG51" s="3">
        <v>2645</v>
      </c>
      <c r="AH51" s="3">
        <f t="shared" si="12"/>
        <v>4164</v>
      </c>
      <c r="AI51" s="3">
        <v>778</v>
      </c>
      <c r="AJ51" s="3">
        <v>5018</v>
      </c>
      <c r="AK51" s="3">
        <v>528</v>
      </c>
      <c r="AL51" s="3">
        <v>60</v>
      </c>
      <c r="AM51" s="3">
        <v>5018</v>
      </c>
      <c r="AN51" s="3">
        <v>90</v>
      </c>
      <c r="AO51" s="87">
        <v>17640</v>
      </c>
    </row>
    <row r="52" spans="1:41" x14ac:dyDescent="0.2">
      <c r="A52" s="20" t="s">
        <v>54</v>
      </c>
      <c r="B52" s="21">
        <v>5</v>
      </c>
      <c r="C52" s="14">
        <v>20</v>
      </c>
      <c r="D52" s="14">
        <v>15</v>
      </c>
      <c r="E52" s="11" t="s">
        <v>228</v>
      </c>
      <c r="F52" s="10" t="s">
        <v>231</v>
      </c>
      <c r="G52" s="34" t="s">
        <v>186</v>
      </c>
      <c r="H52" s="22">
        <v>4915</v>
      </c>
      <c r="I52" s="22">
        <v>2490</v>
      </c>
      <c r="J52" s="23">
        <v>25.6</v>
      </c>
      <c r="K52" s="22">
        <v>2440</v>
      </c>
      <c r="L52" s="22">
        <v>1220</v>
      </c>
      <c r="M52" s="21">
        <v>25</v>
      </c>
      <c r="N52" s="21">
        <v>4</v>
      </c>
      <c r="O52" s="103" t="s">
        <v>105</v>
      </c>
      <c r="P52" s="35" t="s">
        <v>235</v>
      </c>
      <c r="Q52" s="39">
        <v>126</v>
      </c>
      <c r="R52" s="38">
        <f t="shared" si="15"/>
        <v>39.476021760000002</v>
      </c>
      <c r="S52" s="29">
        <f t="shared" si="16"/>
        <v>504</v>
      </c>
      <c r="T52" s="3">
        <f t="shared" si="17"/>
        <v>37.507680000000001</v>
      </c>
      <c r="U52" s="3">
        <f t="shared" si="18"/>
        <v>0</v>
      </c>
      <c r="V52" s="13">
        <v>0</v>
      </c>
      <c r="W52" s="42">
        <f t="shared" si="23"/>
        <v>37.507680000000001</v>
      </c>
      <c r="X52" s="13">
        <f t="shared" si="14"/>
        <v>126</v>
      </c>
      <c r="Y52" s="9">
        <v>1</v>
      </c>
      <c r="Z52" s="9">
        <v>158</v>
      </c>
      <c r="AA52" s="3">
        <f t="shared" si="19"/>
        <v>1.6666666666666666E-2</v>
      </c>
      <c r="AB52" s="3">
        <f t="shared" si="19"/>
        <v>2.6333333333333333</v>
      </c>
      <c r="AC52" s="3">
        <v>3.65</v>
      </c>
      <c r="AD52" s="3">
        <v>7.51</v>
      </c>
      <c r="AE52" s="3">
        <f t="shared" si="20"/>
        <v>11.16</v>
      </c>
      <c r="AF52" s="3">
        <v>167</v>
      </c>
      <c r="AG52" s="3">
        <v>278</v>
      </c>
      <c r="AH52" s="3">
        <f t="shared" si="12"/>
        <v>445</v>
      </c>
      <c r="AI52" s="3">
        <v>83</v>
      </c>
      <c r="AJ52" s="3">
        <v>554</v>
      </c>
      <c r="AK52" s="3">
        <v>58</v>
      </c>
      <c r="AM52" s="3">
        <v>554</v>
      </c>
      <c r="AN52" s="3">
        <v>10.5</v>
      </c>
      <c r="AO52" s="87">
        <v>11785</v>
      </c>
    </row>
    <row r="53" spans="1:41" x14ac:dyDescent="0.2">
      <c r="A53" s="20" t="s">
        <v>54</v>
      </c>
      <c r="B53" s="21">
        <v>5</v>
      </c>
      <c r="C53" s="14">
        <v>20</v>
      </c>
      <c r="D53" s="14">
        <v>15</v>
      </c>
      <c r="E53" s="11" t="s">
        <v>228</v>
      </c>
      <c r="F53" s="10" t="s">
        <v>231</v>
      </c>
      <c r="G53" s="34" t="s">
        <v>186</v>
      </c>
      <c r="H53" s="22">
        <v>4915</v>
      </c>
      <c r="I53" s="22">
        <v>2490</v>
      </c>
      <c r="J53" s="23">
        <v>25.6</v>
      </c>
      <c r="K53" s="22">
        <v>2440</v>
      </c>
      <c r="L53" s="22">
        <v>1220</v>
      </c>
      <c r="M53" s="21">
        <v>25</v>
      </c>
      <c r="N53" s="21">
        <v>4</v>
      </c>
      <c r="O53" s="103" t="s">
        <v>105</v>
      </c>
      <c r="P53" s="35" t="s">
        <v>236</v>
      </c>
      <c r="Q53" s="39">
        <v>154</v>
      </c>
      <c r="R53" s="38">
        <f t="shared" si="15"/>
        <v>48.248471040000005</v>
      </c>
      <c r="S53" s="29">
        <f t="shared" si="16"/>
        <v>616</v>
      </c>
      <c r="T53" s="3">
        <f t="shared" si="17"/>
        <v>45.84272</v>
      </c>
      <c r="U53" s="3">
        <f t="shared" si="18"/>
        <v>1.4884000000000002</v>
      </c>
      <c r="V53" s="13">
        <v>5</v>
      </c>
      <c r="W53" s="42">
        <f>T53+U53</f>
        <v>47.331119999999999</v>
      </c>
      <c r="X53" s="13">
        <f t="shared" si="14"/>
        <v>159</v>
      </c>
      <c r="Y53" s="9">
        <v>1</v>
      </c>
      <c r="Z53" s="9">
        <v>162</v>
      </c>
      <c r="AA53" s="3">
        <f t="shared" si="19"/>
        <v>1.6666666666666666E-2</v>
      </c>
      <c r="AB53" s="3">
        <f t="shared" si="19"/>
        <v>2.7</v>
      </c>
      <c r="AC53" s="3">
        <v>7.77</v>
      </c>
      <c r="AD53" s="3">
        <v>17</v>
      </c>
      <c r="AE53" s="3">
        <f>SUM(AC53:AD53)</f>
        <v>24.77</v>
      </c>
      <c r="AF53" s="3">
        <v>357</v>
      </c>
      <c r="AG53" s="3">
        <v>626</v>
      </c>
      <c r="AH53" s="3">
        <f t="shared" si="12"/>
        <v>983</v>
      </c>
      <c r="AI53" s="3">
        <v>183</v>
      </c>
      <c r="AJ53" s="3">
        <v>1199</v>
      </c>
      <c r="AK53" s="3">
        <v>124.5</v>
      </c>
      <c r="AM53" s="3">
        <v>1199</v>
      </c>
      <c r="AN53" s="3">
        <v>17.5</v>
      </c>
      <c r="AO53" s="87">
        <v>11785</v>
      </c>
    </row>
    <row r="54" spans="1:41" x14ac:dyDescent="0.2">
      <c r="A54" s="20" t="s">
        <v>54</v>
      </c>
      <c r="B54" s="21">
        <v>5</v>
      </c>
      <c r="C54" s="14">
        <v>20</v>
      </c>
      <c r="D54" s="14">
        <v>15</v>
      </c>
      <c r="E54" s="11" t="s">
        <v>228</v>
      </c>
      <c r="F54" s="10" t="s">
        <v>231</v>
      </c>
      <c r="G54" s="34" t="s">
        <v>186</v>
      </c>
      <c r="H54" s="22">
        <v>4915</v>
      </c>
      <c r="I54" s="22">
        <v>2490</v>
      </c>
      <c r="J54" s="23">
        <v>25.6</v>
      </c>
      <c r="K54" s="22">
        <v>2440</v>
      </c>
      <c r="L54" s="22">
        <v>1220</v>
      </c>
      <c r="M54" s="21">
        <v>25</v>
      </c>
      <c r="N54" s="21">
        <v>4</v>
      </c>
      <c r="O54" s="103" t="s">
        <v>105</v>
      </c>
      <c r="P54" s="35" t="s">
        <v>237</v>
      </c>
      <c r="Q54" s="39">
        <v>616</v>
      </c>
      <c r="R54" s="38">
        <f t="shared" si="15"/>
        <v>192.99388416000002</v>
      </c>
      <c r="S54" s="29">
        <f t="shared" si="16"/>
        <v>2464</v>
      </c>
      <c r="T54" s="3">
        <f t="shared" si="17"/>
        <v>183.37088</v>
      </c>
      <c r="U54" s="3">
        <f t="shared" si="18"/>
        <v>0</v>
      </c>
      <c r="V54" s="13">
        <v>0</v>
      </c>
      <c r="W54" s="42">
        <f t="shared" ref="W54:W63" si="24">T54+U54</f>
        <v>183.37088</v>
      </c>
      <c r="X54" s="13">
        <f t="shared" si="14"/>
        <v>616</v>
      </c>
      <c r="Y54" s="9">
        <v>3</v>
      </c>
      <c r="Z54" s="9">
        <v>155</v>
      </c>
      <c r="AA54" s="3">
        <f t="shared" si="19"/>
        <v>0.05</v>
      </c>
      <c r="AB54" s="3">
        <f t="shared" si="19"/>
        <v>2.5833333333333335</v>
      </c>
      <c r="AC54" s="3">
        <v>33.840000000000003</v>
      </c>
      <c r="AD54" s="3">
        <v>72.5</v>
      </c>
      <c r="AE54" s="3">
        <f>SUM(AC54:AD54)</f>
        <v>106.34</v>
      </c>
      <c r="AF54" s="3">
        <v>1556</v>
      </c>
      <c r="AG54" s="3">
        <v>2675</v>
      </c>
      <c r="AH54" s="3">
        <f t="shared" si="12"/>
        <v>4231</v>
      </c>
      <c r="AI54" s="3">
        <v>790</v>
      </c>
      <c r="AJ54" s="3">
        <v>5492</v>
      </c>
      <c r="AK54" s="3">
        <v>541</v>
      </c>
      <c r="AM54" s="3">
        <v>5492</v>
      </c>
      <c r="AN54" s="3">
        <v>81</v>
      </c>
      <c r="AO54" s="87">
        <v>11790</v>
      </c>
    </row>
    <row r="55" spans="1:41" x14ac:dyDescent="0.2">
      <c r="A55" s="20" t="s">
        <v>54</v>
      </c>
      <c r="B55" s="21">
        <v>5</v>
      </c>
      <c r="C55" s="14">
        <v>20</v>
      </c>
      <c r="D55" s="14">
        <v>15</v>
      </c>
      <c r="E55" s="11" t="s">
        <v>229</v>
      </c>
      <c r="F55" s="10" t="s">
        <v>232</v>
      </c>
      <c r="G55" s="34" t="s">
        <v>186</v>
      </c>
      <c r="H55" s="22">
        <v>4915</v>
      </c>
      <c r="I55" s="22">
        <v>2490</v>
      </c>
      <c r="J55" s="23">
        <v>25.6</v>
      </c>
      <c r="K55" s="22">
        <v>2440</v>
      </c>
      <c r="L55" s="22">
        <v>1220</v>
      </c>
      <c r="M55" s="21">
        <v>25</v>
      </c>
      <c r="N55" s="21">
        <v>4</v>
      </c>
      <c r="O55" s="103" t="s">
        <v>105</v>
      </c>
      <c r="P55" s="35" t="s">
        <v>238</v>
      </c>
      <c r="Q55" s="39">
        <v>833</v>
      </c>
      <c r="R55" s="38">
        <f t="shared" si="15"/>
        <v>260.98036608000001</v>
      </c>
      <c r="S55" s="29">
        <f t="shared" si="16"/>
        <v>3332</v>
      </c>
      <c r="T55" s="3">
        <f t="shared" si="17"/>
        <v>247.96744000000001</v>
      </c>
      <c r="U55" s="3">
        <f t="shared" si="18"/>
        <v>0.59536</v>
      </c>
      <c r="V55" s="13">
        <v>2</v>
      </c>
      <c r="W55" s="42">
        <f t="shared" si="24"/>
        <v>248.56280000000001</v>
      </c>
      <c r="X55" s="13">
        <f t="shared" si="14"/>
        <v>835</v>
      </c>
      <c r="Y55" s="9">
        <v>26</v>
      </c>
      <c r="Z55" s="9">
        <f>480-Y55</f>
        <v>454</v>
      </c>
      <c r="AA55" s="3">
        <f t="shared" si="19"/>
        <v>0.43333333333333335</v>
      </c>
      <c r="AB55" s="3">
        <f t="shared" si="19"/>
        <v>7.5666666666666664</v>
      </c>
      <c r="AC55" s="3">
        <v>42.5</v>
      </c>
      <c r="AD55" s="3">
        <v>90.4</v>
      </c>
      <c r="AE55" s="3">
        <f>SUM(AC55:AD55)</f>
        <v>132.9</v>
      </c>
      <c r="AF55" s="3">
        <v>1955</v>
      </c>
      <c r="AG55" s="3">
        <v>3336</v>
      </c>
      <c r="AH55" s="105">
        <f t="shared" si="12"/>
        <v>5291</v>
      </c>
      <c r="AI55" s="3">
        <v>990</v>
      </c>
      <c r="AJ55" s="3">
        <v>7214</v>
      </c>
      <c r="AK55" s="3">
        <v>679.75</v>
      </c>
      <c r="AM55" s="3">
        <v>7214</v>
      </c>
      <c r="AN55" s="35">
        <v>96</v>
      </c>
      <c r="AO55" s="87">
        <v>30000</v>
      </c>
    </row>
    <row r="56" spans="1:41" x14ac:dyDescent="0.2">
      <c r="A56" s="20" t="s">
        <v>54</v>
      </c>
      <c r="B56" s="21">
        <v>5</v>
      </c>
      <c r="C56" s="14">
        <v>20</v>
      </c>
      <c r="D56" s="14">
        <v>16</v>
      </c>
      <c r="E56" s="11" t="s">
        <v>239</v>
      </c>
      <c r="F56" s="10" t="s">
        <v>242</v>
      </c>
      <c r="G56" s="34" t="s">
        <v>186</v>
      </c>
      <c r="H56" s="22">
        <v>4915</v>
      </c>
      <c r="I56" s="22">
        <v>2490</v>
      </c>
      <c r="J56" s="23">
        <v>25.6</v>
      </c>
      <c r="K56" s="22">
        <v>2440</v>
      </c>
      <c r="L56" s="22">
        <v>1220</v>
      </c>
      <c r="M56" s="21">
        <v>25</v>
      </c>
      <c r="N56" s="21">
        <v>4</v>
      </c>
      <c r="O56" s="103" t="s">
        <v>105</v>
      </c>
      <c r="P56" s="35" t="s">
        <v>245</v>
      </c>
      <c r="Q56" s="39">
        <v>728</v>
      </c>
      <c r="R56" s="38">
        <f t="shared" si="15"/>
        <v>228.08368128000004</v>
      </c>
      <c r="S56" s="29">
        <f t="shared" si="16"/>
        <v>2912</v>
      </c>
      <c r="T56" s="3">
        <f t="shared" si="17"/>
        <v>216.71104</v>
      </c>
      <c r="U56" s="3">
        <f t="shared" si="18"/>
        <v>6.2512799999999995</v>
      </c>
      <c r="V56" s="13">
        <v>21</v>
      </c>
      <c r="W56" s="42">
        <f>T56+U56</f>
        <v>222.96232000000001</v>
      </c>
      <c r="X56" s="13">
        <f t="shared" si="14"/>
        <v>749</v>
      </c>
      <c r="Y56" s="9">
        <v>139</v>
      </c>
      <c r="Z56" s="9">
        <f t="shared" ref="Z56:Z70" si="25">480-Y56</f>
        <v>341</v>
      </c>
      <c r="AA56" s="3">
        <f t="shared" si="19"/>
        <v>2.3166666666666669</v>
      </c>
      <c r="AB56" s="3">
        <f t="shared" si="19"/>
        <v>5.6833333333333336</v>
      </c>
      <c r="AC56" s="3">
        <v>34</v>
      </c>
      <c r="AD56" s="3">
        <v>75</v>
      </c>
      <c r="AE56" s="3">
        <f>SUM(AC56:AD56)</f>
        <v>109</v>
      </c>
      <c r="AF56" s="3">
        <v>1551</v>
      </c>
      <c r="AG56" s="3">
        <v>2798</v>
      </c>
      <c r="AH56" s="3">
        <f t="shared" si="12"/>
        <v>4349</v>
      </c>
      <c r="AI56" s="3">
        <v>816</v>
      </c>
      <c r="AJ56" s="3">
        <v>5775</v>
      </c>
      <c r="AK56" s="3">
        <v>548</v>
      </c>
      <c r="AM56" s="3">
        <v>5775</v>
      </c>
      <c r="AN56" s="3">
        <v>90</v>
      </c>
      <c r="AO56" s="87">
        <v>35840</v>
      </c>
    </row>
    <row r="57" spans="1:41" x14ac:dyDescent="0.2">
      <c r="A57" s="20" t="s">
        <v>54</v>
      </c>
      <c r="B57" s="21">
        <v>5</v>
      </c>
      <c r="C57" s="14">
        <v>20</v>
      </c>
      <c r="D57" s="14">
        <v>16</v>
      </c>
      <c r="E57" s="11" t="s">
        <v>240</v>
      </c>
      <c r="F57" s="10" t="s">
        <v>243</v>
      </c>
      <c r="G57" s="34" t="s">
        <v>186</v>
      </c>
      <c r="H57" s="22">
        <v>4915</v>
      </c>
      <c r="I57" s="22">
        <v>2490</v>
      </c>
      <c r="J57" s="23">
        <v>25.6</v>
      </c>
      <c r="K57" s="22">
        <v>2440</v>
      </c>
      <c r="L57" s="22">
        <v>1220</v>
      </c>
      <c r="M57" s="21">
        <v>25</v>
      </c>
      <c r="N57" s="21">
        <v>4</v>
      </c>
      <c r="O57" s="103" t="s">
        <v>105</v>
      </c>
      <c r="P57" s="35" t="s">
        <v>246</v>
      </c>
      <c r="Q57" s="39">
        <v>259</v>
      </c>
      <c r="R57" s="38">
        <f t="shared" si="15"/>
        <v>81.145155840000015</v>
      </c>
      <c r="S57" s="29">
        <f t="shared" si="16"/>
        <v>1036</v>
      </c>
      <c r="T57" s="3">
        <f t="shared" si="17"/>
        <v>77.099119999999999</v>
      </c>
      <c r="U57" s="3">
        <f t="shared" si="18"/>
        <v>2.0837600000000003</v>
      </c>
      <c r="V57" s="13">
        <v>7</v>
      </c>
      <c r="W57" s="42">
        <f t="shared" si="24"/>
        <v>79.182879999999997</v>
      </c>
      <c r="X57" s="13">
        <f t="shared" si="14"/>
        <v>266</v>
      </c>
      <c r="Y57" s="9">
        <v>256</v>
      </c>
      <c r="Z57" s="9">
        <f t="shared" si="25"/>
        <v>224</v>
      </c>
      <c r="AA57" s="3">
        <f t="shared" si="19"/>
        <v>4.2666666666666666</v>
      </c>
      <c r="AB57" s="3">
        <f t="shared" si="19"/>
        <v>3.7333333333333334</v>
      </c>
      <c r="AC57" s="3">
        <v>23.93</v>
      </c>
      <c r="AD57" s="3">
        <v>53.51</v>
      </c>
      <c r="AE57" s="3">
        <f>SUM(AC57:AD57)</f>
        <v>77.44</v>
      </c>
      <c r="AF57" s="3">
        <v>1069</v>
      </c>
      <c r="AG57" s="3">
        <v>1969</v>
      </c>
      <c r="AH57" s="3">
        <f t="shared" si="12"/>
        <v>3038</v>
      </c>
      <c r="AI57" s="3">
        <v>456</v>
      </c>
      <c r="AJ57" s="3">
        <v>3729</v>
      </c>
      <c r="AK57" s="3">
        <v>376</v>
      </c>
      <c r="AM57" s="3">
        <v>3729</v>
      </c>
      <c r="AN57" s="3">
        <v>64.5</v>
      </c>
      <c r="AO57" s="87">
        <v>28400</v>
      </c>
    </row>
    <row r="58" spans="1:41" x14ac:dyDescent="0.2">
      <c r="A58" s="20" t="s">
        <v>54</v>
      </c>
      <c r="B58" s="21">
        <v>5</v>
      </c>
      <c r="C58" s="14">
        <v>20</v>
      </c>
      <c r="D58" s="14">
        <v>16</v>
      </c>
      <c r="E58" s="11" t="s">
        <v>241</v>
      </c>
      <c r="F58" s="10" t="s">
        <v>244</v>
      </c>
      <c r="G58" s="34" t="s">
        <v>186</v>
      </c>
      <c r="H58" s="22">
        <v>4915</v>
      </c>
      <c r="I58" s="22">
        <v>2490</v>
      </c>
      <c r="J58" s="23">
        <v>25.6</v>
      </c>
      <c r="K58" s="22">
        <v>2440</v>
      </c>
      <c r="L58" s="22">
        <v>1220</v>
      </c>
      <c r="M58" s="21">
        <v>25</v>
      </c>
      <c r="N58" s="21">
        <v>4</v>
      </c>
      <c r="O58" s="103" t="s">
        <v>105</v>
      </c>
      <c r="P58" s="35" t="s">
        <v>247</v>
      </c>
      <c r="Q58" s="39">
        <v>308</v>
      </c>
      <c r="R58" s="38">
        <f t="shared" si="15"/>
        <v>96.496942080000011</v>
      </c>
      <c r="S58" s="29">
        <f t="shared" si="16"/>
        <v>1232</v>
      </c>
      <c r="T58" s="3">
        <f t="shared" si="17"/>
        <v>91.68544</v>
      </c>
      <c r="U58" s="3">
        <f t="shared" si="18"/>
        <v>0</v>
      </c>
      <c r="V58" s="13">
        <v>0</v>
      </c>
      <c r="W58" s="42">
        <f t="shared" si="24"/>
        <v>91.68544</v>
      </c>
      <c r="X58" s="13">
        <f t="shared" si="14"/>
        <v>308</v>
      </c>
      <c r="Y58" s="9">
        <v>283</v>
      </c>
      <c r="Z58" s="9">
        <f t="shared" si="25"/>
        <v>197</v>
      </c>
      <c r="AA58" s="3">
        <f t="shared" si="19"/>
        <v>4.7166666666666668</v>
      </c>
      <c r="AB58" s="3">
        <f t="shared" si="19"/>
        <v>3.2833333333333332</v>
      </c>
      <c r="AC58" s="3">
        <v>19.2</v>
      </c>
      <c r="AD58" s="3">
        <v>42.9</v>
      </c>
      <c r="AE58" s="3">
        <f t="shared" si="20"/>
        <v>62.099999999999994</v>
      </c>
      <c r="AF58" s="3">
        <v>863</v>
      </c>
      <c r="AG58" s="3">
        <v>1529</v>
      </c>
      <c r="AH58" s="3">
        <f t="shared" si="12"/>
        <v>2392</v>
      </c>
      <c r="AI58" s="3">
        <v>454</v>
      </c>
      <c r="AJ58" s="3">
        <v>2920</v>
      </c>
      <c r="AK58" s="3">
        <v>307</v>
      </c>
      <c r="AM58" s="3">
        <v>2920</v>
      </c>
      <c r="AN58" s="3">
        <v>48</v>
      </c>
      <c r="AO58" s="87">
        <v>26960</v>
      </c>
    </row>
    <row r="59" spans="1:41" x14ac:dyDescent="0.2">
      <c r="A59" s="20" t="s">
        <v>54</v>
      </c>
      <c r="B59" s="21">
        <v>5</v>
      </c>
      <c r="C59" s="14">
        <v>20</v>
      </c>
      <c r="D59" s="14">
        <v>17</v>
      </c>
      <c r="E59" s="11" t="s">
        <v>248</v>
      </c>
      <c r="F59" s="10" t="s">
        <v>251</v>
      </c>
      <c r="G59" s="34" t="s">
        <v>186</v>
      </c>
      <c r="H59" s="22">
        <v>4915</v>
      </c>
      <c r="I59" s="22">
        <v>2490</v>
      </c>
      <c r="J59" s="23">
        <v>25.6</v>
      </c>
      <c r="K59" s="22">
        <v>2440</v>
      </c>
      <c r="L59" s="22">
        <v>1220</v>
      </c>
      <c r="M59" s="21">
        <v>25</v>
      </c>
      <c r="N59" s="21">
        <v>4</v>
      </c>
      <c r="O59" s="103" t="s">
        <v>105</v>
      </c>
      <c r="P59" s="35" t="s">
        <v>254</v>
      </c>
      <c r="Q59" s="39">
        <v>868</v>
      </c>
      <c r="R59" s="38">
        <f t="shared" si="15"/>
        <v>271.94592768000001</v>
      </c>
      <c r="S59" s="29">
        <f t="shared" ref="S59:S107" si="26">Q59*N59</f>
        <v>3472</v>
      </c>
      <c r="T59" s="3">
        <f t="shared" si="17"/>
        <v>258.38623999999999</v>
      </c>
      <c r="U59" s="3">
        <f t="shared" si="18"/>
        <v>20.242240000000002</v>
      </c>
      <c r="V59" s="13">
        <v>68</v>
      </c>
      <c r="W59" s="42">
        <f t="shared" si="24"/>
        <v>278.62847999999997</v>
      </c>
      <c r="X59" s="13">
        <f t="shared" si="14"/>
        <v>936</v>
      </c>
      <c r="Y59" s="9">
        <v>28</v>
      </c>
      <c r="Z59" s="9">
        <f t="shared" si="25"/>
        <v>452</v>
      </c>
      <c r="AA59" s="3">
        <f t="shared" si="19"/>
        <v>0.46666666666666667</v>
      </c>
      <c r="AB59" s="3">
        <f t="shared" si="19"/>
        <v>7.5333333333333332</v>
      </c>
      <c r="AC59" s="3">
        <v>45.52</v>
      </c>
      <c r="AD59" s="3">
        <v>104.3</v>
      </c>
      <c r="AE59" s="3">
        <f t="shared" si="20"/>
        <v>149.82</v>
      </c>
      <c r="AF59" s="3">
        <v>2044</v>
      </c>
      <c r="AG59" s="3">
        <v>3843</v>
      </c>
      <c r="AH59" s="3">
        <f t="shared" si="12"/>
        <v>5887</v>
      </c>
      <c r="AI59" s="3">
        <v>1090</v>
      </c>
      <c r="AJ59" s="3">
        <v>7251</v>
      </c>
      <c r="AK59" s="3">
        <v>545</v>
      </c>
      <c r="AM59" s="3">
        <v>7251</v>
      </c>
      <c r="AN59" s="3">
        <v>111</v>
      </c>
      <c r="AO59" s="87">
        <v>28800</v>
      </c>
    </row>
    <row r="60" spans="1:41" x14ac:dyDescent="0.2">
      <c r="A60" s="20" t="s">
        <v>54</v>
      </c>
      <c r="B60" s="21">
        <v>5</v>
      </c>
      <c r="C60" s="14">
        <v>20</v>
      </c>
      <c r="D60" s="14">
        <v>17</v>
      </c>
      <c r="E60" s="11" t="s">
        <v>249</v>
      </c>
      <c r="F60" s="10" t="s">
        <v>252</v>
      </c>
      <c r="G60" s="34" t="s">
        <v>186</v>
      </c>
      <c r="H60" s="22">
        <v>4915</v>
      </c>
      <c r="I60" s="22">
        <v>2490</v>
      </c>
      <c r="J60" s="23">
        <v>25.6</v>
      </c>
      <c r="K60" s="22">
        <v>2440</v>
      </c>
      <c r="L60" s="22">
        <v>1220</v>
      </c>
      <c r="M60" s="21">
        <v>25</v>
      </c>
      <c r="N60" s="21">
        <v>4</v>
      </c>
      <c r="O60" s="103" t="s">
        <v>105</v>
      </c>
      <c r="P60" s="35" t="s">
        <v>255</v>
      </c>
      <c r="Q60" s="39">
        <v>624</v>
      </c>
      <c r="R60" s="38">
        <f t="shared" si="15"/>
        <v>195.50029824000003</v>
      </c>
      <c r="S60" s="29">
        <f t="shared" si="26"/>
        <v>2496</v>
      </c>
      <c r="T60" s="3">
        <f t="shared" si="17"/>
        <v>185.75232</v>
      </c>
      <c r="U60" s="3">
        <f t="shared" si="18"/>
        <v>19.3492</v>
      </c>
      <c r="V60" s="13">
        <v>65</v>
      </c>
      <c r="W60" s="42">
        <f t="shared" si="24"/>
        <v>205.10151999999999</v>
      </c>
      <c r="X60" s="13">
        <f t="shared" si="14"/>
        <v>689</v>
      </c>
      <c r="Y60" s="9">
        <v>71</v>
      </c>
      <c r="Z60" s="9">
        <f t="shared" si="25"/>
        <v>409</v>
      </c>
      <c r="AA60" s="3">
        <f t="shared" ref="AA60:AB68" si="27">Y60/60</f>
        <v>1.1833333333333333</v>
      </c>
      <c r="AB60" s="3">
        <f t="shared" si="27"/>
        <v>6.8166666666666664</v>
      </c>
      <c r="AC60" s="3">
        <v>36.51</v>
      </c>
      <c r="AD60" s="3">
        <v>83.41</v>
      </c>
      <c r="AE60" s="3">
        <f t="shared" si="20"/>
        <v>119.91999999999999</v>
      </c>
      <c r="AF60" s="3">
        <v>1606</v>
      </c>
      <c r="AG60" s="3">
        <v>3157</v>
      </c>
      <c r="AH60" s="3">
        <f t="shared" si="12"/>
        <v>4763</v>
      </c>
      <c r="AI60" s="3">
        <v>882</v>
      </c>
      <c r="AJ60" s="3">
        <v>6034</v>
      </c>
      <c r="AK60" s="3">
        <v>438</v>
      </c>
      <c r="AM60" s="3">
        <v>6034</v>
      </c>
      <c r="AN60" s="3">
        <v>99</v>
      </c>
      <c r="AO60" s="87">
        <v>34560</v>
      </c>
    </row>
    <row r="61" spans="1:41" x14ac:dyDescent="0.2">
      <c r="A61" s="20" t="s">
        <v>54</v>
      </c>
      <c r="B61" s="21">
        <v>5</v>
      </c>
      <c r="C61" s="14">
        <v>20</v>
      </c>
      <c r="D61" s="14">
        <v>17</v>
      </c>
      <c r="E61" s="11" t="s">
        <v>250</v>
      </c>
      <c r="F61" s="10" t="s">
        <v>253</v>
      </c>
      <c r="G61" s="34" t="s">
        <v>186</v>
      </c>
      <c r="H61" s="22">
        <v>4915</v>
      </c>
      <c r="I61" s="22">
        <v>2490</v>
      </c>
      <c r="J61" s="23">
        <v>25.6</v>
      </c>
      <c r="K61" s="22">
        <v>2440</v>
      </c>
      <c r="L61" s="22">
        <v>1220</v>
      </c>
      <c r="M61" s="21">
        <v>25</v>
      </c>
      <c r="N61" s="21">
        <v>4</v>
      </c>
      <c r="O61" s="103" t="s">
        <v>105</v>
      </c>
      <c r="P61" s="35" t="s">
        <v>256</v>
      </c>
      <c r="Q61" s="39">
        <v>952</v>
      </c>
      <c r="R61" s="38">
        <f t="shared" si="15"/>
        <v>298.26327552000004</v>
      </c>
      <c r="S61" s="29">
        <f t="shared" si="26"/>
        <v>3808</v>
      </c>
      <c r="T61" s="3">
        <f t="shared" si="17"/>
        <v>283.39135999999996</v>
      </c>
      <c r="U61" s="3">
        <f t="shared" si="18"/>
        <v>8.3350400000000011</v>
      </c>
      <c r="V61" s="13">
        <v>28</v>
      </c>
      <c r="W61" s="42">
        <f t="shared" si="24"/>
        <v>291.72639999999996</v>
      </c>
      <c r="X61" s="13">
        <f t="shared" si="14"/>
        <v>980</v>
      </c>
      <c r="Y61" s="9">
        <v>1</v>
      </c>
      <c r="Z61" s="9">
        <f t="shared" si="25"/>
        <v>479</v>
      </c>
      <c r="AA61" s="3">
        <f t="shared" si="27"/>
        <v>1.6666666666666666E-2</v>
      </c>
      <c r="AB61" s="3">
        <f t="shared" si="27"/>
        <v>7.9833333333333334</v>
      </c>
      <c r="AC61" s="3">
        <v>46.3</v>
      </c>
      <c r="AD61" s="3">
        <v>103.9</v>
      </c>
      <c r="AE61" s="3">
        <f t="shared" si="20"/>
        <v>150.19999999999999</v>
      </c>
      <c r="AF61" s="3">
        <v>2037</v>
      </c>
      <c r="AG61" s="3">
        <v>3989</v>
      </c>
      <c r="AH61" s="3">
        <f t="shared" si="12"/>
        <v>6026</v>
      </c>
      <c r="AI61" s="3">
        <v>1109</v>
      </c>
      <c r="AJ61" s="3">
        <v>7556</v>
      </c>
      <c r="AK61" s="3">
        <v>555.5</v>
      </c>
      <c r="AM61" s="3">
        <v>7556</v>
      </c>
      <c r="AN61" s="3">
        <v>105</v>
      </c>
      <c r="AO61" s="87">
        <v>28880</v>
      </c>
    </row>
    <row r="62" spans="1:41" x14ac:dyDescent="0.2">
      <c r="A62" s="20" t="s">
        <v>54</v>
      </c>
      <c r="B62" s="21">
        <v>5</v>
      </c>
      <c r="C62" s="14">
        <v>20</v>
      </c>
      <c r="D62" s="14">
        <v>18</v>
      </c>
      <c r="E62" s="11" t="s">
        <v>248</v>
      </c>
      <c r="F62" s="10" t="s">
        <v>251</v>
      </c>
      <c r="G62" s="34" t="s">
        <v>186</v>
      </c>
      <c r="H62" s="22">
        <v>4915</v>
      </c>
      <c r="I62" s="22">
        <v>2490</v>
      </c>
      <c r="J62" s="23">
        <v>25.6</v>
      </c>
      <c r="K62" s="22">
        <v>2440</v>
      </c>
      <c r="L62" s="22">
        <v>1220</v>
      </c>
      <c r="M62" s="21">
        <v>25</v>
      </c>
      <c r="N62" s="21">
        <v>4</v>
      </c>
      <c r="O62" s="103" t="s">
        <v>105</v>
      </c>
      <c r="P62" s="35" t="s">
        <v>257</v>
      </c>
      <c r="Q62" s="39">
        <v>833</v>
      </c>
      <c r="R62" s="38">
        <f t="shared" si="15"/>
        <v>260.98036608000001</v>
      </c>
      <c r="S62" s="29">
        <f t="shared" si="26"/>
        <v>3332</v>
      </c>
      <c r="T62" s="3">
        <f t="shared" si="17"/>
        <v>247.96744000000001</v>
      </c>
      <c r="U62" s="3">
        <f t="shared" si="18"/>
        <v>8.9303999999999988</v>
      </c>
      <c r="V62" s="13">
        <v>30</v>
      </c>
      <c r="W62" s="42">
        <f t="shared" si="24"/>
        <v>256.89784000000003</v>
      </c>
      <c r="X62" s="13">
        <f t="shared" si="14"/>
        <v>863</v>
      </c>
      <c r="Y62" s="9">
        <v>49</v>
      </c>
      <c r="Z62" s="9">
        <f t="shared" si="25"/>
        <v>431</v>
      </c>
      <c r="AA62" s="3">
        <f t="shared" si="27"/>
        <v>0.81666666666666665</v>
      </c>
      <c r="AB62" s="3">
        <f t="shared" si="27"/>
        <v>7.1833333333333336</v>
      </c>
      <c r="AC62" s="3">
        <v>42.72</v>
      </c>
      <c r="AD62" s="3">
        <v>99.12</v>
      </c>
      <c r="AE62" s="3">
        <f t="shared" si="20"/>
        <v>141.84</v>
      </c>
      <c r="AF62" s="3">
        <v>1865</v>
      </c>
      <c r="AG62" s="3">
        <v>3833</v>
      </c>
      <c r="AH62" s="3">
        <f t="shared" si="12"/>
        <v>5698</v>
      </c>
      <c r="AI62" s="3">
        <v>1041</v>
      </c>
      <c r="AJ62" s="3">
        <v>7076</v>
      </c>
      <c r="AK62" s="3">
        <v>513</v>
      </c>
      <c r="AM62" s="3">
        <v>7076</v>
      </c>
      <c r="AN62" s="3">
        <v>111</v>
      </c>
      <c r="AO62" s="87">
        <v>34720</v>
      </c>
    </row>
    <row r="63" spans="1:41" x14ac:dyDescent="0.2">
      <c r="A63" s="20" t="s">
        <v>54</v>
      </c>
      <c r="B63" s="21">
        <v>5</v>
      </c>
      <c r="C63" s="14">
        <v>20</v>
      </c>
      <c r="D63" s="14">
        <v>18</v>
      </c>
      <c r="E63" s="11" t="s">
        <v>249</v>
      </c>
      <c r="F63" s="10" t="s">
        <v>252</v>
      </c>
      <c r="G63" s="34" t="s">
        <v>186</v>
      </c>
      <c r="H63" s="22">
        <v>4915</v>
      </c>
      <c r="I63" s="22">
        <v>2490</v>
      </c>
      <c r="J63" s="23">
        <v>25.6</v>
      </c>
      <c r="K63" s="22">
        <v>2440</v>
      </c>
      <c r="L63" s="22">
        <v>1220</v>
      </c>
      <c r="M63" s="21">
        <v>25</v>
      </c>
      <c r="N63" s="21">
        <v>4</v>
      </c>
      <c r="O63" s="103" t="s">
        <v>105</v>
      </c>
      <c r="P63" s="35" t="s">
        <v>258</v>
      </c>
      <c r="Q63" s="14">
        <v>571</v>
      </c>
      <c r="R63" s="3">
        <f t="shared" si="15"/>
        <v>178.89530496000003</v>
      </c>
      <c r="S63" s="29">
        <f t="shared" si="26"/>
        <v>2284</v>
      </c>
      <c r="T63" s="3">
        <f t="shared" si="17"/>
        <v>169.97528</v>
      </c>
      <c r="U63" s="3">
        <f t="shared" si="18"/>
        <v>4.1675200000000006</v>
      </c>
      <c r="V63" s="13">
        <v>14</v>
      </c>
      <c r="W63" s="42">
        <f t="shared" si="24"/>
        <v>174.14279999999999</v>
      </c>
      <c r="X63" s="13">
        <f t="shared" si="14"/>
        <v>585</v>
      </c>
      <c r="Y63" s="9">
        <v>149</v>
      </c>
      <c r="Z63" s="9">
        <f t="shared" si="25"/>
        <v>331</v>
      </c>
      <c r="AA63" s="3">
        <f t="shared" si="27"/>
        <v>2.4833333333333334</v>
      </c>
      <c r="AB63" s="3">
        <f t="shared" si="27"/>
        <v>5.5166666666666666</v>
      </c>
      <c r="AC63" s="3">
        <v>30.4</v>
      </c>
      <c r="AD63" s="3">
        <v>78.77</v>
      </c>
      <c r="AE63" s="3">
        <f t="shared" si="20"/>
        <v>109.16999999999999</v>
      </c>
      <c r="AF63" s="3">
        <v>1284</v>
      </c>
      <c r="AG63" s="3">
        <v>3052</v>
      </c>
      <c r="AH63" s="3">
        <f t="shared" si="12"/>
        <v>4336</v>
      </c>
      <c r="AI63" s="3">
        <v>786</v>
      </c>
      <c r="AJ63" s="3">
        <v>5158</v>
      </c>
      <c r="AK63" s="3">
        <v>365</v>
      </c>
      <c r="AM63" s="3">
        <v>5158</v>
      </c>
      <c r="AN63" s="3">
        <v>76.5</v>
      </c>
      <c r="AO63" s="87">
        <v>31120</v>
      </c>
    </row>
    <row r="64" spans="1:41" x14ac:dyDescent="0.2">
      <c r="A64" s="20" t="s">
        <v>54</v>
      </c>
      <c r="B64" s="21">
        <v>5</v>
      </c>
      <c r="C64" s="14">
        <v>20</v>
      </c>
      <c r="D64" s="14">
        <v>18</v>
      </c>
      <c r="E64" s="11" t="s">
        <v>250</v>
      </c>
      <c r="F64" s="10" t="s">
        <v>253</v>
      </c>
      <c r="G64" s="34" t="s">
        <v>186</v>
      </c>
      <c r="H64" s="22">
        <v>4915</v>
      </c>
      <c r="I64" s="22">
        <v>2490</v>
      </c>
      <c r="J64" s="23">
        <v>25.6</v>
      </c>
      <c r="K64" s="22">
        <v>2440</v>
      </c>
      <c r="L64" s="22">
        <v>1220</v>
      </c>
      <c r="M64" s="21">
        <v>25</v>
      </c>
      <c r="N64" s="21">
        <v>4</v>
      </c>
      <c r="O64" s="103" t="s">
        <v>105</v>
      </c>
      <c r="P64" s="35" t="s">
        <v>259</v>
      </c>
      <c r="Q64" s="14">
        <v>441</v>
      </c>
      <c r="R64" s="3">
        <f t="shared" si="15"/>
        <v>138.16607616000002</v>
      </c>
      <c r="S64" s="29">
        <f t="shared" si="26"/>
        <v>1764</v>
      </c>
      <c r="T64" s="3">
        <f t="shared" si="17"/>
        <v>131.27688000000001</v>
      </c>
      <c r="U64" s="3">
        <f t="shared" si="18"/>
        <v>1.4884000000000002</v>
      </c>
      <c r="V64" s="13">
        <v>5</v>
      </c>
      <c r="W64" s="42">
        <f>T64+U64</f>
        <v>132.76528000000002</v>
      </c>
      <c r="X64" s="13">
        <f t="shared" si="14"/>
        <v>446</v>
      </c>
      <c r="Y64" s="9">
        <v>220</v>
      </c>
      <c r="Z64" s="9">
        <f t="shared" si="25"/>
        <v>260</v>
      </c>
      <c r="AA64" s="3">
        <f t="shared" si="27"/>
        <v>3.6666666666666665</v>
      </c>
      <c r="AB64" s="3">
        <f t="shared" si="27"/>
        <v>4.333333333333333</v>
      </c>
      <c r="AC64" s="3">
        <v>24.7</v>
      </c>
      <c r="AD64" s="3">
        <v>54.2</v>
      </c>
      <c r="AE64" s="3">
        <f t="shared" si="20"/>
        <v>78.900000000000006</v>
      </c>
      <c r="AF64" s="3">
        <v>1055</v>
      </c>
      <c r="AG64" s="3">
        <v>2082</v>
      </c>
      <c r="AH64" s="3">
        <f t="shared" ref="AH64:AH107" si="28">AF64+AG64</f>
        <v>3137</v>
      </c>
      <c r="AI64" s="3">
        <v>579</v>
      </c>
      <c r="AJ64" s="3">
        <v>4032</v>
      </c>
      <c r="AK64" s="3">
        <v>294.75</v>
      </c>
      <c r="AM64" s="3">
        <v>4032</v>
      </c>
      <c r="AN64" s="3">
        <v>33.799999999999997</v>
      </c>
      <c r="AO64" s="87">
        <v>34560</v>
      </c>
    </row>
    <row r="65" spans="1:41" x14ac:dyDescent="0.2">
      <c r="A65" s="20" t="s">
        <v>54</v>
      </c>
      <c r="B65" s="21">
        <v>5</v>
      </c>
      <c r="C65" s="14">
        <v>20</v>
      </c>
      <c r="D65" s="14">
        <v>19</v>
      </c>
      <c r="E65" s="11" t="s">
        <v>263</v>
      </c>
      <c r="F65" s="10" t="s">
        <v>266</v>
      </c>
      <c r="G65" s="34" t="s">
        <v>186</v>
      </c>
      <c r="H65" s="22">
        <v>4915</v>
      </c>
      <c r="I65" s="22">
        <v>2490</v>
      </c>
      <c r="J65" s="23">
        <v>25.6</v>
      </c>
      <c r="K65" s="22">
        <v>2440</v>
      </c>
      <c r="L65" s="22">
        <v>1220</v>
      </c>
      <c r="M65" s="21">
        <v>25</v>
      </c>
      <c r="N65" s="21">
        <v>4</v>
      </c>
      <c r="O65" s="103" t="s">
        <v>105</v>
      </c>
      <c r="P65" s="35" t="s">
        <v>269</v>
      </c>
      <c r="Q65" s="14">
        <v>616</v>
      </c>
      <c r="R65" s="3">
        <f t="shared" si="15"/>
        <v>192.99388416000002</v>
      </c>
      <c r="S65" s="29">
        <f t="shared" si="26"/>
        <v>2464</v>
      </c>
      <c r="T65" s="3">
        <f t="shared" si="17"/>
        <v>183.37088</v>
      </c>
      <c r="U65" s="3">
        <f t="shared" si="18"/>
        <v>14.884</v>
      </c>
      <c r="V65" s="13">
        <v>50</v>
      </c>
      <c r="W65" s="42">
        <f t="shared" ref="W65:W70" si="29">T65+U65</f>
        <v>198.25488000000001</v>
      </c>
      <c r="X65" s="13">
        <f t="shared" si="14"/>
        <v>666</v>
      </c>
      <c r="Y65" s="9">
        <v>128</v>
      </c>
      <c r="Z65" s="9">
        <f t="shared" si="25"/>
        <v>352</v>
      </c>
      <c r="AA65" s="3">
        <f t="shared" si="27"/>
        <v>2.1333333333333333</v>
      </c>
      <c r="AB65" s="3">
        <f t="shared" si="27"/>
        <v>5.8666666666666663</v>
      </c>
      <c r="AC65" s="3">
        <v>37.08</v>
      </c>
      <c r="AD65" s="3">
        <v>76.95</v>
      </c>
      <c r="AE65" s="3">
        <f t="shared" si="20"/>
        <v>114.03</v>
      </c>
      <c r="AF65" s="3">
        <v>1594</v>
      </c>
      <c r="AG65" s="3">
        <v>2986</v>
      </c>
      <c r="AH65" s="3">
        <f t="shared" si="28"/>
        <v>4580</v>
      </c>
      <c r="AI65" s="3">
        <v>853</v>
      </c>
      <c r="AJ65" s="3">
        <v>4722</v>
      </c>
      <c r="AK65" s="3">
        <v>445</v>
      </c>
      <c r="AM65" s="3">
        <v>4722</v>
      </c>
      <c r="AN65" s="3">
        <v>99</v>
      </c>
      <c r="AO65" s="87">
        <v>27440</v>
      </c>
    </row>
    <row r="66" spans="1:41" x14ac:dyDescent="0.2">
      <c r="A66" s="20" t="s">
        <v>54</v>
      </c>
      <c r="B66" s="21">
        <v>5</v>
      </c>
      <c r="C66" s="14">
        <v>20</v>
      </c>
      <c r="D66" s="14">
        <v>19</v>
      </c>
      <c r="E66" s="11" t="s">
        <v>264</v>
      </c>
      <c r="F66" s="10" t="s">
        <v>267</v>
      </c>
      <c r="G66" s="34" t="s">
        <v>186</v>
      </c>
      <c r="H66" s="22">
        <v>4915</v>
      </c>
      <c r="I66" s="22">
        <v>2490</v>
      </c>
      <c r="J66" s="23">
        <v>25.6</v>
      </c>
      <c r="K66" s="22">
        <v>2440</v>
      </c>
      <c r="L66" s="22">
        <v>1220</v>
      </c>
      <c r="M66" s="21">
        <v>25</v>
      </c>
      <c r="N66" s="21">
        <v>4</v>
      </c>
      <c r="O66" s="103" t="s">
        <v>105</v>
      </c>
      <c r="P66" s="35" t="s">
        <v>270</v>
      </c>
      <c r="Q66" s="14">
        <v>798</v>
      </c>
      <c r="R66" s="3">
        <f>IF(OR(H66=0,I66=0,J66=0),,Q66*((H66/1000*I66/1000*J66/1000)))</f>
        <v>250.01480448000004</v>
      </c>
      <c r="S66" s="29">
        <f t="shared" si="26"/>
        <v>3192</v>
      </c>
      <c r="T66" s="3">
        <f t="shared" si="17"/>
        <v>237.54864000000001</v>
      </c>
      <c r="U66" s="3">
        <f t="shared" si="18"/>
        <v>0</v>
      </c>
      <c r="V66" s="13">
        <v>0</v>
      </c>
      <c r="W66" s="42">
        <f t="shared" si="29"/>
        <v>237.54864000000001</v>
      </c>
      <c r="X66" s="13">
        <f t="shared" ref="X66:X97" si="30">+Q66+V66</f>
        <v>798</v>
      </c>
      <c r="Y66" s="9">
        <v>0</v>
      </c>
      <c r="Z66" s="9">
        <f t="shared" si="25"/>
        <v>480</v>
      </c>
      <c r="AA66" s="3">
        <f t="shared" si="27"/>
        <v>0</v>
      </c>
      <c r="AB66" s="3">
        <f t="shared" si="27"/>
        <v>8</v>
      </c>
      <c r="AC66" s="3">
        <v>42.35</v>
      </c>
      <c r="AD66" s="3">
        <v>87.28</v>
      </c>
      <c r="AE66" s="3">
        <f t="shared" si="20"/>
        <v>129.63</v>
      </c>
      <c r="AF66" s="3">
        <v>1821</v>
      </c>
      <c r="AG66" s="3">
        <v>3389</v>
      </c>
      <c r="AH66" s="3">
        <f t="shared" si="28"/>
        <v>5210</v>
      </c>
      <c r="AI66" s="3">
        <v>969</v>
      </c>
      <c r="AJ66" s="3">
        <v>6257</v>
      </c>
      <c r="AK66" s="3">
        <v>508</v>
      </c>
      <c r="AM66" s="3">
        <v>6257</v>
      </c>
      <c r="AN66" s="3">
        <v>100.5</v>
      </c>
      <c r="AO66" s="87">
        <v>30880</v>
      </c>
    </row>
    <row r="67" spans="1:41" x14ac:dyDescent="0.2">
      <c r="A67" s="20" t="s">
        <v>54</v>
      </c>
      <c r="B67" s="21">
        <v>5</v>
      </c>
      <c r="C67" s="14">
        <v>20</v>
      </c>
      <c r="D67" s="14">
        <v>19</v>
      </c>
      <c r="E67" s="11" t="s">
        <v>265</v>
      </c>
      <c r="F67" s="10" t="s">
        <v>268</v>
      </c>
      <c r="G67" s="34" t="s">
        <v>186</v>
      </c>
      <c r="H67" s="22">
        <v>4915</v>
      </c>
      <c r="I67" s="22">
        <v>2490</v>
      </c>
      <c r="J67" s="23">
        <v>25.6</v>
      </c>
      <c r="K67" s="22">
        <v>2440</v>
      </c>
      <c r="L67" s="22">
        <v>1220</v>
      </c>
      <c r="M67" s="21">
        <v>25</v>
      </c>
      <c r="N67" s="21">
        <v>4</v>
      </c>
      <c r="O67" s="103" t="s">
        <v>105</v>
      </c>
      <c r="P67" s="35" t="s">
        <v>271</v>
      </c>
      <c r="Q67" s="14">
        <v>819</v>
      </c>
      <c r="R67" s="3">
        <f>IF(OR(H67=0,I67=0,J67=0),,Q67*((H67/1000*I67/1000*J67/1000)))</f>
        <v>256.59414144000004</v>
      </c>
      <c r="S67" s="29">
        <f t="shared" si="26"/>
        <v>3276</v>
      </c>
      <c r="T67" s="3">
        <f t="shared" si="17"/>
        <v>243.79992000000001</v>
      </c>
      <c r="U67" s="3">
        <f t="shared" ref="U67:U123" si="31">K67*L67*M67*N67*V67/1000/1000/1000</f>
        <v>1.19072</v>
      </c>
      <c r="V67" s="13">
        <v>4</v>
      </c>
      <c r="W67" s="42">
        <f t="shared" si="29"/>
        <v>244.99064000000001</v>
      </c>
      <c r="X67" s="13">
        <f t="shared" si="30"/>
        <v>823</v>
      </c>
      <c r="Y67" s="9">
        <v>12</v>
      </c>
      <c r="Z67" s="9">
        <f t="shared" si="25"/>
        <v>468</v>
      </c>
      <c r="AA67" s="3">
        <f t="shared" si="27"/>
        <v>0.2</v>
      </c>
      <c r="AB67" s="3">
        <f t="shared" si="27"/>
        <v>7.8</v>
      </c>
      <c r="AC67" s="3">
        <v>45</v>
      </c>
      <c r="AD67" s="3">
        <v>91.2</v>
      </c>
      <c r="AE67" s="3">
        <f t="shared" si="20"/>
        <v>136.19999999999999</v>
      </c>
      <c r="AF67" s="3">
        <v>1937</v>
      </c>
      <c r="AG67" s="3">
        <v>3532</v>
      </c>
      <c r="AH67" s="3">
        <f t="shared" si="28"/>
        <v>5469</v>
      </c>
      <c r="AI67" s="3">
        <v>1021</v>
      </c>
      <c r="AJ67" s="3">
        <v>7024</v>
      </c>
      <c r="AK67" s="3">
        <v>540.5</v>
      </c>
      <c r="AM67" s="3">
        <v>7024</v>
      </c>
      <c r="AN67" s="3">
        <v>100</v>
      </c>
      <c r="AO67" s="87">
        <v>42800</v>
      </c>
    </row>
    <row r="68" spans="1:41" x14ac:dyDescent="0.2">
      <c r="A68" s="20" t="s">
        <v>54</v>
      </c>
      <c r="B68" s="21">
        <v>5</v>
      </c>
      <c r="C68" s="14">
        <v>21</v>
      </c>
      <c r="D68" s="14">
        <v>20</v>
      </c>
      <c r="E68" s="11" t="s">
        <v>272</v>
      </c>
      <c r="F68" s="10" t="s">
        <v>275</v>
      </c>
      <c r="G68" s="34" t="s">
        <v>186</v>
      </c>
      <c r="H68" s="22">
        <v>4915</v>
      </c>
      <c r="I68" s="22">
        <v>2490</v>
      </c>
      <c r="J68" s="23">
        <v>25.6</v>
      </c>
      <c r="K68" s="22">
        <v>2440</v>
      </c>
      <c r="L68" s="22">
        <v>1220</v>
      </c>
      <c r="M68" s="21">
        <v>25</v>
      </c>
      <c r="N68" s="21">
        <v>4</v>
      </c>
      <c r="O68" s="103" t="s">
        <v>105</v>
      </c>
      <c r="P68" s="35" t="s">
        <v>278</v>
      </c>
      <c r="Q68" s="14">
        <v>854</v>
      </c>
      <c r="R68" s="3">
        <f>IF(OR(H68=0,I68=0,J68=0),,Q68*((H68/1000*I68/1000*J68/1000)))</f>
        <v>267.55970304000004</v>
      </c>
      <c r="S68" s="29">
        <f t="shared" si="26"/>
        <v>3416</v>
      </c>
      <c r="T68" s="3">
        <f t="shared" si="17"/>
        <v>254.21871999999999</v>
      </c>
      <c r="U68" s="3">
        <f t="shared" si="31"/>
        <v>8.9303999999999988</v>
      </c>
      <c r="V68" s="13">
        <v>30</v>
      </c>
      <c r="W68" s="42">
        <f t="shared" si="29"/>
        <v>263.14911999999998</v>
      </c>
      <c r="X68" s="13">
        <f t="shared" si="30"/>
        <v>884</v>
      </c>
      <c r="Y68" s="9">
        <v>0</v>
      </c>
      <c r="Z68" s="9">
        <f t="shared" si="25"/>
        <v>480</v>
      </c>
      <c r="AA68" s="3">
        <f t="shared" si="27"/>
        <v>0</v>
      </c>
      <c r="AB68" s="3">
        <f t="shared" si="27"/>
        <v>8</v>
      </c>
      <c r="AC68" s="3">
        <v>46.97</v>
      </c>
      <c r="AD68" s="3">
        <v>96.89</v>
      </c>
      <c r="AE68" s="3">
        <f t="shared" si="20"/>
        <v>143.86000000000001</v>
      </c>
      <c r="AF68" s="3">
        <v>2020</v>
      </c>
      <c r="AG68" s="3">
        <v>3750</v>
      </c>
      <c r="AH68" s="3">
        <f t="shared" si="28"/>
        <v>5770</v>
      </c>
      <c r="AI68" s="3">
        <v>1075</v>
      </c>
      <c r="AJ68" s="3">
        <v>7424</v>
      </c>
      <c r="AK68" s="3">
        <v>563</v>
      </c>
      <c r="AM68" s="3">
        <v>7424</v>
      </c>
      <c r="AN68" s="3">
        <v>109.5</v>
      </c>
      <c r="AO68" s="87">
        <v>19680</v>
      </c>
    </row>
    <row r="69" spans="1:41" x14ac:dyDescent="0.2">
      <c r="A69" s="20" t="s">
        <v>54</v>
      </c>
      <c r="B69" s="21">
        <v>5</v>
      </c>
      <c r="C69" s="14">
        <v>21</v>
      </c>
      <c r="D69" s="14">
        <v>20</v>
      </c>
      <c r="E69" s="11" t="s">
        <v>273</v>
      </c>
      <c r="F69" s="10" t="s">
        <v>276</v>
      </c>
      <c r="G69" s="34" t="s">
        <v>186</v>
      </c>
      <c r="H69" s="22">
        <v>4915</v>
      </c>
      <c r="I69" s="22">
        <v>2490</v>
      </c>
      <c r="J69" s="23">
        <v>25.6</v>
      </c>
      <c r="K69" s="22">
        <v>2440</v>
      </c>
      <c r="L69" s="22">
        <v>1220</v>
      </c>
      <c r="M69" s="21">
        <v>25</v>
      </c>
      <c r="N69" s="21">
        <v>4</v>
      </c>
      <c r="O69" s="103" t="s">
        <v>105</v>
      </c>
      <c r="P69" s="35" t="s">
        <v>279</v>
      </c>
      <c r="Q69" s="14">
        <v>700</v>
      </c>
      <c r="R69" s="3">
        <f t="shared" si="15"/>
        <v>219.31123200000002</v>
      </c>
      <c r="S69" s="29">
        <f t="shared" si="26"/>
        <v>2800</v>
      </c>
      <c r="T69" s="3">
        <f t="shared" ref="T69:T131" si="32">K69*L69*M69*S69/1000/1000/1000</f>
        <v>208.376</v>
      </c>
      <c r="U69" s="3">
        <f t="shared" si="31"/>
        <v>0</v>
      </c>
      <c r="V69" s="13">
        <v>0</v>
      </c>
      <c r="W69" s="42">
        <f t="shared" si="29"/>
        <v>208.376</v>
      </c>
      <c r="X69" s="13">
        <f t="shared" si="30"/>
        <v>700</v>
      </c>
      <c r="Y69" s="9">
        <v>79</v>
      </c>
      <c r="Z69" s="9">
        <f t="shared" si="25"/>
        <v>401</v>
      </c>
      <c r="AA69" s="3">
        <f t="shared" si="19"/>
        <v>1.3166666666666667</v>
      </c>
      <c r="AB69" s="3">
        <f t="shared" si="19"/>
        <v>6.6833333333333336</v>
      </c>
      <c r="AC69" s="3">
        <v>37.380000000000003</v>
      </c>
      <c r="AD69" s="3">
        <v>75.23</v>
      </c>
      <c r="AE69" s="3">
        <f t="shared" si="20"/>
        <v>112.61000000000001</v>
      </c>
      <c r="AF69" s="3">
        <v>1607</v>
      </c>
      <c r="AG69" s="3">
        <v>2912</v>
      </c>
      <c r="AH69" s="3">
        <f t="shared" si="28"/>
        <v>4519</v>
      </c>
      <c r="AI69" s="3">
        <v>845</v>
      </c>
      <c r="AJ69" s="3">
        <v>5960</v>
      </c>
      <c r="AK69" s="3">
        <v>448.25</v>
      </c>
      <c r="AM69" s="3">
        <v>5960</v>
      </c>
      <c r="AN69" s="3">
        <v>142</v>
      </c>
      <c r="AO69" s="87">
        <v>29440</v>
      </c>
    </row>
    <row r="70" spans="1:41" x14ac:dyDescent="0.2">
      <c r="A70" s="20" t="s">
        <v>54</v>
      </c>
      <c r="B70" s="21">
        <v>5</v>
      </c>
      <c r="C70" s="14">
        <v>21</v>
      </c>
      <c r="D70" s="14">
        <v>20</v>
      </c>
      <c r="E70" s="11" t="s">
        <v>274</v>
      </c>
      <c r="F70" s="10" t="s">
        <v>277</v>
      </c>
      <c r="G70" s="34" t="s">
        <v>186</v>
      </c>
      <c r="H70" s="22">
        <v>4915</v>
      </c>
      <c r="I70" s="22">
        <v>2490</v>
      </c>
      <c r="J70" s="23">
        <v>25.6</v>
      </c>
      <c r="K70" s="22">
        <v>2440</v>
      </c>
      <c r="L70" s="22">
        <v>1220</v>
      </c>
      <c r="M70" s="21">
        <v>25</v>
      </c>
      <c r="N70" s="21">
        <v>4</v>
      </c>
      <c r="O70" s="103" t="s">
        <v>105</v>
      </c>
      <c r="P70" s="35" t="s">
        <v>280</v>
      </c>
      <c r="Q70" s="14">
        <v>805</v>
      </c>
      <c r="R70" s="3">
        <f t="shared" si="15"/>
        <v>252.20791680000002</v>
      </c>
      <c r="S70" s="29">
        <f t="shared" si="26"/>
        <v>3220</v>
      </c>
      <c r="T70" s="3">
        <f t="shared" si="32"/>
        <v>239.63239999999999</v>
      </c>
      <c r="U70" s="3">
        <f t="shared" si="31"/>
        <v>1.7860799999999999</v>
      </c>
      <c r="V70" s="13">
        <v>6</v>
      </c>
      <c r="W70" s="42">
        <f t="shared" si="29"/>
        <v>241.41847999999999</v>
      </c>
      <c r="X70" s="13">
        <f t="shared" si="30"/>
        <v>811</v>
      </c>
      <c r="Y70" s="9">
        <v>5</v>
      </c>
      <c r="Z70" s="9">
        <f t="shared" si="25"/>
        <v>475</v>
      </c>
      <c r="AA70" s="3">
        <f t="shared" ref="AA70:AB100" si="33">Y70/60</f>
        <v>8.3333333333333329E-2</v>
      </c>
      <c r="AB70" s="3">
        <f t="shared" si="33"/>
        <v>7.916666666666667</v>
      </c>
      <c r="AC70" s="3">
        <v>45.03</v>
      </c>
      <c r="AD70" s="3">
        <v>91.48</v>
      </c>
      <c r="AE70" s="3">
        <f t="shared" si="20"/>
        <v>136.51</v>
      </c>
      <c r="AF70" s="3">
        <v>1935</v>
      </c>
      <c r="AG70" s="3">
        <v>3551</v>
      </c>
      <c r="AH70" s="3">
        <f t="shared" si="28"/>
        <v>5486</v>
      </c>
      <c r="AI70" s="3">
        <v>1023</v>
      </c>
      <c r="AJ70" s="3">
        <v>6896</v>
      </c>
      <c r="AK70" s="3">
        <v>540</v>
      </c>
      <c r="AM70" s="3">
        <v>6896</v>
      </c>
      <c r="AN70" s="3">
        <v>175</v>
      </c>
      <c r="AO70" s="87">
        <v>28320</v>
      </c>
    </row>
    <row r="71" spans="1:41" x14ac:dyDescent="0.2">
      <c r="A71" s="20" t="s">
        <v>54</v>
      </c>
      <c r="B71" s="21">
        <v>5</v>
      </c>
      <c r="C71" s="14">
        <v>21</v>
      </c>
      <c r="D71" s="14">
        <v>21</v>
      </c>
      <c r="E71" s="11" t="s">
        <v>281</v>
      </c>
      <c r="F71" s="10" t="s">
        <v>284</v>
      </c>
      <c r="G71" s="34" t="s">
        <v>186</v>
      </c>
      <c r="H71" s="22">
        <v>4915</v>
      </c>
      <c r="I71" s="22">
        <v>2490</v>
      </c>
      <c r="J71" s="23">
        <v>25.6</v>
      </c>
      <c r="K71" s="22">
        <v>2440</v>
      </c>
      <c r="L71" s="22">
        <v>1220</v>
      </c>
      <c r="M71" s="21">
        <v>25</v>
      </c>
      <c r="N71" s="21">
        <v>4</v>
      </c>
      <c r="O71" s="103" t="s">
        <v>105</v>
      </c>
      <c r="P71" s="35" t="s">
        <v>288</v>
      </c>
      <c r="Q71" s="14">
        <v>273</v>
      </c>
      <c r="R71" s="3">
        <f t="shared" si="15"/>
        <v>85.53138048000001</v>
      </c>
      <c r="S71" s="29">
        <f t="shared" si="26"/>
        <v>1092</v>
      </c>
      <c r="T71" s="3">
        <f t="shared" si="32"/>
        <v>81.266639999999995</v>
      </c>
      <c r="U71" s="3">
        <f t="shared" si="31"/>
        <v>0.29768</v>
      </c>
      <c r="V71" s="13">
        <v>1</v>
      </c>
      <c r="W71" s="42">
        <f>T71+U71</f>
        <v>81.564319999999995</v>
      </c>
      <c r="X71" s="13">
        <f t="shared" si="30"/>
        <v>274</v>
      </c>
      <c r="Y71" s="9">
        <v>8</v>
      </c>
      <c r="Z71" s="9">
        <v>63</v>
      </c>
      <c r="AA71" s="3">
        <f t="shared" si="33"/>
        <v>0.13333333333333333</v>
      </c>
      <c r="AB71" s="3">
        <f t="shared" si="33"/>
        <v>1.05</v>
      </c>
      <c r="AC71" s="3">
        <v>12.76</v>
      </c>
      <c r="AD71" s="3">
        <v>24.95</v>
      </c>
      <c r="AE71" s="3">
        <f t="shared" si="20"/>
        <v>37.71</v>
      </c>
      <c r="AF71" s="3">
        <v>548</v>
      </c>
      <c r="AG71" s="3">
        <v>966</v>
      </c>
      <c r="AH71" s="3">
        <f t="shared" si="28"/>
        <v>1514</v>
      </c>
      <c r="AI71" s="3">
        <v>284</v>
      </c>
      <c r="AJ71" s="3">
        <v>944</v>
      </c>
      <c r="AK71" s="3">
        <v>153</v>
      </c>
      <c r="AM71" s="3">
        <v>944</v>
      </c>
      <c r="AN71" s="3">
        <v>30</v>
      </c>
      <c r="AO71" s="87">
        <v>10420</v>
      </c>
    </row>
    <row r="72" spans="1:41" x14ac:dyDescent="0.2">
      <c r="A72" s="20" t="s">
        <v>54</v>
      </c>
      <c r="B72" s="21">
        <v>5</v>
      </c>
      <c r="C72" s="14">
        <v>21</v>
      </c>
      <c r="D72" s="14">
        <v>21</v>
      </c>
      <c r="E72" s="11" t="s">
        <v>281</v>
      </c>
      <c r="F72" s="10" t="s">
        <v>284</v>
      </c>
      <c r="G72" s="34" t="s">
        <v>287</v>
      </c>
      <c r="H72" s="22">
        <v>4915</v>
      </c>
      <c r="I72" s="22">
        <v>2490</v>
      </c>
      <c r="J72" s="23">
        <v>18.5</v>
      </c>
      <c r="K72" s="22">
        <v>2440</v>
      </c>
      <c r="L72" s="22">
        <v>1220</v>
      </c>
      <c r="M72" s="21">
        <v>18</v>
      </c>
      <c r="N72" s="21">
        <v>4</v>
      </c>
      <c r="O72" s="103" t="s">
        <v>105</v>
      </c>
      <c r="P72" s="35" t="s">
        <v>289</v>
      </c>
      <c r="Q72" s="14">
        <v>240</v>
      </c>
      <c r="R72" s="3">
        <f t="shared" si="15"/>
        <v>54.338274000000006</v>
      </c>
      <c r="S72" s="29">
        <f t="shared" si="26"/>
        <v>960</v>
      </c>
      <c r="T72" s="3">
        <f t="shared" si="32"/>
        <v>51.439104</v>
      </c>
      <c r="U72" s="3">
        <f t="shared" si="31"/>
        <v>2.3576256000000004</v>
      </c>
      <c r="V72" s="13">
        <v>11</v>
      </c>
      <c r="W72" s="42">
        <f t="shared" ref="W72:W73" si="34">T72+U72</f>
        <v>53.796729599999999</v>
      </c>
      <c r="X72" s="13">
        <f t="shared" si="30"/>
        <v>251</v>
      </c>
      <c r="Y72" s="9">
        <v>78</v>
      </c>
      <c r="Z72" s="9">
        <v>126</v>
      </c>
      <c r="AA72" s="3">
        <f t="shared" si="33"/>
        <v>1.3</v>
      </c>
      <c r="AB72" s="3">
        <f t="shared" si="33"/>
        <v>2.1</v>
      </c>
      <c r="AC72" s="3">
        <v>18.03</v>
      </c>
      <c r="AD72" s="3">
        <v>27.78</v>
      </c>
      <c r="AE72" s="3">
        <f t="shared" si="20"/>
        <v>45.81</v>
      </c>
      <c r="AF72" s="3">
        <v>774</v>
      </c>
      <c r="AG72" s="3">
        <v>1048</v>
      </c>
      <c r="AH72" s="3">
        <f t="shared" si="28"/>
        <v>1822</v>
      </c>
      <c r="AI72" s="3">
        <v>358</v>
      </c>
      <c r="AJ72" s="3">
        <v>2642</v>
      </c>
      <c r="AK72" s="3">
        <v>209.5</v>
      </c>
      <c r="AL72" s="3">
        <v>82.8</v>
      </c>
      <c r="AM72" s="3">
        <v>2642</v>
      </c>
      <c r="AN72" s="3">
        <v>42</v>
      </c>
      <c r="AO72" s="87">
        <v>10426</v>
      </c>
    </row>
    <row r="73" spans="1:41" x14ac:dyDescent="0.2">
      <c r="A73" s="20" t="s">
        <v>54</v>
      </c>
      <c r="B73" s="21">
        <v>5</v>
      </c>
      <c r="C73" s="14">
        <v>21</v>
      </c>
      <c r="D73" s="14">
        <v>21</v>
      </c>
      <c r="E73" s="11" t="s">
        <v>281</v>
      </c>
      <c r="F73" s="10" t="s">
        <v>284</v>
      </c>
      <c r="G73" s="34" t="s">
        <v>287</v>
      </c>
      <c r="H73" s="22">
        <v>4915</v>
      </c>
      <c r="I73" s="22">
        <v>2490</v>
      </c>
      <c r="J73" s="23">
        <v>18.5</v>
      </c>
      <c r="K73" s="22">
        <v>2440</v>
      </c>
      <c r="L73" s="22">
        <v>1220</v>
      </c>
      <c r="M73" s="21">
        <v>18</v>
      </c>
      <c r="N73" s="21">
        <v>4</v>
      </c>
      <c r="O73" s="103" t="s">
        <v>105</v>
      </c>
      <c r="P73" s="35" t="s">
        <v>290</v>
      </c>
      <c r="Q73" s="14">
        <v>152</v>
      </c>
      <c r="R73" s="3">
        <f t="shared" si="15"/>
        <v>34.414240200000002</v>
      </c>
      <c r="S73" s="29">
        <f t="shared" si="26"/>
        <v>608</v>
      </c>
      <c r="T73" s="3">
        <f t="shared" si="32"/>
        <v>32.578099200000004</v>
      </c>
      <c r="U73" s="3">
        <f t="shared" si="31"/>
        <v>0.85731840000000004</v>
      </c>
      <c r="V73" s="13">
        <v>4</v>
      </c>
      <c r="W73" s="42">
        <f t="shared" si="34"/>
        <v>33.435417600000001</v>
      </c>
      <c r="X73" s="13">
        <f t="shared" si="30"/>
        <v>156</v>
      </c>
      <c r="Y73" s="9">
        <v>78</v>
      </c>
      <c r="Z73" s="9">
        <v>127</v>
      </c>
      <c r="AA73" s="3">
        <f t="shared" si="33"/>
        <v>1.3</v>
      </c>
      <c r="AB73" s="3">
        <f t="shared" si="33"/>
        <v>2.1166666666666667</v>
      </c>
      <c r="AC73" s="3">
        <v>15</v>
      </c>
      <c r="AD73" s="3">
        <v>20.81</v>
      </c>
      <c r="AE73" s="3">
        <f t="shared" si="20"/>
        <v>35.81</v>
      </c>
      <c r="AF73" s="3">
        <v>644</v>
      </c>
      <c r="AG73" s="3">
        <v>788</v>
      </c>
      <c r="AH73" s="3">
        <f t="shared" si="28"/>
        <v>1432</v>
      </c>
      <c r="AI73" s="3">
        <v>284</v>
      </c>
      <c r="AJ73" s="3">
        <v>2158</v>
      </c>
      <c r="AK73" s="3">
        <v>164</v>
      </c>
      <c r="AL73" s="3">
        <v>62.1</v>
      </c>
      <c r="AM73" s="3">
        <v>2158</v>
      </c>
      <c r="AN73" s="3">
        <v>28.5</v>
      </c>
      <c r="AO73" s="87">
        <v>10434</v>
      </c>
    </row>
    <row r="74" spans="1:41" x14ac:dyDescent="0.2">
      <c r="A74" s="20" t="s">
        <v>54</v>
      </c>
      <c r="B74" s="21">
        <v>5</v>
      </c>
      <c r="C74" s="14">
        <v>21</v>
      </c>
      <c r="D74" s="14">
        <v>21</v>
      </c>
      <c r="E74" s="11" t="s">
        <v>282</v>
      </c>
      <c r="F74" s="10" t="s">
        <v>285</v>
      </c>
      <c r="G74" s="34" t="s">
        <v>287</v>
      </c>
      <c r="H74" s="22">
        <v>4915</v>
      </c>
      <c r="I74" s="22">
        <v>2490</v>
      </c>
      <c r="J74" s="23">
        <v>18.5</v>
      </c>
      <c r="K74" s="22">
        <v>2440</v>
      </c>
      <c r="L74" s="22">
        <v>1220</v>
      </c>
      <c r="M74" s="21">
        <v>18</v>
      </c>
      <c r="N74" s="21">
        <v>4</v>
      </c>
      <c r="O74" s="103" t="s">
        <v>105</v>
      </c>
      <c r="P74" s="35" t="s">
        <v>291</v>
      </c>
      <c r="Q74" s="14">
        <v>496</v>
      </c>
      <c r="R74" s="3">
        <f t="shared" si="15"/>
        <v>112.29909960000002</v>
      </c>
      <c r="S74" s="29">
        <f t="shared" si="26"/>
        <v>1984</v>
      </c>
      <c r="T74" s="3">
        <f>K74*L74*M74*S74/1000/1000/1000</f>
        <v>106.3074816</v>
      </c>
      <c r="U74" s="3">
        <f t="shared" si="31"/>
        <v>1.5003072</v>
      </c>
      <c r="V74" s="13">
        <v>7</v>
      </c>
      <c r="W74" s="42">
        <f>T74+U74</f>
        <v>107.8077888</v>
      </c>
      <c r="X74" s="13">
        <f t="shared" si="30"/>
        <v>503</v>
      </c>
      <c r="Y74" s="9">
        <v>72</v>
      </c>
      <c r="Z74" s="9">
        <v>168</v>
      </c>
      <c r="AA74" s="3">
        <f t="shared" si="33"/>
        <v>1.2</v>
      </c>
      <c r="AB74" s="3">
        <f t="shared" si="33"/>
        <v>2.8</v>
      </c>
      <c r="AC74" s="3">
        <v>29.1</v>
      </c>
      <c r="AD74" s="3">
        <v>43.5</v>
      </c>
      <c r="AE74" s="3">
        <f t="shared" ref="AE74:AE100" si="35">SUM(AC74:AD74)</f>
        <v>72.599999999999994</v>
      </c>
      <c r="AF74" s="3">
        <v>1252</v>
      </c>
      <c r="AG74" s="3">
        <v>1641</v>
      </c>
      <c r="AH74" s="3">
        <f t="shared" si="28"/>
        <v>2893</v>
      </c>
      <c r="AI74" s="3">
        <v>570</v>
      </c>
      <c r="AJ74" s="3">
        <v>4589</v>
      </c>
      <c r="AK74" s="3">
        <v>318</v>
      </c>
      <c r="AL74" s="3">
        <v>130</v>
      </c>
      <c r="AM74" s="3">
        <v>4589</v>
      </c>
      <c r="AN74" s="3">
        <v>68</v>
      </c>
      <c r="AO74" s="87">
        <v>16080</v>
      </c>
    </row>
    <row r="75" spans="1:41" x14ac:dyDescent="0.2">
      <c r="A75" s="20" t="s">
        <v>54</v>
      </c>
      <c r="B75" s="21">
        <v>5</v>
      </c>
      <c r="C75" s="14">
        <v>21</v>
      </c>
      <c r="D75" s="14">
        <v>21</v>
      </c>
      <c r="E75" s="11" t="s">
        <v>282</v>
      </c>
      <c r="F75" s="10" t="s">
        <v>285</v>
      </c>
      <c r="G75" s="34" t="s">
        <v>287</v>
      </c>
      <c r="H75" s="22">
        <v>4915</v>
      </c>
      <c r="I75" s="22">
        <v>2490</v>
      </c>
      <c r="J75" s="23">
        <v>18.5</v>
      </c>
      <c r="K75" s="22">
        <v>2440</v>
      </c>
      <c r="L75" s="22">
        <v>1220</v>
      </c>
      <c r="M75" s="21">
        <v>18</v>
      </c>
      <c r="N75" s="21">
        <v>4</v>
      </c>
      <c r="O75" s="103" t="s">
        <v>105</v>
      </c>
      <c r="P75" s="35" t="s">
        <v>292</v>
      </c>
      <c r="Q75" s="14">
        <v>264</v>
      </c>
      <c r="R75" s="3">
        <f>IF(OR(H75=0,I75=0,J75=0),,Q75*((H75/1000*I75/1000*J75/1000)))</f>
        <v>59.772101400000004</v>
      </c>
      <c r="S75" s="29">
        <f t="shared" si="26"/>
        <v>1056</v>
      </c>
      <c r="T75" s="3">
        <f t="shared" si="32"/>
        <v>56.583014400000003</v>
      </c>
      <c r="U75" s="3">
        <f t="shared" si="31"/>
        <v>4.2865919999999997</v>
      </c>
      <c r="V75" s="13">
        <v>20</v>
      </c>
      <c r="W75" s="42">
        <f t="shared" ref="W75:W76" si="36">T75+U75</f>
        <v>60.869606400000002</v>
      </c>
      <c r="X75" s="13">
        <f t="shared" si="30"/>
        <v>284</v>
      </c>
      <c r="Y75" s="9">
        <v>72</v>
      </c>
      <c r="Z75" s="9">
        <v>168</v>
      </c>
      <c r="AA75" s="3">
        <f t="shared" si="33"/>
        <v>1.2</v>
      </c>
      <c r="AB75" s="3">
        <f t="shared" si="33"/>
        <v>2.8</v>
      </c>
      <c r="AC75" s="3">
        <v>14.1</v>
      </c>
      <c r="AD75" s="3">
        <v>22</v>
      </c>
      <c r="AE75" s="3">
        <f t="shared" si="35"/>
        <v>36.1</v>
      </c>
      <c r="AF75" s="3">
        <v>603</v>
      </c>
      <c r="AG75" s="3">
        <v>824</v>
      </c>
      <c r="AH75" s="3">
        <f t="shared" si="28"/>
        <v>1427</v>
      </c>
      <c r="AI75" s="3">
        <v>534</v>
      </c>
      <c r="AJ75" s="3">
        <v>3630</v>
      </c>
      <c r="AK75" s="3">
        <v>156</v>
      </c>
      <c r="AL75" s="3">
        <v>195</v>
      </c>
      <c r="AM75" s="3">
        <v>3630</v>
      </c>
      <c r="AN75" s="3">
        <v>25</v>
      </c>
      <c r="AO75" s="87">
        <v>16080</v>
      </c>
    </row>
    <row r="76" spans="1:41" x14ac:dyDescent="0.2">
      <c r="A76" s="20" t="s">
        <v>54</v>
      </c>
      <c r="B76" s="21">
        <v>5</v>
      </c>
      <c r="C76" s="14">
        <v>21</v>
      </c>
      <c r="D76" s="14">
        <v>21</v>
      </c>
      <c r="E76" s="11" t="s">
        <v>283</v>
      </c>
      <c r="F76" s="10" t="s">
        <v>286</v>
      </c>
      <c r="G76" s="34" t="s">
        <v>287</v>
      </c>
      <c r="H76" s="22">
        <v>4915</v>
      </c>
      <c r="I76" s="22">
        <v>2490</v>
      </c>
      <c r="J76" s="23">
        <v>18.5</v>
      </c>
      <c r="K76" s="22">
        <v>2440</v>
      </c>
      <c r="L76" s="22">
        <v>1220</v>
      </c>
      <c r="M76" s="21">
        <v>18</v>
      </c>
      <c r="N76" s="21">
        <v>4</v>
      </c>
      <c r="O76" s="103" t="s">
        <v>105</v>
      </c>
      <c r="P76" s="35" t="s">
        <v>293</v>
      </c>
      <c r="Q76" s="14">
        <v>664</v>
      </c>
      <c r="R76" s="3">
        <f t="shared" si="15"/>
        <v>150.33589140000001</v>
      </c>
      <c r="S76" s="29">
        <f t="shared" si="26"/>
        <v>2656</v>
      </c>
      <c r="T76" s="3">
        <f t="shared" si="32"/>
        <v>142.3148544</v>
      </c>
      <c r="U76" s="3">
        <f t="shared" si="31"/>
        <v>0.21432960000000001</v>
      </c>
      <c r="V76" s="13">
        <v>1</v>
      </c>
      <c r="W76" s="42">
        <f t="shared" si="36"/>
        <v>142.52918400000001</v>
      </c>
      <c r="X76" s="13">
        <f t="shared" si="30"/>
        <v>665</v>
      </c>
      <c r="Y76" s="9">
        <v>182</v>
      </c>
      <c r="Z76" s="9">
        <f>480-Y76</f>
        <v>298</v>
      </c>
      <c r="AA76" s="3">
        <f t="shared" si="33"/>
        <v>3.0333333333333332</v>
      </c>
      <c r="AB76" s="3">
        <f t="shared" si="33"/>
        <v>4.9666666666666668</v>
      </c>
      <c r="AC76" s="3">
        <v>37.450000000000003</v>
      </c>
      <c r="AD76" s="3">
        <v>53.67</v>
      </c>
      <c r="AE76" s="3">
        <f t="shared" si="35"/>
        <v>91.12</v>
      </c>
      <c r="AF76" s="3">
        <v>1705</v>
      </c>
      <c r="AG76" s="3">
        <v>2033</v>
      </c>
      <c r="AH76" s="3">
        <f t="shared" si="28"/>
        <v>3738</v>
      </c>
      <c r="AI76" s="3">
        <v>713</v>
      </c>
      <c r="AJ76" s="3">
        <v>5948</v>
      </c>
      <c r="AK76" s="3">
        <v>408</v>
      </c>
      <c r="AL76" s="3">
        <v>145</v>
      </c>
      <c r="AM76" s="3">
        <v>5948</v>
      </c>
      <c r="AN76" s="3">
        <v>73</v>
      </c>
      <c r="AO76" s="87">
        <v>27680</v>
      </c>
    </row>
    <row r="77" spans="1:41" x14ac:dyDescent="0.2">
      <c r="A77" s="20" t="s">
        <v>54</v>
      </c>
      <c r="B77" s="21">
        <v>5</v>
      </c>
      <c r="C77" s="14">
        <v>21</v>
      </c>
      <c r="D77" s="14">
        <v>22</v>
      </c>
      <c r="E77" s="11" t="s">
        <v>294</v>
      </c>
      <c r="F77" s="10" t="s">
        <v>297</v>
      </c>
      <c r="G77" s="34" t="s">
        <v>104</v>
      </c>
      <c r="H77" s="22">
        <v>4915</v>
      </c>
      <c r="I77" s="22">
        <v>2490</v>
      </c>
      <c r="J77" s="23">
        <v>18.5</v>
      </c>
      <c r="K77" s="22">
        <v>2440</v>
      </c>
      <c r="L77" s="22">
        <v>1220</v>
      </c>
      <c r="M77" s="21">
        <v>18</v>
      </c>
      <c r="N77" s="21">
        <v>4</v>
      </c>
      <c r="O77" s="103" t="s">
        <v>105</v>
      </c>
      <c r="P77" s="35" t="s">
        <v>300</v>
      </c>
      <c r="Q77" s="14">
        <v>208</v>
      </c>
      <c r="R77" s="3">
        <f t="shared" si="15"/>
        <v>47.093170800000003</v>
      </c>
      <c r="S77" s="29">
        <f t="shared" si="26"/>
        <v>832</v>
      </c>
      <c r="T77" s="3">
        <f t="shared" si="32"/>
        <v>44.580556799999997</v>
      </c>
      <c r="U77" s="3">
        <f t="shared" si="31"/>
        <v>0</v>
      </c>
      <c r="V77" s="13">
        <v>0</v>
      </c>
      <c r="W77" s="42">
        <f>T77+U77</f>
        <v>44.580556799999997</v>
      </c>
      <c r="X77" s="13">
        <f t="shared" si="30"/>
        <v>208</v>
      </c>
      <c r="Y77" s="9">
        <v>411</v>
      </c>
      <c r="Z77" s="9">
        <f t="shared" ref="Z77:Z90" si="37">480-Y77</f>
        <v>69</v>
      </c>
      <c r="AA77" s="3">
        <f t="shared" si="33"/>
        <v>6.85</v>
      </c>
      <c r="AB77" s="3">
        <f t="shared" si="33"/>
        <v>1.1499999999999999</v>
      </c>
      <c r="AC77" s="3">
        <v>14.61</v>
      </c>
      <c r="AD77" s="3">
        <v>20.190000000000001</v>
      </c>
      <c r="AE77" s="3">
        <f t="shared" si="35"/>
        <v>34.799999999999997</v>
      </c>
      <c r="AF77" s="3">
        <v>670</v>
      </c>
      <c r="AG77" s="3">
        <v>764</v>
      </c>
      <c r="AH77" s="3">
        <f t="shared" si="28"/>
        <v>1434</v>
      </c>
      <c r="AI77" s="3">
        <v>221</v>
      </c>
      <c r="AJ77" s="3">
        <v>1132</v>
      </c>
      <c r="AK77" s="3">
        <v>156.5</v>
      </c>
      <c r="AL77" s="3">
        <v>6.03</v>
      </c>
      <c r="AM77" s="3">
        <v>1132</v>
      </c>
      <c r="AN77" s="3">
        <v>27</v>
      </c>
      <c r="AO77" s="87">
        <v>26800</v>
      </c>
    </row>
    <row r="78" spans="1:41" x14ac:dyDescent="0.2">
      <c r="A78" s="20" t="s">
        <v>54</v>
      </c>
      <c r="B78" s="21">
        <v>5</v>
      </c>
      <c r="C78" s="14">
        <v>21</v>
      </c>
      <c r="D78" s="14">
        <v>22</v>
      </c>
      <c r="E78" s="11" t="s">
        <v>295</v>
      </c>
      <c r="F78" s="10" t="s">
        <v>298</v>
      </c>
      <c r="G78" s="34" t="s">
        <v>104</v>
      </c>
      <c r="H78" s="22">
        <v>4915</v>
      </c>
      <c r="I78" s="22">
        <v>2490</v>
      </c>
      <c r="J78" s="23">
        <v>18.5</v>
      </c>
      <c r="K78" s="22">
        <v>2440</v>
      </c>
      <c r="L78" s="22">
        <v>1220</v>
      </c>
      <c r="M78" s="21">
        <v>18</v>
      </c>
      <c r="N78" s="21">
        <v>4</v>
      </c>
      <c r="O78" s="103" t="s">
        <v>105</v>
      </c>
      <c r="P78" s="35" t="s">
        <v>301</v>
      </c>
      <c r="Q78" s="14">
        <v>1080</v>
      </c>
      <c r="R78" s="3">
        <f t="shared" si="15"/>
        <v>244.52223300000003</v>
      </c>
      <c r="S78" s="29">
        <f t="shared" si="26"/>
        <v>4320</v>
      </c>
      <c r="T78" s="3">
        <f t="shared" si="32"/>
        <v>231.47596799999999</v>
      </c>
      <c r="U78" s="3">
        <f t="shared" si="31"/>
        <v>2.5719552000000006</v>
      </c>
      <c r="V78" s="13">
        <v>12</v>
      </c>
      <c r="W78" s="42">
        <f t="shared" ref="W78:W84" si="38">T78+U78</f>
        <v>234.04792319999999</v>
      </c>
      <c r="X78" s="13">
        <f t="shared" si="30"/>
        <v>1092</v>
      </c>
      <c r="Y78" s="9">
        <v>6</v>
      </c>
      <c r="Z78" s="9">
        <f t="shared" si="37"/>
        <v>474</v>
      </c>
      <c r="AA78" s="3">
        <f t="shared" si="33"/>
        <v>0.1</v>
      </c>
      <c r="AB78" s="3">
        <f t="shared" si="33"/>
        <v>7.9</v>
      </c>
      <c r="AC78" s="3">
        <v>57.3</v>
      </c>
      <c r="AD78" s="3">
        <v>79.8</v>
      </c>
      <c r="AE78" s="3">
        <f t="shared" si="35"/>
        <v>137.1</v>
      </c>
      <c r="AF78" s="3">
        <v>2661</v>
      </c>
      <c r="AG78" s="3">
        <v>3068</v>
      </c>
      <c r="AH78" s="3">
        <f t="shared" si="28"/>
        <v>5729</v>
      </c>
      <c r="AI78" s="3">
        <v>1010</v>
      </c>
      <c r="AJ78" s="3">
        <v>8626</v>
      </c>
      <c r="AK78" s="3">
        <v>378.7</v>
      </c>
      <c r="AL78" s="3">
        <v>239</v>
      </c>
      <c r="AM78" s="3">
        <v>8626</v>
      </c>
      <c r="AN78" s="3">
        <v>137</v>
      </c>
      <c r="AO78" s="87">
        <v>18640</v>
      </c>
    </row>
    <row r="79" spans="1:41" x14ac:dyDescent="0.2">
      <c r="A79" s="20" t="s">
        <v>54</v>
      </c>
      <c r="B79" s="21">
        <v>5</v>
      </c>
      <c r="C79" s="14">
        <v>21</v>
      </c>
      <c r="D79" s="14">
        <v>22</v>
      </c>
      <c r="E79" s="11" t="s">
        <v>296</v>
      </c>
      <c r="F79" s="10" t="s">
        <v>299</v>
      </c>
      <c r="G79" s="34" t="s">
        <v>104</v>
      </c>
      <c r="H79" s="22">
        <v>4915</v>
      </c>
      <c r="I79" s="22">
        <v>2490</v>
      </c>
      <c r="J79" s="23">
        <v>18.5</v>
      </c>
      <c r="K79" s="22">
        <v>2440</v>
      </c>
      <c r="L79" s="22">
        <v>1220</v>
      </c>
      <c r="M79" s="21">
        <v>18</v>
      </c>
      <c r="N79" s="21">
        <v>4</v>
      </c>
      <c r="O79" s="103" t="s">
        <v>105</v>
      </c>
      <c r="P79" s="35" t="s">
        <v>302</v>
      </c>
      <c r="Q79" s="14">
        <v>656</v>
      </c>
      <c r="R79" s="3">
        <f t="shared" si="15"/>
        <v>148.5246156</v>
      </c>
      <c r="S79" s="29">
        <f t="shared" si="26"/>
        <v>2624</v>
      </c>
      <c r="T79" s="3">
        <f t="shared" si="32"/>
        <v>140.60021760000001</v>
      </c>
      <c r="U79" s="3">
        <f t="shared" si="31"/>
        <v>6.8585472000000003</v>
      </c>
      <c r="V79" s="13">
        <v>32</v>
      </c>
      <c r="W79" s="42">
        <f t="shared" si="38"/>
        <v>147.45876480000001</v>
      </c>
      <c r="X79" s="13">
        <f t="shared" si="30"/>
        <v>688</v>
      </c>
      <c r="Y79" s="9">
        <v>194</v>
      </c>
      <c r="Z79" s="9">
        <f t="shared" si="37"/>
        <v>286</v>
      </c>
      <c r="AA79" s="3">
        <f t="shared" si="33"/>
        <v>3.2333333333333334</v>
      </c>
      <c r="AB79" s="3">
        <f t="shared" si="33"/>
        <v>4.7666666666666666</v>
      </c>
      <c r="AC79" s="3">
        <v>38.35</v>
      </c>
      <c r="AD79" s="3">
        <v>57.79</v>
      </c>
      <c r="AE79" s="3">
        <f t="shared" si="35"/>
        <v>96.14</v>
      </c>
      <c r="AF79" s="3">
        <v>1802</v>
      </c>
      <c r="AG79" s="3">
        <v>2248</v>
      </c>
      <c r="AH79" s="3">
        <f t="shared" si="28"/>
        <v>4050</v>
      </c>
      <c r="AI79" s="3">
        <v>752</v>
      </c>
      <c r="AJ79" s="3">
        <v>6312</v>
      </c>
      <c r="AK79" s="3">
        <v>230</v>
      </c>
      <c r="AL79" s="3">
        <v>157</v>
      </c>
      <c r="AM79" s="3">
        <v>6312</v>
      </c>
      <c r="AN79" s="3">
        <v>108</v>
      </c>
      <c r="AO79" s="87">
        <v>28400</v>
      </c>
    </row>
    <row r="80" spans="1:41" x14ac:dyDescent="0.2">
      <c r="A80" s="20" t="s">
        <v>54</v>
      </c>
      <c r="B80" s="21">
        <v>5</v>
      </c>
      <c r="C80" s="14">
        <v>21</v>
      </c>
      <c r="D80" s="14">
        <v>23</v>
      </c>
      <c r="E80" s="11" t="s">
        <v>303</v>
      </c>
      <c r="F80" s="10" t="s">
        <v>306</v>
      </c>
      <c r="G80" s="34" t="s">
        <v>104</v>
      </c>
      <c r="H80" s="22">
        <v>4915</v>
      </c>
      <c r="I80" s="22">
        <v>2490</v>
      </c>
      <c r="J80" s="23">
        <v>18.5</v>
      </c>
      <c r="K80" s="22">
        <v>2440</v>
      </c>
      <c r="L80" s="22">
        <v>1220</v>
      </c>
      <c r="M80" s="21">
        <v>18</v>
      </c>
      <c r="N80" s="21">
        <v>4</v>
      </c>
      <c r="O80" s="103" t="s">
        <v>105</v>
      </c>
      <c r="P80" s="35" t="s">
        <v>309</v>
      </c>
      <c r="Q80" s="14">
        <v>687</v>
      </c>
      <c r="R80" s="3">
        <f t="shared" si="15"/>
        <v>155.54330932500002</v>
      </c>
      <c r="S80" s="29">
        <f t="shared" si="26"/>
        <v>2748</v>
      </c>
      <c r="T80" s="3">
        <f t="shared" si="32"/>
        <v>147.24443519999997</v>
      </c>
      <c r="U80" s="3">
        <f t="shared" si="31"/>
        <v>3.8579327999999995</v>
      </c>
      <c r="V80" s="13">
        <v>18</v>
      </c>
      <c r="W80" s="42">
        <f t="shared" si="38"/>
        <v>151.10236799999996</v>
      </c>
      <c r="X80" s="13">
        <f t="shared" si="30"/>
        <v>705</v>
      </c>
      <c r="Y80" s="9">
        <v>184</v>
      </c>
      <c r="Z80" s="9">
        <f t="shared" si="37"/>
        <v>296</v>
      </c>
      <c r="AA80" s="3">
        <f t="shared" si="33"/>
        <v>3.0666666666666669</v>
      </c>
      <c r="AB80" s="3">
        <f t="shared" si="33"/>
        <v>4.9333333333333336</v>
      </c>
      <c r="AC80" s="3">
        <v>46.26</v>
      </c>
      <c r="AD80" s="3">
        <v>72.31</v>
      </c>
      <c r="AE80" s="3">
        <f t="shared" si="35"/>
        <v>118.57</v>
      </c>
      <c r="AF80" s="3">
        <v>2171</v>
      </c>
      <c r="AG80" s="3">
        <v>2802</v>
      </c>
      <c r="AH80" s="3">
        <f t="shared" si="28"/>
        <v>4973</v>
      </c>
      <c r="AI80" s="3">
        <v>904</v>
      </c>
      <c r="AJ80" s="3">
        <v>7628</v>
      </c>
      <c r="AK80" s="3">
        <v>263</v>
      </c>
      <c r="AL80" s="3">
        <v>215</v>
      </c>
      <c r="AM80" s="3">
        <v>7628</v>
      </c>
      <c r="AN80" s="3">
        <v>72</v>
      </c>
      <c r="AO80" s="87">
        <v>29040</v>
      </c>
    </row>
    <row r="81" spans="1:41" x14ac:dyDescent="0.2">
      <c r="A81" s="20" t="s">
        <v>54</v>
      </c>
      <c r="B81" s="21">
        <v>5</v>
      </c>
      <c r="C81" s="14">
        <v>21</v>
      </c>
      <c r="D81" s="14">
        <v>23</v>
      </c>
      <c r="E81" s="11" t="s">
        <v>304</v>
      </c>
      <c r="F81" s="10" t="s">
        <v>307</v>
      </c>
      <c r="G81" s="34" t="s">
        <v>104</v>
      </c>
      <c r="H81" s="22">
        <v>4915</v>
      </c>
      <c r="I81" s="22">
        <v>2490</v>
      </c>
      <c r="J81" s="23">
        <v>18.5</v>
      </c>
      <c r="K81" s="22">
        <v>2440</v>
      </c>
      <c r="L81" s="22">
        <v>1220</v>
      </c>
      <c r="M81" s="21">
        <v>18</v>
      </c>
      <c r="N81" s="21">
        <v>4</v>
      </c>
      <c r="O81" s="103" t="s">
        <v>105</v>
      </c>
      <c r="P81" s="35" t="s">
        <v>310</v>
      </c>
      <c r="Q81" s="14">
        <v>1288</v>
      </c>
      <c r="R81" s="3">
        <f>IF(OR(H81=0,I81=0,J81=0),,Q81*((H81/1000*I81/1000*J81/1000)))</f>
        <v>291.61540380000002</v>
      </c>
      <c r="S81" s="29">
        <f t="shared" si="26"/>
        <v>5152</v>
      </c>
      <c r="T81" s="3">
        <f t="shared" si="32"/>
        <v>276.05652480000003</v>
      </c>
      <c r="U81" s="3">
        <f t="shared" si="31"/>
        <v>7.715865599999999</v>
      </c>
      <c r="V81" s="13">
        <v>36</v>
      </c>
      <c r="W81" s="42">
        <f t="shared" si="38"/>
        <v>283.77239040000001</v>
      </c>
      <c r="X81" s="13">
        <f t="shared" si="30"/>
        <v>1324</v>
      </c>
      <c r="Y81" s="9">
        <v>14</v>
      </c>
      <c r="Z81" s="9">
        <f t="shared" si="37"/>
        <v>466</v>
      </c>
      <c r="AA81" s="3">
        <f t="shared" si="33"/>
        <v>0.23333333333333334</v>
      </c>
      <c r="AB81" s="3">
        <f t="shared" si="33"/>
        <v>7.7666666666666666</v>
      </c>
      <c r="AC81" s="3">
        <v>61.5</v>
      </c>
      <c r="AD81" s="3">
        <v>95.6</v>
      </c>
      <c r="AE81" s="3">
        <f t="shared" si="35"/>
        <v>157.1</v>
      </c>
      <c r="AF81" s="3">
        <v>2893</v>
      </c>
      <c r="AG81" s="3">
        <v>3750</v>
      </c>
      <c r="AH81" s="3">
        <f t="shared" si="28"/>
        <v>6643</v>
      </c>
      <c r="AI81" s="3">
        <v>1227</v>
      </c>
      <c r="AJ81" s="3">
        <v>10848</v>
      </c>
      <c r="AK81" s="3">
        <v>338.2</v>
      </c>
      <c r="AL81" s="3">
        <v>285</v>
      </c>
      <c r="AM81" s="3">
        <v>10848</v>
      </c>
      <c r="AN81" s="3">
        <v>97</v>
      </c>
      <c r="AO81" s="87">
        <v>33120</v>
      </c>
    </row>
    <row r="82" spans="1:41" x14ac:dyDescent="0.2">
      <c r="A82" s="20" t="s">
        <v>56</v>
      </c>
      <c r="B82" s="21">
        <v>5</v>
      </c>
      <c r="C82" s="14">
        <v>21</v>
      </c>
      <c r="D82" s="14">
        <v>23</v>
      </c>
      <c r="E82" s="11" t="s">
        <v>305</v>
      </c>
      <c r="F82" s="10" t="s">
        <v>308</v>
      </c>
      <c r="G82" s="34" t="s">
        <v>104</v>
      </c>
      <c r="H82" s="22">
        <v>4915</v>
      </c>
      <c r="I82" s="22">
        <v>2490</v>
      </c>
      <c r="J82" s="23">
        <v>18.5</v>
      </c>
      <c r="K82" s="22">
        <v>2440</v>
      </c>
      <c r="L82" s="22">
        <v>1220</v>
      </c>
      <c r="M82" s="21">
        <v>18</v>
      </c>
      <c r="N82" s="21">
        <v>4</v>
      </c>
      <c r="O82" s="103" t="s">
        <v>105</v>
      </c>
      <c r="P82" s="35" t="s">
        <v>311</v>
      </c>
      <c r="Q82" s="14">
        <v>1248</v>
      </c>
      <c r="R82" s="3">
        <f t="shared" si="15"/>
        <v>282.55902480000003</v>
      </c>
      <c r="S82" s="29">
        <f t="shared" si="26"/>
        <v>4992</v>
      </c>
      <c r="T82" s="3">
        <f t="shared" si="32"/>
        <v>267.48334080000001</v>
      </c>
      <c r="U82" s="3">
        <f t="shared" si="31"/>
        <v>4.0722624000000005</v>
      </c>
      <c r="V82" s="13">
        <v>19</v>
      </c>
      <c r="W82" s="42">
        <f t="shared" si="38"/>
        <v>271.55560320000001</v>
      </c>
      <c r="X82" s="13">
        <f t="shared" si="30"/>
        <v>1267</v>
      </c>
      <c r="Y82" s="9">
        <v>1</v>
      </c>
      <c r="Z82" s="9">
        <f t="shared" si="37"/>
        <v>479</v>
      </c>
      <c r="AA82" s="3">
        <f t="shared" si="33"/>
        <v>1.6666666666666666E-2</v>
      </c>
      <c r="AB82" s="3">
        <f t="shared" si="33"/>
        <v>7.9833333333333334</v>
      </c>
      <c r="AC82" s="3">
        <v>62.25</v>
      </c>
      <c r="AD82" s="3">
        <v>100.17</v>
      </c>
      <c r="AE82" s="3">
        <f t="shared" si="35"/>
        <v>162.42000000000002</v>
      </c>
      <c r="AF82" s="3">
        <v>2926</v>
      </c>
      <c r="AG82" s="3">
        <v>3884</v>
      </c>
      <c r="AH82" s="3">
        <f t="shared" si="28"/>
        <v>6810</v>
      </c>
      <c r="AI82" s="3">
        <v>1262</v>
      </c>
      <c r="AJ82" s="3">
        <v>11080</v>
      </c>
      <c r="AK82" s="3">
        <v>342</v>
      </c>
      <c r="AL82" s="3">
        <v>271</v>
      </c>
      <c r="AM82" s="3">
        <v>11080</v>
      </c>
      <c r="AN82" s="3">
        <v>174</v>
      </c>
      <c r="AO82" s="87">
        <v>32560</v>
      </c>
    </row>
    <row r="83" spans="1:41" x14ac:dyDescent="0.2">
      <c r="A83" s="3" t="s">
        <v>56</v>
      </c>
      <c r="B83" s="21">
        <v>5</v>
      </c>
      <c r="C83" s="14">
        <v>21</v>
      </c>
      <c r="D83" s="14">
        <v>24</v>
      </c>
      <c r="E83" s="11" t="s">
        <v>312</v>
      </c>
      <c r="F83" s="10" t="s">
        <v>315</v>
      </c>
      <c r="G83" s="34" t="s">
        <v>104</v>
      </c>
      <c r="H83" s="22">
        <v>4915</v>
      </c>
      <c r="I83" s="22">
        <v>2490</v>
      </c>
      <c r="J83" s="23">
        <v>18.5</v>
      </c>
      <c r="K83" s="22">
        <v>2440</v>
      </c>
      <c r="L83" s="22">
        <v>1220</v>
      </c>
      <c r="M83" s="21">
        <v>18</v>
      </c>
      <c r="N83" s="21">
        <v>4</v>
      </c>
      <c r="O83" s="103" t="s">
        <v>105</v>
      </c>
      <c r="P83" s="35" t="s">
        <v>318</v>
      </c>
      <c r="Q83" s="14">
        <v>974</v>
      </c>
      <c r="R83" s="3">
        <f t="shared" si="15"/>
        <v>220.52282865000004</v>
      </c>
      <c r="S83" s="29">
        <f t="shared" si="26"/>
        <v>3896</v>
      </c>
      <c r="T83" s="3">
        <f t="shared" si="32"/>
        <v>208.75703040000002</v>
      </c>
      <c r="U83" s="3">
        <f t="shared" si="31"/>
        <v>10.716479999999999</v>
      </c>
      <c r="V83" s="13">
        <v>50</v>
      </c>
      <c r="W83" s="42">
        <f t="shared" si="38"/>
        <v>219.47351040000001</v>
      </c>
      <c r="X83" s="13">
        <f t="shared" si="30"/>
        <v>1024</v>
      </c>
      <c r="Y83" s="9">
        <v>112</v>
      </c>
      <c r="Z83" s="9">
        <f t="shared" si="37"/>
        <v>368</v>
      </c>
      <c r="AA83" s="3">
        <f t="shared" si="33"/>
        <v>1.8666666666666667</v>
      </c>
      <c r="AB83" s="3">
        <f t="shared" si="33"/>
        <v>6.1333333333333337</v>
      </c>
      <c r="AC83" s="3">
        <v>56.95</v>
      </c>
      <c r="AD83" s="3">
        <v>93.04</v>
      </c>
      <c r="AE83" s="3">
        <f t="shared" si="35"/>
        <v>149.99</v>
      </c>
      <c r="AF83" s="3">
        <v>2674</v>
      </c>
      <c r="AG83" s="3">
        <v>3599</v>
      </c>
      <c r="AH83" s="3">
        <f t="shared" si="28"/>
        <v>6273</v>
      </c>
      <c r="AI83" s="3">
        <v>1147</v>
      </c>
      <c r="AJ83" s="3">
        <v>9787</v>
      </c>
      <c r="AK83" s="3">
        <v>302</v>
      </c>
      <c r="AL83" s="3">
        <v>229</v>
      </c>
      <c r="AM83" s="3">
        <v>9787</v>
      </c>
      <c r="AN83" s="3">
        <v>96</v>
      </c>
      <c r="AO83" s="87">
        <v>34560</v>
      </c>
    </row>
    <row r="84" spans="1:41" x14ac:dyDescent="0.2">
      <c r="A84" s="3" t="s">
        <v>56</v>
      </c>
      <c r="B84" s="21">
        <v>5</v>
      </c>
      <c r="C84" s="14">
        <v>21</v>
      </c>
      <c r="D84" s="14">
        <v>24</v>
      </c>
      <c r="E84" s="11" t="s">
        <v>313</v>
      </c>
      <c r="F84" s="10" t="s">
        <v>316</v>
      </c>
      <c r="G84" s="34" t="s">
        <v>104</v>
      </c>
      <c r="H84" s="22">
        <v>4915</v>
      </c>
      <c r="I84" s="22">
        <v>2490</v>
      </c>
      <c r="J84" s="23">
        <v>18.5</v>
      </c>
      <c r="K84" s="22">
        <v>2440</v>
      </c>
      <c r="L84" s="22">
        <v>1220</v>
      </c>
      <c r="M84" s="21">
        <v>18</v>
      </c>
      <c r="N84" s="21">
        <v>4</v>
      </c>
      <c r="O84" s="103" t="s">
        <v>105</v>
      </c>
      <c r="P84" s="35" t="s">
        <v>319</v>
      </c>
      <c r="Q84" s="14">
        <v>1208</v>
      </c>
      <c r="R84" s="3">
        <f t="shared" si="15"/>
        <v>273.50264580000004</v>
      </c>
      <c r="S84" s="29">
        <f t="shared" si="26"/>
        <v>4832</v>
      </c>
      <c r="T84" s="3">
        <f t="shared" si="32"/>
        <v>258.91015680000004</v>
      </c>
      <c r="U84" s="3">
        <f t="shared" si="31"/>
        <v>8.5731839999999995</v>
      </c>
      <c r="V84" s="13">
        <v>40</v>
      </c>
      <c r="W84" s="42">
        <f t="shared" si="38"/>
        <v>267.48334080000006</v>
      </c>
      <c r="X84" s="13">
        <f t="shared" si="30"/>
        <v>1248</v>
      </c>
      <c r="Y84" s="9">
        <v>23</v>
      </c>
      <c r="Z84" s="9">
        <f t="shared" si="37"/>
        <v>457</v>
      </c>
      <c r="AA84" s="3">
        <f t="shared" si="33"/>
        <v>0.38333333333333336</v>
      </c>
      <c r="AB84" s="3">
        <f t="shared" si="33"/>
        <v>7.6166666666666663</v>
      </c>
      <c r="AC84" s="3">
        <v>60.4</v>
      </c>
      <c r="AD84" s="3">
        <v>94.2</v>
      </c>
      <c r="AE84" s="3">
        <f t="shared" si="35"/>
        <v>154.6</v>
      </c>
      <c r="AF84" s="3">
        <v>2842</v>
      </c>
      <c r="AG84" s="3">
        <v>3647</v>
      </c>
      <c r="AH84" s="3">
        <f t="shared" si="28"/>
        <v>6489</v>
      </c>
      <c r="AI84" s="3">
        <v>1605</v>
      </c>
      <c r="AJ84" s="3">
        <v>10106</v>
      </c>
      <c r="AK84" s="3">
        <v>320.5</v>
      </c>
      <c r="AL84" s="3">
        <v>234</v>
      </c>
      <c r="AM84" s="3">
        <v>10106</v>
      </c>
      <c r="AN84" s="3">
        <v>129.91999999999999</v>
      </c>
      <c r="AO84" s="87">
        <v>33920</v>
      </c>
    </row>
    <row r="85" spans="1:41" x14ac:dyDescent="0.2">
      <c r="A85" s="3" t="s">
        <v>56</v>
      </c>
      <c r="B85" s="21">
        <v>5</v>
      </c>
      <c r="C85" s="14">
        <v>21</v>
      </c>
      <c r="D85" s="14">
        <v>24</v>
      </c>
      <c r="E85" s="11" t="s">
        <v>314</v>
      </c>
      <c r="F85" s="10" t="s">
        <v>317</v>
      </c>
      <c r="G85" s="34" t="s">
        <v>104</v>
      </c>
      <c r="H85" s="22">
        <v>4915</v>
      </c>
      <c r="I85" s="22">
        <v>2490</v>
      </c>
      <c r="J85" s="23">
        <v>18.5</v>
      </c>
      <c r="K85" s="22">
        <v>2440</v>
      </c>
      <c r="L85" s="22">
        <v>1220</v>
      </c>
      <c r="M85" s="21">
        <v>18</v>
      </c>
      <c r="N85" s="21">
        <v>4</v>
      </c>
      <c r="O85" s="103" t="s">
        <v>105</v>
      </c>
      <c r="P85" s="35" t="s">
        <v>320</v>
      </c>
      <c r="Q85" s="39">
        <v>1096</v>
      </c>
      <c r="R85" s="38">
        <f>IF(OR(H85=0,I85=0,J85=0),,Q85*((H85/1000*I85/1000*J85/1000)))</f>
        <v>248.14478460000004</v>
      </c>
      <c r="S85" s="29">
        <f t="shared" si="26"/>
        <v>4384</v>
      </c>
      <c r="T85" s="3">
        <f t="shared" si="32"/>
        <v>234.90524160000001</v>
      </c>
      <c r="U85" s="3">
        <f t="shared" si="31"/>
        <v>2.5719552000000006</v>
      </c>
      <c r="V85" s="13">
        <v>12</v>
      </c>
      <c r="W85" s="42">
        <f>T85+U85</f>
        <v>237.4771968</v>
      </c>
      <c r="X85" s="13">
        <f t="shared" si="30"/>
        <v>1108</v>
      </c>
      <c r="Y85" s="9">
        <v>59</v>
      </c>
      <c r="Z85" s="9">
        <f t="shared" si="37"/>
        <v>421</v>
      </c>
      <c r="AA85" s="3">
        <f t="shared" si="33"/>
        <v>0.98333333333333328</v>
      </c>
      <c r="AB85" s="3">
        <f t="shared" si="33"/>
        <v>7.0166666666666666</v>
      </c>
      <c r="AC85" s="3">
        <v>61.21</v>
      </c>
      <c r="AD85" s="3">
        <v>97.11</v>
      </c>
      <c r="AE85" s="3">
        <f t="shared" si="35"/>
        <v>158.32</v>
      </c>
      <c r="AF85" s="3">
        <v>2875</v>
      </c>
      <c r="AG85" s="3">
        <v>3759</v>
      </c>
      <c r="AH85" s="3">
        <f t="shared" si="28"/>
        <v>6634</v>
      </c>
      <c r="AI85" s="3">
        <v>1233</v>
      </c>
      <c r="AJ85" s="3">
        <v>10303</v>
      </c>
      <c r="AK85" s="3">
        <v>324</v>
      </c>
      <c r="AL85" s="3">
        <v>241</v>
      </c>
      <c r="AM85" s="3">
        <v>10303</v>
      </c>
      <c r="AN85" s="3">
        <v>159</v>
      </c>
      <c r="AO85" s="87">
        <v>30800</v>
      </c>
    </row>
    <row r="86" spans="1:41" x14ac:dyDescent="0.2">
      <c r="A86" s="3" t="s">
        <v>56</v>
      </c>
      <c r="B86" s="14">
        <v>5</v>
      </c>
      <c r="C86" s="14">
        <v>21</v>
      </c>
      <c r="D86" s="14">
        <v>25</v>
      </c>
      <c r="E86" s="11" t="s">
        <v>312</v>
      </c>
      <c r="F86" s="10" t="s">
        <v>315</v>
      </c>
      <c r="G86" s="34" t="s">
        <v>104</v>
      </c>
      <c r="H86" s="22">
        <v>4915</v>
      </c>
      <c r="I86" s="22">
        <v>2490</v>
      </c>
      <c r="J86" s="23">
        <v>18.5</v>
      </c>
      <c r="K86" s="22">
        <v>2440</v>
      </c>
      <c r="L86" s="22">
        <v>1220</v>
      </c>
      <c r="M86" s="21">
        <v>18</v>
      </c>
      <c r="N86" s="21">
        <v>4</v>
      </c>
      <c r="O86" s="103" t="s">
        <v>105</v>
      </c>
      <c r="P86" s="35" t="s">
        <v>321</v>
      </c>
      <c r="Q86" s="39">
        <v>1064</v>
      </c>
      <c r="R86" s="41">
        <f>IF(OR(H86=0,I86=0,J86=0),,Q86*((H86/1000*I86/1000*J86/1000)))</f>
        <v>240.89968140000002</v>
      </c>
      <c r="S86" s="29">
        <f t="shared" si="26"/>
        <v>4256</v>
      </c>
      <c r="T86" s="3">
        <f t="shared" si="32"/>
        <v>228.04669440000001</v>
      </c>
      <c r="U86" s="3">
        <f t="shared" si="31"/>
        <v>0.21432960000000001</v>
      </c>
      <c r="V86" s="13">
        <v>1</v>
      </c>
      <c r="W86" s="42">
        <f t="shared" ref="W86:W96" si="39">T86+U86</f>
        <v>228.26102400000002</v>
      </c>
      <c r="X86" s="13">
        <f t="shared" si="30"/>
        <v>1065</v>
      </c>
      <c r="Y86" s="9">
        <v>42</v>
      </c>
      <c r="Z86" s="9">
        <f t="shared" si="37"/>
        <v>438</v>
      </c>
      <c r="AA86" s="3">
        <f t="shared" si="33"/>
        <v>0.7</v>
      </c>
      <c r="AB86" s="3">
        <f t="shared" si="33"/>
        <v>7.3</v>
      </c>
      <c r="AC86" s="3">
        <v>59.31</v>
      </c>
      <c r="AD86" s="3">
        <v>93.95</v>
      </c>
      <c r="AE86" s="3">
        <f t="shared" si="35"/>
        <v>153.26</v>
      </c>
      <c r="AF86" s="3">
        <v>2787</v>
      </c>
      <c r="AG86" s="3">
        <v>3617</v>
      </c>
      <c r="AH86" s="3">
        <f t="shared" si="28"/>
        <v>6404</v>
      </c>
      <c r="AI86" s="3">
        <v>1196</v>
      </c>
      <c r="AJ86" s="3">
        <v>9803</v>
      </c>
      <c r="AK86" s="3">
        <v>315</v>
      </c>
      <c r="AL86" s="3">
        <v>232</v>
      </c>
      <c r="AM86" s="3">
        <v>9803</v>
      </c>
      <c r="AN86" s="3">
        <v>103</v>
      </c>
      <c r="AO86" s="87">
        <v>32400</v>
      </c>
    </row>
    <row r="87" spans="1:41" x14ac:dyDescent="0.2">
      <c r="A87" s="20" t="s">
        <v>54</v>
      </c>
      <c r="B87" s="14">
        <v>5</v>
      </c>
      <c r="C87" s="14">
        <v>21</v>
      </c>
      <c r="D87" s="14">
        <v>25</v>
      </c>
      <c r="E87" s="11" t="s">
        <v>313</v>
      </c>
      <c r="F87" s="10" t="s">
        <v>316</v>
      </c>
      <c r="G87" s="34" t="s">
        <v>104</v>
      </c>
      <c r="H87" s="22">
        <v>4915</v>
      </c>
      <c r="I87" s="22">
        <v>2490</v>
      </c>
      <c r="J87" s="23">
        <v>18.5</v>
      </c>
      <c r="K87" s="22">
        <v>2440</v>
      </c>
      <c r="L87" s="22">
        <v>1220</v>
      </c>
      <c r="M87" s="21">
        <v>18</v>
      </c>
      <c r="N87" s="21">
        <v>4</v>
      </c>
      <c r="O87" s="103" t="s">
        <v>105</v>
      </c>
      <c r="P87" s="35" t="s">
        <v>322</v>
      </c>
      <c r="Q87" s="14">
        <v>1248</v>
      </c>
      <c r="R87" s="3">
        <f t="shared" si="15"/>
        <v>282.55902480000003</v>
      </c>
      <c r="S87" s="29">
        <f t="shared" si="26"/>
        <v>4992</v>
      </c>
      <c r="T87" s="3">
        <f t="shared" si="32"/>
        <v>267.48334080000001</v>
      </c>
      <c r="U87" s="3">
        <f t="shared" si="31"/>
        <v>9.644832000000001</v>
      </c>
      <c r="V87" s="13">
        <v>45</v>
      </c>
      <c r="W87" s="42">
        <f>T87+U87</f>
        <v>277.12817280000002</v>
      </c>
      <c r="X87" s="13">
        <f t="shared" si="30"/>
        <v>1293</v>
      </c>
      <c r="Y87" s="9">
        <v>8</v>
      </c>
      <c r="Z87" s="9">
        <f t="shared" si="37"/>
        <v>472</v>
      </c>
      <c r="AA87" s="3">
        <f t="shared" si="33"/>
        <v>0.13333333333333333</v>
      </c>
      <c r="AB87" s="3">
        <f t="shared" si="33"/>
        <v>7.8666666666666663</v>
      </c>
      <c r="AC87" s="3">
        <v>60.8</v>
      </c>
      <c r="AD87" s="3">
        <v>95.8</v>
      </c>
      <c r="AE87" s="3">
        <f t="shared" si="35"/>
        <v>156.6</v>
      </c>
      <c r="AF87" s="3">
        <v>2857</v>
      </c>
      <c r="AG87" s="3">
        <v>3627</v>
      </c>
      <c r="AH87" s="3">
        <f t="shared" si="28"/>
        <v>6484</v>
      </c>
      <c r="AI87" s="3">
        <v>1222</v>
      </c>
      <c r="AJ87" s="3">
        <v>8829</v>
      </c>
      <c r="AK87" s="3">
        <v>318.7</v>
      </c>
      <c r="AL87" s="3">
        <v>238</v>
      </c>
      <c r="AM87" s="3">
        <v>8829</v>
      </c>
      <c r="AN87" s="3">
        <v>101.9</v>
      </c>
      <c r="AO87" s="87">
        <v>35040</v>
      </c>
    </row>
    <row r="88" spans="1:41" x14ac:dyDescent="0.2">
      <c r="A88" s="20" t="s">
        <v>54</v>
      </c>
      <c r="B88" s="14">
        <v>5</v>
      </c>
      <c r="C88" s="14">
        <v>21</v>
      </c>
      <c r="D88" s="14">
        <v>25</v>
      </c>
      <c r="E88" s="11" t="s">
        <v>314</v>
      </c>
      <c r="F88" s="10" t="s">
        <v>317</v>
      </c>
      <c r="G88" s="34" t="s">
        <v>104</v>
      </c>
      <c r="H88" s="22">
        <v>4915</v>
      </c>
      <c r="I88" s="22">
        <v>2490</v>
      </c>
      <c r="J88" s="23">
        <v>18.5</v>
      </c>
      <c r="K88" s="22">
        <v>2440</v>
      </c>
      <c r="L88" s="22">
        <v>1220</v>
      </c>
      <c r="M88" s="21">
        <v>18</v>
      </c>
      <c r="N88" s="21">
        <v>4</v>
      </c>
      <c r="O88" s="103" t="s">
        <v>105</v>
      </c>
      <c r="P88" s="35" t="s">
        <v>323</v>
      </c>
      <c r="Q88" s="14">
        <v>936</v>
      </c>
      <c r="R88" s="3">
        <f t="shared" si="15"/>
        <v>211.91926860000004</v>
      </c>
      <c r="S88" s="29">
        <f t="shared" si="26"/>
        <v>3744</v>
      </c>
      <c r="T88" s="3">
        <f t="shared" si="32"/>
        <v>200.61250559999999</v>
      </c>
      <c r="U88" s="3">
        <f t="shared" si="31"/>
        <v>12.645446400000001</v>
      </c>
      <c r="V88" s="13">
        <v>59</v>
      </c>
      <c r="W88" s="42">
        <f t="shared" si="39"/>
        <v>213.25795199999999</v>
      </c>
      <c r="X88" s="13">
        <f t="shared" si="30"/>
        <v>995</v>
      </c>
      <c r="Y88" s="9">
        <v>93</v>
      </c>
      <c r="Z88" s="9">
        <f t="shared" si="37"/>
        <v>387</v>
      </c>
      <c r="AA88" s="3">
        <f t="shared" si="33"/>
        <v>1.55</v>
      </c>
      <c r="AB88" s="3">
        <f t="shared" si="33"/>
        <v>6.45</v>
      </c>
      <c r="AC88" s="3">
        <v>52.18</v>
      </c>
      <c r="AD88" s="3">
        <v>82.53</v>
      </c>
      <c r="AE88" s="3">
        <f t="shared" si="35"/>
        <v>134.71</v>
      </c>
      <c r="AF88" s="3">
        <v>2450</v>
      </c>
      <c r="AG88" s="3">
        <v>3114</v>
      </c>
      <c r="AH88" s="3">
        <f t="shared" si="28"/>
        <v>5564</v>
      </c>
      <c r="AI88" s="3">
        <v>975</v>
      </c>
      <c r="AJ88" s="3">
        <v>7256</v>
      </c>
      <c r="AK88" s="3">
        <v>271</v>
      </c>
      <c r="AL88" s="3">
        <v>204</v>
      </c>
      <c r="AM88" s="3">
        <v>7256</v>
      </c>
      <c r="AN88" s="3">
        <v>92</v>
      </c>
      <c r="AO88" s="87">
        <v>32000</v>
      </c>
    </row>
    <row r="89" spans="1:41" x14ac:dyDescent="0.2">
      <c r="A89" s="20" t="s">
        <v>54</v>
      </c>
      <c r="B89" s="14">
        <v>5</v>
      </c>
      <c r="C89" s="14">
        <v>21</v>
      </c>
      <c r="D89" s="14">
        <v>26</v>
      </c>
      <c r="E89" s="11" t="s">
        <v>324</v>
      </c>
      <c r="F89" s="10" t="s">
        <v>327</v>
      </c>
      <c r="G89" s="34" t="s">
        <v>104</v>
      </c>
      <c r="H89" s="22">
        <v>4915</v>
      </c>
      <c r="I89" s="22">
        <v>2490</v>
      </c>
      <c r="J89" s="23">
        <v>18.5</v>
      </c>
      <c r="K89" s="22">
        <v>2440</v>
      </c>
      <c r="L89" s="22">
        <v>1220</v>
      </c>
      <c r="M89" s="21">
        <v>18</v>
      </c>
      <c r="N89" s="21">
        <v>4</v>
      </c>
      <c r="O89" s="103" t="s">
        <v>105</v>
      </c>
      <c r="P89" s="35" t="s">
        <v>330</v>
      </c>
      <c r="Q89" s="14">
        <v>1351</v>
      </c>
      <c r="R89" s="3">
        <f t="shared" si="15"/>
        <v>305.87920072500003</v>
      </c>
      <c r="S89" s="29">
        <f t="shared" si="26"/>
        <v>5404</v>
      </c>
      <c r="T89" s="3">
        <f t="shared" si="32"/>
        <v>289.5592896</v>
      </c>
      <c r="U89" s="3">
        <f t="shared" si="31"/>
        <v>7.5015359999999998</v>
      </c>
      <c r="V89" s="13">
        <v>35</v>
      </c>
      <c r="W89" s="42">
        <f t="shared" si="39"/>
        <v>297.06082559999999</v>
      </c>
      <c r="X89" s="13">
        <f t="shared" si="30"/>
        <v>1386</v>
      </c>
      <c r="Y89" s="9">
        <v>1</v>
      </c>
      <c r="Z89" s="9">
        <f t="shared" si="37"/>
        <v>479</v>
      </c>
      <c r="AA89" s="3">
        <f t="shared" si="33"/>
        <v>1.6666666666666666E-2</v>
      </c>
      <c r="AB89" s="3">
        <f t="shared" si="33"/>
        <v>7.9833333333333334</v>
      </c>
      <c r="AC89" s="3">
        <v>64.98</v>
      </c>
      <c r="AD89" s="3">
        <v>105.86</v>
      </c>
      <c r="AE89" s="3">
        <f t="shared" si="35"/>
        <v>170.84</v>
      </c>
      <c r="AF89" s="3">
        <v>2994</v>
      </c>
      <c r="AG89" s="3">
        <v>4075</v>
      </c>
      <c r="AH89" s="3">
        <f t="shared" si="28"/>
        <v>7069</v>
      </c>
      <c r="AI89" s="3">
        <v>1049</v>
      </c>
      <c r="AJ89" s="3">
        <v>10292</v>
      </c>
      <c r="AK89" s="3">
        <v>336</v>
      </c>
      <c r="AL89" s="3">
        <v>229</v>
      </c>
      <c r="AM89" s="3">
        <v>10292</v>
      </c>
      <c r="AN89" s="3">
        <v>108</v>
      </c>
      <c r="AO89" s="87">
        <v>34080</v>
      </c>
    </row>
    <row r="90" spans="1:41" x14ac:dyDescent="0.2">
      <c r="A90" s="20" t="s">
        <v>54</v>
      </c>
      <c r="B90" s="14">
        <v>5</v>
      </c>
      <c r="C90" s="14">
        <v>21</v>
      </c>
      <c r="D90" s="14">
        <v>26</v>
      </c>
      <c r="E90" s="11" t="s">
        <v>325</v>
      </c>
      <c r="F90" s="10" t="s">
        <v>328</v>
      </c>
      <c r="G90" s="34" t="s">
        <v>104</v>
      </c>
      <c r="H90" s="22">
        <v>4915</v>
      </c>
      <c r="I90" s="22">
        <v>2490</v>
      </c>
      <c r="J90" s="23">
        <v>18.5</v>
      </c>
      <c r="K90" s="22">
        <v>2440</v>
      </c>
      <c r="L90" s="22">
        <v>1220</v>
      </c>
      <c r="M90" s="21">
        <v>18</v>
      </c>
      <c r="N90" s="21">
        <v>4</v>
      </c>
      <c r="O90" s="103" t="s">
        <v>105</v>
      </c>
      <c r="P90" s="35" t="s">
        <v>331</v>
      </c>
      <c r="Q90" s="14">
        <v>1368</v>
      </c>
      <c r="R90" s="3">
        <f t="shared" si="15"/>
        <v>309.72816180000001</v>
      </c>
      <c r="S90" s="29">
        <f t="shared" si="26"/>
        <v>5472</v>
      </c>
      <c r="T90" s="3">
        <f t="shared" si="32"/>
        <v>293.20289280000003</v>
      </c>
      <c r="U90" s="3">
        <f t="shared" si="31"/>
        <v>2.7862847999999998</v>
      </c>
      <c r="V90" s="13">
        <v>13</v>
      </c>
      <c r="W90" s="42">
        <f t="shared" si="39"/>
        <v>295.9891776</v>
      </c>
      <c r="X90" s="13">
        <f t="shared" si="30"/>
        <v>1381</v>
      </c>
      <c r="Y90" s="9">
        <v>4</v>
      </c>
      <c r="Z90" s="9">
        <f t="shared" si="37"/>
        <v>476</v>
      </c>
      <c r="AA90" s="3">
        <f t="shared" si="33"/>
        <v>6.6666666666666666E-2</v>
      </c>
      <c r="AB90" s="3">
        <f t="shared" si="33"/>
        <v>7.9333333333333336</v>
      </c>
      <c r="AC90" s="3">
        <v>63.27</v>
      </c>
      <c r="AD90" s="3">
        <v>104.82</v>
      </c>
      <c r="AE90" s="3">
        <f t="shared" si="35"/>
        <v>168.09</v>
      </c>
      <c r="AF90" s="3">
        <v>2932</v>
      </c>
      <c r="AG90" s="3">
        <v>4056</v>
      </c>
      <c r="AH90" s="3">
        <f t="shared" si="28"/>
        <v>6988</v>
      </c>
      <c r="AI90" s="3">
        <v>1260</v>
      </c>
      <c r="AJ90" s="3">
        <v>11060</v>
      </c>
      <c r="AK90" s="3">
        <v>322</v>
      </c>
      <c r="AL90" s="3">
        <v>260</v>
      </c>
      <c r="AM90" s="3">
        <v>11060</v>
      </c>
      <c r="AN90" s="3">
        <v>95</v>
      </c>
      <c r="AO90" s="87">
        <v>37440</v>
      </c>
    </row>
    <row r="91" spans="1:41" x14ac:dyDescent="0.2">
      <c r="A91" s="20" t="s">
        <v>54</v>
      </c>
      <c r="B91" s="14">
        <v>5</v>
      </c>
      <c r="C91" s="14">
        <v>21</v>
      </c>
      <c r="D91" s="14">
        <v>26</v>
      </c>
      <c r="E91" s="11" t="s">
        <v>326</v>
      </c>
      <c r="F91" s="10" t="s">
        <v>329</v>
      </c>
      <c r="G91" s="34" t="s">
        <v>104</v>
      </c>
      <c r="H91" s="22">
        <v>4915</v>
      </c>
      <c r="I91" s="22">
        <v>2490</v>
      </c>
      <c r="J91" s="23">
        <v>18.5</v>
      </c>
      <c r="K91" s="22">
        <v>2440</v>
      </c>
      <c r="L91" s="22">
        <v>1220</v>
      </c>
      <c r="M91" s="21">
        <v>18</v>
      </c>
      <c r="N91" s="21">
        <v>4</v>
      </c>
      <c r="O91" s="103" t="s">
        <v>105</v>
      </c>
      <c r="P91" s="35" t="s">
        <v>332</v>
      </c>
      <c r="Q91" s="14">
        <v>272</v>
      </c>
      <c r="R91" s="3">
        <f t="shared" si="15"/>
        <v>61.583377200000008</v>
      </c>
      <c r="S91" s="29">
        <f t="shared" si="26"/>
        <v>1088</v>
      </c>
      <c r="T91" s="3">
        <f t="shared" si="32"/>
        <v>58.297651199999997</v>
      </c>
      <c r="U91" s="3">
        <f t="shared" si="31"/>
        <v>1.2859776000000003</v>
      </c>
      <c r="V91" s="13">
        <v>6</v>
      </c>
      <c r="W91" s="42">
        <f>T91+U91</f>
        <v>59.5836288</v>
      </c>
      <c r="X91" s="13">
        <f t="shared" si="30"/>
        <v>278</v>
      </c>
      <c r="Y91" s="9">
        <v>4</v>
      </c>
      <c r="Z91" s="9">
        <v>236</v>
      </c>
      <c r="AA91" s="3">
        <f t="shared" si="33"/>
        <v>6.6666666666666666E-2</v>
      </c>
      <c r="AB91" s="3">
        <f t="shared" si="33"/>
        <v>3.9333333333333331</v>
      </c>
      <c r="AC91" s="3">
        <v>12.18</v>
      </c>
      <c r="AD91" s="3">
        <v>19.37</v>
      </c>
      <c r="AE91" s="3">
        <f t="shared" si="35"/>
        <v>31.55</v>
      </c>
      <c r="AF91" s="3">
        <v>572</v>
      </c>
      <c r="AG91" s="3">
        <v>750</v>
      </c>
      <c r="AH91" s="3">
        <f t="shared" si="28"/>
        <v>1322</v>
      </c>
      <c r="AI91" s="3">
        <v>246</v>
      </c>
      <c r="AJ91" s="3">
        <v>2014</v>
      </c>
      <c r="AK91" s="3">
        <v>62</v>
      </c>
      <c r="AL91" s="3">
        <v>48</v>
      </c>
      <c r="AM91" s="3">
        <v>2014</v>
      </c>
      <c r="AN91" s="3">
        <v>29</v>
      </c>
      <c r="AO91" s="87">
        <v>16680</v>
      </c>
    </row>
    <row r="92" spans="1:41" x14ac:dyDescent="0.2">
      <c r="A92" s="20" t="s">
        <v>54</v>
      </c>
      <c r="B92" s="14">
        <v>5</v>
      </c>
      <c r="C92" s="14">
        <v>21</v>
      </c>
      <c r="D92" s="14">
        <v>26</v>
      </c>
      <c r="E92" s="11" t="s">
        <v>326</v>
      </c>
      <c r="F92" s="10" t="s">
        <v>329</v>
      </c>
      <c r="G92" s="34" t="s">
        <v>104</v>
      </c>
      <c r="H92" s="22">
        <v>4915</v>
      </c>
      <c r="I92" s="22">
        <v>2490</v>
      </c>
      <c r="J92" s="23">
        <v>18.5</v>
      </c>
      <c r="K92" s="22">
        <v>2440</v>
      </c>
      <c r="L92" s="22">
        <v>1220</v>
      </c>
      <c r="M92" s="21">
        <v>18</v>
      </c>
      <c r="N92" s="21">
        <v>4</v>
      </c>
      <c r="O92" s="103" t="s">
        <v>105</v>
      </c>
      <c r="P92" s="35" t="s">
        <v>333</v>
      </c>
      <c r="Q92" s="14">
        <v>1040</v>
      </c>
      <c r="R92" s="3">
        <f t="shared" si="15"/>
        <v>235.46585400000004</v>
      </c>
      <c r="S92" s="29">
        <f t="shared" si="26"/>
        <v>4160</v>
      </c>
      <c r="T92" s="3">
        <f t="shared" si="32"/>
        <v>222.90278400000003</v>
      </c>
      <c r="U92" s="3">
        <f t="shared" si="31"/>
        <v>0</v>
      </c>
      <c r="V92" s="13">
        <v>0</v>
      </c>
      <c r="W92" s="42">
        <f t="shared" si="39"/>
        <v>222.90278400000003</v>
      </c>
      <c r="X92" s="13">
        <f t="shared" si="30"/>
        <v>1040</v>
      </c>
      <c r="Y92" s="9">
        <v>4</v>
      </c>
      <c r="Z92" s="9">
        <v>236</v>
      </c>
      <c r="AA92" s="3">
        <f t="shared" si="33"/>
        <v>6.6666666666666666E-2</v>
      </c>
      <c r="AB92" s="3">
        <f t="shared" si="33"/>
        <v>3.9333333333333331</v>
      </c>
      <c r="AC92" s="3">
        <v>43.72</v>
      </c>
      <c r="AD92" s="3">
        <v>70.45</v>
      </c>
      <c r="AE92" s="3">
        <f t="shared" si="35"/>
        <v>114.17</v>
      </c>
      <c r="AF92" s="3">
        <v>2054</v>
      </c>
      <c r="AG92" s="3">
        <v>2725</v>
      </c>
      <c r="AH92" s="3">
        <f t="shared" si="28"/>
        <v>4779</v>
      </c>
      <c r="AI92" s="3">
        <v>886</v>
      </c>
      <c r="AJ92" s="3">
        <v>7423</v>
      </c>
      <c r="AK92" s="3">
        <v>222</v>
      </c>
      <c r="AL92" s="3">
        <v>174</v>
      </c>
      <c r="AM92" s="3">
        <v>7423</v>
      </c>
      <c r="AN92" s="3">
        <v>88</v>
      </c>
      <c r="AO92" s="87">
        <v>16680</v>
      </c>
    </row>
    <row r="93" spans="1:41" x14ac:dyDescent="0.2">
      <c r="A93" s="20" t="s">
        <v>54</v>
      </c>
      <c r="B93" s="21">
        <v>5</v>
      </c>
      <c r="C93" s="14">
        <v>22</v>
      </c>
      <c r="D93" s="14">
        <v>27</v>
      </c>
      <c r="E93" s="11" t="s">
        <v>334</v>
      </c>
      <c r="F93" s="10" t="s">
        <v>337</v>
      </c>
      <c r="G93" s="34" t="s">
        <v>104</v>
      </c>
      <c r="H93" s="22">
        <v>4915</v>
      </c>
      <c r="I93" s="22">
        <v>2490</v>
      </c>
      <c r="J93" s="23">
        <v>18.5</v>
      </c>
      <c r="K93" s="22">
        <v>2440</v>
      </c>
      <c r="L93" s="22">
        <v>1220</v>
      </c>
      <c r="M93" s="21">
        <v>18</v>
      </c>
      <c r="N93" s="21">
        <v>4</v>
      </c>
      <c r="O93" s="103" t="s">
        <v>105</v>
      </c>
      <c r="P93" s="35" t="s">
        <v>340</v>
      </c>
      <c r="Q93" s="14">
        <v>744</v>
      </c>
      <c r="R93" s="3">
        <f t="shared" si="15"/>
        <v>168.44864940000002</v>
      </c>
      <c r="S93" s="29">
        <f t="shared" si="26"/>
        <v>2976</v>
      </c>
      <c r="T93" s="3">
        <f t="shared" si="32"/>
        <v>159.4612224</v>
      </c>
      <c r="U93" s="3">
        <f t="shared" si="31"/>
        <v>2.5719552000000006</v>
      </c>
      <c r="V93" s="13">
        <v>12</v>
      </c>
      <c r="W93" s="42">
        <f t="shared" si="39"/>
        <v>162.03317759999999</v>
      </c>
      <c r="X93" s="13">
        <f t="shared" si="30"/>
        <v>756</v>
      </c>
      <c r="Y93" s="9">
        <v>0</v>
      </c>
      <c r="Z93" s="9">
        <v>279</v>
      </c>
      <c r="AA93" s="3">
        <f t="shared" si="33"/>
        <v>0</v>
      </c>
      <c r="AB93" s="3">
        <f t="shared" si="33"/>
        <v>4.6500000000000004</v>
      </c>
      <c r="AC93" s="3">
        <v>24.2</v>
      </c>
      <c r="AD93" s="3">
        <v>38.6</v>
      </c>
      <c r="AE93" s="3">
        <f t="shared" si="35"/>
        <v>62.8</v>
      </c>
      <c r="AF93" s="3">
        <v>1224</v>
      </c>
      <c r="AG93" s="3">
        <v>1610</v>
      </c>
      <c r="AH93" s="3">
        <f t="shared" si="28"/>
        <v>2834</v>
      </c>
      <c r="AI93" s="3">
        <v>489</v>
      </c>
      <c r="AJ93" s="3">
        <v>4350</v>
      </c>
      <c r="AK93" s="3">
        <v>122</v>
      </c>
      <c r="AL93" s="3">
        <v>114</v>
      </c>
      <c r="AM93" s="3">
        <v>4350</v>
      </c>
      <c r="AN93" s="3">
        <v>20</v>
      </c>
      <c r="AO93" s="87">
        <v>15920</v>
      </c>
    </row>
    <row r="94" spans="1:41" x14ac:dyDescent="0.2">
      <c r="A94" s="20" t="s">
        <v>54</v>
      </c>
      <c r="B94" s="21">
        <v>5</v>
      </c>
      <c r="C94" s="14">
        <v>22</v>
      </c>
      <c r="D94" s="14">
        <v>27</v>
      </c>
      <c r="E94" s="11" t="s">
        <v>334</v>
      </c>
      <c r="F94" s="10" t="s">
        <v>337</v>
      </c>
      <c r="G94" s="34" t="s">
        <v>104</v>
      </c>
      <c r="H94" s="22">
        <v>4915</v>
      </c>
      <c r="I94" s="22">
        <v>2490</v>
      </c>
      <c r="J94" s="23">
        <v>18.5</v>
      </c>
      <c r="K94" s="22">
        <v>2440</v>
      </c>
      <c r="L94" s="22">
        <v>1220</v>
      </c>
      <c r="M94" s="21">
        <v>18</v>
      </c>
      <c r="N94" s="21">
        <v>4</v>
      </c>
      <c r="O94" s="103" t="s">
        <v>105</v>
      </c>
      <c r="P94" s="35" t="s">
        <v>341</v>
      </c>
      <c r="Q94" s="14">
        <v>544</v>
      </c>
      <c r="R94" s="3">
        <f t="shared" si="15"/>
        <v>123.16675440000002</v>
      </c>
      <c r="S94" s="29">
        <f t="shared" si="26"/>
        <v>2176</v>
      </c>
      <c r="T94" s="3">
        <f t="shared" si="32"/>
        <v>116.59530239999999</v>
      </c>
      <c r="U94" s="3">
        <f t="shared" si="31"/>
        <v>2.7862847999999998</v>
      </c>
      <c r="V94" s="13">
        <v>13</v>
      </c>
      <c r="W94" s="42">
        <f t="shared" si="39"/>
        <v>119.3815872</v>
      </c>
      <c r="X94" s="13">
        <f t="shared" si="30"/>
        <v>557</v>
      </c>
      <c r="Y94" s="9">
        <v>1</v>
      </c>
      <c r="Z94" s="9">
        <v>200</v>
      </c>
      <c r="AA94" s="3">
        <f t="shared" si="33"/>
        <v>1.6666666666666666E-2</v>
      </c>
      <c r="AB94" s="3">
        <f t="shared" si="33"/>
        <v>3.3333333333333335</v>
      </c>
      <c r="AC94" s="3">
        <v>35.4</v>
      </c>
      <c r="AD94" s="3">
        <v>56.4</v>
      </c>
      <c r="AE94" s="3">
        <f t="shared" si="35"/>
        <v>91.8</v>
      </c>
      <c r="AF94" s="3">
        <v>1953</v>
      </c>
      <c r="AG94" s="3">
        <v>2591</v>
      </c>
      <c r="AH94" s="3">
        <f t="shared" si="28"/>
        <v>4544</v>
      </c>
      <c r="AI94" s="3">
        <v>715</v>
      </c>
      <c r="AJ94" s="3">
        <v>8230</v>
      </c>
      <c r="AK94" s="3">
        <v>117.25</v>
      </c>
      <c r="AM94" s="3">
        <v>8230</v>
      </c>
      <c r="AN94" s="3">
        <v>83</v>
      </c>
      <c r="AO94" s="87">
        <v>15920</v>
      </c>
    </row>
    <row r="95" spans="1:41" x14ac:dyDescent="0.2">
      <c r="A95" s="20" t="s">
        <v>54</v>
      </c>
      <c r="B95" s="21">
        <v>5</v>
      </c>
      <c r="C95" s="14">
        <v>22</v>
      </c>
      <c r="D95" s="14">
        <v>27</v>
      </c>
      <c r="E95" s="11" t="s">
        <v>335</v>
      </c>
      <c r="F95" s="10" t="s">
        <v>338</v>
      </c>
      <c r="G95" s="34" t="s">
        <v>104</v>
      </c>
      <c r="H95" s="22">
        <v>4915</v>
      </c>
      <c r="I95" s="22">
        <v>2490</v>
      </c>
      <c r="J95" s="23">
        <v>18.5</v>
      </c>
      <c r="K95" s="22">
        <v>2440</v>
      </c>
      <c r="L95" s="22">
        <v>1220</v>
      </c>
      <c r="M95" s="21">
        <v>18</v>
      </c>
      <c r="N95" s="21">
        <v>4</v>
      </c>
      <c r="O95" s="103" t="s">
        <v>105</v>
      </c>
      <c r="P95" s="35" t="s">
        <v>342</v>
      </c>
      <c r="Q95" s="14">
        <v>136</v>
      </c>
      <c r="R95" s="3">
        <f t="shared" si="15"/>
        <v>30.791688600000004</v>
      </c>
      <c r="S95" s="29">
        <f t="shared" si="26"/>
        <v>544</v>
      </c>
      <c r="T95" s="3">
        <f t="shared" si="32"/>
        <v>29.148825599999999</v>
      </c>
      <c r="U95" s="3">
        <f t="shared" si="31"/>
        <v>0</v>
      </c>
      <c r="V95" s="13">
        <v>0</v>
      </c>
      <c r="W95" s="42">
        <f t="shared" si="39"/>
        <v>29.148825599999999</v>
      </c>
      <c r="X95" s="13">
        <f t="shared" si="30"/>
        <v>136</v>
      </c>
      <c r="Y95" s="9">
        <v>0</v>
      </c>
      <c r="Z95" s="9">
        <v>30</v>
      </c>
      <c r="AA95" s="3">
        <f t="shared" si="33"/>
        <v>0</v>
      </c>
      <c r="AB95" s="3">
        <f t="shared" si="33"/>
        <v>0.5</v>
      </c>
      <c r="AC95" s="3">
        <v>8.07</v>
      </c>
      <c r="AD95" s="3">
        <v>13.08</v>
      </c>
      <c r="AE95" s="3">
        <f t="shared" si="35"/>
        <v>21.15</v>
      </c>
      <c r="AF95" s="3">
        <v>379</v>
      </c>
      <c r="AG95" s="3">
        <v>507</v>
      </c>
      <c r="AH95" s="3">
        <f t="shared" si="28"/>
        <v>886</v>
      </c>
      <c r="AI95" s="3">
        <v>163</v>
      </c>
      <c r="AJ95" s="3">
        <v>1576</v>
      </c>
      <c r="AK95" s="3">
        <v>40</v>
      </c>
      <c r="AL95" s="3">
        <v>30</v>
      </c>
      <c r="AM95" s="3">
        <v>1576</v>
      </c>
      <c r="AN95" s="3">
        <v>18</v>
      </c>
      <c r="AO95" s="87">
        <v>15800</v>
      </c>
    </row>
    <row r="96" spans="1:41" x14ac:dyDescent="0.2">
      <c r="A96" s="20" t="s">
        <v>54</v>
      </c>
      <c r="B96" s="21">
        <v>5</v>
      </c>
      <c r="C96" s="14">
        <v>22</v>
      </c>
      <c r="D96" s="14">
        <v>27</v>
      </c>
      <c r="E96" s="11" t="s">
        <v>335</v>
      </c>
      <c r="F96" s="10" t="s">
        <v>338</v>
      </c>
      <c r="G96" s="34" t="s">
        <v>104</v>
      </c>
      <c r="H96" s="22">
        <v>4915</v>
      </c>
      <c r="I96" s="22">
        <v>2490</v>
      </c>
      <c r="J96" s="23">
        <v>18.5</v>
      </c>
      <c r="K96" s="22">
        <v>2440</v>
      </c>
      <c r="L96" s="22">
        <v>1220</v>
      </c>
      <c r="M96" s="21">
        <v>18</v>
      </c>
      <c r="N96" s="21">
        <v>4</v>
      </c>
      <c r="O96" s="103" t="s">
        <v>105</v>
      </c>
      <c r="P96" s="35" t="s">
        <v>343</v>
      </c>
      <c r="Q96" s="14">
        <v>976</v>
      </c>
      <c r="R96" s="3">
        <f t="shared" si="15"/>
        <v>220.97564760000003</v>
      </c>
      <c r="S96" s="29">
        <f t="shared" si="26"/>
        <v>3904</v>
      </c>
      <c r="T96" s="3">
        <f t="shared" si="32"/>
        <v>209.18568959999999</v>
      </c>
      <c r="U96" s="3">
        <f t="shared" si="31"/>
        <v>13.931424000000002</v>
      </c>
      <c r="V96" s="13">
        <v>65</v>
      </c>
      <c r="W96" s="42">
        <f t="shared" si="39"/>
        <v>223.11711359999998</v>
      </c>
      <c r="X96" s="13">
        <f t="shared" si="30"/>
        <v>1041</v>
      </c>
      <c r="Y96" s="9">
        <v>31</v>
      </c>
      <c r="Z96" s="9">
        <v>419</v>
      </c>
      <c r="AA96" s="3">
        <f t="shared" si="33"/>
        <v>0.51666666666666672</v>
      </c>
      <c r="AB96" s="3">
        <f t="shared" si="33"/>
        <v>6.9833333333333334</v>
      </c>
      <c r="AC96" s="3">
        <v>50.15</v>
      </c>
      <c r="AD96" s="3">
        <v>79.739999999999995</v>
      </c>
      <c r="AE96" s="3">
        <f t="shared" si="35"/>
        <v>129.88999999999999</v>
      </c>
      <c r="AF96" s="3">
        <v>2356</v>
      </c>
      <c r="AG96" s="3">
        <v>3090</v>
      </c>
      <c r="AH96" s="3">
        <f t="shared" si="28"/>
        <v>5446</v>
      </c>
      <c r="AI96" s="3">
        <v>1011</v>
      </c>
      <c r="AJ96" s="3">
        <v>9764</v>
      </c>
      <c r="AK96" s="3">
        <v>320</v>
      </c>
      <c r="AL96" s="3">
        <v>200</v>
      </c>
      <c r="AM96" s="3">
        <v>9764</v>
      </c>
      <c r="AN96" s="3">
        <v>88</v>
      </c>
      <c r="AO96" s="87">
        <v>15800</v>
      </c>
    </row>
    <row r="97" spans="1:41" x14ac:dyDescent="0.2">
      <c r="A97" s="20" t="s">
        <v>54</v>
      </c>
      <c r="B97" s="21">
        <v>5</v>
      </c>
      <c r="C97" s="14">
        <v>22</v>
      </c>
      <c r="D97" s="14">
        <v>27</v>
      </c>
      <c r="E97" s="11" t="s">
        <v>336</v>
      </c>
      <c r="F97" s="10" t="s">
        <v>339</v>
      </c>
      <c r="G97" s="34" t="s">
        <v>104</v>
      </c>
      <c r="H97" s="22">
        <v>4915</v>
      </c>
      <c r="I97" s="22">
        <v>2490</v>
      </c>
      <c r="J97" s="23">
        <v>18.5</v>
      </c>
      <c r="K97" s="22">
        <v>2440</v>
      </c>
      <c r="L97" s="22">
        <v>1220</v>
      </c>
      <c r="M97" s="21">
        <v>18</v>
      </c>
      <c r="N97" s="21">
        <v>4</v>
      </c>
      <c r="O97" s="103" t="s">
        <v>105</v>
      </c>
      <c r="P97" s="35" t="s">
        <v>344</v>
      </c>
      <c r="Q97" s="14">
        <v>1120</v>
      </c>
      <c r="R97" s="3">
        <f t="shared" si="15"/>
        <v>253.57861200000002</v>
      </c>
      <c r="S97" s="29">
        <f t="shared" si="26"/>
        <v>4480</v>
      </c>
      <c r="T97" s="3">
        <f t="shared" si="32"/>
        <v>240.04915199999999</v>
      </c>
      <c r="U97" s="3">
        <f t="shared" si="31"/>
        <v>13.074105599999999</v>
      </c>
      <c r="V97" s="13">
        <v>61</v>
      </c>
      <c r="W97" s="42">
        <f>T97+U97</f>
        <v>253.12325759999999</v>
      </c>
      <c r="X97" s="13">
        <f t="shared" si="30"/>
        <v>1181</v>
      </c>
      <c r="Y97" s="9">
        <v>66</v>
      </c>
      <c r="Z97" s="9">
        <f>480-Y97</f>
        <v>414</v>
      </c>
      <c r="AA97" s="3">
        <f t="shared" si="33"/>
        <v>1.1000000000000001</v>
      </c>
      <c r="AB97" s="3">
        <f t="shared" si="33"/>
        <v>6.9</v>
      </c>
      <c r="AC97" s="3">
        <v>58.17</v>
      </c>
      <c r="AD97" s="3">
        <v>88.22</v>
      </c>
      <c r="AE97" s="3">
        <f t="shared" si="35"/>
        <v>146.38999999999999</v>
      </c>
      <c r="AF97" s="3">
        <v>2755</v>
      </c>
      <c r="AG97" s="3">
        <v>3416</v>
      </c>
      <c r="AH97" s="3">
        <f t="shared" si="28"/>
        <v>6171</v>
      </c>
      <c r="AI97" s="3">
        <v>1147</v>
      </c>
      <c r="AJ97" s="3">
        <v>11070</v>
      </c>
      <c r="AK97" s="3">
        <v>466</v>
      </c>
      <c r="AL97" s="3">
        <v>197</v>
      </c>
      <c r="AM97" s="3">
        <v>11070</v>
      </c>
      <c r="AN97" s="3">
        <v>98</v>
      </c>
      <c r="AO97" s="87">
        <v>33280</v>
      </c>
    </row>
    <row r="98" spans="1:41" x14ac:dyDescent="0.2">
      <c r="A98" s="20" t="s">
        <v>54</v>
      </c>
      <c r="B98" s="21">
        <v>5</v>
      </c>
      <c r="C98" s="14">
        <v>22</v>
      </c>
      <c r="D98" s="14">
        <v>28</v>
      </c>
      <c r="E98" s="11" t="s">
        <v>345</v>
      </c>
      <c r="F98" s="10" t="s">
        <v>348</v>
      </c>
      <c r="G98" s="34" t="s">
        <v>104</v>
      </c>
      <c r="H98" s="22">
        <v>4915</v>
      </c>
      <c r="I98" s="22">
        <v>2490</v>
      </c>
      <c r="J98" s="23">
        <v>18.5</v>
      </c>
      <c r="K98" s="22">
        <v>2440</v>
      </c>
      <c r="L98" s="22">
        <v>1220</v>
      </c>
      <c r="M98" s="21">
        <v>18</v>
      </c>
      <c r="N98" s="21">
        <v>4</v>
      </c>
      <c r="O98" s="103" t="s">
        <v>105</v>
      </c>
      <c r="P98" s="35" t="s">
        <v>351</v>
      </c>
      <c r="Q98" s="14">
        <v>624</v>
      </c>
      <c r="R98" s="3">
        <f t="shared" si="15"/>
        <v>141.27951240000002</v>
      </c>
      <c r="S98" s="29">
        <f t="shared" si="26"/>
        <v>2496</v>
      </c>
      <c r="T98" s="3">
        <f t="shared" si="32"/>
        <v>133.7416704</v>
      </c>
      <c r="U98" s="3">
        <f t="shared" si="31"/>
        <v>1.2859776000000003</v>
      </c>
      <c r="V98" s="13">
        <v>6</v>
      </c>
      <c r="W98" s="42">
        <f t="shared" ref="W98:W110" si="40">T98+U98</f>
        <v>135.027648</v>
      </c>
      <c r="X98" s="13">
        <f t="shared" ref="X98:X118" si="41">+Q98+V98</f>
        <v>630</v>
      </c>
      <c r="Y98" s="9">
        <v>208</v>
      </c>
      <c r="Z98" s="9">
        <f t="shared" ref="Z98:Z104" si="42">480-Y98</f>
        <v>272</v>
      </c>
      <c r="AA98" s="3">
        <f t="shared" si="33"/>
        <v>3.4666666666666668</v>
      </c>
      <c r="AB98" s="3">
        <f t="shared" si="33"/>
        <v>4.5333333333333332</v>
      </c>
      <c r="AC98" s="3">
        <v>40.799999999999997</v>
      </c>
      <c r="AD98" s="3">
        <v>60</v>
      </c>
      <c r="AE98" s="3">
        <f t="shared" si="35"/>
        <v>100.8</v>
      </c>
      <c r="AF98" s="3">
        <v>1920</v>
      </c>
      <c r="AG98" s="3">
        <v>2321</v>
      </c>
      <c r="AH98" s="3">
        <f t="shared" si="28"/>
        <v>4241</v>
      </c>
      <c r="AI98" s="3">
        <v>684</v>
      </c>
      <c r="AJ98" s="3">
        <v>7149</v>
      </c>
      <c r="AK98" s="3">
        <v>292</v>
      </c>
      <c r="AL98" s="3">
        <v>148</v>
      </c>
      <c r="AM98" s="3">
        <v>7149</v>
      </c>
      <c r="AN98" s="3">
        <v>55</v>
      </c>
      <c r="AO98" s="87">
        <v>34320</v>
      </c>
    </row>
    <row r="99" spans="1:41" x14ac:dyDescent="0.2">
      <c r="A99" s="20" t="s">
        <v>54</v>
      </c>
      <c r="B99" s="21">
        <v>5</v>
      </c>
      <c r="C99" s="14">
        <v>22</v>
      </c>
      <c r="D99" s="14">
        <v>28</v>
      </c>
      <c r="E99" s="11" t="s">
        <v>346</v>
      </c>
      <c r="F99" s="10" t="s">
        <v>349</v>
      </c>
      <c r="G99" s="34" t="s">
        <v>104</v>
      </c>
      <c r="H99" s="22">
        <v>4915</v>
      </c>
      <c r="I99" s="22">
        <v>2490</v>
      </c>
      <c r="J99" s="23">
        <v>18.5</v>
      </c>
      <c r="K99" s="22">
        <v>2440</v>
      </c>
      <c r="L99" s="22">
        <v>1220</v>
      </c>
      <c r="M99" s="21">
        <v>18</v>
      </c>
      <c r="N99" s="21">
        <v>4</v>
      </c>
      <c r="O99" s="103" t="s">
        <v>105</v>
      </c>
      <c r="P99" s="35" t="s">
        <v>352</v>
      </c>
      <c r="Q99" s="14">
        <v>1048</v>
      </c>
      <c r="R99" s="3">
        <f t="shared" si="15"/>
        <v>237.27712980000004</v>
      </c>
      <c r="S99" s="29">
        <f t="shared" si="26"/>
        <v>4192</v>
      </c>
      <c r="T99" s="3">
        <f t="shared" si="32"/>
        <v>224.61742080000002</v>
      </c>
      <c r="U99" s="3">
        <f t="shared" si="31"/>
        <v>17.146367999999999</v>
      </c>
      <c r="V99" s="13">
        <v>80</v>
      </c>
      <c r="W99" s="42">
        <f t="shared" si="40"/>
        <v>241.76378880000001</v>
      </c>
      <c r="X99" s="13">
        <f t="shared" si="41"/>
        <v>1128</v>
      </c>
      <c r="Y99" s="9">
        <v>65</v>
      </c>
      <c r="Z99" s="9">
        <f t="shared" si="42"/>
        <v>415</v>
      </c>
      <c r="AA99" s="3">
        <f t="shared" si="33"/>
        <v>1.0833333333333333</v>
      </c>
      <c r="AB99" s="3">
        <f t="shared" si="33"/>
        <v>6.916666666666667</v>
      </c>
      <c r="AC99" s="3">
        <v>54.71</v>
      </c>
      <c r="AD99" s="3">
        <v>79.36</v>
      </c>
      <c r="AE99" s="3">
        <f t="shared" si="35"/>
        <v>134.07</v>
      </c>
      <c r="AF99" s="3">
        <v>2571</v>
      </c>
      <c r="AG99" s="3">
        <v>3066</v>
      </c>
      <c r="AH99" s="3">
        <f t="shared" si="28"/>
        <v>5637</v>
      </c>
      <c r="AI99" s="3">
        <v>1056</v>
      </c>
      <c r="AJ99" s="3">
        <v>8865</v>
      </c>
      <c r="AK99" s="3">
        <v>384</v>
      </c>
      <c r="AL99" s="3">
        <v>196</v>
      </c>
      <c r="AM99" s="3">
        <v>8955</v>
      </c>
      <c r="AN99" s="3">
        <v>90</v>
      </c>
      <c r="AO99" s="87">
        <v>30880</v>
      </c>
    </row>
    <row r="100" spans="1:41" x14ac:dyDescent="0.2">
      <c r="A100" s="20" t="s">
        <v>54</v>
      </c>
      <c r="B100" s="21">
        <v>5</v>
      </c>
      <c r="C100" s="14">
        <v>22</v>
      </c>
      <c r="D100" s="14">
        <v>28</v>
      </c>
      <c r="E100" s="11" t="s">
        <v>347</v>
      </c>
      <c r="F100" s="10" t="s">
        <v>350</v>
      </c>
      <c r="G100" s="34" t="s">
        <v>104</v>
      </c>
      <c r="H100" s="22">
        <v>4915</v>
      </c>
      <c r="I100" s="22">
        <v>2490</v>
      </c>
      <c r="J100" s="23">
        <v>18.5</v>
      </c>
      <c r="K100" s="22">
        <v>2440</v>
      </c>
      <c r="L100" s="22">
        <v>1220</v>
      </c>
      <c r="M100" s="21">
        <v>18</v>
      </c>
      <c r="N100" s="21">
        <v>4</v>
      </c>
      <c r="O100" s="103" t="s">
        <v>105</v>
      </c>
      <c r="P100" s="35" t="s">
        <v>353</v>
      </c>
      <c r="Q100" s="14">
        <v>568</v>
      </c>
      <c r="R100" s="3">
        <f>IF(OR(H100=0,I100=0,J100=0),,Q100*((H100/1000*I100/1000*J100/1000)))</f>
        <v>128.60058180000001</v>
      </c>
      <c r="S100" s="29">
        <f t="shared" si="26"/>
        <v>2272</v>
      </c>
      <c r="T100" s="3">
        <f t="shared" si="32"/>
        <v>121.73921279999999</v>
      </c>
      <c r="U100" s="3">
        <f t="shared" si="31"/>
        <v>1.0716479999999999</v>
      </c>
      <c r="V100" s="13">
        <v>5</v>
      </c>
      <c r="W100" s="42">
        <f t="shared" si="40"/>
        <v>122.81086079999999</v>
      </c>
      <c r="X100" s="13">
        <f t="shared" si="41"/>
        <v>573</v>
      </c>
      <c r="Y100" s="9">
        <v>220</v>
      </c>
      <c r="Z100" s="9">
        <f t="shared" si="42"/>
        <v>260</v>
      </c>
      <c r="AA100" s="3">
        <f t="shared" si="33"/>
        <v>3.6666666666666665</v>
      </c>
      <c r="AB100" s="3">
        <f t="shared" si="33"/>
        <v>4.333333333333333</v>
      </c>
      <c r="AC100" s="3">
        <v>36.56</v>
      </c>
      <c r="AD100" s="3">
        <v>53.7</v>
      </c>
      <c r="AE100" s="3">
        <f t="shared" si="35"/>
        <v>90.26</v>
      </c>
      <c r="AF100" s="3">
        <v>1715</v>
      </c>
      <c r="AG100" s="3">
        <v>2079</v>
      </c>
      <c r="AH100" s="3">
        <f t="shared" si="28"/>
        <v>3794</v>
      </c>
      <c r="AI100" s="3">
        <v>383</v>
      </c>
      <c r="AJ100" s="3">
        <v>5703</v>
      </c>
      <c r="AK100" s="3">
        <v>253</v>
      </c>
      <c r="AL100" s="3">
        <v>120</v>
      </c>
      <c r="AM100" s="3">
        <v>5703</v>
      </c>
      <c r="AN100" s="3">
        <v>57</v>
      </c>
      <c r="AO100" s="87">
        <v>34880</v>
      </c>
    </row>
    <row r="101" spans="1:41" x14ac:dyDescent="0.2">
      <c r="A101" s="20" t="s">
        <v>54</v>
      </c>
      <c r="B101" s="21">
        <v>5</v>
      </c>
      <c r="C101" s="14">
        <v>22</v>
      </c>
      <c r="D101" s="14">
        <v>29</v>
      </c>
      <c r="E101" s="11" t="s">
        <v>354</v>
      </c>
      <c r="F101" s="10" t="s">
        <v>357</v>
      </c>
      <c r="G101" s="34" t="s">
        <v>104</v>
      </c>
      <c r="H101" s="22">
        <v>4915</v>
      </c>
      <c r="I101" s="22">
        <v>2490</v>
      </c>
      <c r="J101" s="23">
        <v>18.5</v>
      </c>
      <c r="K101" s="22">
        <v>2440</v>
      </c>
      <c r="L101" s="22">
        <v>1220</v>
      </c>
      <c r="M101" s="21">
        <v>18</v>
      </c>
      <c r="N101" s="21">
        <v>4</v>
      </c>
      <c r="O101" s="103" t="s">
        <v>105</v>
      </c>
      <c r="P101" s="35" t="s">
        <v>360</v>
      </c>
      <c r="Q101" s="14">
        <v>952</v>
      </c>
      <c r="R101" s="3">
        <f t="shared" ref="R101:R173" si="43">IF(OR(H101=0,I101=0,J101=0),,Q101*((H101/1000*I101/1000*J101/1000)))</f>
        <v>215.54182020000002</v>
      </c>
      <c r="S101" s="29">
        <f t="shared" si="26"/>
        <v>3808</v>
      </c>
      <c r="T101" s="3">
        <f t="shared" si="32"/>
        <v>204.04177919999998</v>
      </c>
      <c r="U101" s="3">
        <f t="shared" si="31"/>
        <v>21.004300799999999</v>
      </c>
      <c r="V101" s="13">
        <v>98</v>
      </c>
      <c r="W101" s="42">
        <f t="shared" si="40"/>
        <v>225.04607999999999</v>
      </c>
      <c r="X101" s="13">
        <f t="shared" si="41"/>
        <v>1050</v>
      </c>
      <c r="Y101" s="9">
        <v>21</v>
      </c>
      <c r="Z101" s="9">
        <f t="shared" si="42"/>
        <v>459</v>
      </c>
      <c r="AA101" s="3">
        <f t="shared" ref="AA101:AA122" si="44">Y101/60</f>
        <v>0.35</v>
      </c>
      <c r="AB101" s="3">
        <f t="shared" ref="AB101:AB122" si="45">Z101/60</f>
        <v>7.65</v>
      </c>
      <c r="AC101" s="3">
        <v>50.8</v>
      </c>
      <c r="AD101" s="3">
        <v>74.8</v>
      </c>
      <c r="AE101" s="3">
        <f t="shared" ref="AE101:AE122" si="46">SUM(AC101:AD101)</f>
        <v>125.6</v>
      </c>
      <c r="AF101" s="3">
        <v>2481</v>
      </c>
      <c r="AG101" s="3">
        <v>3026</v>
      </c>
      <c r="AH101" s="3">
        <f t="shared" si="28"/>
        <v>5507</v>
      </c>
      <c r="AI101" s="3">
        <v>899</v>
      </c>
      <c r="AJ101" s="3">
        <v>7931</v>
      </c>
      <c r="AK101" s="3">
        <v>355</v>
      </c>
      <c r="AL101" s="3">
        <v>186</v>
      </c>
      <c r="AM101" s="3">
        <v>7931</v>
      </c>
      <c r="AN101" s="3">
        <v>92</v>
      </c>
      <c r="AO101" s="87">
        <v>29200</v>
      </c>
    </row>
    <row r="102" spans="1:41" x14ac:dyDescent="0.2">
      <c r="A102" s="20" t="s">
        <v>54</v>
      </c>
      <c r="B102" s="21">
        <v>5</v>
      </c>
      <c r="C102" s="14">
        <v>22</v>
      </c>
      <c r="D102" s="14">
        <v>29</v>
      </c>
      <c r="E102" s="11" t="s">
        <v>355</v>
      </c>
      <c r="F102" s="10" t="s">
        <v>358</v>
      </c>
      <c r="G102" s="34" t="s">
        <v>104</v>
      </c>
      <c r="H102" s="22">
        <v>4915</v>
      </c>
      <c r="I102" s="22">
        <v>2490</v>
      </c>
      <c r="J102" s="23">
        <v>18.5</v>
      </c>
      <c r="K102" s="22">
        <v>2440</v>
      </c>
      <c r="L102" s="22">
        <v>1220</v>
      </c>
      <c r="M102" s="21">
        <v>18</v>
      </c>
      <c r="N102" s="21">
        <v>4</v>
      </c>
      <c r="O102" s="103" t="s">
        <v>105</v>
      </c>
      <c r="P102" s="35" t="s">
        <v>361</v>
      </c>
      <c r="Q102" s="14">
        <v>279</v>
      </c>
      <c r="R102" s="3">
        <f>IF(OR(H102=0,I102=0,J102=0),,Q102*((H102/1000*I102/1000*J102/1000)))</f>
        <v>63.168243525000008</v>
      </c>
      <c r="S102" s="29">
        <f t="shared" si="26"/>
        <v>1116</v>
      </c>
      <c r="T102" s="3">
        <f t="shared" si="32"/>
        <v>59.797958399999999</v>
      </c>
      <c r="U102" s="3">
        <f t="shared" si="31"/>
        <v>0</v>
      </c>
      <c r="V102" s="13">
        <v>0</v>
      </c>
      <c r="W102" s="42">
        <f>T102+U102</f>
        <v>59.797958399999999</v>
      </c>
      <c r="X102" s="13">
        <f t="shared" si="41"/>
        <v>279</v>
      </c>
      <c r="Y102" s="9">
        <v>0</v>
      </c>
      <c r="Z102" s="9">
        <v>30</v>
      </c>
      <c r="AA102" s="3">
        <f t="shared" si="44"/>
        <v>0</v>
      </c>
      <c r="AB102" s="3">
        <f t="shared" si="45"/>
        <v>0.5</v>
      </c>
      <c r="AC102" s="3">
        <v>14.19</v>
      </c>
      <c r="AD102" s="3">
        <v>20.97</v>
      </c>
      <c r="AE102" s="3">
        <f t="shared" si="46"/>
        <v>35.159999999999997</v>
      </c>
      <c r="AF102" s="3">
        <v>887</v>
      </c>
      <c r="AG102" s="3">
        <v>1089</v>
      </c>
      <c r="AH102" s="3">
        <f t="shared" si="28"/>
        <v>1976</v>
      </c>
      <c r="AI102" s="3">
        <v>357</v>
      </c>
      <c r="AJ102" s="3">
        <v>2355</v>
      </c>
      <c r="AK102" s="3">
        <v>94</v>
      </c>
      <c r="AL102" s="3">
        <v>0</v>
      </c>
      <c r="AM102" s="3">
        <v>2355</v>
      </c>
      <c r="AN102" s="3">
        <v>18</v>
      </c>
      <c r="AO102" s="87">
        <v>2240</v>
      </c>
    </row>
    <row r="103" spans="1:41" x14ac:dyDescent="0.2">
      <c r="A103" s="20" t="s">
        <v>54</v>
      </c>
      <c r="B103" s="21">
        <v>5</v>
      </c>
      <c r="C103" s="14">
        <v>22</v>
      </c>
      <c r="D103" s="14">
        <v>29</v>
      </c>
      <c r="E103" s="11" t="s">
        <v>355</v>
      </c>
      <c r="F103" s="10" t="s">
        <v>358</v>
      </c>
      <c r="G103" s="34" t="s">
        <v>104</v>
      </c>
      <c r="H103" s="22">
        <v>4915</v>
      </c>
      <c r="I103" s="22">
        <v>2490</v>
      </c>
      <c r="J103" s="23">
        <v>18.5</v>
      </c>
      <c r="K103" s="22">
        <v>2440</v>
      </c>
      <c r="L103" s="22">
        <v>1220</v>
      </c>
      <c r="M103" s="21">
        <v>18</v>
      </c>
      <c r="N103" s="21">
        <v>4</v>
      </c>
      <c r="O103" s="103" t="s">
        <v>105</v>
      </c>
      <c r="P103" s="35" t="s">
        <v>362</v>
      </c>
      <c r="Q103" s="14">
        <v>912</v>
      </c>
      <c r="R103" s="3">
        <f t="shared" si="43"/>
        <v>206.48544120000003</v>
      </c>
      <c r="S103" s="29">
        <f t="shared" si="26"/>
        <v>3648</v>
      </c>
      <c r="T103" s="3">
        <f t="shared" si="32"/>
        <v>195.46859519999998</v>
      </c>
      <c r="U103" s="3">
        <f t="shared" si="31"/>
        <v>23.576256000000001</v>
      </c>
      <c r="V103" s="13">
        <v>110</v>
      </c>
      <c r="W103" s="42">
        <f t="shared" si="40"/>
        <v>219.04485119999998</v>
      </c>
      <c r="X103" s="13">
        <f t="shared" si="41"/>
        <v>1022</v>
      </c>
      <c r="Y103" s="9">
        <v>0</v>
      </c>
      <c r="Z103" s="9">
        <v>450</v>
      </c>
      <c r="AA103" s="3">
        <f t="shared" si="44"/>
        <v>0</v>
      </c>
      <c r="AB103" s="3">
        <f t="shared" si="45"/>
        <v>7.5</v>
      </c>
      <c r="AC103" s="3">
        <v>48.98</v>
      </c>
      <c r="AD103" s="3">
        <v>74.540000000000006</v>
      </c>
      <c r="AE103" s="3">
        <f t="shared" si="46"/>
        <v>123.52000000000001</v>
      </c>
      <c r="AF103" s="3">
        <v>2303</v>
      </c>
      <c r="AG103" s="3">
        <v>2896</v>
      </c>
      <c r="AH103" s="3">
        <f t="shared" si="28"/>
        <v>5199</v>
      </c>
      <c r="AI103" s="3">
        <v>969</v>
      </c>
      <c r="AJ103" s="3">
        <v>7581</v>
      </c>
      <c r="AK103" s="3">
        <v>323</v>
      </c>
      <c r="AL103" s="3">
        <v>170</v>
      </c>
      <c r="AM103" s="3">
        <v>7581</v>
      </c>
      <c r="AN103" s="3">
        <v>80</v>
      </c>
      <c r="AO103" s="87">
        <v>30000</v>
      </c>
    </row>
    <row r="104" spans="1:41" x14ac:dyDescent="0.2">
      <c r="A104" s="20" t="s">
        <v>54</v>
      </c>
      <c r="B104" s="21">
        <v>5</v>
      </c>
      <c r="C104" s="14">
        <v>22</v>
      </c>
      <c r="D104" s="14">
        <v>29</v>
      </c>
      <c r="E104" s="11" t="s">
        <v>356</v>
      </c>
      <c r="F104" s="10" t="s">
        <v>359</v>
      </c>
      <c r="G104" s="34" t="s">
        <v>104</v>
      </c>
      <c r="H104" s="22">
        <v>4915</v>
      </c>
      <c r="I104" s="22">
        <v>2490</v>
      </c>
      <c r="J104" s="23">
        <v>18.5</v>
      </c>
      <c r="K104" s="22">
        <v>2440</v>
      </c>
      <c r="L104" s="22">
        <v>1220</v>
      </c>
      <c r="M104" s="21">
        <v>18</v>
      </c>
      <c r="N104" s="21">
        <v>4</v>
      </c>
      <c r="O104" s="103" t="s">
        <v>105</v>
      </c>
      <c r="P104" s="35" t="s">
        <v>363</v>
      </c>
      <c r="Q104" s="14">
        <v>1184</v>
      </c>
      <c r="R104" s="3">
        <f t="shared" si="43"/>
        <v>268.06881840000005</v>
      </c>
      <c r="S104" s="29">
        <f t="shared" si="26"/>
        <v>4736</v>
      </c>
      <c r="T104" s="3">
        <f t="shared" si="32"/>
        <v>253.7662464</v>
      </c>
      <c r="U104" s="3">
        <f t="shared" si="31"/>
        <v>2.3576256000000004</v>
      </c>
      <c r="V104" s="13">
        <v>11</v>
      </c>
      <c r="W104" s="42">
        <f t="shared" si="40"/>
        <v>256.12387200000001</v>
      </c>
      <c r="X104" s="13">
        <f t="shared" si="41"/>
        <v>1195</v>
      </c>
      <c r="Y104" s="9">
        <v>15</v>
      </c>
      <c r="Z104" s="9">
        <f>480-Y104</f>
        <v>465</v>
      </c>
      <c r="AA104" s="3">
        <f t="shared" si="44"/>
        <v>0.25</v>
      </c>
      <c r="AB104" s="3">
        <f t="shared" si="45"/>
        <v>7.75</v>
      </c>
      <c r="AC104" s="3">
        <v>59.3</v>
      </c>
      <c r="AD104" s="3">
        <v>89.33</v>
      </c>
      <c r="AE104" s="3">
        <f t="shared" si="46"/>
        <v>148.63</v>
      </c>
      <c r="AF104" s="3">
        <v>2844</v>
      </c>
      <c r="AG104" s="3">
        <v>3469</v>
      </c>
      <c r="AH104" s="3">
        <f t="shared" si="28"/>
        <v>6313</v>
      </c>
      <c r="AI104" s="3">
        <v>1166</v>
      </c>
      <c r="AJ104" s="3">
        <v>9144</v>
      </c>
      <c r="AK104" s="3">
        <v>390</v>
      </c>
      <c r="AL104" s="3">
        <v>184</v>
      </c>
      <c r="AM104" s="3">
        <v>9144</v>
      </c>
      <c r="AN104" s="3">
        <v>93</v>
      </c>
      <c r="AO104" s="87">
        <v>36320</v>
      </c>
    </row>
    <row r="105" spans="1:41" x14ac:dyDescent="0.2">
      <c r="A105" s="20" t="s">
        <v>54</v>
      </c>
      <c r="B105" s="21">
        <v>5</v>
      </c>
      <c r="C105" s="14">
        <v>22</v>
      </c>
      <c r="D105" s="14">
        <v>30</v>
      </c>
      <c r="E105" s="11" t="s">
        <v>364</v>
      </c>
      <c r="F105" s="10" t="s">
        <v>367</v>
      </c>
      <c r="G105" s="34" t="s">
        <v>104</v>
      </c>
      <c r="H105" s="22">
        <v>4915</v>
      </c>
      <c r="I105" s="22">
        <v>2490</v>
      </c>
      <c r="J105" s="23">
        <v>18.5</v>
      </c>
      <c r="K105" s="22">
        <v>2440</v>
      </c>
      <c r="L105" s="22">
        <v>1220</v>
      </c>
      <c r="M105" s="21">
        <v>18</v>
      </c>
      <c r="N105" s="21">
        <v>4</v>
      </c>
      <c r="O105" s="103" t="s">
        <v>105</v>
      </c>
      <c r="P105" s="35" t="s">
        <v>370</v>
      </c>
      <c r="Q105" s="14">
        <v>1176</v>
      </c>
      <c r="R105" s="3">
        <f t="shared" si="43"/>
        <v>266.25754260000002</v>
      </c>
      <c r="S105" s="29">
        <f t="shared" si="26"/>
        <v>4704</v>
      </c>
      <c r="T105" s="3">
        <f t="shared" si="32"/>
        <v>252.05160960000001</v>
      </c>
      <c r="U105" s="3">
        <f t="shared" si="31"/>
        <v>7.715865599999999</v>
      </c>
      <c r="V105" s="13">
        <v>36</v>
      </c>
      <c r="W105" s="42">
        <f t="shared" si="40"/>
        <v>259.76747519999998</v>
      </c>
      <c r="X105" s="13">
        <f t="shared" si="41"/>
        <v>1212</v>
      </c>
      <c r="Y105" s="9">
        <v>37</v>
      </c>
      <c r="Z105" s="9">
        <f t="shared" ref="Z105:Z107" si="47">480-Y105</f>
        <v>443</v>
      </c>
      <c r="AA105" s="3">
        <f t="shared" si="44"/>
        <v>0.6166666666666667</v>
      </c>
      <c r="AB105" s="3">
        <f t="shared" si="45"/>
        <v>7.3833333333333337</v>
      </c>
      <c r="AC105" s="3">
        <v>60.7</v>
      </c>
      <c r="AD105" s="3">
        <v>90.2</v>
      </c>
      <c r="AE105" s="3">
        <f t="shared" si="46"/>
        <v>150.9</v>
      </c>
      <c r="AF105" s="3">
        <v>2916</v>
      </c>
      <c r="AG105" s="3">
        <v>3663</v>
      </c>
      <c r="AH105" s="3">
        <f t="shared" si="28"/>
        <v>6579</v>
      </c>
      <c r="AI105" s="3">
        <v>1187</v>
      </c>
      <c r="AJ105" s="3">
        <v>9348</v>
      </c>
      <c r="AK105" s="3">
        <v>423.5</v>
      </c>
      <c r="AL105" s="3">
        <v>206</v>
      </c>
      <c r="AM105" s="3">
        <v>9348</v>
      </c>
      <c r="AN105" s="3">
        <v>93</v>
      </c>
      <c r="AO105" s="87">
        <v>37920</v>
      </c>
    </row>
    <row r="106" spans="1:41" x14ac:dyDescent="0.2">
      <c r="A106" s="20" t="s">
        <v>54</v>
      </c>
      <c r="B106" s="21">
        <v>5</v>
      </c>
      <c r="C106" s="14">
        <v>22</v>
      </c>
      <c r="D106" s="14">
        <v>30</v>
      </c>
      <c r="E106" s="11" t="s">
        <v>365</v>
      </c>
      <c r="F106" s="10" t="s">
        <v>368</v>
      </c>
      <c r="G106" s="34" t="s">
        <v>104</v>
      </c>
      <c r="H106" s="22">
        <v>4915</v>
      </c>
      <c r="I106" s="22">
        <v>2490</v>
      </c>
      <c r="J106" s="23">
        <v>18.5</v>
      </c>
      <c r="K106" s="22">
        <v>2440</v>
      </c>
      <c r="L106" s="22">
        <v>1220</v>
      </c>
      <c r="M106" s="21">
        <v>18</v>
      </c>
      <c r="N106" s="21">
        <v>4</v>
      </c>
      <c r="O106" s="103" t="s">
        <v>105</v>
      </c>
      <c r="P106" s="35" t="s">
        <v>371</v>
      </c>
      <c r="Q106" s="14">
        <v>1344</v>
      </c>
      <c r="R106" s="3">
        <f t="shared" si="43"/>
        <v>304.29433440000003</v>
      </c>
      <c r="S106" s="29">
        <f t="shared" si="26"/>
        <v>5376</v>
      </c>
      <c r="T106" s="3">
        <f t="shared" si="32"/>
        <v>288.05898239999999</v>
      </c>
      <c r="U106" s="3">
        <f t="shared" si="31"/>
        <v>12.431116800000002</v>
      </c>
      <c r="V106" s="13">
        <v>58</v>
      </c>
      <c r="W106" s="42">
        <f t="shared" si="40"/>
        <v>300.49009919999997</v>
      </c>
      <c r="X106" s="13">
        <f t="shared" si="41"/>
        <v>1402</v>
      </c>
      <c r="Y106" s="9">
        <v>1</v>
      </c>
      <c r="Z106" s="9">
        <f t="shared" si="47"/>
        <v>479</v>
      </c>
      <c r="AA106" s="3">
        <f t="shared" si="44"/>
        <v>1.6666666666666666E-2</v>
      </c>
      <c r="AB106" s="3">
        <f t="shared" si="45"/>
        <v>7.9833333333333334</v>
      </c>
      <c r="AC106" s="3">
        <v>65.06</v>
      </c>
      <c r="AD106" s="3">
        <v>98.18</v>
      </c>
      <c r="AE106" s="3">
        <f t="shared" si="46"/>
        <v>163.24</v>
      </c>
      <c r="AF106" s="3">
        <v>3112</v>
      </c>
      <c r="AG106" s="3">
        <v>3992</v>
      </c>
      <c r="AH106" s="3">
        <f t="shared" si="28"/>
        <v>7104</v>
      </c>
      <c r="AI106" s="3">
        <v>1282</v>
      </c>
      <c r="AJ106" s="3">
        <v>10054</v>
      </c>
      <c r="AK106" s="3">
        <v>455.5</v>
      </c>
      <c r="AL106" s="3">
        <v>224</v>
      </c>
      <c r="AM106" s="3">
        <v>10054</v>
      </c>
      <c r="AN106" s="3">
        <v>103</v>
      </c>
      <c r="AO106" s="87">
        <v>38560</v>
      </c>
    </row>
    <row r="107" spans="1:41" x14ac:dyDescent="0.2">
      <c r="A107" s="20" t="s">
        <v>54</v>
      </c>
      <c r="B107" s="21">
        <v>5</v>
      </c>
      <c r="C107" s="14">
        <v>22</v>
      </c>
      <c r="D107" s="14">
        <v>30</v>
      </c>
      <c r="E107" s="11" t="s">
        <v>366</v>
      </c>
      <c r="F107" s="10" t="s">
        <v>369</v>
      </c>
      <c r="G107" s="34" t="s">
        <v>104</v>
      </c>
      <c r="H107" s="22">
        <v>4915</v>
      </c>
      <c r="I107" s="22">
        <v>2490</v>
      </c>
      <c r="J107" s="23">
        <v>18.5</v>
      </c>
      <c r="K107" s="22">
        <v>2440</v>
      </c>
      <c r="L107" s="22">
        <v>1220</v>
      </c>
      <c r="M107" s="21">
        <v>18</v>
      </c>
      <c r="N107" s="21">
        <v>4</v>
      </c>
      <c r="O107" s="103" t="s">
        <v>105</v>
      </c>
      <c r="P107" s="35" t="s">
        <v>372</v>
      </c>
      <c r="Q107" s="14">
        <v>922</v>
      </c>
      <c r="R107" s="3">
        <f t="shared" si="43"/>
        <v>208.74953595000002</v>
      </c>
      <c r="S107" s="29">
        <f t="shared" si="26"/>
        <v>3688</v>
      </c>
      <c r="T107" s="3">
        <f t="shared" si="32"/>
        <v>197.61189119999997</v>
      </c>
      <c r="U107" s="3">
        <f t="shared" si="31"/>
        <v>6.2155584000000008</v>
      </c>
      <c r="V107" s="13">
        <v>29</v>
      </c>
      <c r="W107" s="42">
        <f t="shared" si="40"/>
        <v>203.82744959999997</v>
      </c>
      <c r="X107" s="13">
        <f t="shared" si="41"/>
        <v>951</v>
      </c>
      <c r="Y107" s="9">
        <v>54</v>
      </c>
      <c r="Z107" s="9">
        <f t="shared" si="47"/>
        <v>426</v>
      </c>
      <c r="AA107" s="3">
        <f t="shared" si="44"/>
        <v>0.9</v>
      </c>
      <c r="AB107" s="3">
        <f t="shared" si="45"/>
        <v>7.1</v>
      </c>
      <c r="AC107" s="3">
        <v>55.66</v>
      </c>
      <c r="AD107" s="3">
        <v>83.68</v>
      </c>
      <c r="AE107" s="3">
        <f t="shared" si="46"/>
        <v>139.34</v>
      </c>
      <c r="AF107" s="3">
        <v>2671</v>
      </c>
      <c r="AG107" s="3">
        <v>3420</v>
      </c>
      <c r="AH107" s="3">
        <f t="shared" si="28"/>
        <v>6091</v>
      </c>
      <c r="AI107" s="3">
        <v>1095</v>
      </c>
      <c r="AJ107" s="3">
        <v>8515</v>
      </c>
      <c r="AK107" s="3">
        <v>389</v>
      </c>
      <c r="AL107" s="3">
        <v>170</v>
      </c>
      <c r="AM107" s="3">
        <v>8515</v>
      </c>
      <c r="AN107" s="3">
        <v>212.5</v>
      </c>
      <c r="AO107" s="87">
        <v>31200</v>
      </c>
    </row>
    <row r="108" spans="1:41" x14ac:dyDescent="0.2">
      <c r="A108" s="20" t="s">
        <v>54</v>
      </c>
      <c r="B108" s="21"/>
      <c r="E108" s="11"/>
      <c r="F108" s="10"/>
      <c r="H108" s="7"/>
      <c r="I108" s="7"/>
      <c r="J108" s="8"/>
      <c r="K108" s="7"/>
      <c r="L108" s="7"/>
      <c r="O108" s="8"/>
      <c r="Q108" s="14"/>
      <c r="R108" s="3">
        <f t="shared" si="43"/>
        <v>0</v>
      </c>
      <c r="T108" s="3">
        <f t="shared" si="32"/>
        <v>0</v>
      </c>
      <c r="U108" s="3">
        <f t="shared" si="31"/>
        <v>0</v>
      </c>
      <c r="V108" s="13"/>
      <c r="W108" s="42">
        <f t="shared" si="40"/>
        <v>0</v>
      </c>
      <c r="X108" s="13">
        <f t="shared" si="41"/>
        <v>0</v>
      </c>
      <c r="Y108" s="9"/>
      <c r="Z108" s="9"/>
      <c r="AA108" s="3">
        <f t="shared" si="44"/>
        <v>0</v>
      </c>
      <c r="AB108" s="3">
        <f t="shared" si="45"/>
        <v>0</v>
      </c>
      <c r="AE108" s="3">
        <f t="shared" si="46"/>
        <v>0</v>
      </c>
    </row>
    <row r="109" spans="1:41" x14ac:dyDescent="0.2">
      <c r="A109" s="20" t="s">
        <v>54</v>
      </c>
      <c r="B109" s="21"/>
      <c r="E109" s="11"/>
      <c r="F109" s="10"/>
      <c r="H109" s="7"/>
      <c r="I109" s="7"/>
      <c r="J109" s="8"/>
      <c r="K109" s="7"/>
      <c r="L109" s="7"/>
      <c r="O109" s="8"/>
      <c r="Q109" s="14"/>
      <c r="R109" s="3">
        <f t="shared" si="43"/>
        <v>0</v>
      </c>
      <c r="T109" s="3">
        <f t="shared" si="32"/>
        <v>0</v>
      </c>
      <c r="U109" s="3">
        <f t="shared" si="31"/>
        <v>0</v>
      </c>
      <c r="V109" s="13"/>
      <c r="W109" s="42">
        <f t="shared" si="40"/>
        <v>0</v>
      </c>
      <c r="X109" s="13">
        <f t="shared" si="41"/>
        <v>0</v>
      </c>
      <c r="Y109" s="9"/>
      <c r="Z109" s="9"/>
      <c r="AA109" s="3">
        <f t="shared" si="44"/>
        <v>0</v>
      </c>
      <c r="AB109" s="3">
        <f t="shared" si="45"/>
        <v>0</v>
      </c>
      <c r="AE109" s="3">
        <f t="shared" si="46"/>
        <v>0</v>
      </c>
    </row>
    <row r="110" spans="1:41" x14ac:dyDescent="0.2">
      <c r="A110" s="20" t="s">
        <v>54</v>
      </c>
      <c r="B110" s="21"/>
      <c r="E110" s="11"/>
      <c r="F110" s="10"/>
      <c r="H110" s="7"/>
      <c r="I110" s="7"/>
      <c r="J110" s="8"/>
      <c r="K110" s="7"/>
      <c r="L110" s="7"/>
      <c r="O110" s="8"/>
      <c r="Q110" s="14"/>
      <c r="R110" s="3">
        <f t="shared" si="43"/>
        <v>0</v>
      </c>
      <c r="T110" s="3">
        <f t="shared" si="32"/>
        <v>0</v>
      </c>
      <c r="U110" s="3">
        <f t="shared" si="31"/>
        <v>0</v>
      </c>
      <c r="V110" s="13"/>
      <c r="W110" s="42">
        <f t="shared" si="40"/>
        <v>0</v>
      </c>
      <c r="X110" s="13">
        <f t="shared" si="41"/>
        <v>0</v>
      </c>
      <c r="Y110" s="9"/>
      <c r="Z110" s="9"/>
      <c r="AA110" s="3">
        <f t="shared" si="44"/>
        <v>0</v>
      </c>
      <c r="AB110" s="3">
        <f t="shared" si="45"/>
        <v>0</v>
      </c>
      <c r="AE110" s="3">
        <f t="shared" si="46"/>
        <v>0</v>
      </c>
    </row>
    <row r="111" spans="1:41" x14ac:dyDescent="0.2">
      <c r="A111" s="20"/>
      <c r="B111" s="21"/>
      <c r="E111" s="11"/>
      <c r="F111" s="10"/>
      <c r="H111" s="7"/>
      <c r="I111" s="7"/>
      <c r="J111" s="8"/>
      <c r="K111" s="7"/>
      <c r="L111" s="7"/>
      <c r="O111" s="8"/>
      <c r="Q111" s="14"/>
      <c r="R111" s="3">
        <f t="shared" si="43"/>
        <v>0</v>
      </c>
      <c r="T111" s="3">
        <f t="shared" si="32"/>
        <v>0</v>
      </c>
      <c r="U111" s="3">
        <f t="shared" si="31"/>
        <v>0</v>
      </c>
      <c r="V111" s="13"/>
      <c r="W111" s="13"/>
      <c r="X111" s="13">
        <f t="shared" si="41"/>
        <v>0</v>
      </c>
      <c r="Y111" s="9"/>
      <c r="Z111" s="9"/>
      <c r="AA111" s="3">
        <f t="shared" si="44"/>
        <v>0</v>
      </c>
      <c r="AB111" s="3">
        <f t="shared" si="45"/>
        <v>0</v>
      </c>
      <c r="AE111" s="3">
        <f t="shared" si="46"/>
        <v>0</v>
      </c>
    </row>
    <row r="112" spans="1:41" x14ac:dyDescent="0.2">
      <c r="A112" s="20"/>
      <c r="B112" s="21"/>
      <c r="E112" s="11"/>
      <c r="F112" s="10"/>
      <c r="H112" s="7"/>
      <c r="I112" s="7"/>
      <c r="J112" s="8"/>
      <c r="K112" s="7"/>
      <c r="L112" s="7"/>
      <c r="O112" s="8"/>
      <c r="Q112" s="14"/>
      <c r="R112" s="3">
        <f t="shared" si="43"/>
        <v>0</v>
      </c>
      <c r="T112" s="3">
        <f t="shared" si="32"/>
        <v>0</v>
      </c>
      <c r="U112" s="3">
        <f t="shared" si="31"/>
        <v>0</v>
      </c>
      <c r="V112" s="13"/>
      <c r="W112" s="13"/>
      <c r="X112" s="13">
        <f t="shared" si="41"/>
        <v>0</v>
      </c>
      <c r="Y112" s="9"/>
      <c r="Z112" s="9"/>
      <c r="AA112" s="3">
        <f t="shared" si="44"/>
        <v>0</v>
      </c>
      <c r="AB112" s="3">
        <f t="shared" si="45"/>
        <v>0</v>
      </c>
      <c r="AE112" s="3">
        <f t="shared" si="46"/>
        <v>0</v>
      </c>
    </row>
    <row r="113" spans="1:31" x14ac:dyDescent="0.2">
      <c r="A113" s="20"/>
      <c r="B113" s="21"/>
      <c r="E113" s="11"/>
      <c r="F113" s="10"/>
      <c r="H113" s="7"/>
      <c r="I113" s="7"/>
      <c r="J113" s="8"/>
      <c r="K113" s="7"/>
      <c r="L113" s="7"/>
      <c r="O113" s="8"/>
      <c r="Q113" s="14"/>
      <c r="R113" s="3">
        <f t="shared" si="43"/>
        <v>0</v>
      </c>
      <c r="T113" s="3">
        <f t="shared" si="32"/>
        <v>0</v>
      </c>
      <c r="U113" s="3">
        <f t="shared" si="31"/>
        <v>0</v>
      </c>
      <c r="V113" s="13"/>
      <c r="W113" s="13"/>
      <c r="X113" s="13">
        <f t="shared" si="41"/>
        <v>0</v>
      </c>
      <c r="Y113" s="9"/>
      <c r="Z113" s="9"/>
      <c r="AA113" s="3">
        <f t="shared" si="44"/>
        <v>0</v>
      </c>
      <c r="AB113" s="3">
        <f t="shared" si="45"/>
        <v>0</v>
      </c>
      <c r="AE113" s="3">
        <f t="shared" si="46"/>
        <v>0</v>
      </c>
    </row>
    <row r="114" spans="1:31" x14ac:dyDescent="0.2">
      <c r="A114" s="20"/>
      <c r="B114" s="21"/>
      <c r="E114" s="11"/>
      <c r="F114" s="10"/>
      <c r="H114" s="7"/>
      <c r="I114" s="7"/>
      <c r="J114" s="8"/>
      <c r="K114" s="7"/>
      <c r="L114" s="7"/>
      <c r="O114" s="8"/>
      <c r="Q114" s="14"/>
      <c r="R114" s="3">
        <f t="shared" si="43"/>
        <v>0</v>
      </c>
      <c r="T114" s="3">
        <f t="shared" si="32"/>
        <v>0</v>
      </c>
      <c r="U114" s="3">
        <f t="shared" si="31"/>
        <v>0</v>
      </c>
      <c r="V114" s="13"/>
      <c r="W114" s="13"/>
      <c r="X114" s="13">
        <f t="shared" si="41"/>
        <v>0</v>
      </c>
      <c r="Y114" s="9"/>
      <c r="Z114" s="9"/>
      <c r="AA114" s="3">
        <f t="shared" si="44"/>
        <v>0</v>
      </c>
      <c r="AB114" s="3">
        <f t="shared" si="45"/>
        <v>0</v>
      </c>
      <c r="AE114" s="3">
        <f t="shared" si="46"/>
        <v>0</v>
      </c>
    </row>
    <row r="115" spans="1:31" x14ac:dyDescent="0.2">
      <c r="A115" s="20"/>
      <c r="B115" s="21"/>
      <c r="E115" s="11"/>
      <c r="F115" s="10"/>
      <c r="H115" s="7"/>
      <c r="I115" s="7"/>
      <c r="J115" s="8"/>
      <c r="K115" s="7"/>
      <c r="L115" s="7"/>
      <c r="O115" s="23"/>
      <c r="Q115" s="14"/>
      <c r="R115" s="3">
        <f t="shared" si="43"/>
        <v>0</v>
      </c>
      <c r="T115" s="3">
        <f t="shared" si="32"/>
        <v>0</v>
      </c>
      <c r="U115" s="3">
        <f t="shared" si="31"/>
        <v>0</v>
      </c>
      <c r="V115" s="13"/>
      <c r="W115" s="13"/>
      <c r="X115" s="13">
        <f t="shared" si="41"/>
        <v>0</v>
      </c>
      <c r="Y115" s="9"/>
      <c r="Z115" s="9"/>
      <c r="AA115" s="3">
        <f t="shared" si="44"/>
        <v>0</v>
      </c>
      <c r="AB115" s="3">
        <f t="shared" si="45"/>
        <v>0</v>
      </c>
      <c r="AE115" s="3">
        <f t="shared" si="46"/>
        <v>0</v>
      </c>
    </row>
    <row r="116" spans="1:31" x14ac:dyDescent="0.2">
      <c r="A116" s="20"/>
      <c r="B116" s="21"/>
      <c r="E116" s="11"/>
      <c r="F116" s="10"/>
      <c r="H116" s="7"/>
      <c r="I116" s="7"/>
      <c r="J116" s="8"/>
      <c r="K116" s="7"/>
      <c r="L116" s="7"/>
      <c r="O116" s="23"/>
      <c r="Q116" s="14"/>
      <c r="R116" s="3">
        <f t="shared" si="43"/>
        <v>0</v>
      </c>
      <c r="T116" s="3">
        <f t="shared" si="32"/>
        <v>0</v>
      </c>
      <c r="U116" s="3">
        <f t="shared" si="31"/>
        <v>0</v>
      </c>
      <c r="V116" s="13"/>
      <c r="W116" s="13"/>
      <c r="X116" s="13">
        <f t="shared" si="41"/>
        <v>0</v>
      </c>
      <c r="Y116" s="9"/>
      <c r="Z116" s="9"/>
      <c r="AA116" s="3">
        <f t="shared" si="44"/>
        <v>0</v>
      </c>
      <c r="AB116" s="3">
        <f t="shared" si="45"/>
        <v>0</v>
      </c>
      <c r="AE116" s="3">
        <f t="shared" si="46"/>
        <v>0</v>
      </c>
    </row>
    <row r="117" spans="1:31" x14ac:dyDescent="0.2">
      <c r="A117" s="20"/>
      <c r="B117" s="21"/>
      <c r="E117" s="11"/>
      <c r="F117" s="10"/>
      <c r="H117" s="7"/>
      <c r="I117" s="7"/>
      <c r="J117" s="8"/>
      <c r="K117" s="7"/>
      <c r="L117" s="7"/>
      <c r="O117" s="23"/>
      <c r="Q117" s="14"/>
      <c r="R117" s="3">
        <f t="shared" si="43"/>
        <v>0</v>
      </c>
      <c r="T117" s="3">
        <f t="shared" si="32"/>
        <v>0</v>
      </c>
      <c r="U117" s="3">
        <f t="shared" si="31"/>
        <v>0</v>
      </c>
      <c r="V117" s="13"/>
      <c r="W117" s="13"/>
      <c r="X117" s="13">
        <f t="shared" si="41"/>
        <v>0</v>
      </c>
      <c r="Y117" s="9"/>
      <c r="Z117" s="9"/>
      <c r="AA117" s="3">
        <f t="shared" si="44"/>
        <v>0</v>
      </c>
      <c r="AB117" s="3">
        <f t="shared" si="45"/>
        <v>0</v>
      </c>
      <c r="AE117" s="3">
        <f t="shared" si="46"/>
        <v>0</v>
      </c>
    </row>
    <row r="118" spans="1:31" x14ac:dyDescent="0.2">
      <c r="A118" s="20"/>
      <c r="B118" s="21"/>
      <c r="E118" s="11"/>
      <c r="F118" s="10"/>
      <c r="H118" s="7"/>
      <c r="I118" s="7"/>
      <c r="J118" s="8"/>
      <c r="K118" s="7"/>
      <c r="L118" s="7"/>
      <c r="O118" s="8"/>
      <c r="Q118" s="14"/>
      <c r="R118" s="3">
        <f t="shared" si="43"/>
        <v>0</v>
      </c>
      <c r="T118" s="3">
        <f t="shared" si="32"/>
        <v>0</v>
      </c>
      <c r="U118" s="3">
        <f t="shared" si="31"/>
        <v>0</v>
      </c>
      <c r="V118" s="13"/>
      <c r="W118" s="13"/>
      <c r="X118" s="108">
        <f t="shared" si="41"/>
        <v>0</v>
      </c>
      <c r="Y118" s="9"/>
      <c r="Z118" s="9"/>
      <c r="AA118" s="3">
        <f t="shared" si="44"/>
        <v>0</v>
      </c>
      <c r="AB118" s="3">
        <f t="shared" si="45"/>
        <v>0</v>
      </c>
      <c r="AE118" s="3">
        <f t="shared" si="46"/>
        <v>0</v>
      </c>
    </row>
    <row r="119" spans="1:31" x14ac:dyDescent="0.2">
      <c r="A119" s="20"/>
      <c r="B119" s="21"/>
      <c r="E119" s="11"/>
      <c r="F119" s="10"/>
      <c r="H119" s="7"/>
      <c r="I119" s="7"/>
      <c r="J119" s="8"/>
      <c r="K119" s="7"/>
      <c r="L119" s="7"/>
      <c r="O119" s="8"/>
      <c r="Q119" s="14"/>
      <c r="R119" s="3">
        <f t="shared" si="43"/>
        <v>0</v>
      </c>
      <c r="T119" s="3">
        <f t="shared" si="32"/>
        <v>0</v>
      </c>
      <c r="U119" s="3">
        <f t="shared" si="31"/>
        <v>0</v>
      </c>
      <c r="V119" s="13"/>
      <c r="W119" s="13"/>
      <c r="X119" s="108"/>
      <c r="Y119" s="9"/>
      <c r="Z119" s="9"/>
      <c r="AA119" s="3">
        <f t="shared" si="44"/>
        <v>0</v>
      </c>
      <c r="AB119" s="3">
        <f t="shared" si="45"/>
        <v>0</v>
      </c>
      <c r="AE119" s="3">
        <f t="shared" si="46"/>
        <v>0</v>
      </c>
    </row>
    <row r="120" spans="1:31" x14ac:dyDescent="0.2">
      <c r="A120" s="20"/>
      <c r="B120" s="21"/>
      <c r="E120" s="11"/>
      <c r="F120" s="10"/>
      <c r="H120" s="7"/>
      <c r="I120" s="7"/>
      <c r="J120" s="8"/>
      <c r="K120" s="7"/>
      <c r="L120" s="7"/>
      <c r="O120" s="8"/>
      <c r="Q120" s="14"/>
      <c r="R120" s="3">
        <f t="shared" si="43"/>
        <v>0</v>
      </c>
      <c r="T120" s="3">
        <f t="shared" si="32"/>
        <v>0</v>
      </c>
      <c r="U120" s="3">
        <f t="shared" si="31"/>
        <v>0</v>
      </c>
      <c r="V120" s="13"/>
      <c r="W120" s="13"/>
      <c r="X120" s="13">
        <f t="shared" ref="X120:X151" si="48">+Q120+V120</f>
        <v>0</v>
      </c>
      <c r="Y120" s="9"/>
      <c r="Z120" s="9"/>
      <c r="AA120" s="3">
        <f t="shared" si="44"/>
        <v>0</v>
      </c>
      <c r="AB120" s="3">
        <f t="shared" si="45"/>
        <v>0</v>
      </c>
      <c r="AE120" s="3">
        <f t="shared" si="46"/>
        <v>0</v>
      </c>
    </row>
    <row r="121" spans="1:31" x14ac:dyDescent="0.2">
      <c r="A121" s="20"/>
      <c r="B121" s="21"/>
      <c r="E121" s="11"/>
      <c r="F121" s="10"/>
      <c r="H121" s="7"/>
      <c r="I121" s="7"/>
      <c r="J121" s="8"/>
      <c r="K121" s="7"/>
      <c r="L121" s="7"/>
      <c r="O121" s="8"/>
      <c r="Q121" s="14"/>
      <c r="R121" s="3">
        <f t="shared" si="43"/>
        <v>0</v>
      </c>
      <c r="T121" s="3">
        <f t="shared" si="32"/>
        <v>0</v>
      </c>
      <c r="U121" s="3">
        <f t="shared" si="31"/>
        <v>0</v>
      </c>
      <c r="V121" s="13"/>
      <c r="W121" s="13"/>
      <c r="X121" s="13">
        <f t="shared" si="48"/>
        <v>0</v>
      </c>
      <c r="Y121" s="9"/>
      <c r="Z121" s="9"/>
      <c r="AA121" s="3">
        <f t="shared" si="44"/>
        <v>0</v>
      </c>
      <c r="AB121" s="3">
        <f t="shared" si="45"/>
        <v>0</v>
      </c>
      <c r="AE121" s="3">
        <f t="shared" si="46"/>
        <v>0</v>
      </c>
    </row>
    <row r="122" spans="1:31" x14ac:dyDescent="0.2">
      <c r="A122" s="20"/>
      <c r="B122" s="21"/>
      <c r="E122" s="11"/>
      <c r="F122" s="10"/>
      <c r="H122" s="7"/>
      <c r="I122" s="7"/>
      <c r="J122" s="8"/>
      <c r="K122" s="7"/>
      <c r="L122" s="7"/>
      <c r="O122" s="8"/>
      <c r="Q122" s="14"/>
      <c r="R122" s="3">
        <f t="shared" si="43"/>
        <v>0</v>
      </c>
      <c r="T122" s="3">
        <f t="shared" si="32"/>
        <v>0</v>
      </c>
      <c r="U122" s="3">
        <f t="shared" si="31"/>
        <v>0</v>
      </c>
      <c r="V122" s="13"/>
      <c r="W122" s="13"/>
      <c r="X122" s="13">
        <f t="shared" si="48"/>
        <v>0</v>
      </c>
      <c r="Y122" s="9"/>
      <c r="Z122" s="9"/>
      <c r="AA122" s="3">
        <f t="shared" si="44"/>
        <v>0</v>
      </c>
      <c r="AB122" s="3">
        <f t="shared" si="45"/>
        <v>0</v>
      </c>
      <c r="AE122" s="3">
        <f t="shared" si="46"/>
        <v>0</v>
      </c>
    </row>
    <row r="123" spans="1:31" x14ac:dyDescent="0.2">
      <c r="A123" s="20"/>
      <c r="B123" s="21"/>
      <c r="E123" s="11"/>
      <c r="F123" s="10"/>
      <c r="H123" s="7"/>
      <c r="I123" s="7"/>
      <c r="J123" s="8"/>
      <c r="K123" s="7"/>
      <c r="L123" s="7"/>
      <c r="O123" s="8"/>
      <c r="Q123" s="14"/>
      <c r="R123" s="3">
        <f t="shared" si="43"/>
        <v>0</v>
      </c>
      <c r="T123" s="3">
        <f t="shared" si="32"/>
        <v>0</v>
      </c>
      <c r="U123" s="3">
        <f t="shared" si="31"/>
        <v>0</v>
      </c>
      <c r="V123" s="13"/>
      <c r="W123" s="13"/>
      <c r="X123" s="13">
        <f t="shared" si="48"/>
        <v>0</v>
      </c>
      <c r="Y123" s="9"/>
      <c r="Z123" s="9"/>
      <c r="AA123" s="3">
        <f t="shared" ref="AA123:AA155" si="49">Y123/60</f>
        <v>0</v>
      </c>
      <c r="AB123" s="3">
        <f t="shared" ref="AB123:AB155" si="50">Z123/60</f>
        <v>0</v>
      </c>
      <c r="AE123" s="3">
        <f t="shared" ref="AE123:AE155" si="51">SUM(AC123:AD123)</f>
        <v>0</v>
      </c>
    </row>
    <row r="124" spans="1:31" x14ac:dyDescent="0.2">
      <c r="A124" s="20"/>
      <c r="B124" s="21"/>
      <c r="E124" s="11"/>
      <c r="F124" s="10"/>
      <c r="H124" s="7"/>
      <c r="I124" s="7"/>
      <c r="J124" s="8"/>
      <c r="K124" s="7"/>
      <c r="L124" s="7"/>
      <c r="O124" s="8"/>
      <c r="Q124" s="14"/>
      <c r="R124" s="3">
        <f t="shared" si="43"/>
        <v>0</v>
      </c>
      <c r="T124" s="3">
        <f t="shared" si="32"/>
        <v>0</v>
      </c>
      <c r="U124" s="3">
        <f t="shared" ref="U124:U187" si="52">K124*L124*M124*N124*V124/1000/1000/1000</f>
        <v>0</v>
      </c>
      <c r="V124" s="13"/>
      <c r="W124" s="13"/>
      <c r="X124" s="13">
        <f t="shared" si="48"/>
        <v>0</v>
      </c>
      <c r="Y124" s="9"/>
      <c r="Z124" s="9"/>
      <c r="AA124" s="3">
        <f t="shared" si="49"/>
        <v>0</v>
      </c>
      <c r="AB124" s="3">
        <f t="shared" si="50"/>
        <v>0</v>
      </c>
      <c r="AE124" s="3">
        <f t="shared" si="51"/>
        <v>0</v>
      </c>
    </row>
    <row r="125" spans="1:31" x14ac:dyDescent="0.2">
      <c r="A125" s="20"/>
      <c r="B125" s="21"/>
      <c r="E125" s="11"/>
      <c r="F125" s="10"/>
      <c r="H125" s="7"/>
      <c r="I125" s="7"/>
      <c r="J125" s="8"/>
      <c r="K125" s="7"/>
      <c r="L125" s="7"/>
      <c r="O125" s="8"/>
      <c r="Q125" s="14"/>
      <c r="R125" s="3">
        <f t="shared" si="43"/>
        <v>0</v>
      </c>
      <c r="T125" s="3">
        <f t="shared" si="32"/>
        <v>0</v>
      </c>
      <c r="U125" s="3">
        <f t="shared" si="52"/>
        <v>0</v>
      </c>
      <c r="V125" s="13"/>
      <c r="W125" s="13"/>
      <c r="X125" s="13">
        <f t="shared" si="48"/>
        <v>0</v>
      </c>
      <c r="Y125" s="9"/>
      <c r="Z125" s="9"/>
      <c r="AA125" s="3">
        <f t="shared" si="49"/>
        <v>0</v>
      </c>
      <c r="AB125" s="3">
        <f t="shared" si="50"/>
        <v>0</v>
      </c>
      <c r="AE125" s="3">
        <f t="shared" si="51"/>
        <v>0</v>
      </c>
    </row>
    <row r="126" spans="1:31" x14ac:dyDescent="0.2">
      <c r="A126" s="20"/>
      <c r="B126" s="21"/>
      <c r="E126" s="11"/>
      <c r="F126" s="10"/>
      <c r="H126" s="7"/>
      <c r="I126" s="7"/>
      <c r="J126" s="8"/>
      <c r="K126" s="7"/>
      <c r="L126" s="7"/>
      <c r="O126" s="32"/>
      <c r="Q126" s="14"/>
      <c r="R126" s="3">
        <f t="shared" si="43"/>
        <v>0</v>
      </c>
      <c r="T126" s="3">
        <f t="shared" si="32"/>
        <v>0</v>
      </c>
      <c r="U126" s="3">
        <f t="shared" si="52"/>
        <v>0</v>
      </c>
      <c r="V126" s="13"/>
      <c r="W126" s="13"/>
      <c r="X126" s="13">
        <f t="shared" si="48"/>
        <v>0</v>
      </c>
      <c r="Y126" s="9"/>
      <c r="Z126" s="9"/>
      <c r="AA126" s="3">
        <f t="shared" si="49"/>
        <v>0</v>
      </c>
      <c r="AB126" s="3">
        <f t="shared" si="50"/>
        <v>0</v>
      </c>
      <c r="AE126" s="3">
        <f t="shared" si="51"/>
        <v>0</v>
      </c>
    </row>
    <row r="127" spans="1:31" x14ac:dyDescent="0.2">
      <c r="A127" s="20"/>
      <c r="B127" s="21"/>
      <c r="E127" s="11"/>
      <c r="F127" s="10"/>
      <c r="H127" s="7"/>
      <c r="I127" s="7"/>
      <c r="J127" s="8"/>
      <c r="K127" s="7"/>
      <c r="L127" s="7"/>
      <c r="O127" s="32"/>
      <c r="Q127" s="14"/>
      <c r="R127" s="3">
        <f t="shared" si="43"/>
        <v>0</v>
      </c>
      <c r="T127" s="3">
        <f t="shared" si="32"/>
        <v>0</v>
      </c>
      <c r="U127" s="3">
        <f t="shared" si="52"/>
        <v>0</v>
      </c>
      <c r="V127" s="13"/>
      <c r="W127" s="13"/>
      <c r="X127" s="13">
        <f t="shared" si="48"/>
        <v>0</v>
      </c>
      <c r="Y127" s="9"/>
      <c r="Z127" s="9"/>
      <c r="AA127" s="3">
        <f t="shared" si="49"/>
        <v>0</v>
      </c>
      <c r="AB127" s="3">
        <f t="shared" si="50"/>
        <v>0</v>
      </c>
      <c r="AE127" s="3">
        <f t="shared" si="51"/>
        <v>0</v>
      </c>
    </row>
    <row r="128" spans="1:31" x14ac:dyDescent="0.2">
      <c r="A128" s="20"/>
      <c r="B128" s="21"/>
      <c r="E128" s="11"/>
      <c r="F128" s="10"/>
      <c r="H128" s="7"/>
      <c r="I128" s="7"/>
      <c r="J128" s="8"/>
      <c r="K128" s="7"/>
      <c r="L128" s="7"/>
      <c r="O128" s="32"/>
      <c r="Q128" s="14"/>
      <c r="R128" s="3">
        <f t="shared" si="43"/>
        <v>0</v>
      </c>
      <c r="T128" s="3">
        <f t="shared" si="32"/>
        <v>0</v>
      </c>
      <c r="U128" s="3">
        <f t="shared" si="52"/>
        <v>0</v>
      </c>
      <c r="V128" s="13"/>
      <c r="W128" s="13"/>
      <c r="X128" s="13">
        <f t="shared" si="48"/>
        <v>0</v>
      </c>
      <c r="Y128" s="9"/>
      <c r="Z128" s="9"/>
      <c r="AA128" s="3">
        <f t="shared" si="49"/>
        <v>0</v>
      </c>
      <c r="AB128" s="3">
        <f t="shared" si="50"/>
        <v>0</v>
      </c>
      <c r="AE128" s="3">
        <f t="shared" si="51"/>
        <v>0</v>
      </c>
    </row>
    <row r="129" spans="1:31" x14ac:dyDescent="0.2">
      <c r="A129" s="20"/>
      <c r="B129" s="21"/>
      <c r="E129" s="11"/>
      <c r="F129" s="10"/>
      <c r="H129" s="7"/>
      <c r="I129" s="7"/>
      <c r="J129" s="8"/>
      <c r="K129" s="7"/>
      <c r="L129" s="7"/>
      <c r="O129" s="32"/>
      <c r="Q129" s="14"/>
      <c r="R129" s="3">
        <f t="shared" si="43"/>
        <v>0</v>
      </c>
      <c r="T129" s="3">
        <f t="shared" si="32"/>
        <v>0</v>
      </c>
      <c r="U129" s="3">
        <f t="shared" si="52"/>
        <v>0</v>
      </c>
      <c r="V129" s="13"/>
      <c r="W129" s="13"/>
      <c r="X129" s="13">
        <f t="shared" si="48"/>
        <v>0</v>
      </c>
      <c r="Y129" s="9"/>
      <c r="Z129" s="9"/>
      <c r="AA129" s="3">
        <f t="shared" si="49"/>
        <v>0</v>
      </c>
      <c r="AB129" s="3">
        <f t="shared" si="50"/>
        <v>0</v>
      </c>
      <c r="AE129" s="3">
        <f t="shared" si="51"/>
        <v>0</v>
      </c>
    </row>
    <row r="130" spans="1:31" x14ac:dyDescent="0.2">
      <c r="A130" s="20"/>
      <c r="B130" s="21"/>
      <c r="E130" s="11"/>
      <c r="F130" s="10"/>
      <c r="H130" s="7"/>
      <c r="I130" s="7"/>
      <c r="J130" s="8"/>
      <c r="K130" s="7"/>
      <c r="L130" s="7"/>
      <c r="O130" s="32"/>
      <c r="Q130" s="14"/>
      <c r="R130" s="3">
        <f t="shared" si="43"/>
        <v>0</v>
      </c>
      <c r="T130" s="3">
        <f t="shared" si="32"/>
        <v>0</v>
      </c>
      <c r="U130" s="3">
        <f t="shared" si="52"/>
        <v>0</v>
      </c>
      <c r="V130" s="13"/>
      <c r="W130" s="13"/>
      <c r="X130" s="13">
        <f t="shared" si="48"/>
        <v>0</v>
      </c>
      <c r="Y130" s="9"/>
      <c r="Z130" s="9"/>
      <c r="AA130" s="3">
        <f t="shared" si="49"/>
        <v>0</v>
      </c>
      <c r="AB130" s="3">
        <f t="shared" si="50"/>
        <v>0</v>
      </c>
      <c r="AE130" s="3">
        <f t="shared" si="51"/>
        <v>0</v>
      </c>
    </row>
    <row r="131" spans="1:31" x14ac:dyDescent="0.2">
      <c r="A131" s="20"/>
      <c r="B131" s="21"/>
      <c r="E131" s="11"/>
      <c r="F131" s="10"/>
      <c r="H131" s="7"/>
      <c r="I131" s="7"/>
      <c r="J131" s="8"/>
      <c r="K131" s="7"/>
      <c r="L131" s="7"/>
      <c r="O131" s="32"/>
      <c r="Q131" s="14"/>
      <c r="R131" s="3">
        <f t="shared" si="43"/>
        <v>0</v>
      </c>
      <c r="T131" s="3">
        <f t="shared" si="32"/>
        <v>0</v>
      </c>
      <c r="U131" s="3">
        <f t="shared" si="52"/>
        <v>0</v>
      </c>
      <c r="V131" s="13"/>
      <c r="W131" s="13"/>
      <c r="X131" s="13">
        <f t="shared" si="48"/>
        <v>0</v>
      </c>
      <c r="Y131" s="9"/>
      <c r="Z131" s="9"/>
      <c r="AA131" s="3">
        <f t="shared" si="49"/>
        <v>0</v>
      </c>
      <c r="AB131" s="3">
        <f t="shared" si="50"/>
        <v>0</v>
      </c>
      <c r="AE131" s="3">
        <f t="shared" si="51"/>
        <v>0</v>
      </c>
    </row>
    <row r="132" spans="1:31" x14ac:dyDescent="0.2">
      <c r="A132" s="20"/>
      <c r="B132" s="21"/>
      <c r="E132" s="11"/>
      <c r="F132" s="10"/>
      <c r="H132" s="7"/>
      <c r="I132" s="7"/>
      <c r="J132" s="8"/>
      <c r="K132" s="7"/>
      <c r="L132" s="7"/>
      <c r="O132" s="32"/>
      <c r="Q132" s="14"/>
      <c r="R132" s="3">
        <f t="shared" si="43"/>
        <v>0</v>
      </c>
      <c r="T132" s="3">
        <f t="shared" ref="T132:T141" si="53">K132*L132*M132*S132/1000/1000/1000</f>
        <v>0</v>
      </c>
      <c r="U132" s="3">
        <f t="shared" si="52"/>
        <v>0</v>
      </c>
      <c r="V132" s="13"/>
      <c r="W132" s="13"/>
      <c r="X132" s="13">
        <f t="shared" si="48"/>
        <v>0</v>
      </c>
      <c r="Y132" s="9"/>
      <c r="Z132" s="9"/>
      <c r="AA132" s="3">
        <f t="shared" si="49"/>
        <v>0</v>
      </c>
      <c r="AB132" s="3">
        <f t="shared" si="50"/>
        <v>0</v>
      </c>
      <c r="AE132" s="3">
        <f t="shared" si="51"/>
        <v>0</v>
      </c>
    </row>
    <row r="133" spans="1:31" x14ac:dyDescent="0.2">
      <c r="A133" s="20"/>
      <c r="B133" s="21"/>
      <c r="E133" s="11"/>
      <c r="F133" s="10"/>
      <c r="H133" s="7"/>
      <c r="I133" s="7"/>
      <c r="J133" s="8"/>
      <c r="K133" s="7"/>
      <c r="L133" s="7"/>
      <c r="O133" s="32"/>
      <c r="Q133" s="14"/>
      <c r="R133" s="3">
        <f t="shared" si="43"/>
        <v>0</v>
      </c>
      <c r="T133" s="3">
        <f t="shared" si="53"/>
        <v>0</v>
      </c>
      <c r="U133" s="3">
        <f t="shared" si="52"/>
        <v>0</v>
      </c>
      <c r="V133" s="13"/>
      <c r="W133" s="13"/>
      <c r="X133" s="13">
        <f t="shared" si="48"/>
        <v>0</v>
      </c>
      <c r="Y133" s="9"/>
      <c r="Z133" s="9"/>
      <c r="AA133" s="3">
        <f t="shared" si="49"/>
        <v>0</v>
      </c>
      <c r="AB133" s="3">
        <f t="shared" si="50"/>
        <v>0</v>
      </c>
      <c r="AE133" s="3">
        <f t="shared" si="51"/>
        <v>0</v>
      </c>
    </row>
    <row r="134" spans="1:31" x14ac:dyDescent="0.2">
      <c r="A134" s="20"/>
      <c r="B134" s="21"/>
      <c r="E134" s="11"/>
      <c r="F134" s="10"/>
      <c r="H134" s="7"/>
      <c r="I134" s="7"/>
      <c r="J134" s="8"/>
      <c r="K134" s="7"/>
      <c r="L134" s="7"/>
      <c r="O134" s="32"/>
      <c r="Q134" s="14"/>
      <c r="R134" s="3">
        <f t="shared" si="43"/>
        <v>0</v>
      </c>
      <c r="T134" s="3">
        <f t="shared" si="53"/>
        <v>0</v>
      </c>
      <c r="U134" s="3">
        <f t="shared" si="52"/>
        <v>0</v>
      </c>
      <c r="V134" s="13"/>
      <c r="W134" s="13"/>
      <c r="X134" s="13">
        <f t="shared" si="48"/>
        <v>0</v>
      </c>
      <c r="Y134" s="9"/>
      <c r="Z134" s="9"/>
      <c r="AA134" s="3">
        <f t="shared" si="49"/>
        <v>0</v>
      </c>
      <c r="AB134" s="3">
        <f t="shared" si="50"/>
        <v>0</v>
      </c>
      <c r="AE134" s="3">
        <f t="shared" si="51"/>
        <v>0</v>
      </c>
    </row>
    <row r="135" spans="1:31" x14ac:dyDescent="0.2">
      <c r="A135" s="20"/>
      <c r="B135" s="21"/>
      <c r="E135" s="11"/>
      <c r="F135" s="10"/>
      <c r="H135" s="7"/>
      <c r="I135" s="7"/>
      <c r="J135" s="8"/>
      <c r="K135" s="7"/>
      <c r="L135" s="7"/>
      <c r="O135" s="8"/>
      <c r="Q135" s="14"/>
      <c r="R135" s="3">
        <f t="shared" si="43"/>
        <v>0</v>
      </c>
      <c r="T135" s="3">
        <f t="shared" si="53"/>
        <v>0</v>
      </c>
      <c r="U135" s="3">
        <f t="shared" si="52"/>
        <v>0</v>
      </c>
      <c r="V135" s="13"/>
      <c r="W135" s="13"/>
      <c r="X135" s="13">
        <f t="shared" si="48"/>
        <v>0</v>
      </c>
      <c r="Y135" s="9"/>
      <c r="Z135" s="9"/>
      <c r="AA135" s="3">
        <f t="shared" si="49"/>
        <v>0</v>
      </c>
      <c r="AB135" s="3">
        <f t="shared" si="50"/>
        <v>0</v>
      </c>
      <c r="AE135" s="3">
        <f t="shared" si="51"/>
        <v>0</v>
      </c>
    </row>
    <row r="136" spans="1:31" x14ac:dyDescent="0.2">
      <c r="A136" s="20"/>
      <c r="B136" s="21"/>
      <c r="E136" s="11"/>
      <c r="F136" s="10"/>
      <c r="H136" s="7"/>
      <c r="I136" s="7"/>
      <c r="J136" s="8"/>
      <c r="K136" s="7"/>
      <c r="L136" s="7"/>
      <c r="O136" s="8"/>
      <c r="Q136" s="14"/>
      <c r="R136" s="3">
        <f t="shared" si="43"/>
        <v>0</v>
      </c>
      <c r="T136" s="3">
        <f t="shared" si="53"/>
        <v>0</v>
      </c>
      <c r="U136" s="3">
        <f t="shared" si="52"/>
        <v>0</v>
      </c>
      <c r="V136" s="13"/>
      <c r="W136" s="13"/>
      <c r="X136" s="13">
        <f t="shared" si="48"/>
        <v>0</v>
      </c>
      <c r="Y136" s="9"/>
      <c r="Z136" s="9"/>
      <c r="AA136" s="3">
        <f t="shared" si="49"/>
        <v>0</v>
      </c>
      <c r="AB136" s="3">
        <f t="shared" si="50"/>
        <v>0</v>
      </c>
      <c r="AE136" s="3">
        <f t="shared" si="51"/>
        <v>0</v>
      </c>
    </row>
    <row r="137" spans="1:31" x14ac:dyDescent="0.2">
      <c r="A137" s="20"/>
      <c r="B137" s="21"/>
      <c r="E137" s="11"/>
      <c r="F137" s="10"/>
      <c r="H137" s="7"/>
      <c r="I137" s="7"/>
      <c r="J137" s="8"/>
      <c r="K137" s="7"/>
      <c r="L137" s="7"/>
      <c r="O137" s="8"/>
      <c r="Q137" s="14"/>
      <c r="R137" s="3">
        <f t="shared" si="43"/>
        <v>0</v>
      </c>
      <c r="T137" s="3">
        <f t="shared" si="53"/>
        <v>0</v>
      </c>
      <c r="U137" s="3">
        <f t="shared" si="52"/>
        <v>0</v>
      </c>
      <c r="V137" s="13"/>
      <c r="W137" s="13"/>
      <c r="X137" s="13">
        <f t="shared" si="48"/>
        <v>0</v>
      </c>
      <c r="Y137" s="9"/>
      <c r="Z137" s="9"/>
      <c r="AA137" s="3">
        <f t="shared" si="49"/>
        <v>0</v>
      </c>
      <c r="AB137" s="3">
        <f t="shared" si="50"/>
        <v>0</v>
      </c>
      <c r="AE137" s="3">
        <f t="shared" si="51"/>
        <v>0</v>
      </c>
    </row>
    <row r="138" spans="1:31" x14ac:dyDescent="0.2">
      <c r="A138" s="20"/>
      <c r="B138" s="21"/>
      <c r="E138" s="11"/>
      <c r="F138" s="10"/>
      <c r="H138" s="7"/>
      <c r="I138" s="7"/>
      <c r="J138" s="8"/>
      <c r="K138" s="7"/>
      <c r="L138" s="7"/>
      <c r="O138" s="8"/>
      <c r="Q138" s="14"/>
      <c r="R138" s="3">
        <f t="shared" si="43"/>
        <v>0</v>
      </c>
      <c r="T138" s="3">
        <f t="shared" si="53"/>
        <v>0</v>
      </c>
      <c r="U138" s="3">
        <f t="shared" si="52"/>
        <v>0</v>
      </c>
      <c r="V138" s="13"/>
      <c r="W138" s="13"/>
      <c r="X138" s="13">
        <f t="shared" si="48"/>
        <v>0</v>
      </c>
      <c r="Y138" s="9"/>
      <c r="Z138" s="9"/>
      <c r="AA138" s="3">
        <f t="shared" si="49"/>
        <v>0</v>
      </c>
      <c r="AB138" s="3">
        <f t="shared" si="50"/>
        <v>0</v>
      </c>
      <c r="AE138" s="3">
        <f t="shared" si="51"/>
        <v>0</v>
      </c>
    </row>
    <row r="139" spans="1:31" x14ac:dyDescent="0.2">
      <c r="A139" s="20"/>
      <c r="B139" s="21"/>
      <c r="E139" s="11"/>
      <c r="F139" s="10"/>
      <c r="H139" s="7"/>
      <c r="I139" s="7"/>
      <c r="J139" s="8"/>
      <c r="K139" s="7"/>
      <c r="L139" s="7"/>
      <c r="O139" s="8"/>
      <c r="Q139" s="14"/>
      <c r="R139" s="3">
        <f t="shared" si="43"/>
        <v>0</v>
      </c>
      <c r="T139" s="3">
        <f t="shared" si="53"/>
        <v>0</v>
      </c>
      <c r="U139" s="3">
        <f t="shared" si="52"/>
        <v>0</v>
      </c>
      <c r="V139" s="13"/>
      <c r="W139" s="13"/>
      <c r="X139" s="13">
        <f t="shared" si="48"/>
        <v>0</v>
      </c>
      <c r="Y139" s="9"/>
      <c r="Z139" s="9"/>
      <c r="AA139" s="3">
        <f t="shared" si="49"/>
        <v>0</v>
      </c>
      <c r="AB139" s="3">
        <f t="shared" si="50"/>
        <v>0</v>
      </c>
      <c r="AE139" s="3">
        <f t="shared" si="51"/>
        <v>0</v>
      </c>
    </row>
    <row r="140" spans="1:31" x14ac:dyDescent="0.2">
      <c r="A140" s="20"/>
      <c r="B140" s="21"/>
      <c r="E140" s="11"/>
      <c r="F140" s="10"/>
      <c r="H140" s="7"/>
      <c r="I140" s="7"/>
      <c r="J140" s="8"/>
      <c r="K140" s="7"/>
      <c r="L140" s="7"/>
      <c r="O140" s="8"/>
      <c r="Q140" s="14"/>
      <c r="R140" s="3">
        <f t="shared" si="43"/>
        <v>0</v>
      </c>
      <c r="T140" s="3">
        <f t="shared" si="53"/>
        <v>0</v>
      </c>
      <c r="U140" s="3">
        <f t="shared" si="52"/>
        <v>0</v>
      </c>
      <c r="V140" s="13"/>
      <c r="W140" s="13"/>
      <c r="X140" s="13">
        <f t="shared" si="48"/>
        <v>0</v>
      </c>
      <c r="Y140" s="9"/>
      <c r="Z140" s="9"/>
      <c r="AA140" s="3">
        <f t="shared" si="49"/>
        <v>0</v>
      </c>
      <c r="AB140" s="3">
        <f t="shared" si="50"/>
        <v>0</v>
      </c>
      <c r="AE140" s="3">
        <f t="shared" si="51"/>
        <v>0</v>
      </c>
    </row>
    <row r="141" spans="1:31" x14ac:dyDescent="0.2">
      <c r="A141" s="20"/>
      <c r="B141" s="21"/>
      <c r="E141" s="11"/>
      <c r="F141" s="10"/>
      <c r="H141" s="7"/>
      <c r="I141" s="7"/>
      <c r="J141" s="8"/>
      <c r="K141" s="7"/>
      <c r="L141" s="7"/>
      <c r="O141" s="8"/>
      <c r="Q141" s="14"/>
      <c r="R141" s="3">
        <f t="shared" si="43"/>
        <v>0</v>
      </c>
      <c r="T141" s="3">
        <f t="shared" si="53"/>
        <v>0</v>
      </c>
      <c r="U141" s="3">
        <f t="shared" si="52"/>
        <v>0</v>
      </c>
      <c r="V141" s="13"/>
      <c r="W141" s="13"/>
      <c r="X141" s="13">
        <f t="shared" si="48"/>
        <v>0</v>
      </c>
      <c r="Y141" s="9"/>
      <c r="Z141" s="9"/>
      <c r="AA141" s="3">
        <f t="shared" si="49"/>
        <v>0</v>
      </c>
      <c r="AB141" s="3">
        <f t="shared" si="50"/>
        <v>0</v>
      </c>
      <c r="AE141" s="3">
        <f t="shared" si="51"/>
        <v>0</v>
      </c>
    </row>
    <row r="142" spans="1:31" x14ac:dyDescent="0.2">
      <c r="A142" s="20"/>
      <c r="B142" s="21"/>
      <c r="E142" s="11"/>
      <c r="F142" s="10"/>
      <c r="H142" s="7"/>
      <c r="I142" s="7"/>
      <c r="J142" s="8"/>
      <c r="K142" s="7"/>
      <c r="L142" s="7"/>
      <c r="O142" s="8"/>
      <c r="Q142" s="14"/>
      <c r="R142" s="3">
        <f t="shared" si="43"/>
        <v>0</v>
      </c>
      <c r="T142" s="3">
        <f t="shared" ref="T142:T174" si="54">K142*L142*M142*S142/1000/1000/1000</f>
        <v>0</v>
      </c>
      <c r="U142" s="3">
        <f t="shared" si="52"/>
        <v>0</v>
      </c>
      <c r="V142" s="13"/>
      <c r="W142" s="13"/>
      <c r="X142" s="13">
        <f t="shared" si="48"/>
        <v>0</v>
      </c>
      <c r="Y142" s="9"/>
      <c r="Z142" s="9"/>
      <c r="AA142" s="3">
        <f t="shared" si="49"/>
        <v>0</v>
      </c>
      <c r="AB142" s="3">
        <f t="shared" si="50"/>
        <v>0</v>
      </c>
      <c r="AE142" s="3">
        <f t="shared" si="51"/>
        <v>0</v>
      </c>
    </row>
    <row r="143" spans="1:31" x14ac:dyDescent="0.2">
      <c r="A143" s="20"/>
      <c r="B143" s="21"/>
      <c r="E143" s="11"/>
      <c r="F143" s="10"/>
      <c r="H143" s="7"/>
      <c r="I143" s="7"/>
      <c r="J143" s="8"/>
      <c r="K143" s="7"/>
      <c r="L143" s="7"/>
      <c r="O143" s="8"/>
      <c r="Q143" s="14"/>
      <c r="R143" s="3">
        <f t="shared" si="43"/>
        <v>0</v>
      </c>
      <c r="T143" s="3">
        <f t="shared" si="54"/>
        <v>0</v>
      </c>
      <c r="U143" s="3">
        <f t="shared" si="52"/>
        <v>0</v>
      </c>
      <c r="V143" s="13"/>
      <c r="W143" s="13"/>
      <c r="X143" s="13">
        <f t="shared" si="48"/>
        <v>0</v>
      </c>
      <c r="Y143" s="9"/>
      <c r="Z143" s="9"/>
      <c r="AA143" s="3">
        <f t="shared" si="49"/>
        <v>0</v>
      </c>
      <c r="AB143" s="3">
        <f t="shared" si="50"/>
        <v>0</v>
      </c>
      <c r="AE143" s="3">
        <f t="shared" si="51"/>
        <v>0</v>
      </c>
    </row>
    <row r="144" spans="1:31" x14ac:dyDescent="0.2">
      <c r="A144" s="20"/>
      <c r="B144" s="21"/>
      <c r="E144" s="11"/>
      <c r="F144" s="10"/>
      <c r="H144" s="7"/>
      <c r="I144" s="7"/>
      <c r="J144" s="8"/>
      <c r="K144" s="7"/>
      <c r="L144" s="7"/>
      <c r="O144" s="8"/>
      <c r="Q144" s="14"/>
      <c r="R144" s="3">
        <f t="shared" si="43"/>
        <v>0</v>
      </c>
      <c r="T144" s="3">
        <f t="shared" si="54"/>
        <v>0</v>
      </c>
      <c r="U144" s="3">
        <f t="shared" si="52"/>
        <v>0</v>
      </c>
      <c r="V144" s="13"/>
      <c r="W144" s="13"/>
      <c r="X144" s="13">
        <f t="shared" si="48"/>
        <v>0</v>
      </c>
      <c r="Y144" s="9"/>
      <c r="Z144" s="9"/>
      <c r="AA144" s="3">
        <f t="shared" si="49"/>
        <v>0</v>
      </c>
      <c r="AB144" s="3">
        <f t="shared" si="50"/>
        <v>0</v>
      </c>
      <c r="AE144" s="3">
        <f t="shared" si="51"/>
        <v>0</v>
      </c>
    </row>
    <row r="145" spans="1:31" x14ac:dyDescent="0.2">
      <c r="A145" s="20"/>
      <c r="B145" s="21"/>
      <c r="E145" s="11"/>
      <c r="F145" s="10"/>
      <c r="H145" s="7"/>
      <c r="I145" s="7"/>
      <c r="J145" s="8"/>
      <c r="K145" s="7"/>
      <c r="L145" s="7"/>
      <c r="O145" s="8"/>
      <c r="Q145" s="14"/>
      <c r="R145" s="3">
        <f t="shared" si="43"/>
        <v>0</v>
      </c>
      <c r="T145" s="3">
        <f t="shared" si="54"/>
        <v>0</v>
      </c>
      <c r="U145" s="3">
        <f t="shared" si="52"/>
        <v>0</v>
      </c>
      <c r="V145" s="13"/>
      <c r="W145" s="13"/>
      <c r="X145" s="13">
        <f t="shared" si="48"/>
        <v>0</v>
      </c>
      <c r="Y145" s="9"/>
      <c r="Z145" s="9"/>
      <c r="AA145" s="3">
        <f t="shared" si="49"/>
        <v>0</v>
      </c>
      <c r="AB145" s="3">
        <f t="shared" si="50"/>
        <v>0</v>
      </c>
      <c r="AE145" s="3">
        <f t="shared" si="51"/>
        <v>0</v>
      </c>
    </row>
    <row r="146" spans="1:31" x14ac:dyDescent="0.2">
      <c r="E146" s="11"/>
      <c r="F146" s="10"/>
      <c r="H146" s="7"/>
      <c r="I146" s="7"/>
      <c r="J146" s="8"/>
      <c r="K146" s="7"/>
      <c r="L146" s="7"/>
      <c r="O146" s="8"/>
      <c r="Q146" s="14"/>
      <c r="R146" s="3">
        <f t="shared" si="43"/>
        <v>0</v>
      </c>
      <c r="T146" s="3">
        <f t="shared" si="54"/>
        <v>0</v>
      </c>
      <c r="U146" s="3">
        <f t="shared" si="52"/>
        <v>0</v>
      </c>
      <c r="V146" s="13"/>
      <c r="W146" s="13"/>
      <c r="X146" s="13">
        <f t="shared" si="48"/>
        <v>0</v>
      </c>
      <c r="Y146" s="9"/>
      <c r="Z146" s="9"/>
      <c r="AA146" s="3">
        <f t="shared" si="49"/>
        <v>0</v>
      </c>
      <c r="AB146" s="3">
        <f t="shared" si="50"/>
        <v>0</v>
      </c>
      <c r="AE146" s="3">
        <f t="shared" si="51"/>
        <v>0</v>
      </c>
    </row>
    <row r="147" spans="1:31" x14ac:dyDescent="0.2">
      <c r="E147" s="11"/>
      <c r="F147" s="10"/>
      <c r="H147" s="7"/>
      <c r="I147" s="7"/>
      <c r="J147" s="8"/>
      <c r="K147" s="7"/>
      <c r="L147" s="7"/>
      <c r="O147" s="8"/>
      <c r="Q147" s="14"/>
      <c r="R147" s="3">
        <f t="shared" si="43"/>
        <v>0</v>
      </c>
      <c r="T147" s="3">
        <f t="shared" si="54"/>
        <v>0</v>
      </c>
      <c r="U147" s="3">
        <f t="shared" si="52"/>
        <v>0</v>
      </c>
      <c r="V147" s="13"/>
      <c r="W147" s="13"/>
      <c r="X147" s="13">
        <f t="shared" si="48"/>
        <v>0</v>
      </c>
      <c r="Y147" s="9"/>
      <c r="Z147" s="9"/>
      <c r="AA147" s="3">
        <f t="shared" si="49"/>
        <v>0</v>
      </c>
      <c r="AB147" s="3">
        <f t="shared" si="50"/>
        <v>0</v>
      </c>
      <c r="AE147" s="3">
        <f t="shared" si="51"/>
        <v>0</v>
      </c>
    </row>
    <row r="148" spans="1:31" x14ac:dyDescent="0.2">
      <c r="E148" s="11"/>
      <c r="F148" s="10"/>
      <c r="H148" s="7"/>
      <c r="I148" s="7"/>
      <c r="J148" s="8"/>
      <c r="K148" s="7"/>
      <c r="L148" s="7"/>
      <c r="O148" s="8"/>
      <c r="Q148" s="14"/>
      <c r="R148" s="3">
        <f t="shared" si="43"/>
        <v>0</v>
      </c>
      <c r="T148" s="3">
        <f t="shared" si="54"/>
        <v>0</v>
      </c>
      <c r="U148" s="3">
        <f t="shared" si="52"/>
        <v>0</v>
      </c>
      <c r="V148" s="13"/>
      <c r="W148" s="13"/>
      <c r="X148" s="13">
        <f t="shared" si="48"/>
        <v>0</v>
      </c>
      <c r="Y148" s="9"/>
      <c r="Z148" s="9"/>
      <c r="AA148" s="3">
        <f t="shared" si="49"/>
        <v>0</v>
      </c>
      <c r="AB148" s="3">
        <f t="shared" si="50"/>
        <v>0</v>
      </c>
      <c r="AE148" s="3">
        <f t="shared" si="51"/>
        <v>0</v>
      </c>
    </row>
    <row r="149" spans="1:31" x14ac:dyDescent="0.2">
      <c r="E149" s="11"/>
      <c r="F149" s="10"/>
      <c r="H149" s="7"/>
      <c r="I149" s="7"/>
      <c r="J149" s="8"/>
      <c r="K149" s="7"/>
      <c r="L149" s="7"/>
      <c r="O149" s="8"/>
      <c r="Q149" s="14"/>
      <c r="R149" s="3">
        <f t="shared" si="43"/>
        <v>0</v>
      </c>
      <c r="T149" s="3">
        <f t="shared" si="54"/>
        <v>0</v>
      </c>
      <c r="U149" s="3">
        <f t="shared" si="52"/>
        <v>0</v>
      </c>
      <c r="V149" s="13"/>
      <c r="W149" s="13"/>
      <c r="X149" s="13">
        <f t="shared" si="48"/>
        <v>0</v>
      </c>
      <c r="Y149" s="9"/>
      <c r="Z149" s="9"/>
      <c r="AA149" s="3">
        <f t="shared" si="49"/>
        <v>0</v>
      </c>
      <c r="AB149" s="3">
        <f t="shared" si="50"/>
        <v>0</v>
      </c>
      <c r="AE149" s="3">
        <f t="shared" si="51"/>
        <v>0</v>
      </c>
    </row>
    <row r="150" spans="1:31" x14ac:dyDescent="0.2">
      <c r="E150" s="11"/>
      <c r="F150" s="10"/>
      <c r="H150" s="7"/>
      <c r="I150" s="7"/>
      <c r="J150" s="8"/>
      <c r="K150" s="7"/>
      <c r="L150" s="7"/>
      <c r="O150" s="8"/>
      <c r="Q150" s="14"/>
      <c r="R150" s="3">
        <f t="shared" si="43"/>
        <v>0</v>
      </c>
      <c r="T150" s="3">
        <f t="shared" si="54"/>
        <v>0</v>
      </c>
      <c r="U150" s="3">
        <f t="shared" si="52"/>
        <v>0</v>
      </c>
      <c r="V150" s="13"/>
      <c r="W150" s="13"/>
      <c r="X150" s="13">
        <f t="shared" si="48"/>
        <v>0</v>
      </c>
      <c r="Y150" s="9"/>
      <c r="Z150" s="9"/>
      <c r="AA150" s="3">
        <f t="shared" si="49"/>
        <v>0</v>
      </c>
      <c r="AB150" s="3">
        <f t="shared" si="50"/>
        <v>0</v>
      </c>
      <c r="AE150" s="3">
        <f t="shared" si="51"/>
        <v>0</v>
      </c>
    </row>
    <row r="151" spans="1:31" x14ac:dyDescent="0.2">
      <c r="E151" s="11"/>
      <c r="F151" s="10"/>
      <c r="H151" s="7"/>
      <c r="I151" s="7"/>
      <c r="J151" s="8"/>
      <c r="K151" s="7"/>
      <c r="L151" s="7"/>
      <c r="O151" s="8"/>
      <c r="Q151" s="14"/>
      <c r="R151" s="3">
        <f t="shared" si="43"/>
        <v>0</v>
      </c>
      <c r="T151" s="3">
        <f t="shared" si="54"/>
        <v>0</v>
      </c>
      <c r="U151" s="3">
        <f t="shared" si="52"/>
        <v>0</v>
      </c>
      <c r="V151" s="13"/>
      <c r="W151" s="13"/>
      <c r="X151" s="13">
        <f t="shared" si="48"/>
        <v>0</v>
      </c>
      <c r="Y151" s="9"/>
      <c r="Z151" s="9"/>
      <c r="AA151" s="3">
        <f t="shared" si="49"/>
        <v>0</v>
      </c>
      <c r="AB151" s="3">
        <f t="shared" si="50"/>
        <v>0</v>
      </c>
      <c r="AE151" s="3">
        <f t="shared" si="51"/>
        <v>0</v>
      </c>
    </row>
    <row r="152" spans="1:31" x14ac:dyDescent="0.2">
      <c r="E152" s="11"/>
      <c r="F152" s="10"/>
      <c r="H152" s="7"/>
      <c r="I152" s="7"/>
      <c r="J152" s="8"/>
      <c r="K152" s="7"/>
      <c r="L152" s="7"/>
      <c r="O152" s="8"/>
      <c r="Q152" s="14"/>
      <c r="R152" s="3">
        <f t="shared" si="43"/>
        <v>0</v>
      </c>
      <c r="T152" s="3">
        <f t="shared" si="54"/>
        <v>0</v>
      </c>
      <c r="U152" s="3">
        <f t="shared" si="52"/>
        <v>0</v>
      </c>
      <c r="V152" s="13"/>
      <c r="W152" s="13"/>
      <c r="X152" s="13">
        <f t="shared" ref="X152:X183" si="55">+Q152+V152</f>
        <v>0</v>
      </c>
      <c r="Y152" s="9"/>
      <c r="Z152" s="9"/>
      <c r="AA152" s="3">
        <f t="shared" si="49"/>
        <v>0</v>
      </c>
      <c r="AB152" s="3">
        <f t="shared" si="50"/>
        <v>0</v>
      </c>
      <c r="AE152" s="3">
        <f t="shared" si="51"/>
        <v>0</v>
      </c>
    </row>
    <row r="153" spans="1:31" x14ac:dyDescent="0.2">
      <c r="E153" s="11"/>
      <c r="F153" s="10"/>
      <c r="H153" s="7"/>
      <c r="I153" s="7"/>
      <c r="J153" s="8"/>
      <c r="K153" s="7"/>
      <c r="L153" s="7"/>
      <c r="O153" s="8"/>
      <c r="Q153" s="14"/>
      <c r="R153" s="3">
        <f t="shared" si="43"/>
        <v>0</v>
      </c>
      <c r="T153" s="3">
        <f t="shared" si="54"/>
        <v>0</v>
      </c>
      <c r="U153" s="3">
        <f t="shared" si="52"/>
        <v>0</v>
      </c>
      <c r="V153" s="13"/>
      <c r="W153" s="13"/>
      <c r="X153" s="13">
        <f t="shared" si="55"/>
        <v>0</v>
      </c>
      <c r="Y153" s="9"/>
      <c r="Z153" s="9"/>
      <c r="AA153" s="3">
        <f t="shared" si="49"/>
        <v>0</v>
      </c>
      <c r="AB153" s="3">
        <f t="shared" si="50"/>
        <v>0</v>
      </c>
      <c r="AE153" s="3">
        <f t="shared" si="51"/>
        <v>0</v>
      </c>
    </row>
    <row r="154" spans="1:31" x14ac:dyDescent="0.2">
      <c r="E154" s="11"/>
      <c r="F154" s="10"/>
      <c r="H154" s="7"/>
      <c r="I154" s="7"/>
      <c r="J154" s="8"/>
      <c r="K154" s="7"/>
      <c r="L154" s="7"/>
      <c r="O154" s="8"/>
      <c r="Q154" s="14"/>
      <c r="R154" s="3">
        <f t="shared" si="43"/>
        <v>0</v>
      </c>
      <c r="T154" s="3">
        <f t="shared" si="54"/>
        <v>0</v>
      </c>
      <c r="U154" s="3">
        <f t="shared" si="52"/>
        <v>0</v>
      </c>
      <c r="V154" s="13"/>
      <c r="W154" s="13"/>
      <c r="X154" s="13">
        <f t="shared" si="55"/>
        <v>0</v>
      </c>
      <c r="Y154" s="9"/>
      <c r="Z154" s="9"/>
      <c r="AA154" s="3">
        <f t="shared" si="49"/>
        <v>0</v>
      </c>
      <c r="AB154" s="3">
        <f t="shared" si="50"/>
        <v>0</v>
      </c>
      <c r="AE154" s="3">
        <f t="shared" si="51"/>
        <v>0</v>
      </c>
    </row>
    <row r="155" spans="1:31" x14ac:dyDescent="0.2">
      <c r="E155" s="11"/>
      <c r="F155" s="10"/>
      <c r="H155" s="7"/>
      <c r="I155" s="7"/>
      <c r="J155" s="8"/>
      <c r="K155" s="7"/>
      <c r="L155" s="7"/>
      <c r="O155" s="8"/>
      <c r="Q155" s="14"/>
      <c r="R155" s="3">
        <f t="shared" si="43"/>
        <v>0</v>
      </c>
      <c r="T155" s="3">
        <f t="shared" si="54"/>
        <v>0</v>
      </c>
      <c r="U155" s="3">
        <f t="shared" si="52"/>
        <v>0</v>
      </c>
      <c r="V155" s="13"/>
      <c r="W155" s="13"/>
      <c r="X155" s="13">
        <f t="shared" si="55"/>
        <v>0</v>
      </c>
      <c r="Y155" s="9"/>
      <c r="Z155" s="9"/>
      <c r="AA155" s="3">
        <f t="shared" si="49"/>
        <v>0</v>
      </c>
      <c r="AB155" s="3">
        <f t="shared" si="50"/>
        <v>0</v>
      </c>
      <c r="AE155" s="3">
        <f t="shared" si="51"/>
        <v>0</v>
      </c>
    </row>
    <row r="156" spans="1:31" x14ac:dyDescent="0.2">
      <c r="E156" s="11"/>
      <c r="F156" s="10"/>
      <c r="H156" s="7"/>
      <c r="I156" s="7"/>
      <c r="J156" s="8"/>
      <c r="K156" s="7"/>
      <c r="L156" s="7"/>
      <c r="O156" s="8"/>
      <c r="Q156" s="14"/>
      <c r="R156" s="3">
        <f t="shared" si="43"/>
        <v>0</v>
      </c>
      <c r="T156" s="3">
        <f t="shared" si="54"/>
        <v>0</v>
      </c>
      <c r="U156" s="3">
        <f t="shared" si="52"/>
        <v>0</v>
      </c>
      <c r="V156" s="13"/>
      <c r="W156" s="13"/>
      <c r="X156" s="13">
        <f t="shared" si="55"/>
        <v>0</v>
      </c>
      <c r="Y156" s="9"/>
      <c r="Z156" s="9"/>
      <c r="AA156" s="3">
        <f t="shared" ref="AA156:AA202" si="56">Y156/60</f>
        <v>0</v>
      </c>
      <c r="AB156" s="3">
        <f t="shared" ref="AB156:AB202" si="57">Z156/60</f>
        <v>0</v>
      </c>
      <c r="AE156" s="3">
        <f t="shared" ref="AE156:AE202" si="58">SUM(AC156:AD156)</f>
        <v>0</v>
      </c>
    </row>
    <row r="157" spans="1:31" x14ac:dyDescent="0.2">
      <c r="E157" s="11"/>
      <c r="F157" s="10"/>
      <c r="H157" s="7"/>
      <c r="I157" s="7"/>
      <c r="J157" s="8"/>
      <c r="K157" s="7"/>
      <c r="L157" s="7"/>
      <c r="O157" s="8"/>
      <c r="Q157" s="14"/>
      <c r="R157" s="3">
        <f t="shared" si="43"/>
        <v>0</v>
      </c>
      <c r="T157" s="3">
        <f t="shared" si="54"/>
        <v>0</v>
      </c>
      <c r="U157" s="3">
        <f t="shared" si="52"/>
        <v>0</v>
      </c>
      <c r="V157" s="13"/>
      <c r="W157" s="13"/>
      <c r="X157" s="13">
        <f t="shared" si="55"/>
        <v>0</v>
      </c>
      <c r="Y157" s="9"/>
      <c r="Z157" s="9"/>
      <c r="AA157" s="3">
        <f t="shared" si="56"/>
        <v>0</v>
      </c>
      <c r="AB157" s="3">
        <f t="shared" si="57"/>
        <v>0</v>
      </c>
      <c r="AE157" s="3">
        <f t="shared" si="58"/>
        <v>0</v>
      </c>
    </row>
    <row r="158" spans="1:31" x14ac:dyDescent="0.2">
      <c r="E158" s="11"/>
      <c r="F158" s="10"/>
      <c r="H158" s="7"/>
      <c r="I158" s="7"/>
      <c r="J158" s="8"/>
      <c r="K158" s="7"/>
      <c r="L158" s="7"/>
      <c r="O158" s="8"/>
      <c r="Q158" s="14"/>
      <c r="R158" s="3">
        <f t="shared" si="43"/>
        <v>0</v>
      </c>
      <c r="T158" s="3">
        <f t="shared" si="54"/>
        <v>0</v>
      </c>
      <c r="U158" s="3">
        <f t="shared" si="52"/>
        <v>0</v>
      </c>
      <c r="V158" s="13"/>
      <c r="W158" s="13"/>
      <c r="X158" s="13">
        <f t="shared" si="55"/>
        <v>0</v>
      </c>
      <c r="Y158" s="9"/>
      <c r="Z158" s="9"/>
      <c r="AA158" s="3">
        <f t="shared" si="56"/>
        <v>0</v>
      </c>
      <c r="AB158" s="3">
        <f t="shared" si="57"/>
        <v>0</v>
      </c>
      <c r="AE158" s="3">
        <f t="shared" si="58"/>
        <v>0</v>
      </c>
    </row>
    <row r="159" spans="1:31" x14ac:dyDescent="0.2">
      <c r="E159" s="11"/>
      <c r="F159" s="10"/>
      <c r="H159" s="7"/>
      <c r="I159" s="7"/>
      <c r="J159" s="8"/>
      <c r="K159" s="7"/>
      <c r="L159" s="7"/>
      <c r="O159" s="8"/>
      <c r="Q159" s="14"/>
      <c r="R159" s="3">
        <f t="shared" si="43"/>
        <v>0</v>
      </c>
      <c r="T159" s="3">
        <f t="shared" si="54"/>
        <v>0</v>
      </c>
      <c r="U159" s="3">
        <f t="shared" si="52"/>
        <v>0</v>
      </c>
      <c r="V159" s="13"/>
      <c r="W159" s="13"/>
      <c r="X159" s="13">
        <f t="shared" si="55"/>
        <v>0</v>
      </c>
      <c r="Y159" s="9"/>
      <c r="Z159" s="9"/>
      <c r="AA159" s="3">
        <f t="shared" si="56"/>
        <v>0</v>
      </c>
      <c r="AB159" s="3">
        <f t="shared" si="57"/>
        <v>0</v>
      </c>
      <c r="AE159" s="3">
        <f t="shared" si="58"/>
        <v>0</v>
      </c>
    </row>
    <row r="160" spans="1:31" x14ac:dyDescent="0.2">
      <c r="E160" s="11"/>
      <c r="F160" s="10"/>
      <c r="H160" s="7"/>
      <c r="I160" s="7"/>
      <c r="J160" s="8"/>
      <c r="K160" s="7"/>
      <c r="L160" s="7"/>
      <c r="O160" s="8"/>
      <c r="Q160" s="14"/>
      <c r="R160" s="3">
        <f t="shared" si="43"/>
        <v>0</v>
      </c>
      <c r="T160" s="3">
        <f t="shared" si="54"/>
        <v>0</v>
      </c>
      <c r="U160" s="3">
        <f t="shared" si="52"/>
        <v>0</v>
      </c>
      <c r="V160" s="13"/>
      <c r="W160" s="13"/>
      <c r="X160" s="13">
        <f t="shared" si="55"/>
        <v>0</v>
      </c>
      <c r="Y160" s="9"/>
      <c r="Z160" s="9"/>
      <c r="AA160" s="3">
        <f t="shared" si="56"/>
        <v>0</v>
      </c>
      <c r="AB160" s="3">
        <f t="shared" si="57"/>
        <v>0</v>
      </c>
      <c r="AE160" s="3">
        <f t="shared" si="58"/>
        <v>0</v>
      </c>
    </row>
    <row r="161" spans="3:31" x14ac:dyDescent="0.2">
      <c r="E161" s="11"/>
      <c r="F161" s="10"/>
      <c r="H161" s="7"/>
      <c r="I161" s="7"/>
      <c r="J161" s="8"/>
      <c r="K161" s="7"/>
      <c r="L161" s="7"/>
      <c r="O161" s="8"/>
      <c r="Q161" s="14"/>
      <c r="R161" s="3">
        <f t="shared" si="43"/>
        <v>0</v>
      </c>
      <c r="T161" s="3">
        <f t="shared" si="54"/>
        <v>0</v>
      </c>
      <c r="U161" s="3">
        <f t="shared" si="52"/>
        <v>0</v>
      </c>
      <c r="V161" s="13"/>
      <c r="W161" s="13"/>
      <c r="X161" s="13">
        <f t="shared" si="55"/>
        <v>0</v>
      </c>
      <c r="Y161" s="9"/>
      <c r="Z161" s="9"/>
      <c r="AA161" s="3">
        <f t="shared" si="56"/>
        <v>0</v>
      </c>
      <c r="AB161" s="3">
        <f t="shared" si="57"/>
        <v>0</v>
      </c>
      <c r="AE161" s="3">
        <f t="shared" si="58"/>
        <v>0</v>
      </c>
    </row>
    <row r="162" spans="3:31" x14ac:dyDescent="0.2">
      <c r="C162" s="14">
        <f t="shared" ref="C162:C202" si="59">IF(ISERROR(ROUND((DATE(2010,B162,D162)-DATE(2010,1,1)+2)/7,0)+1)+(ROUND((DATE(2010,B162,D162)-DATE(2010,1,1)+2)/7,0)+1&lt;0),,ROUND((DATE(2010,B162,D162)-DATE(2010,1,1)+2)/7,0)+1)</f>
        <v>0</v>
      </c>
      <c r="E162" s="11"/>
      <c r="F162" s="10"/>
      <c r="H162" s="7"/>
      <c r="I162" s="7"/>
      <c r="J162" s="8"/>
      <c r="K162" s="7"/>
      <c r="L162" s="7"/>
      <c r="O162" s="8"/>
      <c r="Q162" s="14"/>
      <c r="R162" s="3">
        <f t="shared" si="43"/>
        <v>0</v>
      </c>
      <c r="T162" s="3">
        <f t="shared" si="54"/>
        <v>0</v>
      </c>
      <c r="U162" s="3">
        <f t="shared" si="52"/>
        <v>0</v>
      </c>
      <c r="V162" s="13"/>
      <c r="W162" s="13"/>
      <c r="X162" s="13">
        <f t="shared" si="55"/>
        <v>0</v>
      </c>
      <c r="Y162" s="9"/>
      <c r="Z162" s="9"/>
      <c r="AA162" s="3">
        <f t="shared" si="56"/>
        <v>0</v>
      </c>
      <c r="AB162" s="3">
        <f t="shared" si="57"/>
        <v>0</v>
      </c>
      <c r="AE162" s="3">
        <f t="shared" si="58"/>
        <v>0</v>
      </c>
    </row>
    <row r="163" spans="3:31" x14ac:dyDescent="0.2">
      <c r="C163" s="14">
        <f t="shared" si="59"/>
        <v>0</v>
      </c>
      <c r="E163" s="11"/>
      <c r="F163" s="10"/>
      <c r="H163" s="7"/>
      <c r="I163" s="7"/>
      <c r="J163" s="8"/>
      <c r="K163" s="7"/>
      <c r="L163" s="7"/>
      <c r="O163" s="8"/>
      <c r="Q163" s="14"/>
      <c r="R163" s="3">
        <f t="shared" si="43"/>
        <v>0</v>
      </c>
      <c r="T163" s="3">
        <f t="shared" si="54"/>
        <v>0</v>
      </c>
      <c r="U163" s="3">
        <f t="shared" si="52"/>
        <v>0</v>
      </c>
      <c r="V163" s="13"/>
      <c r="W163" s="13"/>
      <c r="X163" s="13">
        <f t="shared" si="55"/>
        <v>0</v>
      </c>
      <c r="Y163" s="9"/>
      <c r="Z163" s="9"/>
      <c r="AA163" s="3">
        <f t="shared" si="56"/>
        <v>0</v>
      </c>
      <c r="AB163" s="3">
        <f t="shared" si="57"/>
        <v>0</v>
      </c>
      <c r="AE163" s="3">
        <f t="shared" si="58"/>
        <v>0</v>
      </c>
    </row>
    <row r="164" spans="3:31" x14ac:dyDescent="0.2">
      <c r="C164" s="14">
        <f t="shared" si="59"/>
        <v>0</v>
      </c>
      <c r="E164" s="11"/>
      <c r="F164" s="10"/>
      <c r="H164" s="7"/>
      <c r="I164" s="7"/>
      <c r="J164" s="8"/>
      <c r="K164" s="7"/>
      <c r="L164" s="7"/>
      <c r="O164" s="8"/>
      <c r="Q164" s="14"/>
      <c r="R164" s="3">
        <f t="shared" si="43"/>
        <v>0</v>
      </c>
      <c r="T164" s="3">
        <f t="shared" si="54"/>
        <v>0</v>
      </c>
      <c r="U164" s="3">
        <f t="shared" si="52"/>
        <v>0</v>
      </c>
      <c r="V164" s="13"/>
      <c r="W164" s="13"/>
      <c r="X164" s="13">
        <f t="shared" si="55"/>
        <v>0</v>
      </c>
      <c r="Y164" s="9"/>
      <c r="Z164" s="9"/>
      <c r="AA164" s="3">
        <f t="shared" si="56"/>
        <v>0</v>
      </c>
      <c r="AB164" s="3">
        <f t="shared" si="57"/>
        <v>0</v>
      </c>
      <c r="AE164" s="3">
        <f t="shared" si="58"/>
        <v>0</v>
      </c>
    </row>
    <row r="165" spans="3:31" x14ac:dyDescent="0.2">
      <c r="C165" s="14">
        <f t="shared" si="59"/>
        <v>0</v>
      </c>
      <c r="E165" s="11"/>
      <c r="F165" s="10"/>
      <c r="H165" s="7"/>
      <c r="I165" s="7"/>
      <c r="J165" s="8"/>
      <c r="K165" s="7"/>
      <c r="L165" s="7"/>
      <c r="O165" s="8"/>
      <c r="Q165" s="14"/>
      <c r="R165" s="3">
        <f t="shared" si="43"/>
        <v>0</v>
      </c>
      <c r="T165" s="3">
        <f t="shared" si="54"/>
        <v>0</v>
      </c>
      <c r="U165" s="3">
        <f t="shared" si="52"/>
        <v>0</v>
      </c>
      <c r="V165" s="13"/>
      <c r="W165" s="13"/>
      <c r="X165" s="13">
        <f t="shared" si="55"/>
        <v>0</v>
      </c>
      <c r="Y165" s="9"/>
      <c r="Z165" s="9"/>
      <c r="AA165" s="3">
        <f t="shared" si="56"/>
        <v>0</v>
      </c>
      <c r="AB165" s="3">
        <f t="shared" si="57"/>
        <v>0</v>
      </c>
      <c r="AE165" s="3">
        <f t="shared" si="58"/>
        <v>0</v>
      </c>
    </row>
    <row r="166" spans="3:31" x14ac:dyDescent="0.2">
      <c r="C166" s="14">
        <f t="shared" si="59"/>
        <v>0</v>
      </c>
      <c r="E166" s="11"/>
      <c r="F166" s="10"/>
      <c r="H166" s="7"/>
      <c r="I166" s="7"/>
      <c r="J166" s="8"/>
      <c r="K166" s="7"/>
      <c r="L166" s="7"/>
      <c r="O166" s="8"/>
      <c r="Q166" s="14"/>
      <c r="R166" s="3">
        <f t="shared" si="43"/>
        <v>0</v>
      </c>
      <c r="T166" s="3">
        <f t="shared" si="54"/>
        <v>0</v>
      </c>
      <c r="U166" s="3">
        <f t="shared" si="52"/>
        <v>0</v>
      </c>
      <c r="V166" s="13"/>
      <c r="W166" s="13"/>
      <c r="X166" s="13">
        <f t="shared" si="55"/>
        <v>0</v>
      </c>
      <c r="Y166" s="9"/>
      <c r="Z166" s="9"/>
      <c r="AA166" s="3">
        <f t="shared" si="56"/>
        <v>0</v>
      </c>
      <c r="AB166" s="3">
        <f t="shared" si="57"/>
        <v>0</v>
      </c>
      <c r="AE166" s="3">
        <f t="shared" si="58"/>
        <v>0</v>
      </c>
    </row>
    <row r="167" spans="3:31" x14ac:dyDescent="0.2">
      <c r="C167" s="14">
        <f t="shared" si="59"/>
        <v>0</v>
      </c>
      <c r="E167" s="11"/>
      <c r="F167" s="10"/>
      <c r="H167" s="7"/>
      <c r="I167" s="7"/>
      <c r="J167" s="8"/>
      <c r="K167" s="7"/>
      <c r="L167" s="7"/>
      <c r="O167" s="8"/>
      <c r="Q167" s="14"/>
      <c r="R167" s="3">
        <f t="shared" si="43"/>
        <v>0</v>
      </c>
      <c r="T167" s="3">
        <f t="shared" si="54"/>
        <v>0</v>
      </c>
      <c r="U167" s="3">
        <f t="shared" si="52"/>
        <v>0</v>
      </c>
      <c r="V167" s="13"/>
      <c r="W167" s="13"/>
      <c r="X167" s="13">
        <f t="shared" si="55"/>
        <v>0</v>
      </c>
      <c r="Y167" s="9"/>
      <c r="Z167" s="9"/>
      <c r="AA167" s="3">
        <f t="shared" si="56"/>
        <v>0</v>
      </c>
      <c r="AB167" s="3">
        <f t="shared" si="57"/>
        <v>0</v>
      </c>
      <c r="AE167" s="3">
        <f t="shared" si="58"/>
        <v>0</v>
      </c>
    </row>
    <row r="168" spans="3:31" x14ac:dyDescent="0.2">
      <c r="C168" s="14">
        <f t="shared" si="59"/>
        <v>0</v>
      </c>
      <c r="E168" s="11"/>
      <c r="F168" s="10"/>
      <c r="H168" s="7"/>
      <c r="I168" s="7"/>
      <c r="J168" s="8"/>
      <c r="K168" s="7"/>
      <c r="L168" s="7"/>
      <c r="O168" s="8"/>
      <c r="Q168" s="14"/>
      <c r="R168" s="3">
        <f t="shared" si="43"/>
        <v>0</v>
      </c>
      <c r="T168" s="3">
        <f t="shared" si="54"/>
        <v>0</v>
      </c>
      <c r="U168" s="3">
        <f t="shared" si="52"/>
        <v>0</v>
      </c>
      <c r="V168" s="13"/>
      <c r="W168" s="13"/>
      <c r="X168" s="13">
        <f t="shared" si="55"/>
        <v>0</v>
      </c>
      <c r="Y168" s="9"/>
      <c r="Z168" s="9"/>
      <c r="AA168" s="3">
        <f t="shared" si="56"/>
        <v>0</v>
      </c>
      <c r="AB168" s="3">
        <f t="shared" si="57"/>
        <v>0</v>
      </c>
      <c r="AE168" s="3">
        <f t="shared" si="58"/>
        <v>0</v>
      </c>
    </row>
    <row r="169" spans="3:31" x14ac:dyDescent="0.2">
      <c r="C169" s="14">
        <f t="shared" si="59"/>
        <v>0</v>
      </c>
      <c r="E169" s="11"/>
      <c r="F169" s="10"/>
      <c r="H169" s="7"/>
      <c r="I169" s="7"/>
      <c r="J169" s="8"/>
      <c r="K169" s="7"/>
      <c r="L169" s="7"/>
      <c r="O169" s="8"/>
      <c r="Q169" s="14"/>
      <c r="R169" s="3">
        <f t="shared" si="43"/>
        <v>0</v>
      </c>
      <c r="T169" s="3">
        <f t="shared" si="54"/>
        <v>0</v>
      </c>
      <c r="U169" s="3">
        <f t="shared" si="52"/>
        <v>0</v>
      </c>
      <c r="V169" s="13"/>
      <c r="W169" s="13"/>
      <c r="X169" s="13">
        <f t="shared" si="55"/>
        <v>0</v>
      </c>
      <c r="Y169" s="9"/>
      <c r="Z169" s="9"/>
      <c r="AA169" s="3">
        <f t="shared" si="56"/>
        <v>0</v>
      </c>
      <c r="AB169" s="3">
        <f t="shared" si="57"/>
        <v>0</v>
      </c>
      <c r="AE169" s="3">
        <f t="shared" si="58"/>
        <v>0</v>
      </c>
    </row>
    <row r="170" spans="3:31" x14ac:dyDescent="0.2">
      <c r="C170" s="14">
        <f t="shared" si="59"/>
        <v>0</v>
      </c>
      <c r="E170" s="11"/>
      <c r="F170" s="10"/>
      <c r="H170" s="7"/>
      <c r="I170" s="7"/>
      <c r="J170" s="8"/>
      <c r="K170" s="7"/>
      <c r="L170" s="7"/>
      <c r="O170" s="8"/>
      <c r="Q170" s="14"/>
      <c r="R170" s="3">
        <f t="shared" si="43"/>
        <v>0</v>
      </c>
      <c r="T170" s="3">
        <f t="shared" si="54"/>
        <v>0</v>
      </c>
      <c r="U170" s="3">
        <f t="shared" si="52"/>
        <v>0</v>
      </c>
      <c r="V170" s="13"/>
      <c r="W170" s="13"/>
      <c r="X170" s="13">
        <f t="shared" si="55"/>
        <v>0</v>
      </c>
      <c r="Y170" s="9"/>
      <c r="Z170" s="9"/>
      <c r="AA170" s="3">
        <f t="shared" si="56"/>
        <v>0</v>
      </c>
      <c r="AB170" s="3">
        <f t="shared" si="57"/>
        <v>0</v>
      </c>
      <c r="AE170" s="3">
        <f t="shared" si="58"/>
        <v>0</v>
      </c>
    </row>
    <row r="171" spans="3:31" x14ac:dyDescent="0.2">
      <c r="C171" s="14">
        <f t="shared" si="59"/>
        <v>0</v>
      </c>
      <c r="E171" s="11"/>
      <c r="F171" s="10"/>
      <c r="H171" s="7"/>
      <c r="I171" s="7"/>
      <c r="J171" s="8"/>
      <c r="K171" s="7"/>
      <c r="L171" s="7"/>
      <c r="O171" s="8"/>
      <c r="Q171" s="14"/>
      <c r="R171" s="3">
        <f t="shared" si="43"/>
        <v>0</v>
      </c>
      <c r="T171" s="3">
        <f t="shared" si="54"/>
        <v>0</v>
      </c>
      <c r="U171" s="3">
        <f t="shared" si="52"/>
        <v>0</v>
      </c>
      <c r="V171" s="13"/>
      <c r="W171" s="13"/>
      <c r="X171" s="13">
        <f t="shared" si="55"/>
        <v>0</v>
      </c>
      <c r="Y171" s="9"/>
      <c r="Z171" s="9"/>
      <c r="AA171" s="3">
        <f t="shared" si="56"/>
        <v>0</v>
      </c>
      <c r="AB171" s="3">
        <f t="shared" si="57"/>
        <v>0</v>
      </c>
      <c r="AE171" s="3">
        <f t="shared" si="58"/>
        <v>0</v>
      </c>
    </row>
    <row r="172" spans="3:31" x14ac:dyDescent="0.2">
      <c r="C172" s="14">
        <f t="shared" si="59"/>
        <v>0</v>
      </c>
      <c r="E172" s="11"/>
      <c r="F172" s="10"/>
      <c r="H172" s="7"/>
      <c r="I172" s="7"/>
      <c r="J172" s="8"/>
      <c r="K172" s="7"/>
      <c r="L172" s="7"/>
      <c r="O172" s="8"/>
      <c r="Q172" s="14"/>
      <c r="R172" s="3">
        <f t="shared" si="43"/>
        <v>0</v>
      </c>
      <c r="T172" s="3">
        <f t="shared" si="54"/>
        <v>0</v>
      </c>
      <c r="U172" s="3">
        <f t="shared" si="52"/>
        <v>0</v>
      </c>
      <c r="V172" s="13"/>
      <c r="W172" s="13"/>
      <c r="X172" s="13">
        <f t="shared" si="55"/>
        <v>0</v>
      </c>
      <c r="Y172" s="9"/>
      <c r="Z172" s="9"/>
      <c r="AA172" s="3">
        <f t="shared" si="56"/>
        <v>0</v>
      </c>
      <c r="AB172" s="3">
        <f t="shared" si="57"/>
        <v>0</v>
      </c>
      <c r="AE172" s="3">
        <f t="shared" si="58"/>
        <v>0</v>
      </c>
    </row>
    <row r="173" spans="3:31" x14ac:dyDescent="0.2">
      <c r="C173" s="14">
        <f t="shared" si="59"/>
        <v>0</v>
      </c>
      <c r="E173" s="11"/>
      <c r="F173" s="10"/>
      <c r="H173" s="7"/>
      <c r="I173" s="7"/>
      <c r="J173" s="8"/>
      <c r="K173" s="7"/>
      <c r="L173" s="7"/>
      <c r="O173" s="8"/>
      <c r="Q173" s="14"/>
      <c r="R173" s="3">
        <f t="shared" si="43"/>
        <v>0</v>
      </c>
      <c r="T173" s="3">
        <f t="shared" si="54"/>
        <v>0</v>
      </c>
      <c r="U173" s="3">
        <f t="shared" si="52"/>
        <v>0</v>
      </c>
      <c r="V173" s="13"/>
      <c r="W173" s="13"/>
      <c r="X173" s="13">
        <f t="shared" si="55"/>
        <v>0</v>
      </c>
      <c r="Y173" s="9"/>
      <c r="Z173" s="9"/>
      <c r="AA173" s="3">
        <f t="shared" si="56"/>
        <v>0</v>
      </c>
      <c r="AB173" s="3">
        <f t="shared" si="57"/>
        <v>0</v>
      </c>
      <c r="AE173" s="3">
        <f t="shared" si="58"/>
        <v>0</v>
      </c>
    </row>
    <row r="174" spans="3:31" x14ac:dyDescent="0.2">
      <c r="C174" s="14">
        <f t="shared" si="59"/>
        <v>0</v>
      </c>
      <c r="E174" s="11"/>
      <c r="F174" s="10"/>
      <c r="H174" s="7"/>
      <c r="I174" s="7"/>
      <c r="J174" s="8"/>
      <c r="K174" s="7"/>
      <c r="L174" s="7"/>
      <c r="O174" s="8"/>
      <c r="Q174" s="14"/>
      <c r="R174" s="3">
        <f t="shared" ref="R174:R237" si="60">IF(OR(H174=0,I174=0,J174=0),,Q174*((H174/1000*I174/1000*J174/1000)))</f>
        <v>0</v>
      </c>
      <c r="T174" s="3">
        <f t="shared" si="54"/>
        <v>0</v>
      </c>
      <c r="U174" s="3">
        <f t="shared" si="52"/>
        <v>0</v>
      </c>
      <c r="V174" s="13"/>
      <c r="W174" s="13"/>
      <c r="X174" s="13">
        <f t="shared" si="55"/>
        <v>0</v>
      </c>
      <c r="Y174" s="9"/>
      <c r="Z174" s="9"/>
      <c r="AA174" s="3">
        <f t="shared" si="56"/>
        <v>0</v>
      </c>
      <c r="AB174" s="3">
        <f t="shared" si="57"/>
        <v>0</v>
      </c>
      <c r="AE174" s="3">
        <f t="shared" si="58"/>
        <v>0</v>
      </c>
    </row>
    <row r="175" spans="3:31" x14ac:dyDescent="0.2">
      <c r="C175" s="14">
        <f t="shared" si="59"/>
        <v>0</v>
      </c>
      <c r="E175" s="11"/>
      <c r="F175" s="10"/>
      <c r="H175" s="7"/>
      <c r="I175" s="7"/>
      <c r="J175" s="8"/>
      <c r="K175" s="7"/>
      <c r="L175" s="7"/>
      <c r="O175" s="8"/>
      <c r="Q175" s="14"/>
      <c r="R175" s="3">
        <f t="shared" si="60"/>
        <v>0</v>
      </c>
      <c r="T175" s="3">
        <f t="shared" ref="T175:T238" si="61">K175*L175*M175*S175/1000/1000/1000</f>
        <v>0</v>
      </c>
      <c r="U175" s="3">
        <f t="shared" si="52"/>
        <v>0</v>
      </c>
      <c r="V175" s="13"/>
      <c r="W175" s="13"/>
      <c r="X175" s="13">
        <f t="shared" si="55"/>
        <v>0</v>
      </c>
      <c r="Y175" s="9"/>
      <c r="Z175" s="9"/>
      <c r="AA175" s="3">
        <f t="shared" si="56"/>
        <v>0</v>
      </c>
      <c r="AB175" s="3">
        <f t="shared" si="57"/>
        <v>0</v>
      </c>
      <c r="AE175" s="3">
        <f t="shared" si="58"/>
        <v>0</v>
      </c>
    </row>
    <row r="176" spans="3:31" x14ac:dyDescent="0.2">
      <c r="C176" s="14">
        <f t="shared" si="59"/>
        <v>0</v>
      </c>
      <c r="E176" s="11"/>
      <c r="F176" s="10"/>
      <c r="H176" s="7"/>
      <c r="I176" s="7"/>
      <c r="J176" s="8"/>
      <c r="K176" s="7"/>
      <c r="L176" s="7"/>
      <c r="O176" s="8"/>
      <c r="Q176" s="14"/>
      <c r="R176" s="3">
        <f t="shared" si="60"/>
        <v>0</v>
      </c>
      <c r="T176" s="3">
        <f t="shared" si="61"/>
        <v>0</v>
      </c>
      <c r="U176" s="3">
        <f t="shared" si="52"/>
        <v>0</v>
      </c>
      <c r="V176" s="13"/>
      <c r="W176" s="13"/>
      <c r="X176" s="13">
        <f t="shared" si="55"/>
        <v>0</v>
      </c>
      <c r="Y176" s="9"/>
      <c r="Z176" s="9"/>
      <c r="AA176" s="3">
        <f t="shared" si="56"/>
        <v>0</v>
      </c>
      <c r="AB176" s="3">
        <f t="shared" si="57"/>
        <v>0</v>
      </c>
      <c r="AE176" s="3">
        <f t="shared" si="58"/>
        <v>0</v>
      </c>
    </row>
    <row r="177" spans="3:31" x14ac:dyDescent="0.2">
      <c r="C177" s="14">
        <f t="shared" si="59"/>
        <v>0</v>
      </c>
      <c r="E177" s="11"/>
      <c r="F177" s="10"/>
      <c r="H177" s="7"/>
      <c r="I177" s="7"/>
      <c r="J177" s="8"/>
      <c r="K177" s="7"/>
      <c r="L177" s="7"/>
      <c r="O177" s="8"/>
      <c r="Q177" s="14"/>
      <c r="R177" s="3">
        <f t="shared" si="60"/>
        <v>0</v>
      </c>
      <c r="T177" s="3">
        <f t="shared" si="61"/>
        <v>0</v>
      </c>
      <c r="U177" s="3">
        <f t="shared" si="52"/>
        <v>0</v>
      </c>
      <c r="V177" s="13"/>
      <c r="W177" s="13"/>
      <c r="X177" s="13">
        <f t="shared" si="55"/>
        <v>0</v>
      </c>
      <c r="Y177" s="9"/>
      <c r="Z177" s="9"/>
      <c r="AA177" s="3">
        <f t="shared" si="56"/>
        <v>0</v>
      </c>
      <c r="AB177" s="3">
        <f t="shared" si="57"/>
        <v>0</v>
      </c>
      <c r="AE177" s="3">
        <f t="shared" si="58"/>
        <v>0</v>
      </c>
    </row>
    <row r="178" spans="3:31" x14ac:dyDescent="0.2">
      <c r="C178" s="14">
        <f t="shared" si="59"/>
        <v>0</v>
      </c>
      <c r="E178" s="11"/>
      <c r="F178" s="10"/>
      <c r="H178" s="7"/>
      <c r="I178" s="7"/>
      <c r="J178" s="8"/>
      <c r="K178" s="7"/>
      <c r="L178" s="7"/>
      <c r="O178" s="8"/>
      <c r="Q178" s="14"/>
      <c r="R178" s="3">
        <f t="shared" si="60"/>
        <v>0</v>
      </c>
      <c r="T178" s="3">
        <f t="shared" si="61"/>
        <v>0</v>
      </c>
      <c r="U178" s="3">
        <f t="shared" si="52"/>
        <v>0</v>
      </c>
      <c r="V178" s="13"/>
      <c r="W178" s="13"/>
      <c r="X178" s="13">
        <f t="shared" si="55"/>
        <v>0</v>
      </c>
      <c r="Y178" s="9"/>
      <c r="Z178" s="9"/>
      <c r="AA178" s="3">
        <f t="shared" si="56"/>
        <v>0</v>
      </c>
      <c r="AB178" s="3">
        <f t="shared" si="57"/>
        <v>0</v>
      </c>
      <c r="AE178" s="3">
        <f t="shared" si="58"/>
        <v>0</v>
      </c>
    </row>
    <row r="179" spans="3:31" x14ac:dyDescent="0.2">
      <c r="C179" s="14">
        <f t="shared" si="59"/>
        <v>0</v>
      </c>
      <c r="E179" s="11"/>
      <c r="F179" s="10"/>
      <c r="H179" s="7"/>
      <c r="I179" s="7"/>
      <c r="J179" s="8"/>
      <c r="K179" s="7"/>
      <c r="L179" s="7"/>
      <c r="O179" s="8"/>
      <c r="Q179" s="14"/>
      <c r="R179" s="3">
        <f t="shared" si="60"/>
        <v>0</v>
      </c>
      <c r="T179" s="3">
        <f t="shared" si="61"/>
        <v>0</v>
      </c>
      <c r="U179" s="3">
        <f t="shared" si="52"/>
        <v>0</v>
      </c>
      <c r="V179" s="13"/>
      <c r="W179" s="13"/>
      <c r="X179" s="13">
        <f t="shared" si="55"/>
        <v>0</v>
      </c>
      <c r="Y179" s="9"/>
      <c r="Z179" s="9"/>
      <c r="AA179" s="3">
        <f t="shared" si="56"/>
        <v>0</v>
      </c>
      <c r="AB179" s="3">
        <f t="shared" si="57"/>
        <v>0</v>
      </c>
      <c r="AE179" s="3">
        <f t="shared" si="58"/>
        <v>0</v>
      </c>
    </row>
    <row r="180" spans="3:31" x14ac:dyDescent="0.2">
      <c r="C180" s="14">
        <f t="shared" si="59"/>
        <v>0</v>
      </c>
      <c r="E180" s="11"/>
      <c r="F180" s="10"/>
      <c r="H180" s="7"/>
      <c r="I180" s="7"/>
      <c r="J180" s="8"/>
      <c r="K180" s="7"/>
      <c r="L180" s="7"/>
      <c r="O180" s="8"/>
      <c r="Q180" s="14"/>
      <c r="R180" s="3">
        <f t="shared" si="60"/>
        <v>0</v>
      </c>
      <c r="T180" s="3">
        <f t="shared" si="61"/>
        <v>0</v>
      </c>
      <c r="U180" s="3">
        <f t="shared" si="52"/>
        <v>0</v>
      </c>
      <c r="V180" s="13"/>
      <c r="W180" s="13"/>
      <c r="X180" s="13">
        <f t="shared" si="55"/>
        <v>0</v>
      </c>
      <c r="Y180" s="9"/>
      <c r="Z180" s="9"/>
      <c r="AA180" s="3">
        <f t="shared" si="56"/>
        <v>0</v>
      </c>
      <c r="AB180" s="3">
        <f t="shared" si="57"/>
        <v>0</v>
      </c>
      <c r="AE180" s="3">
        <f t="shared" si="58"/>
        <v>0</v>
      </c>
    </row>
    <row r="181" spans="3:31" x14ac:dyDescent="0.2">
      <c r="C181" s="14">
        <f t="shared" si="59"/>
        <v>0</v>
      </c>
      <c r="E181" s="11"/>
      <c r="F181" s="10"/>
      <c r="H181" s="7"/>
      <c r="I181" s="7"/>
      <c r="J181" s="8"/>
      <c r="K181" s="7"/>
      <c r="L181" s="7"/>
      <c r="O181" s="8"/>
      <c r="Q181" s="14"/>
      <c r="R181" s="3">
        <f t="shared" si="60"/>
        <v>0</v>
      </c>
      <c r="T181" s="3">
        <f t="shared" si="61"/>
        <v>0</v>
      </c>
      <c r="U181" s="3">
        <f t="shared" si="52"/>
        <v>0</v>
      </c>
      <c r="V181" s="13"/>
      <c r="W181" s="13"/>
      <c r="X181" s="13">
        <f t="shared" si="55"/>
        <v>0</v>
      </c>
      <c r="Y181" s="9"/>
      <c r="Z181" s="9"/>
      <c r="AA181" s="3">
        <f t="shared" si="56"/>
        <v>0</v>
      </c>
      <c r="AB181" s="3">
        <f t="shared" si="57"/>
        <v>0</v>
      </c>
      <c r="AE181" s="3">
        <f t="shared" si="58"/>
        <v>0</v>
      </c>
    </row>
    <row r="182" spans="3:31" x14ac:dyDescent="0.2">
      <c r="C182" s="14">
        <f t="shared" si="59"/>
        <v>0</v>
      </c>
      <c r="E182" s="11"/>
      <c r="F182" s="10"/>
      <c r="H182" s="7"/>
      <c r="I182" s="7"/>
      <c r="J182" s="8"/>
      <c r="K182" s="7"/>
      <c r="L182" s="7"/>
      <c r="O182" s="8"/>
      <c r="Q182" s="14"/>
      <c r="R182" s="3">
        <f t="shared" si="60"/>
        <v>0</v>
      </c>
      <c r="T182" s="3">
        <f t="shared" si="61"/>
        <v>0</v>
      </c>
      <c r="U182" s="3">
        <f t="shared" si="52"/>
        <v>0</v>
      </c>
      <c r="V182" s="13"/>
      <c r="W182" s="13"/>
      <c r="X182" s="13">
        <f t="shared" si="55"/>
        <v>0</v>
      </c>
      <c r="Y182" s="9"/>
      <c r="Z182" s="9"/>
      <c r="AA182" s="3">
        <f t="shared" si="56"/>
        <v>0</v>
      </c>
      <c r="AB182" s="3">
        <f t="shared" si="57"/>
        <v>0</v>
      </c>
      <c r="AE182" s="3">
        <f t="shared" si="58"/>
        <v>0</v>
      </c>
    </row>
    <row r="183" spans="3:31" x14ac:dyDescent="0.2">
      <c r="C183" s="14">
        <f t="shared" si="59"/>
        <v>0</v>
      </c>
      <c r="E183" s="11"/>
      <c r="F183" s="10"/>
      <c r="H183" s="7"/>
      <c r="I183" s="7"/>
      <c r="J183" s="8"/>
      <c r="K183" s="7"/>
      <c r="L183" s="7"/>
      <c r="O183" s="8"/>
      <c r="Q183" s="14"/>
      <c r="R183" s="3">
        <f t="shared" si="60"/>
        <v>0</v>
      </c>
      <c r="T183" s="3">
        <f t="shared" si="61"/>
        <v>0</v>
      </c>
      <c r="U183" s="3">
        <f t="shared" si="52"/>
        <v>0</v>
      </c>
      <c r="V183" s="13"/>
      <c r="W183" s="13"/>
      <c r="X183" s="13">
        <f t="shared" si="55"/>
        <v>0</v>
      </c>
      <c r="Y183" s="9"/>
      <c r="Z183" s="9"/>
      <c r="AA183" s="3">
        <f t="shared" si="56"/>
        <v>0</v>
      </c>
      <c r="AB183" s="3">
        <f t="shared" si="57"/>
        <v>0</v>
      </c>
      <c r="AE183" s="3">
        <f t="shared" si="58"/>
        <v>0</v>
      </c>
    </row>
    <row r="184" spans="3:31" x14ac:dyDescent="0.2">
      <c r="C184" s="14">
        <f t="shared" si="59"/>
        <v>0</v>
      </c>
      <c r="E184" s="11"/>
      <c r="F184" s="10"/>
      <c r="H184" s="7"/>
      <c r="I184" s="7"/>
      <c r="J184" s="8"/>
      <c r="K184" s="7"/>
      <c r="L184" s="7"/>
      <c r="O184" s="8"/>
      <c r="Q184" s="14"/>
      <c r="R184" s="3">
        <f t="shared" si="60"/>
        <v>0</v>
      </c>
      <c r="T184" s="3">
        <f t="shared" si="61"/>
        <v>0</v>
      </c>
      <c r="U184" s="3">
        <f t="shared" si="52"/>
        <v>0</v>
      </c>
      <c r="V184" s="13"/>
      <c r="W184" s="13"/>
      <c r="X184" s="13">
        <f t="shared" ref="X184:X215" si="62">+Q184+V184</f>
        <v>0</v>
      </c>
      <c r="Y184" s="9"/>
      <c r="Z184" s="9"/>
      <c r="AA184" s="3">
        <f t="shared" si="56"/>
        <v>0</v>
      </c>
      <c r="AB184" s="3">
        <f t="shared" si="57"/>
        <v>0</v>
      </c>
      <c r="AE184" s="3">
        <f t="shared" si="58"/>
        <v>0</v>
      </c>
    </row>
    <row r="185" spans="3:31" x14ac:dyDescent="0.2">
      <c r="C185" s="14">
        <f t="shared" si="59"/>
        <v>0</v>
      </c>
      <c r="E185" s="11"/>
      <c r="F185" s="10"/>
      <c r="H185" s="7"/>
      <c r="I185" s="7"/>
      <c r="J185" s="8"/>
      <c r="K185" s="7"/>
      <c r="L185" s="7"/>
      <c r="O185" s="8"/>
      <c r="Q185" s="14"/>
      <c r="R185" s="3">
        <f t="shared" si="60"/>
        <v>0</v>
      </c>
      <c r="T185" s="3">
        <f t="shared" si="61"/>
        <v>0</v>
      </c>
      <c r="U185" s="3">
        <f t="shared" si="52"/>
        <v>0</v>
      </c>
      <c r="V185" s="13"/>
      <c r="W185" s="13"/>
      <c r="X185" s="13">
        <f t="shared" si="62"/>
        <v>0</v>
      </c>
      <c r="Y185" s="9"/>
      <c r="Z185" s="9"/>
      <c r="AA185" s="3">
        <f t="shared" si="56"/>
        <v>0</v>
      </c>
      <c r="AB185" s="3">
        <f t="shared" si="57"/>
        <v>0</v>
      </c>
      <c r="AE185" s="3">
        <f t="shared" si="58"/>
        <v>0</v>
      </c>
    </row>
    <row r="186" spans="3:31" x14ac:dyDescent="0.2">
      <c r="C186" s="14">
        <f t="shared" si="59"/>
        <v>0</v>
      </c>
      <c r="E186" s="11"/>
      <c r="F186" s="10"/>
      <c r="H186" s="7"/>
      <c r="I186" s="7"/>
      <c r="J186" s="8"/>
      <c r="K186" s="7"/>
      <c r="L186" s="7"/>
      <c r="O186" s="8"/>
      <c r="Q186" s="14"/>
      <c r="R186" s="3">
        <f t="shared" si="60"/>
        <v>0</v>
      </c>
      <c r="T186" s="3">
        <f t="shared" si="61"/>
        <v>0</v>
      </c>
      <c r="U186" s="3">
        <f t="shared" si="52"/>
        <v>0</v>
      </c>
      <c r="V186" s="13"/>
      <c r="W186" s="13"/>
      <c r="X186" s="13">
        <f t="shared" si="62"/>
        <v>0</v>
      </c>
      <c r="Y186" s="9"/>
      <c r="Z186" s="9"/>
      <c r="AA186" s="3">
        <f t="shared" si="56"/>
        <v>0</v>
      </c>
      <c r="AB186" s="3">
        <f t="shared" si="57"/>
        <v>0</v>
      </c>
      <c r="AE186" s="3">
        <f t="shared" si="58"/>
        <v>0</v>
      </c>
    </row>
    <row r="187" spans="3:31" x14ac:dyDescent="0.2">
      <c r="C187" s="14">
        <f t="shared" si="59"/>
        <v>0</v>
      </c>
      <c r="E187" s="11"/>
      <c r="F187" s="10"/>
      <c r="H187" s="7"/>
      <c r="I187" s="7"/>
      <c r="J187" s="8"/>
      <c r="K187" s="7"/>
      <c r="L187" s="7"/>
      <c r="O187" s="8"/>
      <c r="Q187" s="14"/>
      <c r="R187" s="3">
        <f t="shared" si="60"/>
        <v>0</v>
      </c>
      <c r="T187" s="3">
        <f t="shared" si="61"/>
        <v>0</v>
      </c>
      <c r="U187" s="3">
        <f t="shared" si="52"/>
        <v>0</v>
      </c>
      <c r="V187" s="13"/>
      <c r="W187" s="13"/>
      <c r="X187" s="13">
        <f t="shared" si="62"/>
        <v>0</v>
      </c>
      <c r="Y187" s="9"/>
      <c r="Z187" s="9"/>
      <c r="AA187" s="3">
        <f t="shared" si="56"/>
        <v>0</v>
      </c>
      <c r="AB187" s="3">
        <f t="shared" si="57"/>
        <v>0</v>
      </c>
      <c r="AE187" s="3">
        <f t="shared" si="58"/>
        <v>0</v>
      </c>
    </row>
    <row r="188" spans="3:31" x14ac:dyDescent="0.2">
      <c r="C188" s="14">
        <f t="shared" si="59"/>
        <v>0</v>
      </c>
      <c r="E188" s="11"/>
      <c r="F188" s="10"/>
      <c r="H188" s="7"/>
      <c r="I188" s="7"/>
      <c r="J188" s="8"/>
      <c r="K188" s="7"/>
      <c r="L188" s="7"/>
      <c r="O188" s="8"/>
      <c r="Q188" s="14"/>
      <c r="R188" s="3">
        <f t="shared" si="60"/>
        <v>0</v>
      </c>
      <c r="T188" s="3">
        <f t="shared" si="61"/>
        <v>0</v>
      </c>
      <c r="U188" s="3">
        <f t="shared" ref="U188:U251" si="63">K188*L188*M188*N188*V188/1000/1000/1000</f>
        <v>0</v>
      </c>
      <c r="V188" s="13"/>
      <c r="W188" s="13"/>
      <c r="X188" s="13">
        <f t="shared" si="62"/>
        <v>0</v>
      </c>
      <c r="Y188" s="9"/>
      <c r="Z188" s="9"/>
      <c r="AA188" s="3">
        <f t="shared" si="56"/>
        <v>0</v>
      </c>
      <c r="AB188" s="3">
        <f t="shared" si="57"/>
        <v>0</v>
      </c>
      <c r="AE188" s="3">
        <f t="shared" si="58"/>
        <v>0</v>
      </c>
    </row>
    <row r="189" spans="3:31" x14ac:dyDescent="0.2">
      <c r="C189" s="14">
        <f t="shared" si="59"/>
        <v>0</v>
      </c>
      <c r="E189" s="11"/>
      <c r="F189" s="10"/>
      <c r="H189" s="7"/>
      <c r="I189" s="7"/>
      <c r="J189" s="8"/>
      <c r="K189" s="7"/>
      <c r="L189" s="7"/>
      <c r="O189" s="8"/>
      <c r="Q189" s="14"/>
      <c r="R189" s="3">
        <f t="shared" si="60"/>
        <v>0</v>
      </c>
      <c r="T189" s="3">
        <f t="shared" si="61"/>
        <v>0</v>
      </c>
      <c r="U189" s="3">
        <f t="shared" si="63"/>
        <v>0</v>
      </c>
      <c r="V189" s="13"/>
      <c r="W189" s="13"/>
      <c r="X189" s="13">
        <f t="shared" si="62"/>
        <v>0</v>
      </c>
      <c r="Y189" s="9"/>
      <c r="Z189" s="9"/>
      <c r="AA189" s="3">
        <f t="shared" si="56"/>
        <v>0</v>
      </c>
      <c r="AB189" s="3">
        <f t="shared" si="57"/>
        <v>0</v>
      </c>
      <c r="AE189" s="3">
        <f t="shared" si="58"/>
        <v>0</v>
      </c>
    </row>
    <row r="190" spans="3:31" x14ac:dyDescent="0.2">
      <c r="C190" s="14">
        <f t="shared" si="59"/>
        <v>0</v>
      </c>
      <c r="E190" s="11"/>
      <c r="F190" s="10"/>
      <c r="H190" s="7"/>
      <c r="I190" s="7"/>
      <c r="J190" s="8"/>
      <c r="K190" s="7"/>
      <c r="L190" s="7"/>
      <c r="O190" s="8"/>
      <c r="Q190" s="14"/>
      <c r="R190" s="3">
        <f t="shared" si="60"/>
        <v>0</v>
      </c>
      <c r="T190" s="3">
        <f t="shared" si="61"/>
        <v>0</v>
      </c>
      <c r="U190" s="3">
        <f t="shared" si="63"/>
        <v>0</v>
      </c>
      <c r="V190" s="13"/>
      <c r="W190" s="13"/>
      <c r="X190" s="13">
        <f t="shared" si="62"/>
        <v>0</v>
      </c>
      <c r="Y190" s="9"/>
      <c r="Z190" s="9"/>
      <c r="AA190" s="3">
        <f t="shared" si="56"/>
        <v>0</v>
      </c>
      <c r="AB190" s="3">
        <f t="shared" si="57"/>
        <v>0</v>
      </c>
      <c r="AE190" s="3">
        <f t="shared" si="58"/>
        <v>0</v>
      </c>
    </row>
    <row r="191" spans="3:31" x14ac:dyDescent="0.2">
      <c r="C191" s="14">
        <f t="shared" si="59"/>
        <v>0</v>
      </c>
      <c r="E191" s="11"/>
      <c r="F191" s="10"/>
      <c r="H191" s="7"/>
      <c r="I191" s="7"/>
      <c r="J191" s="8"/>
      <c r="K191" s="7"/>
      <c r="L191" s="7"/>
      <c r="O191" s="8"/>
      <c r="Q191" s="14"/>
      <c r="R191" s="3">
        <f t="shared" si="60"/>
        <v>0</v>
      </c>
      <c r="T191" s="3">
        <f t="shared" si="61"/>
        <v>0</v>
      </c>
      <c r="U191" s="3">
        <f t="shared" si="63"/>
        <v>0</v>
      </c>
      <c r="V191" s="13"/>
      <c r="W191" s="13"/>
      <c r="X191" s="13">
        <f t="shared" si="62"/>
        <v>0</v>
      </c>
      <c r="Y191" s="9"/>
      <c r="Z191" s="9"/>
      <c r="AA191" s="3">
        <f t="shared" si="56"/>
        <v>0</v>
      </c>
      <c r="AB191" s="3">
        <f t="shared" si="57"/>
        <v>0</v>
      </c>
      <c r="AE191" s="3">
        <f t="shared" si="58"/>
        <v>0</v>
      </c>
    </row>
    <row r="192" spans="3:31" x14ac:dyDescent="0.2">
      <c r="C192" s="14">
        <f t="shared" si="59"/>
        <v>0</v>
      </c>
      <c r="E192" s="11"/>
      <c r="F192" s="10"/>
      <c r="H192" s="7"/>
      <c r="I192" s="7"/>
      <c r="J192" s="8"/>
      <c r="K192" s="7"/>
      <c r="L192" s="7"/>
      <c r="O192" s="8"/>
      <c r="Q192" s="14"/>
      <c r="R192" s="3">
        <f t="shared" si="60"/>
        <v>0</v>
      </c>
      <c r="T192" s="3">
        <f t="shared" si="61"/>
        <v>0</v>
      </c>
      <c r="U192" s="3">
        <f t="shared" si="63"/>
        <v>0</v>
      </c>
      <c r="V192" s="13"/>
      <c r="W192" s="13"/>
      <c r="X192" s="13">
        <f t="shared" si="62"/>
        <v>0</v>
      </c>
      <c r="Y192" s="9"/>
      <c r="Z192" s="9"/>
      <c r="AA192" s="3">
        <f t="shared" si="56"/>
        <v>0</v>
      </c>
      <c r="AB192" s="3">
        <f t="shared" si="57"/>
        <v>0</v>
      </c>
      <c r="AE192" s="3">
        <f t="shared" si="58"/>
        <v>0</v>
      </c>
    </row>
    <row r="193" spans="3:31" x14ac:dyDescent="0.2">
      <c r="C193" s="14">
        <f t="shared" si="59"/>
        <v>0</v>
      </c>
      <c r="E193" s="11"/>
      <c r="F193" s="10"/>
      <c r="H193" s="7"/>
      <c r="I193" s="7"/>
      <c r="J193" s="8"/>
      <c r="K193" s="7"/>
      <c r="L193" s="7"/>
      <c r="O193" s="8"/>
      <c r="Q193" s="14"/>
      <c r="R193" s="3">
        <f t="shared" si="60"/>
        <v>0</v>
      </c>
      <c r="T193" s="3">
        <f t="shared" si="61"/>
        <v>0</v>
      </c>
      <c r="U193" s="3">
        <f t="shared" si="63"/>
        <v>0</v>
      </c>
      <c r="V193" s="13"/>
      <c r="W193" s="13"/>
      <c r="X193" s="13">
        <f t="shared" si="62"/>
        <v>0</v>
      </c>
      <c r="Y193" s="9"/>
      <c r="Z193" s="9"/>
      <c r="AA193" s="3">
        <f t="shared" si="56"/>
        <v>0</v>
      </c>
      <c r="AB193" s="3">
        <f t="shared" si="57"/>
        <v>0</v>
      </c>
      <c r="AE193" s="3">
        <f t="shared" si="58"/>
        <v>0</v>
      </c>
    </row>
    <row r="194" spans="3:31" x14ac:dyDescent="0.2">
      <c r="C194" s="14">
        <f t="shared" si="59"/>
        <v>0</v>
      </c>
      <c r="E194" s="11"/>
      <c r="F194" s="10"/>
      <c r="H194" s="7"/>
      <c r="I194" s="7"/>
      <c r="J194" s="8"/>
      <c r="K194" s="7"/>
      <c r="L194" s="7"/>
      <c r="O194" s="8"/>
      <c r="Q194" s="14"/>
      <c r="R194" s="3">
        <f t="shared" si="60"/>
        <v>0</v>
      </c>
      <c r="T194" s="3">
        <f t="shared" si="61"/>
        <v>0</v>
      </c>
      <c r="U194" s="3">
        <f t="shared" si="63"/>
        <v>0</v>
      </c>
      <c r="V194" s="13"/>
      <c r="W194" s="13"/>
      <c r="X194" s="13">
        <f t="shared" si="62"/>
        <v>0</v>
      </c>
      <c r="Y194" s="9"/>
      <c r="Z194" s="9"/>
      <c r="AA194" s="3">
        <f t="shared" si="56"/>
        <v>0</v>
      </c>
      <c r="AB194" s="3">
        <f t="shared" si="57"/>
        <v>0</v>
      </c>
      <c r="AE194" s="3">
        <f t="shared" si="58"/>
        <v>0</v>
      </c>
    </row>
    <row r="195" spans="3:31" x14ac:dyDescent="0.2">
      <c r="C195" s="14">
        <f t="shared" si="59"/>
        <v>0</v>
      </c>
      <c r="E195" s="11"/>
      <c r="F195" s="10"/>
      <c r="H195" s="7"/>
      <c r="I195" s="7"/>
      <c r="J195" s="8"/>
      <c r="K195" s="7"/>
      <c r="L195" s="7"/>
      <c r="O195" s="8"/>
      <c r="Q195" s="14"/>
      <c r="R195" s="3">
        <f t="shared" si="60"/>
        <v>0</v>
      </c>
      <c r="T195" s="3">
        <f t="shared" si="61"/>
        <v>0</v>
      </c>
      <c r="U195" s="3">
        <f t="shared" si="63"/>
        <v>0</v>
      </c>
      <c r="V195" s="13"/>
      <c r="W195" s="13"/>
      <c r="X195" s="13">
        <f t="shared" si="62"/>
        <v>0</v>
      </c>
      <c r="Y195" s="9"/>
      <c r="Z195" s="9"/>
      <c r="AA195" s="3">
        <f t="shared" si="56"/>
        <v>0</v>
      </c>
      <c r="AB195" s="3">
        <f t="shared" si="57"/>
        <v>0</v>
      </c>
      <c r="AE195" s="3">
        <f t="shared" si="58"/>
        <v>0</v>
      </c>
    </row>
    <row r="196" spans="3:31" x14ac:dyDescent="0.2">
      <c r="C196" s="14">
        <f t="shared" si="59"/>
        <v>0</v>
      </c>
      <c r="E196" s="11"/>
      <c r="F196" s="10"/>
      <c r="H196" s="7"/>
      <c r="I196" s="7"/>
      <c r="J196" s="8"/>
      <c r="K196" s="7"/>
      <c r="L196" s="7"/>
      <c r="O196" s="8"/>
      <c r="Q196" s="14"/>
      <c r="R196" s="3">
        <f t="shared" si="60"/>
        <v>0</v>
      </c>
      <c r="T196" s="3">
        <f t="shared" si="61"/>
        <v>0</v>
      </c>
      <c r="U196" s="3">
        <f t="shared" si="63"/>
        <v>0</v>
      </c>
      <c r="V196" s="13"/>
      <c r="W196" s="13"/>
      <c r="X196" s="13">
        <f t="shared" si="62"/>
        <v>0</v>
      </c>
      <c r="Y196" s="9"/>
      <c r="Z196" s="9"/>
      <c r="AA196" s="3">
        <f t="shared" si="56"/>
        <v>0</v>
      </c>
      <c r="AB196" s="3">
        <f t="shared" si="57"/>
        <v>0</v>
      </c>
      <c r="AE196" s="3">
        <f t="shared" si="58"/>
        <v>0</v>
      </c>
    </row>
    <row r="197" spans="3:31" x14ac:dyDescent="0.2">
      <c r="C197" s="14">
        <f t="shared" si="59"/>
        <v>0</v>
      </c>
      <c r="E197" s="11"/>
      <c r="F197" s="10"/>
      <c r="H197" s="7"/>
      <c r="I197" s="7"/>
      <c r="J197" s="8"/>
      <c r="K197" s="7"/>
      <c r="L197" s="7"/>
      <c r="O197" s="8"/>
      <c r="Q197" s="14"/>
      <c r="R197" s="3">
        <f t="shared" si="60"/>
        <v>0</v>
      </c>
      <c r="T197" s="3">
        <f t="shared" si="61"/>
        <v>0</v>
      </c>
      <c r="U197" s="3">
        <f t="shared" si="63"/>
        <v>0</v>
      </c>
      <c r="V197" s="13"/>
      <c r="W197" s="13"/>
      <c r="X197" s="13">
        <f t="shared" si="62"/>
        <v>0</v>
      </c>
      <c r="Y197" s="9"/>
      <c r="Z197" s="9"/>
      <c r="AA197" s="3">
        <f t="shared" si="56"/>
        <v>0</v>
      </c>
      <c r="AB197" s="3">
        <f t="shared" si="57"/>
        <v>0</v>
      </c>
      <c r="AE197" s="3">
        <f t="shared" si="58"/>
        <v>0</v>
      </c>
    </row>
    <row r="198" spans="3:31" x14ac:dyDescent="0.2">
      <c r="C198" s="14">
        <f t="shared" si="59"/>
        <v>0</v>
      </c>
      <c r="E198" s="11"/>
      <c r="F198" s="10"/>
      <c r="H198" s="7"/>
      <c r="I198" s="7"/>
      <c r="J198" s="8"/>
      <c r="K198" s="7"/>
      <c r="L198" s="7"/>
      <c r="O198" s="8"/>
      <c r="Q198" s="14"/>
      <c r="R198" s="3">
        <f t="shared" si="60"/>
        <v>0</v>
      </c>
      <c r="T198" s="3">
        <f t="shared" si="61"/>
        <v>0</v>
      </c>
      <c r="U198" s="3">
        <f t="shared" si="63"/>
        <v>0</v>
      </c>
      <c r="V198" s="13"/>
      <c r="W198" s="13"/>
      <c r="X198" s="13">
        <f t="shared" si="62"/>
        <v>0</v>
      </c>
      <c r="Y198" s="9"/>
      <c r="Z198" s="9"/>
      <c r="AA198" s="3">
        <f t="shared" si="56"/>
        <v>0</v>
      </c>
      <c r="AB198" s="3">
        <f t="shared" si="57"/>
        <v>0</v>
      </c>
      <c r="AE198" s="3">
        <f t="shared" si="58"/>
        <v>0</v>
      </c>
    </row>
    <row r="199" spans="3:31" x14ac:dyDescent="0.2">
      <c r="C199" s="14">
        <f t="shared" si="59"/>
        <v>0</v>
      </c>
      <c r="E199" s="11"/>
      <c r="F199" s="10"/>
      <c r="H199" s="7"/>
      <c r="I199" s="7"/>
      <c r="J199" s="8"/>
      <c r="K199" s="7"/>
      <c r="L199" s="7"/>
      <c r="O199" s="8"/>
      <c r="Q199" s="14"/>
      <c r="R199" s="3">
        <f t="shared" si="60"/>
        <v>0</v>
      </c>
      <c r="T199" s="3">
        <f t="shared" si="61"/>
        <v>0</v>
      </c>
      <c r="U199" s="3">
        <f t="shared" si="63"/>
        <v>0</v>
      </c>
      <c r="V199" s="13"/>
      <c r="W199" s="13"/>
      <c r="X199" s="13">
        <f t="shared" si="62"/>
        <v>0</v>
      </c>
      <c r="Y199" s="9"/>
      <c r="Z199" s="9"/>
      <c r="AA199" s="3">
        <f t="shared" si="56"/>
        <v>0</v>
      </c>
      <c r="AB199" s="3">
        <f t="shared" si="57"/>
        <v>0</v>
      </c>
      <c r="AE199" s="3">
        <f t="shared" si="58"/>
        <v>0</v>
      </c>
    </row>
    <row r="200" spans="3:31" x14ac:dyDescent="0.2">
      <c r="C200" s="14">
        <f t="shared" si="59"/>
        <v>0</v>
      </c>
      <c r="E200" s="11"/>
      <c r="F200" s="10"/>
      <c r="H200" s="7"/>
      <c r="I200" s="7"/>
      <c r="J200" s="8"/>
      <c r="K200" s="7"/>
      <c r="L200" s="7"/>
      <c r="O200" s="8"/>
      <c r="Q200" s="14"/>
      <c r="R200" s="3">
        <f t="shared" si="60"/>
        <v>0</v>
      </c>
      <c r="T200" s="3">
        <f t="shared" si="61"/>
        <v>0</v>
      </c>
      <c r="U200" s="3">
        <f t="shared" si="63"/>
        <v>0</v>
      </c>
      <c r="V200" s="13"/>
      <c r="W200" s="13"/>
      <c r="X200" s="13">
        <f t="shared" si="62"/>
        <v>0</v>
      </c>
      <c r="Y200" s="9"/>
      <c r="Z200" s="9"/>
      <c r="AA200" s="3">
        <f t="shared" si="56"/>
        <v>0</v>
      </c>
      <c r="AB200" s="3">
        <f t="shared" si="57"/>
        <v>0</v>
      </c>
      <c r="AE200" s="3">
        <f t="shared" si="58"/>
        <v>0</v>
      </c>
    </row>
    <row r="201" spans="3:31" x14ac:dyDescent="0.2">
      <c r="C201" s="14">
        <f t="shared" si="59"/>
        <v>0</v>
      </c>
      <c r="E201" s="11"/>
      <c r="F201" s="10"/>
      <c r="H201" s="7"/>
      <c r="I201" s="7"/>
      <c r="J201" s="8"/>
      <c r="K201" s="7"/>
      <c r="L201" s="7"/>
      <c r="O201" s="8"/>
      <c r="Q201" s="14"/>
      <c r="R201" s="3">
        <f t="shared" si="60"/>
        <v>0</v>
      </c>
      <c r="T201" s="3">
        <f t="shared" si="61"/>
        <v>0</v>
      </c>
      <c r="U201" s="3">
        <f t="shared" si="63"/>
        <v>0</v>
      </c>
      <c r="V201" s="13"/>
      <c r="W201" s="13"/>
      <c r="X201" s="13">
        <f t="shared" si="62"/>
        <v>0</v>
      </c>
      <c r="Y201" s="9"/>
      <c r="Z201" s="9"/>
      <c r="AA201" s="3">
        <f t="shared" si="56"/>
        <v>0</v>
      </c>
      <c r="AB201" s="3">
        <f t="shared" si="57"/>
        <v>0</v>
      </c>
      <c r="AE201" s="3">
        <f t="shared" si="58"/>
        <v>0</v>
      </c>
    </row>
    <row r="202" spans="3:31" x14ac:dyDescent="0.2">
      <c r="C202" s="14">
        <f t="shared" si="59"/>
        <v>0</v>
      </c>
      <c r="E202" s="11"/>
      <c r="F202" s="10"/>
      <c r="H202" s="7"/>
      <c r="I202" s="7"/>
      <c r="J202" s="8"/>
      <c r="K202" s="7"/>
      <c r="L202" s="7"/>
      <c r="O202" s="8"/>
      <c r="Q202" s="14"/>
      <c r="R202" s="3">
        <f t="shared" si="60"/>
        <v>0</v>
      </c>
      <c r="T202" s="3">
        <f t="shared" si="61"/>
        <v>0</v>
      </c>
      <c r="U202" s="3">
        <f t="shared" si="63"/>
        <v>0</v>
      </c>
      <c r="V202" s="13"/>
      <c r="W202" s="13"/>
      <c r="X202" s="13">
        <f t="shared" si="62"/>
        <v>0</v>
      </c>
      <c r="Y202" s="9"/>
      <c r="Z202" s="9"/>
      <c r="AA202" s="3">
        <f t="shared" si="56"/>
        <v>0</v>
      </c>
      <c r="AB202" s="3">
        <f t="shared" si="57"/>
        <v>0</v>
      </c>
      <c r="AE202" s="3">
        <f t="shared" si="58"/>
        <v>0</v>
      </c>
    </row>
    <row r="203" spans="3:31" x14ac:dyDescent="0.2">
      <c r="C203" s="14">
        <f t="shared" ref="C203:C266" si="64">IF(ISERROR(ROUND((DATE(2010,B203,D203)-DATE(2010,1,1)+2)/7,0)+1)+(ROUND((DATE(2010,B203,D203)-DATE(2010,1,1)+2)/7,0)+1&lt;0),,ROUND((DATE(2010,B203,D203)-DATE(2010,1,1)+2)/7,0)+1)</f>
        <v>0</v>
      </c>
      <c r="E203" s="11"/>
      <c r="F203" s="10"/>
      <c r="H203" s="7"/>
      <c r="I203" s="7"/>
      <c r="J203" s="8"/>
      <c r="K203" s="7"/>
      <c r="L203" s="7"/>
      <c r="O203" s="8"/>
      <c r="Q203" s="14"/>
      <c r="R203" s="3">
        <f t="shared" si="60"/>
        <v>0</v>
      </c>
      <c r="T203" s="3">
        <f t="shared" si="61"/>
        <v>0</v>
      </c>
      <c r="U203" s="3">
        <f t="shared" si="63"/>
        <v>0</v>
      </c>
      <c r="V203" s="13"/>
      <c r="W203" s="13"/>
      <c r="X203" s="13">
        <f t="shared" si="62"/>
        <v>0</v>
      </c>
      <c r="Y203" s="9"/>
      <c r="Z203" s="9"/>
      <c r="AA203" s="3">
        <f t="shared" ref="AA203:AA266" si="65">Y203/60</f>
        <v>0</v>
      </c>
      <c r="AB203" s="3">
        <f t="shared" ref="AB203:AB266" si="66">Z203/60</f>
        <v>0</v>
      </c>
      <c r="AE203" s="3">
        <f t="shared" ref="AE203:AE266" si="67">SUM(AC203:AD203)</f>
        <v>0</v>
      </c>
    </row>
    <row r="204" spans="3:31" x14ac:dyDescent="0.2">
      <c r="C204" s="14">
        <f t="shared" si="64"/>
        <v>0</v>
      </c>
      <c r="E204" s="11"/>
      <c r="F204" s="10"/>
      <c r="H204" s="7"/>
      <c r="I204" s="7"/>
      <c r="J204" s="8"/>
      <c r="K204" s="7"/>
      <c r="L204" s="7"/>
      <c r="O204" s="8"/>
      <c r="Q204" s="14"/>
      <c r="R204" s="3">
        <f t="shared" si="60"/>
        <v>0</v>
      </c>
      <c r="T204" s="3">
        <f t="shared" si="61"/>
        <v>0</v>
      </c>
      <c r="U204" s="3">
        <f t="shared" si="63"/>
        <v>0</v>
      </c>
      <c r="V204" s="13"/>
      <c r="W204" s="13"/>
      <c r="X204" s="13">
        <f t="shared" si="62"/>
        <v>0</v>
      </c>
      <c r="Y204" s="9"/>
      <c r="Z204" s="9"/>
      <c r="AA204" s="3">
        <f t="shared" si="65"/>
        <v>0</v>
      </c>
      <c r="AB204" s="3">
        <f t="shared" si="66"/>
        <v>0</v>
      </c>
      <c r="AE204" s="3">
        <f t="shared" si="67"/>
        <v>0</v>
      </c>
    </row>
    <row r="205" spans="3:31" x14ac:dyDescent="0.2">
      <c r="C205" s="14">
        <f t="shared" si="64"/>
        <v>0</v>
      </c>
      <c r="E205" s="11"/>
      <c r="F205" s="10"/>
      <c r="H205" s="7"/>
      <c r="I205" s="7"/>
      <c r="J205" s="8"/>
      <c r="K205" s="7"/>
      <c r="L205" s="7"/>
      <c r="O205" s="8"/>
      <c r="Q205" s="14"/>
      <c r="R205" s="3">
        <f t="shared" si="60"/>
        <v>0</v>
      </c>
      <c r="T205" s="3">
        <f t="shared" si="61"/>
        <v>0</v>
      </c>
      <c r="U205" s="3">
        <f t="shared" si="63"/>
        <v>0</v>
      </c>
      <c r="V205" s="13"/>
      <c r="W205" s="13"/>
      <c r="X205" s="13">
        <f t="shared" si="62"/>
        <v>0</v>
      </c>
      <c r="Y205" s="9"/>
      <c r="Z205" s="9"/>
      <c r="AA205" s="3">
        <f t="shared" si="65"/>
        <v>0</v>
      </c>
      <c r="AB205" s="3">
        <f t="shared" si="66"/>
        <v>0</v>
      </c>
      <c r="AE205" s="3">
        <f t="shared" si="67"/>
        <v>0</v>
      </c>
    </row>
    <row r="206" spans="3:31" x14ac:dyDescent="0.2">
      <c r="C206" s="14">
        <f t="shared" si="64"/>
        <v>0</v>
      </c>
      <c r="E206" s="11"/>
      <c r="F206" s="10"/>
      <c r="H206" s="7"/>
      <c r="I206" s="7"/>
      <c r="J206" s="8"/>
      <c r="K206" s="7"/>
      <c r="L206" s="7"/>
      <c r="O206" s="8"/>
      <c r="Q206" s="14"/>
      <c r="R206" s="3">
        <f t="shared" si="60"/>
        <v>0</v>
      </c>
      <c r="T206" s="3">
        <f t="shared" si="61"/>
        <v>0</v>
      </c>
      <c r="U206" s="3">
        <f t="shared" si="63"/>
        <v>0</v>
      </c>
      <c r="V206" s="13"/>
      <c r="W206" s="13"/>
      <c r="X206" s="13">
        <f t="shared" si="62"/>
        <v>0</v>
      </c>
      <c r="Y206" s="9"/>
      <c r="Z206" s="9"/>
      <c r="AA206" s="3">
        <f t="shared" si="65"/>
        <v>0</v>
      </c>
      <c r="AB206" s="3">
        <f t="shared" si="66"/>
        <v>0</v>
      </c>
      <c r="AE206" s="3">
        <f t="shared" si="67"/>
        <v>0</v>
      </c>
    </row>
    <row r="207" spans="3:31" x14ac:dyDescent="0.2">
      <c r="C207" s="14">
        <f t="shared" si="64"/>
        <v>0</v>
      </c>
      <c r="E207" s="11"/>
      <c r="F207" s="10"/>
      <c r="H207" s="7"/>
      <c r="I207" s="7"/>
      <c r="J207" s="8"/>
      <c r="K207" s="7"/>
      <c r="L207" s="7"/>
      <c r="O207" s="8"/>
      <c r="Q207" s="14"/>
      <c r="R207" s="3">
        <f t="shared" si="60"/>
        <v>0</v>
      </c>
      <c r="T207" s="3">
        <f t="shared" si="61"/>
        <v>0</v>
      </c>
      <c r="U207" s="3">
        <f t="shared" si="63"/>
        <v>0</v>
      </c>
      <c r="V207" s="13"/>
      <c r="W207" s="13"/>
      <c r="X207" s="13">
        <f t="shared" si="62"/>
        <v>0</v>
      </c>
      <c r="Y207" s="9"/>
      <c r="Z207" s="9"/>
      <c r="AA207" s="3">
        <f t="shared" si="65"/>
        <v>0</v>
      </c>
      <c r="AB207" s="3">
        <f t="shared" si="66"/>
        <v>0</v>
      </c>
      <c r="AE207" s="3">
        <f t="shared" si="67"/>
        <v>0</v>
      </c>
    </row>
    <row r="208" spans="3:31" x14ac:dyDescent="0.2">
      <c r="C208" s="14">
        <f t="shared" si="64"/>
        <v>0</v>
      </c>
      <c r="E208" s="11"/>
      <c r="F208" s="10"/>
      <c r="H208" s="7"/>
      <c r="I208" s="7"/>
      <c r="J208" s="8"/>
      <c r="K208" s="7"/>
      <c r="L208" s="7"/>
      <c r="O208" s="8"/>
      <c r="Q208" s="14"/>
      <c r="R208" s="3">
        <f t="shared" si="60"/>
        <v>0</v>
      </c>
      <c r="T208" s="3">
        <f t="shared" si="61"/>
        <v>0</v>
      </c>
      <c r="U208" s="3">
        <f t="shared" si="63"/>
        <v>0</v>
      </c>
      <c r="V208" s="13"/>
      <c r="W208" s="13"/>
      <c r="X208" s="13">
        <f t="shared" si="62"/>
        <v>0</v>
      </c>
      <c r="Y208" s="9"/>
      <c r="Z208" s="9"/>
      <c r="AA208" s="3">
        <f t="shared" si="65"/>
        <v>0</v>
      </c>
      <c r="AB208" s="3">
        <f t="shared" si="66"/>
        <v>0</v>
      </c>
      <c r="AE208" s="3">
        <f t="shared" si="67"/>
        <v>0</v>
      </c>
    </row>
    <row r="209" spans="3:31" x14ac:dyDescent="0.2">
      <c r="C209" s="14">
        <f t="shared" si="64"/>
        <v>0</v>
      </c>
      <c r="E209" s="11"/>
      <c r="F209" s="10"/>
      <c r="H209" s="7"/>
      <c r="I209" s="7"/>
      <c r="J209" s="8"/>
      <c r="K209" s="7"/>
      <c r="L209" s="7"/>
      <c r="O209" s="8"/>
      <c r="Q209" s="14"/>
      <c r="R209" s="3">
        <f t="shared" si="60"/>
        <v>0</v>
      </c>
      <c r="T209" s="3">
        <f t="shared" si="61"/>
        <v>0</v>
      </c>
      <c r="U209" s="3">
        <f t="shared" si="63"/>
        <v>0</v>
      </c>
      <c r="V209" s="13"/>
      <c r="W209" s="13"/>
      <c r="X209" s="13">
        <f t="shared" si="62"/>
        <v>0</v>
      </c>
      <c r="Y209" s="9"/>
      <c r="Z209" s="9"/>
      <c r="AA209" s="3">
        <f t="shared" si="65"/>
        <v>0</v>
      </c>
      <c r="AB209" s="3">
        <f t="shared" si="66"/>
        <v>0</v>
      </c>
      <c r="AE209" s="3">
        <f t="shared" si="67"/>
        <v>0</v>
      </c>
    </row>
    <row r="210" spans="3:31" x14ac:dyDescent="0.2">
      <c r="C210" s="14">
        <f t="shared" si="64"/>
        <v>0</v>
      </c>
      <c r="E210" s="11"/>
      <c r="F210" s="10"/>
      <c r="H210" s="7"/>
      <c r="I210" s="7"/>
      <c r="J210" s="8"/>
      <c r="K210" s="7"/>
      <c r="L210" s="7"/>
      <c r="O210" s="8"/>
      <c r="Q210" s="14"/>
      <c r="R210" s="3">
        <f t="shared" si="60"/>
        <v>0</v>
      </c>
      <c r="T210" s="3">
        <f t="shared" si="61"/>
        <v>0</v>
      </c>
      <c r="U210" s="3">
        <f t="shared" si="63"/>
        <v>0</v>
      </c>
      <c r="V210" s="13"/>
      <c r="W210" s="13"/>
      <c r="X210" s="13">
        <f t="shared" si="62"/>
        <v>0</v>
      </c>
      <c r="Y210" s="9"/>
      <c r="Z210" s="9"/>
      <c r="AA210" s="3">
        <f t="shared" si="65"/>
        <v>0</v>
      </c>
      <c r="AB210" s="3">
        <f t="shared" si="66"/>
        <v>0</v>
      </c>
      <c r="AE210" s="3">
        <f t="shared" si="67"/>
        <v>0</v>
      </c>
    </row>
    <row r="211" spans="3:31" x14ac:dyDescent="0.2">
      <c r="C211" s="14">
        <f t="shared" si="64"/>
        <v>0</v>
      </c>
      <c r="E211" s="11"/>
      <c r="F211" s="10"/>
      <c r="H211" s="7"/>
      <c r="I211" s="7"/>
      <c r="J211" s="8"/>
      <c r="K211" s="7"/>
      <c r="L211" s="7"/>
      <c r="O211" s="8"/>
      <c r="Q211" s="14"/>
      <c r="R211" s="3">
        <f t="shared" si="60"/>
        <v>0</v>
      </c>
      <c r="T211" s="3">
        <f t="shared" si="61"/>
        <v>0</v>
      </c>
      <c r="U211" s="3">
        <f t="shared" si="63"/>
        <v>0</v>
      </c>
      <c r="V211" s="13"/>
      <c r="W211" s="13"/>
      <c r="X211" s="13">
        <f t="shared" si="62"/>
        <v>0</v>
      </c>
      <c r="Y211" s="9"/>
      <c r="Z211" s="9"/>
      <c r="AA211" s="3">
        <f t="shared" si="65"/>
        <v>0</v>
      </c>
      <c r="AB211" s="3">
        <f t="shared" si="66"/>
        <v>0</v>
      </c>
      <c r="AE211" s="3">
        <f t="shared" si="67"/>
        <v>0</v>
      </c>
    </row>
    <row r="212" spans="3:31" x14ac:dyDescent="0.2">
      <c r="C212" s="14">
        <f t="shared" si="64"/>
        <v>0</v>
      </c>
      <c r="E212" s="11"/>
      <c r="F212" s="10"/>
      <c r="H212" s="7"/>
      <c r="I212" s="7"/>
      <c r="J212" s="8"/>
      <c r="K212" s="7"/>
      <c r="L212" s="7"/>
      <c r="O212" s="8"/>
      <c r="Q212" s="14"/>
      <c r="R212" s="3">
        <f t="shared" si="60"/>
        <v>0</v>
      </c>
      <c r="T212" s="3">
        <f t="shared" si="61"/>
        <v>0</v>
      </c>
      <c r="U212" s="3">
        <f t="shared" si="63"/>
        <v>0</v>
      </c>
      <c r="V212" s="13"/>
      <c r="W212" s="13"/>
      <c r="X212" s="13">
        <f t="shared" si="62"/>
        <v>0</v>
      </c>
      <c r="Y212" s="9"/>
      <c r="Z212" s="9"/>
      <c r="AA212" s="3">
        <f t="shared" si="65"/>
        <v>0</v>
      </c>
      <c r="AB212" s="3">
        <f t="shared" si="66"/>
        <v>0</v>
      </c>
      <c r="AE212" s="3">
        <f t="shared" si="67"/>
        <v>0</v>
      </c>
    </row>
    <row r="213" spans="3:31" x14ac:dyDescent="0.2">
      <c r="C213" s="14">
        <f t="shared" si="64"/>
        <v>0</v>
      </c>
      <c r="E213" s="11"/>
      <c r="F213" s="10"/>
      <c r="H213" s="7"/>
      <c r="I213" s="7"/>
      <c r="J213" s="8"/>
      <c r="K213" s="7"/>
      <c r="L213" s="7"/>
      <c r="O213" s="8"/>
      <c r="Q213" s="14"/>
      <c r="R213" s="3">
        <f t="shared" si="60"/>
        <v>0</v>
      </c>
      <c r="T213" s="3">
        <f t="shared" si="61"/>
        <v>0</v>
      </c>
      <c r="U213" s="3">
        <f t="shared" si="63"/>
        <v>0</v>
      </c>
      <c r="V213" s="13"/>
      <c r="W213" s="13"/>
      <c r="X213" s="13">
        <f t="shared" si="62"/>
        <v>0</v>
      </c>
      <c r="Y213" s="9"/>
      <c r="Z213" s="9"/>
      <c r="AA213" s="3">
        <f t="shared" si="65"/>
        <v>0</v>
      </c>
      <c r="AB213" s="3">
        <f t="shared" si="66"/>
        <v>0</v>
      </c>
      <c r="AE213" s="3">
        <f t="shared" si="67"/>
        <v>0</v>
      </c>
    </row>
    <row r="214" spans="3:31" x14ac:dyDescent="0.2">
      <c r="C214" s="14">
        <f t="shared" si="64"/>
        <v>0</v>
      </c>
      <c r="E214" s="11"/>
      <c r="F214" s="10"/>
      <c r="H214" s="7"/>
      <c r="I214" s="7"/>
      <c r="J214" s="8"/>
      <c r="K214" s="7"/>
      <c r="L214" s="7"/>
      <c r="O214" s="8"/>
      <c r="Q214" s="14"/>
      <c r="R214" s="3">
        <f t="shared" si="60"/>
        <v>0</v>
      </c>
      <c r="T214" s="3">
        <f t="shared" si="61"/>
        <v>0</v>
      </c>
      <c r="U214" s="3">
        <f t="shared" si="63"/>
        <v>0</v>
      </c>
      <c r="V214" s="13"/>
      <c r="W214" s="13"/>
      <c r="X214" s="13">
        <f t="shared" si="62"/>
        <v>0</v>
      </c>
      <c r="Y214" s="9"/>
      <c r="Z214" s="9"/>
      <c r="AA214" s="3">
        <f t="shared" si="65"/>
        <v>0</v>
      </c>
      <c r="AB214" s="3">
        <f t="shared" si="66"/>
        <v>0</v>
      </c>
      <c r="AE214" s="3">
        <f t="shared" si="67"/>
        <v>0</v>
      </c>
    </row>
    <row r="215" spans="3:31" x14ac:dyDescent="0.2">
      <c r="C215" s="14">
        <f t="shared" si="64"/>
        <v>0</v>
      </c>
      <c r="E215" s="11"/>
      <c r="F215" s="10"/>
      <c r="H215" s="7"/>
      <c r="I215" s="7"/>
      <c r="J215" s="8"/>
      <c r="K215" s="7"/>
      <c r="L215" s="7"/>
      <c r="O215" s="8"/>
      <c r="Q215" s="14"/>
      <c r="R215" s="3">
        <f t="shared" si="60"/>
        <v>0</v>
      </c>
      <c r="T215" s="3">
        <f t="shared" si="61"/>
        <v>0</v>
      </c>
      <c r="U215" s="3">
        <f t="shared" si="63"/>
        <v>0</v>
      </c>
      <c r="V215" s="13"/>
      <c r="W215" s="13"/>
      <c r="X215" s="13">
        <f t="shared" si="62"/>
        <v>0</v>
      </c>
      <c r="Y215" s="9"/>
      <c r="Z215" s="9"/>
      <c r="AA215" s="3">
        <f t="shared" si="65"/>
        <v>0</v>
      </c>
      <c r="AB215" s="3">
        <f t="shared" si="66"/>
        <v>0</v>
      </c>
      <c r="AE215" s="3">
        <f t="shared" si="67"/>
        <v>0</v>
      </c>
    </row>
    <row r="216" spans="3:31" x14ac:dyDescent="0.2">
      <c r="C216" s="14">
        <f t="shared" si="64"/>
        <v>0</v>
      </c>
      <c r="E216" s="11"/>
      <c r="F216" s="10"/>
      <c r="H216" s="7"/>
      <c r="I216" s="7"/>
      <c r="J216" s="8"/>
      <c r="K216" s="7"/>
      <c r="L216" s="7"/>
      <c r="O216" s="8"/>
      <c r="Q216" s="14"/>
      <c r="R216" s="3">
        <f t="shared" si="60"/>
        <v>0</v>
      </c>
      <c r="T216" s="3">
        <f t="shared" si="61"/>
        <v>0</v>
      </c>
      <c r="U216" s="3">
        <f t="shared" si="63"/>
        <v>0</v>
      </c>
      <c r="V216" s="13"/>
      <c r="W216" s="13"/>
      <c r="X216" s="13">
        <f t="shared" ref="X216:X247" si="68">+Q216+V216</f>
        <v>0</v>
      </c>
      <c r="Y216" s="9"/>
      <c r="Z216" s="9"/>
      <c r="AA216" s="3">
        <f t="shared" si="65"/>
        <v>0</v>
      </c>
      <c r="AB216" s="3">
        <f t="shared" si="66"/>
        <v>0</v>
      </c>
      <c r="AE216" s="3">
        <f t="shared" si="67"/>
        <v>0</v>
      </c>
    </row>
    <row r="217" spans="3:31" x14ac:dyDescent="0.2">
      <c r="C217" s="14">
        <f t="shared" si="64"/>
        <v>0</v>
      </c>
      <c r="E217" s="11"/>
      <c r="F217" s="10"/>
      <c r="H217" s="7"/>
      <c r="I217" s="7"/>
      <c r="J217" s="8"/>
      <c r="K217" s="7"/>
      <c r="L217" s="7"/>
      <c r="O217" s="8"/>
      <c r="Q217" s="14"/>
      <c r="R217" s="3">
        <f t="shared" si="60"/>
        <v>0</v>
      </c>
      <c r="T217" s="3">
        <f t="shared" si="61"/>
        <v>0</v>
      </c>
      <c r="U217" s="3">
        <f t="shared" si="63"/>
        <v>0</v>
      </c>
      <c r="V217" s="13"/>
      <c r="W217" s="13"/>
      <c r="X217" s="13">
        <f t="shared" si="68"/>
        <v>0</v>
      </c>
      <c r="Y217" s="9"/>
      <c r="Z217" s="9"/>
      <c r="AA217" s="3">
        <f t="shared" si="65"/>
        <v>0</v>
      </c>
      <c r="AB217" s="3">
        <f t="shared" si="66"/>
        <v>0</v>
      </c>
      <c r="AE217" s="3">
        <f t="shared" si="67"/>
        <v>0</v>
      </c>
    </row>
    <row r="218" spans="3:31" x14ac:dyDescent="0.2">
      <c r="C218" s="14">
        <f t="shared" si="64"/>
        <v>0</v>
      </c>
      <c r="E218" s="11"/>
      <c r="F218" s="10"/>
      <c r="H218" s="7"/>
      <c r="I218" s="7"/>
      <c r="J218" s="8"/>
      <c r="K218" s="7"/>
      <c r="L218" s="7"/>
      <c r="O218" s="8"/>
      <c r="Q218" s="14"/>
      <c r="R218" s="3">
        <f t="shared" si="60"/>
        <v>0</v>
      </c>
      <c r="T218" s="3">
        <f t="shared" si="61"/>
        <v>0</v>
      </c>
      <c r="U218" s="3">
        <f t="shared" si="63"/>
        <v>0</v>
      </c>
      <c r="V218" s="13"/>
      <c r="W218" s="13"/>
      <c r="X218" s="13">
        <f t="shared" si="68"/>
        <v>0</v>
      </c>
      <c r="Y218" s="9"/>
      <c r="Z218" s="9"/>
      <c r="AA218" s="3">
        <f t="shared" si="65"/>
        <v>0</v>
      </c>
      <c r="AB218" s="3">
        <f t="shared" si="66"/>
        <v>0</v>
      </c>
      <c r="AE218" s="3">
        <f t="shared" si="67"/>
        <v>0</v>
      </c>
    </row>
    <row r="219" spans="3:31" x14ac:dyDescent="0.2">
      <c r="C219" s="14">
        <f t="shared" si="64"/>
        <v>0</v>
      </c>
      <c r="E219" s="11"/>
      <c r="F219" s="10"/>
      <c r="H219" s="7"/>
      <c r="I219" s="7"/>
      <c r="J219" s="8"/>
      <c r="K219" s="7"/>
      <c r="L219" s="7"/>
      <c r="O219" s="8"/>
      <c r="Q219" s="14"/>
      <c r="R219" s="3">
        <f t="shared" si="60"/>
        <v>0</v>
      </c>
      <c r="T219" s="3">
        <f t="shared" si="61"/>
        <v>0</v>
      </c>
      <c r="U219" s="3">
        <f t="shared" si="63"/>
        <v>0</v>
      </c>
      <c r="V219" s="13"/>
      <c r="W219" s="13"/>
      <c r="X219" s="13">
        <f t="shared" si="68"/>
        <v>0</v>
      </c>
      <c r="Y219" s="9"/>
      <c r="Z219" s="9"/>
      <c r="AA219" s="3">
        <f t="shared" si="65"/>
        <v>0</v>
      </c>
      <c r="AB219" s="3">
        <f t="shared" si="66"/>
        <v>0</v>
      </c>
      <c r="AE219" s="3">
        <f t="shared" si="67"/>
        <v>0</v>
      </c>
    </row>
    <row r="220" spans="3:31" x14ac:dyDescent="0.2">
      <c r="C220" s="14">
        <f t="shared" si="64"/>
        <v>0</v>
      </c>
      <c r="E220" s="11"/>
      <c r="F220" s="10"/>
      <c r="H220" s="7"/>
      <c r="I220" s="7"/>
      <c r="J220" s="8"/>
      <c r="K220" s="7"/>
      <c r="L220" s="7"/>
      <c r="O220" s="8"/>
      <c r="Q220" s="14"/>
      <c r="R220" s="3">
        <f t="shared" si="60"/>
        <v>0</v>
      </c>
      <c r="T220" s="3">
        <f t="shared" si="61"/>
        <v>0</v>
      </c>
      <c r="U220" s="3">
        <f t="shared" si="63"/>
        <v>0</v>
      </c>
      <c r="V220" s="13"/>
      <c r="W220" s="13"/>
      <c r="X220" s="13">
        <f t="shared" si="68"/>
        <v>0</v>
      </c>
      <c r="Y220" s="9"/>
      <c r="Z220" s="9"/>
      <c r="AA220" s="3">
        <f t="shared" si="65"/>
        <v>0</v>
      </c>
      <c r="AB220" s="3">
        <f t="shared" si="66"/>
        <v>0</v>
      </c>
      <c r="AE220" s="3">
        <f t="shared" si="67"/>
        <v>0</v>
      </c>
    </row>
    <row r="221" spans="3:31" x14ac:dyDescent="0.2">
      <c r="C221" s="14">
        <f t="shared" si="64"/>
        <v>0</v>
      </c>
      <c r="E221" s="11"/>
      <c r="F221" s="10"/>
      <c r="H221" s="7"/>
      <c r="I221" s="7"/>
      <c r="J221" s="8"/>
      <c r="K221" s="7"/>
      <c r="L221" s="7"/>
      <c r="O221" s="8"/>
      <c r="Q221" s="14"/>
      <c r="R221" s="3">
        <f t="shared" si="60"/>
        <v>0</v>
      </c>
      <c r="T221" s="3">
        <f t="shared" si="61"/>
        <v>0</v>
      </c>
      <c r="U221" s="3">
        <f t="shared" si="63"/>
        <v>0</v>
      </c>
      <c r="V221" s="13"/>
      <c r="W221" s="13"/>
      <c r="X221" s="13">
        <f t="shared" si="68"/>
        <v>0</v>
      </c>
      <c r="Y221" s="9"/>
      <c r="Z221" s="9"/>
      <c r="AA221" s="3">
        <f t="shared" si="65"/>
        <v>0</v>
      </c>
      <c r="AB221" s="3">
        <f t="shared" si="66"/>
        <v>0</v>
      </c>
      <c r="AE221" s="3">
        <f t="shared" si="67"/>
        <v>0</v>
      </c>
    </row>
    <row r="222" spans="3:31" x14ac:dyDescent="0.2">
      <c r="C222" s="14">
        <f t="shared" si="64"/>
        <v>0</v>
      </c>
      <c r="E222" s="11"/>
      <c r="F222" s="10"/>
      <c r="H222" s="7"/>
      <c r="I222" s="7"/>
      <c r="J222" s="8"/>
      <c r="K222" s="7"/>
      <c r="L222" s="7"/>
      <c r="O222" s="8"/>
      <c r="Q222" s="14"/>
      <c r="R222" s="3">
        <f t="shared" si="60"/>
        <v>0</v>
      </c>
      <c r="T222" s="3">
        <f t="shared" si="61"/>
        <v>0</v>
      </c>
      <c r="U222" s="3">
        <f t="shared" si="63"/>
        <v>0</v>
      </c>
      <c r="V222" s="13"/>
      <c r="W222" s="13"/>
      <c r="X222" s="13">
        <f t="shared" si="68"/>
        <v>0</v>
      </c>
      <c r="Y222" s="9"/>
      <c r="Z222" s="9"/>
      <c r="AA222" s="3">
        <f t="shared" si="65"/>
        <v>0</v>
      </c>
      <c r="AB222" s="3">
        <f t="shared" si="66"/>
        <v>0</v>
      </c>
      <c r="AE222" s="3">
        <f t="shared" si="67"/>
        <v>0</v>
      </c>
    </row>
    <row r="223" spans="3:31" x14ac:dyDescent="0.2">
      <c r="C223" s="14">
        <f t="shared" si="64"/>
        <v>0</v>
      </c>
      <c r="E223" s="11"/>
      <c r="F223" s="10"/>
      <c r="H223" s="7"/>
      <c r="I223" s="7"/>
      <c r="J223" s="8"/>
      <c r="K223" s="7"/>
      <c r="L223" s="7"/>
      <c r="O223" s="8"/>
      <c r="Q223" s="14"/>
      <c r="R223" s="3">
        <f t="shared" si="60"/>
        <v>0</v>
      </c>
      <c r="T223" s="3">
        <f t="shared" si="61"/>
        <v>0</v>
      </c>
      <c r="U223" s="3">
        <f t="shared" si="63"/>
        <v>0</v>
      </c>
      <c r="V223" s="13"/>
      <c r="W223" s="13"/>
      <c r="X223" s="13">
        <f t="shared" si="68"/>
        <v>0</v>
      </c>
      <c r="Y223" s="9"/>
      <c r="Z223" s="9"/>
      <c r="AA223" s="3">
        <f t="shared" si="65"/>
        <v>0</v>
      </c>
      <c r="AB223" s="3">
        <f t="shared" si="66"/>
        <v>0</v>
      </c>
      <c r="AE223" s="3">
        <f t="shared" si="67"/>
        <v>0</v>
      </c>
    </row>
    <row r="224" spans="3:31" x14ac:dyDescent="0.2">
      <c r="C224" s="14">
        <f t="shared" si="64"/>
        <v>0</v>
      </c>
      <c r="E224" s="11"/>
      <c r="F224" s="10"/>
      <c r="H224" s="7"/>
      <c r="I224" s="7"/>
      <c r="J224" s="8"/>
      <c r="K224" s="7"/>
      <c r="L224" s="7"/>
      <c r="O224" s="8"/>
      <c r="Q224" s="14"/>
      <c r="R224" s="3">
        <f t="shared" si="60"/>
        <v>0</v>
      </c>
      <c r="T224" s="3">
        <f t="shared" si="61"/>
        <v>0</v>
      </c>
      <c r="U224" s="3">
        <f t="shared" si="63"/>
        <v>0</v>
      </c>
      <c r="V224" s="13"/>
      <c r="W224" s="13"/>
      <c r="X224" s="13">
        <f t="shared" si="68"/>
        <v>0</v>
      </c>
      <c r="Y224" s="9"/>
      <c r="Z224" s="9"/>
      <c r="AA224" s="3">
        <f t="shared" si="65"/>
        <v>0</v>
      </c>
      <c r="AB224" s="3">
        <f t="shared" si="66"/>
        <v>0</v>
      </c>
      <c r="AE224" s="3">
        <f t="shared" si="67"/>
        <v>0</v>
      </c>
    </row>
    <row r="225" spans="3:31" x14ac:dyDescent="0.2">
      <c r="C225" s="14">
        <f t="shared" si="64"/>
        <v>0</v>
      </c>
      <c r="E225" s="11"/>
      <c r="F225" s="10"/>
      <c r="H225" s="7"/>
      <c r="I225" s="7"/>
      <c r="J225" s="8"/>
      <c r="K225" s="7"/>
      <c r="L225" s="7"/>
      <c r="O225" s="8"/>
      <c r="Q225" s="14"/>
      <c r="R225" s="3">
        <f t="shared" si="60"/>
        <v>0</v>
      </c>
      <c r="T225" s="3">
        <f t="shared" si="61"/>
        <v>0</v>
      </c>
      <c r="U225" s="3">
        <f t="shared" si="63"/>
        <v>0</v>
      </c>
      <c r="V225" s="13"/>
      <c r="W225" s="13"/>
      <c r="X225" s="13">
        <f t="shared" si="68"/>
        <v>0</v>
      </c>
      <c r="Y225" s="9"/>
      <c r="Z225" s="9"/>
      <c r="AA225" s="3">
        <f t="shared" si="65"/>
        <v>0</v>
      </c>
      <c r="AB225" s="3">
        <f t="shared" si="66"/>
        <v>0</v>
      </c>
      <c r="AE225" s="3">
        <f t="shared" si="67"/>
        <v>0</v>
      </c>
    </row>
    <row r="226" spans="3:31" x14ac:dyDescent="0.2">
      <c r="C226" s="14">
        <f t="shared" si="64"/>
        <v>0</v>
      </c>
      <c r="E226" s="11"/>
      <c r="F226" s="10"/>
      <c r="H226" s="7"/>
      <c r="I226" s="7"/>
      <c r="J226" s="8"/>
      <c r="K226" s="7"/>
      <c r="L226" s="7"/>
      <c r="O226" s="8"/>
      <c r="Q226" s="14"/>
      <c r="R226" s="3">
        <f t="shared" si="60"/>
        <v>0</v>
      </c>
      <c r="T226" s="3">
        <f t="shared" si="61"/>
        <v>0</v>
      </c>
      <c r="U226" s="3">
        <f t="shared" si="63"/>
        <v>0</v>
      </c>
      <c r="V226" s="13"/>
      <c r="W226" s="13"/>
      <c r="X226" s="13">
        <f t="shared" si="68"/>
        <v>0</v>
      </c>
      <c r="Y226" s="9"/>
      <c r="Z226" s="9"/>
      <c r="AA226" s="3">
        <f t="shared" si="65"/>
        <v>0</v>
      </c>
      <c r="AB226" s="3">
        <f t="shared" si="66"/>
        <v>0</v>
      </c>
      <c r="AE226" s="3">
        <f t="shared" si="67"/>
        <v>0</v>
      </c>
    </row>
    <row r="227" spans="3:31" x14ac:dyDescent="0.2">
      <c r="C227" s="14">
        <f t="shared" si="64"/>
        <v>0</v>
      </c>
      <c r="E227" s="11"/>
      <c r="F227" s="10"/>
      <c r="H227" s="7"/>
      <c r="I227" s="7"/>
      <c r="J227" s="8"/>
      <c r="K227" s="7"/>
      <c r="L227" s="7"/>
      <c r="O227" s="8"/>
      <c r="Q227" s="14"/>
      <c r="R227" s="3">
        <f t="shared" si="60"/>
        <v>0</v>
      </c>
      <c r="T227" s="3">
        <f t="shared" si="61"/>
        <v>0</v>
      </c>
      <c r="U227" s="3">
        <f t="shared" si="63"/>
        <v>0</v>
      </c>
      <c r="V227" s="13"/>
      <c r="W227" s="13"/>
      <c r="X227" s="13">
        <f t="shared" si="68"/>
        <v>0</v>
      </c>
      <c r="Y227" s="9"/>
      <c r="Z227" s="9"/>
      <c r="AA227" s="3">
        <f t="shared" si="65"/>
        <v>0</v>
      </c>
      <c r="AB227" s="3">
        <f t="shared" si="66"/>
        <v>0</v>
      </c>
      <c r="AE227" s="3">
        <f t="shared" si="67"/>
        <v>0</v>
      </c>
    </row>
    <row r="228" spans="3:31" x14ac:dyDescent="0.2">
      <c r="C228" s="14">
        <f t="shared" si="64"/>
        <v>0</v>
      </c>
      <c r="E228" s="11"/>
      <c r="F228" s="10"/>
      <c r="H228" s="7"/>
      <c r="I228" s="7"/>
      <c r="J228" s="8"/>
      <c r="K228" s="7"/>
      <c r="L228" s="7"/>
      <c r="O228" s="8"/>
      <c r="Q228" s="14"/>
      <c r="R228" s="3">
        <f t="shared" si="60"/>
        <v>0</v>
      </c>
      <c r="T228" s="3">
        <f t="shared" si="61"/>
        <v>0</v>
      </c>
      <c r="U228" s="3">
        <f t="shared" si="63"/>
        <v>0</v>
      </c>
      <c r="V228" s="13"/>
      <c r="W228" s="13"/>
      <c r="X228" s="13">
        <f t="shared" si="68"/>
        <v>0</v>
      </c>
      <c r="Y228" s="9"/>
      <c r="Z228" s="9"/>
      <c r="AA228" s="3">
        <f t="shared" si="65"/>
        <v>0</v>
      </c>
      <c r="AB228" s="3">
        <f t="shared" si="66"/>
        <v>0</v>
      </c>
      <c r="AE228" s="3">
        <f t="shared" si="67"/>
        <v>0</v>
      </c>
    </row>
    <row r="229" spans="3:31" x14ac:dyDescent="0.2">
      <c r="C229" s="14">
        <f t="shared" si="64"/>
        <v>0</v>
      </c>
      <c r="E229" s="11"/>
      <c r="F229" s="10"/>
      <c r="H229" s="7"/>
      <c r="I229" s="7"/>
      <c r="J229" s="8"/>
      <c r="K229" s="7"/>
      <c r="L229" s="7"/>
      <c r="O229" s="8"/>
      <c r="Q229" s="14"/>
      <c r="R229" s="3">
        <f t="shared" si="60"/>
        <v>0</v>
      </c>
      <c r="T229" s="3">
        <f t="shared" si="61"/>
        <v>0</v>
      </c>
      <c r="U229" s="3">
        <f t="shared" si="63"/>
        <v>0</v>
      </c>
      <c r="V229" s="13"/>
      <c r="W229" s="13"/>
      <c r="X229" s="13">
        <f t="shared" si="68"/>
        <v>0</v>
      </c>
      <c r="Y229" s="9"/>
      <c r="Z229" s="9"/>
      <c r="AA229" s="3">
        <f t="shared" si="65"/>
        <v>0</v>
      </c>
      <c r="AB229" s="3">
        <f t="shared" si="66"/>
        <v>0</v>
      </c>
      <c r="AE229" s="3">
        <f t="shared" si="67"/>
        <v>0</v>
      </c>
    </row>
    <row r="230" spans="3:31" x14ac:dyDescent="0.2">
      <c r="C230" s="14">
        <f t="shared" si="64"/>
        <v>0</v>
      </c>
      <c r="E230" s="11"/>
      <c r="F230" s="10"/>
      <c r="H230" s="7"/>
      <c r="I230" s="7"/>
      <c r="J230" s="8"/>
      <c r="K230" s="7"/>
      <c r="L230" s="7"/>
      <c r="O230" s="8"/>
      <c r="Q230" s="14"/>
      <c r="R230" s="3">
        <f t="shared" si="60"/>
        <v>0</v>
      </c>
      <c r="T230" s="3">
        <f t="shared" si="61"/>
        <v>0</v>
      </c>
      <c r="U230" s="3">
        <f t="shared" si="63"/>
        <v>0</v>
      </c>
      <c r="V230" s="13"/>
      <c r="W230" s="13"/>
      <c r="X230" s="13">
        <f t="shared" si="68"/>
        <v>0</v>
      </c>
      <c r="Y230" s="9"/>
      <c r="Z230" s="9"/>
      <c r="AA230" s="3">
        <f t="shared" si="65"/>
        <v>0</v>
      </c>
      <c r="AB230" s="3">
        <f t="shared" si="66"/>
        <v>0</v>
      </c>
      <c r="AE230" s="3">
        <f t="shared" si="67"/>
        <v>0</v>
      </c>
    </row>
    <row r="231" spans="3:31" x14ac:dyDescent="0.2">
      <c r="C231" s="14">
        <f t="shared" si="64"/>
        <v>0</v>
      </c>
      <c r="E231" s="11"/>
      <c r="F231" s="10"/>
      <c r="H231" s="7"/>
      <c r="I231" s="7"/>
      <c r="J231" s="8"/>
      <c r="K231" s="7"/>
      <c r="L231" s="7"/>
      <c r="O231" s="8"/>
      <c r="Q231" s="14"/>
      <c r="R231" s="3">
        <f t="shared" si="60"/>
        <v>0</v>
      </c>
      <c r="T231" s="3">
        <f t="shared" si="61"/>
        <v>0</v>
      </c>
      <c r="U231" s="3">
        <f t="shared" si="63"/>
        <v>0</v>
      </c>
      <c r="V231" s="13"/>
      <c r="W231" s="13"/>
      <c r="X231" s="13">
        <f t="shared" si="68"/>
        <v>0</v>
      </c>
      <c r="Y231" s="9"/>
      <c r="Z231" s="9"/>
      <c r="AA231" s="3">
        <f t="shared" si="65"/>
        <v>0</v>
      </c>
      <c r="AB231" s="3">
        <f t="shared" si="66"/>
        <v>0</v>
      </c>
      <c r="AE231" s="3">
        <f t="shared" si="67"/>
        <v>0</v>
      </c>
    </row>
    <row r="232" spans="3:31" x14ac:dyDescent="0.2">
      <c r="C232" s="14">
        <f t="shared" si="64"/>
        <v>0</v>
      </c>
      <c r="E232" s="11"/>
      <c r="F232" s="10"/>
      <c r="H232" s="7"/>
      <c r="I232" s="7"/>
      <c r="J232" s="8"/>
      <c r="K232" s="7"/>
      <c r="L232" s="7"/>
      <c r="O232" s="8"/>
      <c r="Q232" s="14"/>
      <c r="R232" s="3">
        <f t="shared" si="60"/>
        <v>0</v>
      </c>
      <c r="T232" s="3">
        <f t="shared" si="61"/>
        <v>0</v>
      </c>
      <c r="U232" s="3">
        <f t="shared" si="63"/>
        <v>0</v>
      </c>
      <c r="V232" s="13"/>
      <c r="W232" s="13"/>
      <c r="X232" s="13">
        <f t="shared" si="68"/>
        <v>0</v>
      </c>
      <c r="Y232" s="9"/>
      <c r="Z232" s="9"/>
      <c r="AA232" s="3">
        <f t="shared" si="65"/>
        <v>0</v>
      </c>
      <c r="AB232" s="3">
        <f t="shared" si="66"/>
        <v>0</v>
      </c>
      <c r="AE232" s="3">
        <f t="shared" si="67"/>
        <v>0</v>
      </c>
    </row>
    <row r="233" spans="3:31" x14ac:dyDescent="0.2">
      <c r="C233" s="14">
        <f t="shared" si="64"/>
        <v>0</v>
      </c>
      <c r="E233" s="11"/>
      <c r="F233" s="10"/>
      <c r="H233" s="7"/>
      <c r="I233" s="7"/>
      <c r="J233" s="8"/>
      <c r="K233" s="7"/>
      <c r="L233" s="7"/>
      <c r="O233" s="8"/>
      <c r="Q233" s="14"/>
      <c r="R233" s="3">
        <f t="shared" si="60"/>
        <v>0</v>
      </c>
      <c r="T233" s="3">
        <f t="shared" si="61"/>
        <v>0</v>
      </c>
      <c r="U233" s="3">
        <f t="shared" si="63"/>
        <v>0</v>
      </c>
      <c r="V233" s="13"/>
      <c r="W233" s="13"/>
      <c r="X233" s="13">
        <f t="shared" si="68"/>
        <v>0</v>
      </c>
      <c r="Y233" s="9"/>
      <c r="Z233" s="9"/>
      <c r="AA233" s="3">
        <f t="shared" si="65"/>
        <v>0</v>
      </c>
      <c r="AB233" s="3">
        <f t="shared" si="66"/>
        <v>0</v>
      </c>
      <c r="AE233" s="3">
        <f t="shared" si="67"/>
        <v>0</v>
      </c>
    </row>
    <row r="234" spans="3:31" x14ac:dyDescent="0.2">
      <c r="C234" s="14">
        <f t="shared" si="64"/>
        <v>0</v>
      </c>
      <c r="E234" s="11"/>
      <c r="F234" s="10"/>
      <c r="H234" s="7"/>
      <c r="I234" s="7"/>
      <c r="J234" s="8"/>
      <c r="K234" s="7"/>
      <c r="L234" s="7"/>
      <c r="O234" s="8"/>
      <c r="Q234" s="14"/>
      <c r="R234" s="3">
        <f t="shared" si="60"/>
        <v>0</v>
      </c>
      <c r="T234" s="3">
        <f t="shared" si="61"/>
        <v>0</v>
      </c>
      <c r="U234" s="3">
        <f t="shared" si="63"/>
        <v>0</v>
      </c>
      <c r="V234" s="13"/>
      <c r="W234" s="13"/>
      <c r="X234" s="13">
        <f t="shared" si="68"/>
        <v>0</v>
      </c>
      <c r="Y234" s="9"/>
      <c r="Z234" s="9"/>
      <c r="AA234" s="3">
        <f t="shared" si="65"/>
        <v>0</v>
      </c>
      <c r="AB234" s="3">
        <f t="shared" si="66"/>
        <v>0</v>
      </c>
      <c r="AE234" s="3">
        <f t="shared" si="67"/>
        <v>0</v>
      </c>
    </row>
    <row r="235" spans="3:31" x14ac:dyDescent="0.2">
      <c r="C235" s="14">
        <f t="shared" si="64"/>
        <v>0</v>
      </c>
      <c r="E235" s="11"/>
      <c r="F235" s="10"/>
      <c r="H235" s="7"/>
      <c r="I235" s="7"/>
      <c r="J235" s="8"/>
      <c r="K235" s="7"/>
      <c r="L235" s="7"/>
      <c r="O235" s="8"/>
      <c r="Q235" s="14"/>
      <c r="R235" s="3">
        <f t="shared" si="60"/>
        <v>0</v>
      </c>
      <c r="T235" s="3">
        <f t="shared" si="61"/>
        <v>0</v>
      </c>
      <c r="U235" s="3">
        <f t="shared" si="63"/>
        <v>0</v>
      </c>
      <c r="V235" s="13"/>
      <c r="W235" s="13"/>
      <c r="X235" s="13">
        <f t="shared" si="68"/>
        <v>0</v>
      </c>
      <c r="Y235" s="9"/>
      <c r="Z235" s="9"/>
      <c r="AA235" s="3">
        <f t="shared" si="65"/>
        <v>0</v>
      </c>
      <c r="AB235" s="3">
        <f t="shared" si="66"/>
        <v>0</v>
      </c>
      <c r="AE235" s="3">
        <f t="shared" si="67"/>
        <v>0</v>
      </c>
    </row>
    <row r="236" spans="3:31" x14ac:dyDescent="0.2">
      <c r="C236" s="14">
        <f t="shared" si="64"/>
        <v>0</v>
      </c>
      <c r="E236" s="11"/>
      <c r="F236" s="10"/>
      <c r="H236" s="7"/>
      <c r="I236" s="7"/>
      <c r="J236" s="8"/>
      <c r="K236" s="7"/>
      <c r="L236" s="7"/>
      <c r="O236" s="8"/>
      <c r="Q236" s="14"/>
      <c r="R236" s="3">
        <f t="shared" si="60"/>
        <v>0</v>
      </c>
      <c r="T236" s="3">
        <f t="shared" si="61"/>
        <v>0</v>
      </c>
      <c r="U236" s="3">
        <f t="shared" si="63"/>
        <v>0</v>
      </c>
      <c r="V236" s="13"/>
      <c r="W236" s="13"/>
      <c r="X236" s="13">
        <f t="shared" si="68"/>
        <v>0</v>
      </c>
      <c r="Y236" s="9"/>
      <c r="Z236" s="9"/>
      <c r="AA236" s="3">
        <f t="shared" si="65"/>
        <v>0</v>
      </c>
      <c r="AB236" s="3">
        <f t="shared" si="66"/>
        <v>0</v>
      </c>
      <c r="AE236" s="3">
        <f t="shared" si="67"/>
        <v>0</v>
      </c>
    </row>
    <row r="237" spans="3:31" x14ac:dyDescent="0.2">
      <c r="C237" s="14">
        <f t="shared" si="64"/>
        <v>0</v>
      </c>
      <c r="E237" s="11"/>
      <c r="F237" s="10"/>
      <c r="H237" s="7"/>
      <c r="I237" s="7"/>
      <c r="J237" s="8"/>
      <c r="K237" s="7"/>
      <c r="L237" s="7"/>
      <c r="O237" s="8"/>
      <c r="Q237" s="14"/>
      <c r="R237" s="3">
        <f t="shared" si="60"/>
        <v>0</v>
      </c>
      <c r="T237" s="3">
        <f t="shared" si="61"/>
        <v>0</v>
      </c>
      <c r="U237" s="3">
        <f t="shared" si="63"/>
        <v>0</v>
      </c>
      <c r="V237" s="13"/>
      <c r="W237" s="13"/>
      <c r="X237" s="13">
        <f t="shared" si="68"/>
        <v>0</v>
      </c>
      <c r="Y237" s="9"/>
      <c r="Z237" s="9"/>
      <c r="AA237" s="3">
        <f t="shared" si="65"/>
        <v>0</v>
      </c>
      <c r="AB237" s="3">
        <f t="shared" si="66"/>
        <v>0</v>
      </c>
      <c r="AE237" s="3">
        <f t="shared" si="67"/>
        <v>0</v>
      </c>
    </row>
    <row r="238" spans="3:31" x14ac:dyDescent="0.2">
      <c r="C238" s="14">
        <f t="shared" si="64"/>
        <v>0</v>
      </c>
      <c r="E238" s="11"/>
      <c r="F238" s="10"/>
      <c r="H238" s="7"/>
      <c r="I238" s="7"/>
      <c r="J238" s="8"/>
      <c r="K238" s="7"/>
      <c r="L238" s="7"/>
      <c r="O238" s="8"/>
      <c r="Q238" s="14"/>
      <c r="R238" s="3">
        <f t="shared" ref="R238:R286" si="69">IF(OR(H238=0,I238=0,J238=0),,Q238*((H238/1000*I238/1000*J238/1000)))</f>
        <v>0</v>
      </c>
      <c r="T238" s="3">
        <f t="shared" si="61"/>
        <v>0</v>
      </c>
      <c r="U238" s="3">
        <f t="shared" si="63"/>
        <v>0</v>
      </c>
      <c r="V238" s="13"/>
      <c r="W238" s="13"/>
      <c r="X238" s="13">
        <f t="shared" si="68"/>
        <v>0</v>
      </c>
      <c r="Y238" s="9"/>
      <c r="Z238" s="9"/>
      <c r="AA238" s="3">
        <f t="shared" si="65"/>
        <v>0</v>
      </c>
      <c r="AB238" s="3">
        <f t="shared" si="66"/>
        <v>0</v>
      </c>
      <c r="AE238" s="3">
        <f t="shared" si="67"/>
        <v>0</v>
      </c>
    </row>
    <row r="239" spans="3:31" x14ac:dyDescent="0.2">
      <c r="C239" s="14">
        <f t="shared" si="64"/>
        <v>0</v>
      </c>
      <c r="E239" s="11"/>
      <c r="F239" s="10"/>
      <c r="H239" s="7"/>
      <c r="I239" s="7"/>
      <c r="J239" s="8"/>
      <c r="K239" s="7"/>
      <c r="L239" s="7"/>
      <c r="O239" s="8"/>
      <c r="Q239" s="14"/>
      <c r="R239" s="3">
        <f t="shared" si="69"/>
        <v>0</v>
      </c>
      <c r="T239" s="3">
        <f t="shared" ref="T239:T302" si="70">K239*L239*M239*S239/1000/1000/1000</f>
        <v>0</v>
      </c>
      <c r="U239" s="3">
        <f t="shared" si="63"/>
        <v>0</v>
      </c>
      <c r="V239" s="13"/>
      <c r="W239" s="13"/>
      <c r="X239" s="13">
        <f t="shared" si="68"/>
        <v>0</v>
      </c>
      <c r="Y239" s="9"/>
      <c r="Z239" s="9"/>
      <c r="AA239" s="3">
        <f t="shared" si="65"/>
        <v>0</v>
      </c>
      <c r="AB239" s="3">
        <f t="shared" si="66"/>
        <v>0</v>
      </c>
      <c r="AE239" s="3">
        <f t="shared" si="67"/>
        <v>0</v>
      </c>
    </row>
    <row r="240" spans="3:31" x14ac:dyDescent="0.2">
      <c r="C240" s="14">
        <f t="shared" si="64"/>
        <v>0</v>
      </c>
      <c r="E240" s="11"/>
      <c r="F240" s="10"/>
      <c r="H240" s="7"/>
      <c r="I240" s="7"/>
      <c r="J240" s="8"/>
      <c r="K240" s="7"/>
      <c r="L240" s="7"/>
      <c r="O240" s="8"/>
      <c r="Q240" s="14"/>
      <c r="R240" s="3">
        <f t="shared" si="69"/>
        <v>0</v>
      </c>
      <c r="T240" s="3">
        <f t="shared" si="70"/>
        <v>0</v>
      </c>
      <c r="U240" s="3">
        <f t="shared" si="63"/>
        <v>0</v>
      </c>
      <c r="V240" s="13"/>
      <c r="W240" s="13"/>
      <c r="X240" s="13">
        <f t="shared" si="68"/>
        <v>0</v>
      </c>
      <c r="Y240" s="9"/>
      <c r="Z240" s="9"/>
      <c r="AA240" s="3">
        <f t="shared" si="65"/>
        <v>0</v>
      </c>
      <c r="AB240" s="3">
        <f t="shared" si="66"/>
        <v>0</v>
      </c>
      <c r="AE240" s="3">
        <f t="shared" si="67"/>
        <v>0</v>
      </c>
    </row>
    <row r="241" spans="3:31" x14ac:dyDescent="0.2">
      <c r="C241" s="14">
        <f t="shared" si="64"/>
        <v>0</v>
      </c>
      <c r="E241" s="11"/>
      <c r="F241" s="10"/>
      <c r="H241" s="7"/>
      <c r="I241" s="7"/>
      <c r="J241" s="8"/>
      <c r="K241" s="7"/>
      <c r="L241" s="7"/>
      <c r="O241" s="8"/>
      <c r="Q241" s="14"/>
      <c r="R241" s="3">
        <f t="shared" si="69"/>
        <v>0</v>
      </c>
      <c r="T241" s="3">
        <f t="shared" si="70"/>
        <v>0</v>
      </c>
      <c r="U241" s="3">
        <f t="shared" si="63"/>
        <v>0</v>
      </c>
      <c r="V241" s="13"/>
      <c r="W241" s="13"/>
      <c r="X241" s="13">
        <f t="shared" si="68"/>
        <v>0</v>
      </c>
      <c r="Y241" s="9"/>
      <c r="Z241" s="9"/>
      <c r="AA241" s="3">
        <f t="shared" si="65"/>
        <v>0</v>
      </c>
      <c r="AB241" s="3">
        <f t="shared" si="66"/>
        <v>0</v>
      </c>
      <c r="AE241" s="3">
        <f t="shared" si="67"/>
        <v>0</v>
      </c>
    </row>
    <row r="242" spans="3:31" x14ac:dyDescent="0.2">
      <c r="C242" s="14">
        <f t="shared" si="64"/>
        <v>0</v>
      </c>
      <c r="E242" s="11"/>
      <c r="F242" s="10"/>
      <c r="H242" s="7"/>
      <c r="I242" s="7"/>
      <c r="J242" s="8"/>
      <c r="K242" s="7"/>
      <c r="L242" s="7"/>
      <c r="O242" s="8"/>
      <c r="Q242" s="14"/>
      <c r="R242" s="3">
        <f t="shared" si="69"/>
        <v>0</v>
      </c>
      <c r="T242" s="3">
        <f t="shared" si="70"/>
        <v>0</v>
      </c>
      <c r="U242" s="3">
        <f t="shared" si="63"/>
        <v>0</v>
      </c>
      <c r="V242" s="13"/>
      <c r="W242" s="13"/>
      <c r="X242" s="13">
        <f t="shared" si="68"/>
        <v>0</v>
      </c>
      <c r="Y242" s="9"/>
      <c r="Z242" s="9"/>
      <c r="AA242" s="3">
        <f t="shared" si="65"/>
        <v>0</v>
      </c>
      <c r="AB242" s="3">
        <f t="shared" si="66"/>
        <v>0</v>
      </c>
      <c r="AE242" s="3">
        <f t="shared" si="67"/>
        <v>0</v>
      </c>
    </row>
    <row r="243" spans="3:31" x14ac:dyDescent="0.2">
      <c r="C243" s="14">
        <f t="shared" si="64"/>
        <v>0</v>
      </c>
      <c r="E243" s="11"/>
      <c r="F243" s="10"/>
      <c r="H243" s="7"/>
      <c r="I243" s="7"/>
      <c r="J243" s="8"/>
      <c r="K243" s="7"/>
      <c r="L243" s="7"/>
      <c r="O243" s="8"/>
      <c r="Q243" s="14"/>
      <c r="R243" s="3">
        <f t="shared" si="69"/>
        <v>0</v>
      </c>
      <c r="T243" s="3">
        <f t="shared" si="70"/>
        <v>0</v>
      </c>
      <c r="U243" s="3">
        <f t="shared" si="63"/>
        <v>0</v>
      </c>
      <c r="V243" s="13"/>
      <c r="W243" s="13"/>
      <c r="X243" s="13">
        <f t="shared" si="68"/>
        <v>0</v>
      </c>
      <c r="Y243" s="9"/>
      <c r="Z243" s="9"/>
      <c r="AA243" s="3">
        <f t="shared" si="65"/>
        <v>0</v>
      </c>
      <c r="AB243" s="3">
        <f t="shared" si="66"/>
        <v>0</v>
      </c>
      <c r="AE243" s="3">
        <f t="shared" si="67"/>
        <v>0</v>
      </c>
    </row>
    <row r="244" spans="3:31" x14ac:dyDescent="0.2">
      <c r="C244" s="14">
        <f t="shared" si="64"/>
        <v>0</v>
      </c>
      <c r="E244" s="11"/>
      <c r="F244" s="10"/>
      <c r="H244" s="7"/>
      <c r="I244" s="7"/>
      <c r="J244" s="8"/>
      <c r="K244" s="7"/>
      <c r="L244" s="7"/>
      <c r="O244" s="8"/>
      <c r="Q244" s="14"/>
      <c r="R244" s="3">
        <f t="shared" si="69"/>
        <v>0</v>
      </c>
      <c r="T244" s="3">
        <f t="shared" si="70"/>
        <v>0</v>
      </c>
      <c r="U244" s="3">
        <f t="shared" si="63"/>
        <v>0</v>
      </c>
      <c r="V244" s="13"/>
      <c r="W244" s="13"/>
      <c r="X244" s="13">
        <f t="shared" si="68"/>
        <v>0</v>
      </c>
      <c r="Y244" s="9"/>
      <c r="Z244" s="9"/>
      <c r="AA244" s="3">
        <f t="shared" si="65"/>
        <v>0</v>
      </c>
      <c r="AB244" s="3">
        <f t="shared" si="66"/>
        <v>0</v>
      </c>
      <c r="AE244" s="3">
        <f t="shared" si="67"/>
        <v>0</v>
      </c>
    </row>
    <row r="245" spans="3:31" x14ac:dyDescent="0.2">
      <c r="C245" s="14">
        <f t="shared" si="64"/>
        <v>0</v>
      </c>
      <c r="E245" s="11"/>
      <c r="F245" s="10"/>
      <c r="H245" s="7"/>
      <c r="I245" s="7"/>
      <c r="J245" s="8"/>
      <c r="K245" s="7"/>
      <c r="L245" s="7"/>
      <c r="O245" s="8"/>
      <c r="Q245" s="14"/>
      <c r="R245" s="3">
        <f t="shared" si="69"/>
        <v>0</v>
      </c>
      <c r="T245" s="3">
        <f t="shared" si="70"/>
        <v>0</v>
      </c>
      <c r="U245" s="3">
        <f t="shared" si="63"/>
        <v>0</v>
      </c>
      <c r="V245" s="13"/>
      <c r="W245" s="13"/>
      <c r="X245" s="13">
        <f t="shared" si="68"/>
        <v>0</v>
      </c>
      <c r="Y245" s="9"/>
      <c r="Z245" s="9"/>
      <c r="AA245" s="3">
        <f t="shared" si="65"/>
        <v>0</v>
      </c>
      <c r="AB245" s="3">
        <f t="shared" si="66"/>
        <v>0</v>
      </c>
      <c r="AE245" s="3">
        <f t="shared" si="67"/>
        <v>0</v>
      </c>
    </row>
    <row r="246" spans="3:31" x14ac:dyDescent="0.2">
      <c r="C246" s="14">
        <f t="shared" si="64"/>
        <v>0</v>
      </c>
      <c r="E246" s="11"/>
      <c r="F246" s="10"/>
      <c r="H246" s="7"/>
      <c r="I246" s="7"/>
      <c r="J246" s="8"/>
      <c r="K246" s="7"/>
      <c r="L246" s="7"/>
      <c r="O246" s="8"/>
      <c r="Q246" s="14"/>
      <c r="R246" s="3">
        <f t="shared" si="69"/>
        <v>0</v>
      </c>
      <c r="T246" s="3">
        <f t="shared" si="70"/>
        <v>0</v>
      </c>
      <c r="U246" s="3">
        <f t="shared" si="63"/>
        <v>0</v>
      </c>
      <c r="V246" s="13"/>
      <c r="W246" s="13"/>
      <c r="X246" s="13">
        <f t="shared" si="68"/>
        <v>0</v>
      </c>
      <c r="Y246" s="9"/>
      <c r="Z246" s="9"/>
      <c r="AA246" s="3">
        <f t="shared" si="65"/>
        <v>0</v>
      </c>
      <c r="AB246" s="3">
        <f t="shared" si="66"/>
        <v>0</v>
      </c>
      <c r="AE246" s="3">
        <f t="shared" si="67"/>
        <v>0</v>
      </c>
    </row>
    <row r="247" spans="3:31" x14ac:dyDescent="0.2">
      <c r="C247" s="14">
        <f t="shared" si="64"/>
        <v>0</v>
      </c>
      <c r="E247" s="11"/>
      <c r="F247" s="10"/>
      <c r="H247" s="7"/>
      <c r="I247" s="7"/>
      <c r="J247" s="8"/>
      <c r="K247" s="7"/>
      <c r="L247" s="7"/>
      <c r="O247" s="8"/>
      <c r="Q247" s="14"/>
      <c r="R247" s="3">
        <f t="shared" si="69"/>
        <v>0</v>
      </c>
      <c r="T247" s="3">
        <f t="shared" si="70"/>
        <v>0</v>
      </c>
      <c r="U247" s="3">
        <f t="shared" si="63"/>
        <v>0</v>
      </c>
      <c r="V247" s="13"/>
      <c r="W247" s="13"/>
      <c r="X247" s="13">
        <f t="shared" si="68"/>
        <v>0</v>
      </c>
      <c r="Y247" s="9"/>
      <c r="Z247" s="9"/>
      <c r="AA247" s="3">
        <f t="shared" si="65"/>
        <v>0</v>
      </c>
      <c r="AB247" s="3">
        <f t="shared" si="66"/>
        <v>0</v>
      </c>
      <c r="AE247" s="3">
        <f t="shared" si="67"/>
        <v>0</v>
      </c>
    </row>
    <row r="248" spans="3:31" x14ac:dyDescent="0.2">
      <c r="C248" s="14">
        <f t="shared" si="64"/>
        <v>0</v>
      </c>
      <c r="E248" s="11"/>
      <c r="F248" s="10"/>
      <c r="H248" s="7"/>
      <c r="I248" s="7"/>
      <c r="J248" s="8"/>
      <c r="K248" s="7"/>
      <c r="L248" s="7"/>
      <c r="O248" s="8"/>
      <c r="Q248" s="14"/>
      <c r="R248" s="3">
        <f t="shared" si="69"/>
        <v>0</v>
      </c>
      <c r="T248" s="3">
        <f t="shared" si="70"/>
        <v>0</v>
      </c>
      <c r="U248" s="3">
        <f t="shared" si="63"/>
        <v>0</v>
      </c>
      <c r="V248" s="13"/>
      <c r="W248" s="13"/>
      <c r="X248" s="13">
        <f t="shared" ref="X248:X279" si="71">+Q248+V248</f>
        <v>0</v>
      </c>
      <c r="Y248" s="9"/>
      <c r="Z248" s="9"/>
      <c r="AA248" s="3">
        <f t="shared" si="65"/>
        <v>0</v>
      </c>
      <c r="AB248" s="3">
        <f t="shared" si="66"/>
        <v>0</v>
      </c>
      <c r="AE248" s="3">
        <f t="shared" si="67"/>
        <v>0</v>
      </c>
    </row>
    <row r="249" spans="3:31" x14ac:dyDescent="0.2">
      <c r="C249" s="14">
        <f t="shared" si="64"/>
        <v>0</v>
      </c>
      <c r="E249" s="11"/>
      <c r="F249" s="10"/>
      <c r="H249" s="7"/>
      <c r="I249" s="7"/>
      <c r="J249" s="8"/>
      <c r="K249" s="7"/>
      <c r="L249" s="7"/>
      <c r="O249" s="8"/>
      <c r="Q249" s="14"/>
      <c r="R249" s="3">
        <f t="shared" si="69"/>
        <v>0</v>
      </c>
      <c r="T249" s="3">
        <f t="shared" si="70"/>
        <v>0</v>
      </c>
      <c r="U249" s="3">
        <f t="shared" si="63"/>
        <v>0</v>
      </c>
      <c r="V249" s="13"/>
      <c r="W249" s="13"/>
      <c r="X249" s="13">
        <f t="shared" si="71"/>
        <v>0</v>
      </c>
      <c r="Y249" s="9"/>
      <c r="Z249" s="9"/>
      <c r="AA249" s="3">
        <f t="shared" si="65"/>
        <v>0</v>
      </c>
      <c r="AB249" s="3">
        <f t="shared" si="66"/>
        <v>0</v>
      </c>
      <c r="AE249" s="3">
        <f t="shared" si="67"/>
        <v>0</v>
      </c>
    </row>
    <row r="250" spans="3:31" x14ac:dyDescent="0.2">
      <c r="C250" s="14">
        <f t="shared" si="64"/>
        <v>0</v>
      </c>
      <c r="E250" s="11"/>
      <c r="F250" s="10"/>
      <c r="H250" s="7"/>
      <c r="I250" s="7"/>
      <c r="J250" s="8"/>
      <c r="K250" s="7"/>
      <c r="L250" s="7"/>
      <c r="O250" s="8"/>
      <c r="Q250" s="14"/>
      <c r="R250" s="3">
        <f t="shared" si="69"/>
        <v>0</v>
      </c>
      <c r="T250" s="3">
        <f t="shared" si="70"/>
        <v>0</v>
      </c>
      <c r="U250" s="3">
        <f t="shared" si="63"/>
        <v>0</v>
      </c>
      <c r="V250" s="13"/>
      <c r="W250" s="13"/>
      <c r="X250" s="13">
        <f t="shared" si="71"/>
        <v>0</v>
      </c>
      <c r="Y250" s="9"/>
      <c r="Z250" s="9"/>
      <c r="AA250" s="3">
        <f t="shared" si="65"/>
        <v>0</v>
      </c>
      <c r="AB250" s="3">
        <f t="shared" si="66"/>
        <v>0</v>
      </c>
      <c r="AE250" s="3">
        <f t="shared" si="67"/>
        <v>0</v>
      </c>
    </row>
    <row r="251" spans="3:31" x14ac:dyDescent="0.2">
      <c r="C251" s="14">
        <f t="shared" si="64"/>
        <v>0</v>
      </c>
      <c r="E251" s="11"/>
      <c r="F251" s="10"/>
      <c r="H251" s="7"/>
      <c r="I251" s="7"/>
      <c r="J251" s="8"/>
      <c r="K251" s="7"/>
      <c r="L251" s="7"/>
      <c r="O251" s="8"/>
      <c r="Q251" s="14"/>
      <c r="R251" s="3">
        <f t="shared" si="69"/>
        <v>0</v>
      </c>
      <c r="T251" s="3">
        <f t="shared" si="70"/>
        <v>0</v>
      </c>
      <c r="U251" s="3">
        <f t="shared" si="63"/>
        <v>0</v>
      </c>
      <c r="V251" s="13"/>
      <c r="W251" s="13"/>
      <c r="X251" s="13">
        <f t="shared" si="71"/>
        <v>0</v>
      </c>
      <c r="Y251" s="9"/>
      <c r="Z251" s="9"/>
      <c r="AA251" s="3">
        <f t="shared" si="65"/>
        <v>0</v>
      </c>
      <c r="AB251" s="3">
        <f t="shared" si="66"/>
        <v>0</v>
      </c>
      <c r="AE251" s="3">
        <f t="shared" si="67"/>
        <v>0</v>
      </c>
    </row>
    <row r="252" spans="3:31" x14ac:dyDescent="0.2">
      <c r="C252" s="14">
        <f t="shared" si="64"/>
        <v>0</v>
      </c>
      <c r="E252" s="11"/>
      <c r="F252" s="10"/>
      <c r="H252" s="7"/>
      <c r="I252" s="7"/>
      <c r="J252" s="8"/>
      <c r="K252" s="7"/>
      <c r="L252" s="7"/>
      <c r="O252" s="8"/>
      <c r="Q252" s="14"/>
      <c r="R252" s="3">
        <f t="shared" si="69"/>
        <v>0</v>
      </c>
      <c r="T252" s="3">
        <f t="shared" si="70"/>
        <v>0</v>
      </c>
      <c r="U252" s="3">
        <f t="shared" ref="U252:U315" si="72">K252*L252*M252*N252*V252/1000/1000/1000</f>
        <v>0</v>
      </c>
      <c r="V252" s="13"/>
      <c r="W252" s="13"/>
      <c r="X252" s="13">
        <f t="shared" si="71"/>
        <v>0</v>
      </c>
      <c r="Y252" s="9"/>
      <c r="Z252" s="9"/>
      <c r="AA252" s="3">
        <f t="shared" si="65"/>
        <v>0</v>
      </c>
      <c r="AB252" s="3">
        <f t="shared" si="66"/>
        <v>0</v>
      </c>
      <c r="AE252" s="3">
        <f t="shared" si="67"/>
        <v>0</v>
      </c>
    </row>
    <row r="253" spans="3:31" x14ac:dyDescent="0.2">
      <c r="C253" s="14">
        <f t="shared" si="64"/>
        <v>0</v>
      </c>
      <c r="E253" s="11"/>
      <c r="F253" s="10"/>
      <c r="H253" s="7"/>
      <c r="I253" s="7"/>
      <c r="J253" s="8"/>
      <c r="K253" s="7"/>
      <c r="L253" s="7"/>
      <c r="O253" s="8"/>
      <c r="Q253" s="14"/>
      <c r="R253" s="3">
        <f t="shared" si="69"/>
        <v>0</v>
      </c>
      <c r="T253" s="3">
        <f t="shared" si="70"/>
        <v>0</v>
      </c>
      <c r="U253" s="3">
        <f t="shared" si="72"/>
        <v>0</v>
      </c>
      <c r="V253" s="13"/>
      <c r="W253" s="13"/>
      <c r="X253" s="13">
        <f t="shared" si="71"/>
        <v>0</v>
      </c>
      <c r="Y253" s="9"/>
      <c r="Z253" s="9"/>
      <c r="AA253" s="3">
        <f t="shared" si="65"/>
        <v>0</v>
      </c>
      <c r="AB253" s="3">
        <f t="shared" si="66"/>
        <v>0</v>
      </c>
      <c r="AE253" s="3">
        <f t="shared" si="67"/>
        <v>0</v>
      </c>
    </row>
    <row r="254" spans="3:31" x14ac:dyDescent="0.2">
      <c r="C254" s="14">
        <f t="shared" si="64"/>
        <v>0</v>
      </c>
      <c r="E254" s="11"/>
      <c r="F254" s="10"/>
      <c r="H254" s="7"/>
      <c r="I254" s="7"/>
      <c r="J254" s="8"/>
      <c r="K254" s="7"/>
      <c r="L254" s="7"/>
      <c r="O254" s="8"/>
      <c r="Q254" s="14"/>
      <c r="R254" s="3">
        <f t="shared" si="69"/>
        <v>0</v>
      </c>
      <c r="T254" s="3">
        <f t="shared" si="70"/>
        <v>0</v>
      </c>
      <c r="U254" s="3">
        <f t="shared" si="72"/>
        <v>0</v>
      </c>
      <c r="V254" s="13"/>
      <c r="W254" s="13"/>
      <c r="X254" s="13">
        <f t="shared" si="71"/>
        <v>0</v>
      </c>
      <c r="Y254" s="9"/>
      <c r="Z254" s="9"/>
      <c r="AA254" s="3">
        <f t="shared" si="65"/>
        <v>0</v>
      </c>
      <c r="AB254" s="3">
        <f t="shared" si="66"/>
        <v>0</v>
      </c>
      <c r="AE254" s="3">
        <f t="shared" si="67"/>
        <v>0</v>
      </c>
    </row>
    <row r="255" spans="3:31" x14ac:dyDescent="0.2">
      <c r="C255" s="14">
        <f t="shared" si="64"/>
        <v>0</v>
      </c>
      <c r="E255" s="11"/>
      <c r="F255" s="10"/>
      <c r="H255" s="7"/>
      <c r="I255" s="7"/>
      <c r="J255" s="8"/>
      <c r="K255" s="7"/>
      <c r="L255" s="7"/>
      <c r="O255" s="8"/>
      <c r="Q255" s="14"/>
      <c r="R255" s="3">
        <f t="shared" si="69"/>
        <v>0</v>
      </c>
      <c r="T255" s="3">
        <f t="shared" si="70"/>
        <v>0</v>
      </c>
      <c r="U255" s="3">
        <f t="shared" si="72"/>
        <v>0</v>
      </c>
      <c r="V255" s="13"/>
      <c r="W255" s="13"/>
      <c r="X255" s="13">
        <f t="shared" si="71"/>
        <v>0</v>
      </c>
      <c r="Y255" s="9"/>
      <c r="Z255" s="9"/>
      <c r="AA255" s="3">
        <f t="shared" si="65"/>
        <v>0</v>
      </c>
      <c r="AB255" s="3">
        <f t="shared" si="66"/>
        <v>0</v>
      </c>
      <c r="AE255" s="3">
        <f t="shared" si="67"/>
        <v>0</v>
      </c>
    </row>
    <row r="256" spans="3:31" x14ac:dyDescent="0.2">
      <c r="C256" s="14">
        <f t="shared" si="64"/>
        <v>0</v>
      </c>
      <c r="E256" s="11"/>
      <c r="F256" s="10"/>
      <c r="H256" s="7"/>
      <c r="I256" s="7"/>
      <c r="J256" s="8"/>
      <c r="K256" s="7"/>
      <c r="L256" s="7"/>
      <c r="O256" s="8"/>
      <c r="Q256" s="14"/>
      <c r="R256" s="3">
        <f t="shared" si="69"/>
        <v>0</v>
      </c>
      <c r="T256" s="3">
        <f t="shared" si="70"/>
        <v>0</v>
      </c>
      <c r="U256" s="3">
        <f t="shared" si="72"/>
        <v>0</v>
      </c>
      <c r="V256" s="13"/>
      <c r="W256" s="13"/>
      <c r="X256" s="13">
        <f t="shared" si="71"/>
        <v>0</v>
      </c>
      <c r="Y256" s="9"/>
      <c r="Z256" s="9"/>
      <c r="AA256" s="3">
        <f t="shared" si="65"/>
        <v>0</v>
      </c>
      <c r="AB256" s="3">
        <f t="shared" si="66"/>
        <v>0</v>
      </c>
      <c r="AE256" s="3">
        <f t="shared" si="67"/>
        <v>0</v>
      </c>
    </row>
    <row r="257" spans="3:31" x14ac:dyDescent="0.2">
      <c r="C257" s="14">
        <f t="shared" si="64"/>
        <v>0</v>
      </c>
      <c r="E257" s="11"/>
      <c r="F257" s="10"/>
      <c r="H257" s="7"/>
      <c r="I257" s="7"/>
      <c r="J257" s="8"/>
      <c r="K257" s="7"/>
      <c r="L257" s="7"/>
      <c r="O257" s="8"/>
      <c r="Q257" s="14"/>
      <c r="R257" s="3">
        <f t="shared" si="69"/>
        <v>0</v>
      </c>
      <c r="T257" s="3">
        <f t="shared" si="70"/>
        <v>0</v>
      </c>
      <c r="U257" s="3">
        <f t="shared" si="72"/>
        <v>0</v>
      </c>
      <c r="V257" s="13"/>
      <c r="W257" s="13"/>
      <c r="X257" s="13">
        <f t="shared" si="71"/>
        <v>0</v>
      </c>
      <c r="Y257" s="9"/>
      <c r="Z257" s="9"/>
      <c r="AA257" s="3">
        <f t="shared" si="65"/>
        <v>0</v>
      </c>
      <c r="AB257" s="3">
        <f t="shared" si="66"/>
        <v>0</v>
      </c>
      <c r="AE257" s="3">
        <f t="shared" si="67"/>
        <v>0</v>
      </c>
    </row>
    <row r="258" spans="3:31" x14ac:dyDescent="0.2">
      <c r="C258" s="14">
        <f t="shared" si="64"/>
        <v>0</v>
      </c>
      <c r="E258" s="11"/>
      <c r="F258" s="10"/>
      <c r="H258" s="7"/>
      <c r="I258" s="7"/>
      <c r="J258" s="8"/>
      <c r="K258" s="7"/>
      <c r="L258" s="7"/>
      <c r="O258" s="8"/>
      <c r="Q258" s="14"/>
      <c r="R258" s="3">
        <f t="shared" si="69"/>
        <v>0</v>
      </c>
      <c r="T258" s="3">
        <f t="shared" si="70"/>
        <v>0</v>
      </c>
      <c r="U258" s="3">
        <f t="shared" si="72"/>
        <v>0</v>
      </c>
      <c r="V258" s="13"/>
      <c r="W258" s="13"/>
      <c r="X258" s="13">
        <f t="shared" si="71"/>
        <v>0</v>
      </c>
      <c r="Y258" s="9"/>
      <c r="Z258" s="9"/>
      <c r="AA258" s="3">
        <f t="shared" si="65"/>
        <v>0</v>
      </c>
      <c r="AB258" s="3">
        <f t="shared" si="66"/>
        <v>0</v>
      </c>
      <c r="AE258" s="3">
        <f t="shared" si="67"/>
        <v>0</v>
      </c>
    </row>
    <row r="259" spans="3:31" x14ac:dyDescent="0.2">
      <c r="C259" s="14">
        <f t="shared" si="64"/>
        <v>0</v>
      </c>
      <c r="E259" s="11"/>
      <c r="F259" s="10"/>
      <c r="H259" s="7"/>
      <c r="I259" s="7"/>
      <c r="J259" s="8"/>
      <c r="K259" s="7"/>
      <c r="L259" s="7"/>
      <c r="O259" s="8"/>
      <c r="Q259" s="14"/>
      <c r="R259" s="3">
        <f t="shared" si="69"/>
        <v>0</v>
      </c>
      <c r="T259" s="3">
        <f t="shared" si="70"/>
        <v>0</v>
      </c>
      <c r="U259" s="3">
        <f t="shared" si="72"/>
        <v>0</v>
      </c>
      <c r="V259" s="13"/>
      <c r="W259" s="13"/>
      <c r="X259" s="13">
        <f t="shared" si="71"/>
        <v>0</v>
      </c>
      <c r="Y259" s="9"/>
      <c r="Z259" s="9"/>
      <c r="AA259" s="3">
        <f t="shared" si="65"/>
        <v>0</v>
      </c>
      <c r="AB259" s="3">
        <f t="shared" si="66"/>
        <v>0</v>
      </c>
      <c r="AE259" s="3">
        <f t="shared" si="67"/>
        <v>0</v>
      </c>
    </row>
    <row r="260" spans="3:31" x14ac:dyDescent="0.2">
      <c r="C260" s="14">
        <f t="shared" si="64"/>
        <v>0</v>
      </c>
      <c r="E260" s="11"/>
      <c r="F260" s="10"/>
      <c r="H260" s="7"/>
      <c r="I260" s="7"/>
      <c r="J260" s="8"/>
      <c r="K260" s="7"/>
      <c r="L260" s="7"/>
      <c r="O260" s="8"/>
      <c r="Q260" s="14"/>
      <c r="R260" s="3">
        <f t="shared" si="69"/>
        <v>0</v>
      </c>
      <c r="T260" s="3">
        <f t="shared" si="70"/>
        <v>0</v>
      </c>
      <c r="U260" s="3">
        <f t="shared" si="72"/>
        <v>0</v>
      </c>
      <c r="V260" s="13"/>
      <c r="W260" s="13"/>
      <c r="X260" s="13">
        <f t="shared" si="71"/>
        <v>0</v>
      </c>
      <c r="Y260" s="9"/>
      <c r="Z260" s="9"/>
      <c r="AA260" s="3">
        <f t="shared" si="65"/>
        <v>0</v>
      </c>
      <c r="AB260" s="3">
        <f t="shared" si="66"/>
        <v>0</v>
      </c>
      <c r="AE260" s="3">
        <f t="shared" si="67"/>
        <v>0</v>
      </c>
    </row>
    <row r="261" spans="3:31" x14ac:dyDescent="0.2">
      <c r="C261" s="14">
        <f t="shared" si="64"/>
        <v>0</v>
      </c>
      <c r="E261" s="11"/>
      <c r="F261" s="10"/>
      <c r="H261" s="7"/>
      <c r="I261" s="7"/>
      <c r="J261" s="8"/>
      <c r="K261" s="7"/>
      <c r="L261" s="7"/>
      <c r="O261" s="8"/>
      <c r="Q261" s="14"/>
      <c r="R261" s="3">
        <f t="shared" si="69"/>
        <v>0</v>
      </c>
      <c r="T261" s="3">
        <f t="shared" si="70"/>
        <v>0</v>
      </c>
      <c r="U261" s="3">
        <f t="shared" si="72"/>
        <v>0</v>
      </c>
      <c r="V261" s="13"/>
      <c r="W261" s="13"/>
      <c r="X261" s="13">
        <f t="shared" si="71"/>
        <v>0</v>
      </c>
      <c r="Y261" s="9"/>
      <c r="Z261" s="9"/>
      <c r="AA261" s="3">
        <f t="shared" si="65"/>
        <v>0</v>
      </c>
      <c r="AB261" s="3">
        <f t="shared" si="66"/>
        <v>0</v>
      </c>
      <c r="AE261" s="3">
        <f t="shared" si="67"/>
        <v>0</v>
      </c>
    </row>
    <row r="262" spans="3:31" x14ac:dyDescent="0.2">
      <c r="C262" s="14">
        <f t="shared" si="64"/>
        <v>0</v>
      </c>
      <c r="E262" s="11"/>
      <c r="F262" s="10"/>
      <c r="H262" s="7"/>
      <c r="I262" s="7"/>
      <c r="J262" s="8"/>
      <c r="K262" s="7"/>
      <c r="L262" s="7"/>
      <c r="O262" s="8"/>
      <c r="Q262" s="14"/>
      <c r="R262" s="3">
        <f t="shared" si="69"/>
        <v>0</v>
      </c>
      <c r="T262" s="3">
        <f t="shared" si="70"/>
        <v>0</v>
      </c>
      <c r="U262" s="3">
        <f t="shared" si="72"/>
        <v>0</v>
      </c>
      <c r="V262" s="13"/>
      <c r="W262" s="13"/>
      <c r="X262" s="13">
        <f t="shared" si="71"/>
        <v>0</v>
      </c>
      <c r="Y262" s="9"/>
      <c r="Z262" s="9"/>
      <c r="AA262" s="3">
        <f t="shared" si="65"/>
        <v>0</v>
      </c>
      <c r="AB262" s="3">
        <f t="shared" si="66"/>
        <v>0</v>
      </c>
      <c r="AE262" s="3">
        <f t="shared" si="67"/>
        <v>0</v>
      </c>
    </row>
    <row r="263" spans="3:31" x14ac:dyDescent="0.2">
      <c r="C263" s="14">
        <f t="shared" si="64"/>
        <v>0</v>
      </c>
      <c r="E263" s="11"/>
      <c r="F263" s="10"/>
      <c r="H263" s="7"/>
      <c r="I263" s="7"/>
      <c r="J263" s="8"/>
      <c r="K263" s="7"/>
      <c r="L263" s="7"/>
      <c r="O263" s="8"/>
      <c r="Q263" s="14"/>
      <c r="R263" s="3">
        <f t="shared" si="69"/>
        <v>0</v>
      </c>
      <c r="T263" s="3">
        <f t="shared" si="70"/>
        <v>0</v>
      </c>
      <c r="U263" s="3">
        <f t="shared" si="72"/>
        <v>0</v>
      </c>
      <c r="V263" s="13"/>
      <c r="W263" s="13"/>
      <c r="X263" s="13">
        <f t="shared" si="71"/>
        <v>0</v>
      </c>
      <c r="Y263" s="9"/>
      <c r="Z263" s="9"/>
      <c r="AA263" s="3">
        <f t="shared" si="65"/>
        <v>0</v>
      </c>
      <c r="AB263" s="3">
        <f t="shared" si="66"/>
        <v>0</v>
      </c>
      <c r="AE263" s="3">
        <f t="shared" si="67"/>
        <v>0</v>
      </c>
    </row>
    <row r="264" spans="3:31" x14ac:dyDescent="0.2">
      <c r="C264" s="14">
        <f t="shared" si="64"/>
        <v>0</v>
      </c>
      <c r="E264" s="11"/>
      <c r="F264" s="10"/>
      <c r="H264" s="7"/>
      <c r="I264" s="7"/>
      <c r="J264" s="8"/>
      <c r="K264" s="7"/>
      <c r="L264" s="7"/>
      <c r="O264" s="8"/>
      <c r="Q264" s="14"/>
      <c r="R264" s="3">
        <f t="shared" si="69"/>
        <v>0</v>
      </c>
      <c r="T264" s="3">
        <f t="shared" si="70"/>
        <v>0</v>
      </c>
      <c r="U264" s="3">
        <f t="shared" si="72"/>
        <v>0</v>
      </c>
      <c r="V264" s="13"/>
      <c r="W264" s="13"/>
      <c r="X264" s="13">
        <f t="shared" si="71"/>
        <v>0</v>
      </c>
      <c r="Y264" s="9"/>
      <c r="Z264" s="9"/>
      <c r="AA264" s="3">
        <f t="shared" si="65"/>
        <v>0</v>
      </c>
      <c r="AB264" s="3">
        <f t="shared" si="66"/>
        <v>0</v>
      </c>
      <c r="AE264" s="3">
        <f t="shared" si="67"/>
        <v>0</v>
      </c>
    </row>
    <row r="265" spans="3:31" x14ac:dyDescent="0.2">
      <c r="C265" s="14">
        <f t="shared" si="64"/>
        <v>0</v>
      </c>
      <c r="E265" s="11"/>
      <c r="F265" s="10"/>
      <c r="H265" s="7"/>
      <c r="I265" s="7"/>
      <c r="J265" s="8"/>
      <c r="K265" s="7"/>
      <c r="L265" s="7"/>
      <c r="O265" s="8"/>
      <c r="Q265" s="14"/>
      <c r="R265" s="3">
        <f t="shared" si="69"/>
        <v>0</v>
      </c>
      <c r="T265" s="3">
        <f t="shared" si="70"/>
        <v>0</v>
      </c>
      <c r="U265" s="3">
        <f t="shared" si="72"/>
        <v>0</v>
      </c>
      <c r="V265" s="13"/>
      <c r="W265" s="13"/>
      <c r="X265" s="13">
        <f t="shared" si="71"/>
        <v>0</v>
      </c>
      <c r="Y265" s="9"/>
      <c r="Z265" s="9"/>
      <c r="AA265" s="3">
        <f t="shared" si="65"/>
        <v>0</v>
      </c>
      <c r="AB265" s="3">
        <f t="shared" si="66"/>
        <v>0</v>
      </c>
      <c r="AE265" s="3">
        <f t="shared" si="67"/>
        <v>0</v>
      </c>
    </row>
    <row r="266" spans="3:31" x14ac:dyDescent="0.2">
      <c r="C266" s="14">
        <f t="shared" si="64"/>
        <v>0</v>
      </c>
      <c r="E266" s="11"/>
      <c r="F266" s="10"/>
      <c r="H266" s="7"/>
      <c r="I266" s="7"/>
      <c r="J266" s="8"/>
      <c r="K266" s="7"/>
      <c r="L266" s="7"/>
      <c r="O266" s="8"/>
      <c r="Q266" s="14"/>
      <c r="R266" s="3">
        <f t="shared" si="69"/>
        <v>0</v>
      </c>
      <c r="T266" s="3">
        <f t="shared" si="70"/>
        <v>0</v>
      </c>
      <c r="U266" s="3">
        <f t="shared" si="72"/>
        <v>0</v>
      </c>
      <c r="V266" s="13"/>
      <c r="W266" s="13"/>
      <c r="X266" s="13">
        <f t="shared" si="71"/>
        <v>0</v>
      </c>
      <c r="Y266" s="9"/>
      <c r="Z266" s="9"/>
      <c r="AA266" s="3">
        <f t="shared" si="65"/>
        <v>0</v>
      </c>
      <c r="AB266" s="3">
        <f t="shared" si="66"/>
        <v>0</v>
      </c>
      <c r="AE266" s="3">
        <f t="shared" si="67"/>
        <v>0</v>
      </c>
    </row>
    <row r="267" spans="3:31" x14ac:dyDescent="0.2">
      <c r="C267" s="14">
        <f t="shared" ref="C267:C272" si="73">IF(ISERROR(ROUND((DATE(2010,B267,D267)-DATE(2010,1,1)+2)/7,0)+1)+(ROUND((DATE(2010,B267,D267)-DATE(2010,1,1)+2)/7,0)+1&lt;0),,ROUND((DATE(2010,B267,D267)-DATE(2010,1,1)+2)/7,0)+1)</f>
        <v>0</v>
      </c>
      <c r="E267" s="11"/>
      <c r="F267" s="10"/>
      <c r="H267" s="7"/>
      <c r="I267" s="7"/>
      <c r="J267" s="8"/>
      <c r="K267" s="7"/>
      <c r="L267" s="7"/>
      <c r="O267" s="8"/>
      <c r="Q267" s="14"/>
      <c r="R267" s="3">
        <f t="shared" si="69"/>
        <v>0</v>
      </c>
      <c r="T267" s="3">
        <f t="shared" si="70"/>
        <v>0</v>
      </c>
      <c r="U267" s="3">
        <f t="shared" si="72"/>
        <v>0</v>
      </c>
      <c r="V267" s="13"/>
      <c r="W267" s="13"/>
      <c r="X267" s="13">
        <f t="shared" si="71"/>
        <v>0</v>
      </c>
      <c r="Y267" s="9"/>
      <c r="Z267" s="9"/>
      <c r="AA267" s="3">
        <f t="shared" ref="AA267:AA284" si="74">Y267/60</f>
        <v>0</v>
      </c>
      <c r="AB267" s="3">
        <f t="shared" ref="AB267:AB288" si="75">Z267/60</f>
        <v>0</v>
      </c>
      <c r="AE267" s="3">
        <f t="shared" ref="AE267:AE286" si="76">SUM(AC267:AD267)</f>
        <v>0</v>
      </c>
    </row>
    <row r="268" spans="3:31" x14ac:dyDescent="0.2">
      <c r="C268" s="14">
        <f t="shared" si="73"/>
        <v>0</v>
      </c>
      <c r="E268" s="11"/>
      <c r="F268" s="10"/>
      <c r="H268" s="7"/>
      <c r="I268" s="7"/>
      <c r="J268" s="8"/>
      <c r="K268" s="7"/>
      <c r="L268" s="7"/>
      <c r="O268" s="8"/>
      <c r="Q268" s="14"/>
      <c r="R268" s="3">
        <f t="shared" si="69"/>
        <v>0</v>
      </c>
      <c r="T268" s="3">
        <f t="shared" si="70"/>
        <v>0</v>
      </c>
      <c r="U268" s="3">
        <f t="shared" si="72"/>
        <v>0</v>
      </c>
      <c r="V268" s="13"/>
      <c r="W268" s="13"/>
      <c r="X268" s="13">
        <f t="shared" si="71"/>
        <v>0</v>
      </c>
      <c r="Y268" s="9"/>
      <c r="Z268" s="9"/>
      <c r="AA268" s="3">
        <f t="shared" si="74"/>
        <v>0</v>
      </c>
      <c r="AB268" s="3">
        <f t="shared" si="75"/>
        <v>0</v>
      </c>
      <c r="AE268" s="3">
        <f t="shared" si="76"/>
        <v>0</v>
      </c>
    </row>
    <row r="269" spans="3:31" x14ac:dyDescent="0.2">
      <c r="C269" s="14">
        <f t="shared" si="73"/>
        <v>0</v>
      </c>
      <c r="E269" s="11"/>
      <c r="F269" s="10"/>
      <c r="H269" s="7"/>
      <c r="I269" s="7"/>
      <c r="J269" s="8"/>
      <c r="K269" s="7"/>
      <c r="L269" s="7"/>
      <c r="O269" s="8"/>
      <c r="Q269" s="14"/>
      <c r="R269" s="3">
        <f t="shared" si="69"/>
        <v>0</v>
      </c>
      <c r="T269" s="3">
        <f t="shared" si="70"/>
        <v>0</v>
      </c>
      <c r="U269" s="3">
        <f t="shared" si="72"/>
        <v>0</v>
      </c>
      <c r="V269" s="13"/>
      <c r="W269" s="13"/>
      <c r="X269" s="13">
        <f t="shared" si="71"/>
        <v>0</v>
      </c>
      <c r="Y269" s="9"/>
      <c r="Z269" s="9"/>
      <c r="AA269" s="3">
        <f t="shared" si="74"/>
        <v>0</v>
      </c>
      <c r="AB269" s="3">
        <f t="shared" si="75"/>
        <v>0</v>
      </c>
      <c r="AE269" s="3">
        <f t="shared" si="76"/>
        <v>0</v>
      </c>
    </row>
    <row r="270" spans="3:31" x14ac:dyDescent="0.2">
      <c r="C270" s="14">
        <f t="shared" si="73"/>
        <v>0</v>
      </c>
      <c r="E270" s="11"/>
      <c r="F270" s="10"/>
      <c r="H270" s="7"/>
      <c r="I270" s="7"/>
      <c r="J270" s="8"/>
      <c r="K270" s="7"/>
      <c r="L270" s="7"/>
      <c r="O270" s="8"/>
      <c r="Q270" s="14"/>
      <c r="R270" s="3">
        <f t="shared" si="69"/>
        <v>0</v>
      </c>
      <c r="T270" s="3">
        <f t="shared" si="70"/>
        <v>0</v>
      </c>
      <c r="U270" s="3">
        <f t="shared" si="72"/>
        <v>0</v>
      </c>
      <c r="V270" s="13"/>
      <c r="W270" s="13"/>
      <c r="X270" s="13">
        <f t="shared" si="71"/>
        <v>0</v>
      </c>
      <c r="Y270" s="9"/>
      <c r="Z270" s="9"/>
      <c r="AA270" s="3">
        <f t="shared" si="74"/>
        <v>0</v>
      </c>
      <c r="AB270" s="3">
        <f t="shared" si="75"/>
        <v>0</v>
      </c>
      <c r="AE270" s="3">
        <f t="shared" si="76"/>
        <v>0</v>
      </c>
    </row>
    <row r="271" spans="3:31" x14ac:dyDescent="0.2">
      <c r="C271" s="14">
        <f t="shared" si="73"/>
        <v>0</v>
      </c>
      <c r="E271" s="11"/>
      <c r="F271" s="10"/>
      <c r="H271" s="7"/>
      <c r="I271" s="7"/>
      <c r="J271" s="8"/>
      <c r="K271" s="7"/>
      <c r="L271" s="7"/>
      <c r="O271" s="8"/>
      <c r="Q271" s="14"/>
      <c r="R271" s="3">
        <f t="shared" si="69"/>
        <v>0</v>
      </c>
      <c r="T271" s="3">
        <f t="shared" si="70"/>
        <v>0</v>
      </c>
      <c r="U271" s="3">
        <f t="shared" si="72"/>
        <v>0</v>
      </c>
      <c r="V271" s="13"/>
      <c r="W271" s="13"/>
      <c r="X271" s="13">
        <f t="shared" si="71"/>
        <v>0</v>
      </c>
      <c r="Y271" s="9"/>
      <c r="Z271" s="9"/>
      <c r="AA271" s="3">
        <f t="shared" si="74"/>
        <v>0</v>
      </c>
      <c r="AB271" s="3">
        <f t="shared" si="75"/>
        <v>0</v>
      </c>
      <c r="AE271" s="3">
        <f t="shared" si="76"/>
        <v>0</v>
      </c>
    </row>
    <row r="272" spans="3:31" x14ac:dyDescent="0.2">
      <c r="C272" s="14">
        <f t="shared" si="73"/>
        <v>0</v>
      </c>
      <c r="E272" s="11"/>
      <c r="F272" s="10"/>
      <c r="H272" s="7"/>
      <c r="I272" s="7"/>
      <c r="J272" s="8"/>
      <c r="K272" s="7"/>
      <c r="L272" s="7"/>
      <c r="O272" s="8"/>
      <c r="Q272" s="14"/>
      <c r="R272" s="3">
        <f t="shared" si="69"/>
        <v>0</v>
      </c>
      <c r="T272" s="3">
        <f t="shared" si="70"/>
        <v>0</v>
      </c>
      <c r="U272" s="3">
        <f t="shared" si="72"/>
        <v>0</v>
      </c>
      <c r="V272" s="13"/>
      <c r="W272" s="13"/>
      <c r="X272" s="13">
        <f t="shared" si="71"/>
        <v>0</v>
      </c>
      <c r="Y272" s="9"/>
      <c r="Z272" s="9"/>
      <c r="AA272" s="3">
        <f t="shared" si="74"/>
        <v>0</v>
      </c>
      <c r="AB272" s="3">
        <f t="shared" si="75"/>
        <v>0</v>
      </c>
      <c r="AE272" s="3">
        <f t="shared" si="76"/>
        <v>0</v>
      </c>
    </row>
    <row r="273" spans="2:31" x14ac:dyDescent="0.2">
      <c r="B273" s="3"/>
      <c r="C273" s="3"/>
      <c r="D273" s="3"/>
      <c r="G273" s="3"/>
      <c r="H273" s="3"/>
      <c r="I273" s="3"/>
      <c r="J273" s="3"/>
      <c r="K273" s="3"/>
      <c r="L273" s="3"/>
      <c r="M273" s="3"/>
      <c r="N273" s="3"/>
      <c r="O273" s="3"/>
      <c r="Q273" s="14"/>
      <c r="R273" s="3">
        <f t="shared" si="69"/>
        <v>0</v>
      </c>
      <c r="T273" s="3">
        <f t="shared" si="70"/>
        <v>0</v>
      </c>
      <c r="U273" s="3">
        <f t="shared" si="72"/>
        <v>0</v>
      </c>
      <c r="V273" s="13"/>
      <c r="W273" s="13"/>
      <c r="X273" s="13">
        <f t="shared" si="71"/>
        <v>0</v>
      </c>
      <c r="Z273" s="9"/>
      <c r="AA273" s="3">
        <f t="shared" si="74"/>
        <v>0</v>
      </c>
      <c r="AB273" s="3">
        <f t="shared" si="75"/>
        <v>0</v>
      </c>
      <c r="AE273" s="3">
        <f t="shared" si="76"/>
        <v>0</v>
      </c>
    </row>
    <row r="274" spans="2:31" x14ac:dyDescent="0.2">
      <c r="B274" s="3"/>
      <c r="C274" s="3"/>
      <c r="D274" s="3"/>
      <c r="G274" s="3"/>
      <c r="H274" s="3"/>
      <c r="I274" s="3"/>
      <c r="J274" s="3"/>
      <c r="K274" s="3"/>
      <c r="L274" s="3"/>
      <c r="M274" s="3"/>
      <c r="N274" s="3"/>
      <c r="O274" s="3"/>
      <c r="Q274" s="14"/>
      <c r="R274" s="3">
        <f t="shared" si="69"/>
        <v>0</v>
      </c>
      <c r="T274" s="3">
        <f t="shared" si="70"/>
        <v>0</v>
      </c>
      <c r="U274" s="3">
        <f t="shared" si="72"/>
        <v>0</v>
      </c>
      <c r="V274" s="13"/>
      <c r="W274" s="13"/>
      <c r="X274" s="13">
        <f t="shared" si="71"/>
        <v>0</v>
      </c>
      <c r="AA274" s="3">
        <f t="shared" si="74"/>
        <v>0</v>
      </c>
      <c r="AB274" s="3">
        <f t="shared" si="75"/>
        <v>0</v>
      </c>
      <c r="AE274" s="3">
        <f t="shared" si="76"/>
        <v>0</v>
      </c>
    </row>
    <row r="275" spans="2:31" x14ac:dyDescent="0.2">
      <c r="B275" s="3"/>
      <c r="C275" s="3"/>
      <c r="D275" s="3"/>
      <c r="G275" s="3"/>
      <c r="H275" s="3"/>
      <c r="I275" s="3"/>
      <c r="J275" s="3"/>
      <c r="K275" s="3"/>
      <c r="L275" s="3"/>
      <c r="M275" s="3"/>
      <c r="N275" s="3"/>
      <c r="O275" s="3"/>
      <c r="Q275" s="14"/>
      <c r="R275" s="3">
        <f t="shared" si="69"/>
        <v>0</v>
      </c>
      <c r="T275" s="3">
        <f t="shared" si="70"/>
        <v>0</v>
      </c>
      <c r="U275" s="3">
        <f t="shared" si="72"/>
        <v>0</v>
      </c>
      <c r="V275" s="13"/>
      <c r="W275" s="13"/>
      <c r="X275" s="13">
        <f t="shared" si="71"/>
        <v>0</v>
      </c>
      <c r="AA275" s="3">
        <f t="shared" si="74"/>
        <v>0</v>
      </c>
      <c r="AE275" s="3">
        <f t="shared" si="76"/>
        <v>0</v>
      </c>
    </row>
    <row r="276" spans="2:31" x14ac:dyDescent="0.2">
      <c r="B276" s="3"/>
      <c r="C276" s="3"/>
      <c r="D276" s="3"/>
      <c r="G276" s="3"/>
      <c r="H276" s="3"/>
      <c r="I276" s="3"/>
      <c r="J276" s="3"/>
      <c r="K276" s="3"/>
      <c r="L276" s="3"/>
      <c r="M276" s="3"/>
      <c r="N276" s="3"/>
      <c r="O276" s="3"/>
      <c r="Q276" s="14"/>
      <c r="R276" s="3">
        <f t="shared" si="69"/>
        <v>0</v>
      </c>
      <c r="T276" s="3">
        <f t="shared" si="70"/>
        <v>0</v>
      </c>
      <c r="U276" s="3">
        <f t="shared" si="72"/>
        <v>0</v>
      </c>
      <c r="V276" s="13"/>
      <c r="W276" s="13"/>
      <c r="X276" s="13">
        <f t="shared" si="71"/>
        <v>0</v>
      </c>
      <c r="AA276" s="3">
        <f t="shared" si="74"/>
        <v>0</v>
      </c>
      <c r="AB276" s="3">
        <f t="shared" si="75"/>
        <v>0</v>
      </c>
      <c r="AE276" s="3">
        <f t="shared" si="76"/>
        <v>0</v>
      </c>
    </row>
    <row r="277" spans="2:31" x14ac:dyDescent="0.2">
      <c r="B277" s="3"/>
      <c r="C277" s="3"/>
      <c r="D277" s="3"/>
      <c r="G277" s="3"/>
      <c r="H277" s="3"/>
      <c r="I277" s="3"/>
      <c r="J277" s="3"/>
      <c r="K277" s="3"/>
      <c r="L277" s="3"/>
      <c r="M277" s="3"/>
      <c r="N277" s="3"/>
      <c r="O277" s="3"/>
      <c r="Q277" s="14"/>
      <c r="R277" s="3">
        <f t="shared" si="69"/>
        <v>0</v>
      </c>
      <c r="T277" s="3">
        <f t="shared" si="70"/>
        <v>0</v>
      </c>
      <c r="U277" s="3">
        <f t="shared" si="72"/>
        <v>0</v>
      </c>
      <c r="V277" s="13"/>
      <c r="W277" s="13"/>
      <c r="X277" s="13">
        <f t="shared" si="71"/>
        <v>0</v>
      </c>
      <c r="AA277" s="3">
        <f t="shared" si="74"/>
        <v>0</v>
      </c>
      <c r="AB277" s="3">
        <f t="shared" si="75"/>
        <v>0</v>
      </c>
      <c r="AE277" s="3">
        <f t="shared" si="76"/>
        <v>0</v>
      </c>
    </row>
    <row r="278" spans="2:31" x14ac:dyDescent="0.2">
      <c r="B278" s="3"/>
      <c r="C278" s="3"/>
      <c r="D278" s="3"/>
      <c r="G278" s="3"/>
      <c r="H278" s="3"/>
      <c r="I278" s="3"/>
      <c r="J278" s="3"/>
      <c r="K278" s="3"/>
      <c r="L278" s="3"/>
      <c r="M278" s="3"/>
      <c r="N278" s="3"/>
      <c r="O278" s="3"/>
      <c r="Q278" s="14"/>
      <c r="R278" s="3">
        <f t="shared" si="69"/>
        <v>0</v>
      </c>
      <c r="T278" s="3">
        <f t="shared" si="70"/>
        <v>0</v>
      </c>
      <c r="U278" s="3">
        <f t="shared" si="72"/>
        <v>0</v>
      </c>
      <c r="V278" s="13"/>
      <c r="W278" s="13"/>
      <c r="X278" s="13">
        <f t="shared" si="71"/>
        <v>0</v>
      </c>
      <c r="AA278" s="3">
        <f t="shared" si="74"/>
        <v>0</v>
      </c>
      <c r="AB278" s="3">
        <f t="shared" si="75"/>
        <v>0</v>
      </c>
      <c r="AE278" s="3">
        <f t="shared" si="76"/>
        <v>0</v>
      </c>
    </row>
    <row r="279" spans="2:31" x14ac:dyDescent="0.2">
      <c r="B279" s="3"/>
      <c r="C279" s="3"/>
      <c r="D279" s="3"/>
      <c r="G279" s="3"/>
      <c r="H279" s="3"/>
      <c r="I279" s="3"/>
      <c r="J279" s="3"/>
      <c r="K279" s="3"/>
      <c r="L279" s="3"/>
      <c r="M279" s="3"/>
      <c r="N279" s="3"/>
      <c r="O279" s="3"/>
      <c r="Q279" s="14"/>
      <c r="R279" s="3">
        <f t="shared" si="69"/>
        <v>0</v>
      </c>
      <c r="T279" s="3">
        <f t="shared" si="70"/>
        <v>0</v>
      </c>
      <c r="U279" s="3">
        <f t="shared" si="72"/>
        <v>0</v>
      </c>
      <c r="V279" s="13"/>
      <c r="W279" s="13"/>
      <c r="X279" s="13">
        <f t="shared" si="71"/>
        <v>0</v>
      </c>
      <c r="AA279" s="3">
        <f t="shared" si="74"/>
        <v>0</v>
      </c>
      <c r="AB279" s="3">
        <f t="shared" si="75"/>
        <v>0</v>
      </c>
      <c r="AE279" s="3">
        <f t="shared" si="76"/>
        <v>0</v>
      </c>
    </row>
    <row r="280" spans="2:31" x14ac:dyDescent="0.2">
      <c r="B280" s="3"/>
      <c r="C280" s="3"/>
      <c r="D280" s="3"/>
      <c r="G280" s="3"/>
      <c r="H280" s="3"/>
      <c r="I280" s="3"/>
      <c r="J280" s="3"/>
      <c r="K280" s="3"/>
      <c r="L280" s="3"/>
      <c r="M280" s="3"/>
      <c r="N280" s="3"/>
      <c r="O280" s="3"/>
      <c r="Q280" s="14"/>
      <c r="R280" s="3">
        <f t="shared" si="69"/>
        <v>0</v>
      </c>
      <c r="T280" s="3">
        <f t="shared" si="70"/>
        <v>0</v>
      </c>
      <c r="U280" s="3">
        <f t="shared" si="72"/>
        <v>0</v>
      </c>
      <c r="V280" s="13"/>
      <c r="W280" s="13"/>
      <c r="X280" s="13">
        <f t="shared" ref="X280:X288" si="77">+Q280+V280</f>
        <v>0</v>
      </c>
      <c r="AA280" s="3">
        <f t="shared" si="74"/>
        <v>0</v>
      </c>
      <c r="AB280" s="3">
        <f t="shared" si="75"/>
        <v>0</v>
      </c>
      <c r="AE280" s="3">
        <f t="shared" si="76"/>
        <v>0</v>
      </c>
    </row>
    <row r="281" spans="2:31" x14ac:dyDescent="0.2">
      <c r="B281" s="3"/>
      <c r="C281" s="3"/>
      <c r="D281" s="3"/>
      <c r="G281" s="3"/>
      <c r="H281" s="3"/>
      <c r="I281" s="3"/>
      <c r="J281" s="3"/>
      <c r="K281" s="3"/>
      <c r="L281" s="3"/>
      <c r="M281" s="3"/>
      <c r="N281" s="3"/>
      <c r="O281" s="3"/>
      <c r="Q281" s="14"/>
      <c r="R281" s="3">
        <f t="shared" si="69"/>
        <v>0</v>
      </c>
      <c r="T281" s="3">
        <f t="shared" si="70"/>
        <v>0</v>
      </c>
      <c r="U281" s="3">
        <f t="shared" si="72"/>
        <v>0</v>
      </c>
      <c r="V281" s="13"/>
      <c r="W281" s="13"/>
      <c r="X281" s="13">
        <f t="shared" si="77"/>
        <v>0</v>
      </c>
      <c r="AA281" s="3">
        <f t="shared" si="74"/>
        <v>0</v>
      </c>
      <c r="AB281" s="3">
        <f t="shared" si="75"/>
        <v>0</v>
      </c>
      <c r="AE281" s="3">
        <f t="shared" si="76"/>
        <v>0</v>
      </c>
    </row>
    <row r="282" spans="2:31" x14ac:dyDescent="0.2">
      <c r="B282" s="3"/>
      <c r="C282" s="3"/>
      <c r="D282" s="3"/>
      <c r="G282" s="3"/>
      <c r="H282" s="3"/>
      <c r="I282" s="3"/>
      <c r="J282" s="3"/>
      <c r="K282" s="3"/>
      <c r="L282" s="3"/>
      <c r="M282" s="3"/>
      <c r="N282" s="3"/>
      <c r="O282" s="3"/>
      <c r="Q282" s="14"/>
      <c r="R282" s="3">
        <f t="shared" si="69"/>
        <v>0</v>
      </c>
      <c r="T282" s="3">
        <f t="shared" si="70"/>
        <v>0</v>
      </c>
      <c r="U282" s="3">
        <f t="shared" si="72"/>
        <v>0</v>
      </c>
      <c r="V282" s="13"/>
      <c r="W282" s="13"/>
      <c r="X282" s="13">
        <f t="shared" si="77"/>
        <v>0</v>
      </c>
      <c r="AA282" s="3">
        <f t="shared" si="74"/>
        <v>0</v>
      </c>
      <c r="AB282" s="3">
        <f t="shared" si="75"/>
        <v>0</v>
      </c>
      <c r="AE282" s="3">
        <f t="shared" si="76"/>
        <v>0</v>
      </c>
    </row>
    <row r="283" spans="2:31" x14ac:dyDescent="0.2">
      <c r="B283" s="3"/>
      <c r="C283" s="3"/>
      <c r="D283" s="3"/>
      <c r="G283" s="3"/>
      <c r="H283" s="3"/>
      <c r="I283" s="3"/>
      <c r="J283" s="3"/>
      <c r="K283" s="3"/>
      <c r="L283" s="3"/>
      <c r="M283" s="3"/>
      <c r="N283" s="3"/>
      <c r="O283" s="3"/>
      <c r="Q283" s="14"/>
      <c r="R283" s="3">
        <f t="shared" si="69"/>
        <v>0</v>
      </c>
      <c r="T283" s="3">
        <f t="shared" si="70"/>
        <v>0</v>
      </c>
      <c r="U283" s="3">
        <f t="shared" si="72"/>
        <v>0</v>
      </c>
      <c r="V283" s="13"/>
      <c r="W283" s="13"/>
      <c r="X283" s="13">
        <f t="shared" si="77"/>
        <v>0</v>
      </c>
      <c r="AA283" s="3">
        <f t="shared" si="74"/>
        <v>0</v>
      </c>
      <c r="AB283" s="3">
        <f t="shared" si="75"/>
        <v>0</v>
      </c>
      <c r="AE283" s="3">
        <f t="shared" si="76"/>
        <v>0</v>
      </c>
    </row>
    <row r="284" spans="2:31" x14ac:dyDescent="0.2">
      <c r="B284" s="3"/>
      <c r="C284" s="3"/>
      <c r="D284" s="3"/>
      <c r="G284" s="3"/>
      <c r="H284" s="3"/>
      <c r="I284" s="3"/>
      <c r="J284" s="3"/>
      <c r="K284" s="3"/>
      <c r="L284" s="3"/>
      <c r="M284" s="3"/>
      <c r="N284" s="3"/>
      <c r="O284" s="3"/>
      <c r="Q284" s="14"/>
      <c r="R284" s="3">
        <f t="shared" si="69"/>
        <v>0</v>
      </c>
      <c r="T284" s="3">
        <f t="shared" si="70"/>
        <v>0</v>
      </c>
      <c r="U284" s="3">
        <f t="shared" si="72"/>
        <v>0</v>
      </c>
      <c r="V284" s="13"/>
      <c r="W284" s="13"/>
      <c r="X284" s="13">
        <f t="shared" si="77"/>
        <v>0</v>
      </c>
      <c r="AA284" s="3">
        <f t="shared" si="74"/>
        <v>0</v>
      </c>
      <c r="AB284" s="3">
        <f t="shared" si="75"/>
        <v>0</v>
      </c>
      <c r="AE284" s="3">
        <f t="shared" si="76"/>
        <v>0</v>
      </c>
    </row>
    <row r="285" spans="2:31" x14ac:dyDescent="0.2">
      <c r="R285" s="3">
        <f t="shared" si="69"/>
        <v>0</v>
      </c>
      <c r="T285" s="3">
        <f t="shared" si="70"/>
        <v>0</v>
      </c>
      <c r="U285" s="3">
        <f t="shared" si="72"/>
        <v>0</v>
      </c>
      <c r="X285" s="13">
        <f t="shared" si="77"/>
        <v>0</v>
      </c>
      <c r="AB285" s="3">
        <f t="shared" si="75"/>
        <v>0</v>
      </c>
      <c r="AE285" s="3">
        <f t="shared" si="76"/>
        <v>0</v>
      </c>
    </row>
    <row r="286" spans="2:31" x14ac:dyDescent="0.2">
      <c r="R286" s="3">
        <f t="shared" si="69"/>
        <v>0</v>
      </c>
      <c r="T286" s="3">
        <f t="shared" si="70"/>
        <v>0</v>
      </c>
      <c r="U286" s="3">
        <f t="shared" si="72"/>
        <v>0</v>
      </c>
      <c r="X286" s="13">
        <f t="shared" si="77"/>
        <v>0</v>
      </c>
      <c r="AB286" s="3">
        <f t="shared" si="75"/>
        <v>0</v>
      </c>
      <c r="AE286" s="3">
        <f t="shared" si="76"/>
        <v>0</v>
      </c>
    </row>
    <row r="287" spans="2:31" x14ac:dyDescent="0.2">
      <c r="T287" s="3">
        <f t="shared" si="70"/>
        <v>0</v>
      </c>
      <c r="U287" s="3">
        <f t="shared" si="72"/>
        <v>0</v>
      </c>
      <c r="X287" s="13">
        <f t="shared" si="77"/>
        <v>0</v>
      </c>
      <c r="AB287" s="3">
        <f t="shared" si="75"/>
        <v>0</v>
      </c>
    </row>
    <row r="288" spans="2:31" x14ac:dyDescent="0.2">
      <c r="T288" s="3">
        <f t="shared" si="70"/>
        <v>0</v>
      </c>
      <c r="U288" s="3">
        <f t="shared" si="72"/>
        <v>0</v>
      </c>
      <c r="X288" s="13">
        <f t="shared" si="77"/>
        <v>0</v>
      </c>
      <c r="AB288" s="3">
        <f t="shared" si="75"/>
        <v>0</v>
      </c>
    </row>
    <row r="289" spans="20:21" x14ac:dyDescent="0.2">
      <c r="T289" s="3">
        <f t="shared" si="70"/>
        <v>0</v>
      </c>
      <c r="U289" s="3">
        <f t="shared" si="72"/>
        <v>0</v>
      </c>
    </row>
    <row r="290" spans="20:21" x14ac:dyDescent="0.2">
      <c r="T290" s="3">
        <f t="shared" si="70"/>
        <v>0</v>
      </c>
      <c r="U290" s="3">
        <f t="shared" si="72"/>
        <v>0</v>
      </c>
    </row>
    <row r="291" spans="20:21" x14ac:dyDescent="0.2">
      <c r="T291" s="3">
        <f t="shared" si="70"/>
        <v>0</v>
      </c>
      <c r="U291" s="3">
        <f t="shared" si="72"/>
        <v>0</v>
      </c>
    </row>
    <row r="292" spans="20:21" x14ac:dyDescent="0.2">
      <c r="T292" s="3">
        <f t="shared" si="70"/>
        <v>0</v>
      </c>
      <c r="U292" s="3">
        <f t="shared" si="72"/>
        <v>0</v>
      </c>
    </row>
    <row r="293" spans="20:21" x14ac:dyDescent="0.2">
      <c r="T293" s="3">
        <f t="shared" si="70"/>
        <v>0</v>
      </c>
      <c r="U293" s="3">
        <f t="shared" si="72"/>
        <v>0</v>
      </c>
    </row>
    <row r="294" spans="20:21" x14ac:dyDescent="0.2">
      <c r="T294" s="3">
        <f t="shared" si="70"/>
        <v>0</v>
      </c>
      <c r="U294" s="3">
        <f t="shared" si="72"/>
        <v>0</v>
      </c>
    </row>
    <row r="295" spans="20:21" x14ac:dyDescent="0.2">
      <c r="T295" s="3">
        <f t="shared" si="70"/>
        <v>0</v>
      </c>
      <c r="U295" s="3">
        <f t="shared" si="72"/>
        <v>0</v>
      </c>
    </row>
    <row r="296" spans="20:21" x14ac:dyDescent="0.2">
      <c r="T296" s="3">
        <f t="shared" si="70"/>
        <v>0</v>
      </c>
      <c r="U296" s="3">
        <f t="shared" si="72"/>
        <v>0</v>
      </c>
    </row>
    <row r="297" spans="20:21" x14ac:dyDescent="0.2">
      <c r="T297" s="3">
        <f t="shared" si="70"/>
        <v>0</v>
      </c>
      <c r="U297" s="3">
        <f t="shared" si="72"/>
        <v>0</v>
      </c>
    </row>
    <row r="298" spans="20:21" x14ac:dyDescent="0.2">
      <c r="T298" s="3">
        <f t="shared" si="70"/>
        <v>0</v>
      </c>
      <c r="U298" s="3">
        <f t="shared" si="72"/>
        <v>0</v>
      </c>
    </row>
    <row r="299" spans="20:21" x14ac:dyDescent="0.2">
      <c r="T299" s="3">
        <f t="shared" si="70"/>
        <v>0</v>
      </c>
      <c r="U299" s="3">
        <f t="shared" si="72"/>
        <v>0</v>
      </c>
    </row>
    <row r="300" spans="20:21" x14ac:dyDescent="0.2">
      <c r="T300" s="3">
        <f t="shared" si="70"/>
        <v>0</v>
      </c>
      <c r="U300" s="3">
        <f t="shared" si="72"/>
        <v>0</v>
      </c>
    </row>
    <row r="301" spans="20:21" x14ac:dyDescent="0.2">
      <c r="T301" s="3">
        <f t="shared" si="70"/>
        <v>0</v>
      </c>
      <c r="U301" s="3">
        <f t="shared" si="72"/>
        <v>0</v>
      </c>
    </row>
    <row r="302" spans="20:21" x14ac:dyDescent="0.2">
      <c r="T302" s="3">
        <f t="shared" si="70"/>
        <v>0</v>
      </c>
      <c r="U302" s="3">
        <f t="shared" si="72"/>
        <v>0</v>
      </c>
    </row>
    <row r="303" spans="20:21" x14ac:dyDescent="0.2">
      <c r="T303" s="3">
        <f t="shared" ref="T303:T329" si="78">K303*L303*M303*S303/1000/1000/1000</f>
        <v>0</v>
      </c>
      <c r="U303" s="3">
        <f t="shared" si="72"/>
        <v>0</v>
      </c>
    </row>
    <row r="304" spans="20:21" x14ac:dyDescent="0.2">
      <c r="T304" s="3">
        <f t="shared" si="78"/>
        <v>0</v>
      </c>
      <c r="U304" s="3">
        <f t="shared" si="72"/>
        <v>0</v>
      </c>
    </row>
    <row r="305" spans="20:21" x14ac:dyDescent="0.2">
      <c r="T305" s="3">
        <f t="shared" si="78"/>
        <v>0</v>
      </c>
      <c r="U305" s="3">
        <f t="shared" si="72"/>
        <v>0</v>
      </c>
    </row>
    <row r="306" spans="20:21" x14ac:dyDescent="0.2">
      <c r="T306" s="3">
        <f t="shared" si="78"/>
        <v>0</v>
      </c>
      <c r="U306" s="3">
        <f t="shared" si="72"/>
        <v>0</v>
      </c>
    </row>
    <row r="307" spans="20:21" x14ac:dyDescent="0.2">
      <c r="T307" s="3">
        <f t="shared" si="78"/>
        <v>0</v>
      </c>
      <c r="U307" s="3">
        <f t="shared" si="72"/>
        <v>0</v>
      </c>
    </row>
    <row r="308" spans="20:21" x14ac:dyDescent="0.2">
      <c r="T308" s="3">
        <f t="shared" si="78"/>
        <v>0</v>
      </c>
      <c r="U308" s="3">
        <f t="shared" si="72"/>
        <v>0</v>
      </c>
    </row>
    <row r="309" spans="20:21" x14ac:dyDescent="0.2">
      <c r="T309" s="3">
        <f t="shared" si="78"/>
        <v>0</v>
      </c>
      <c r="U309" s="3">
        <f t="shared" si="72"/>
        <v>0</v>
      </c>
    </row>
    <row r="310" spans="20:21" x14ac:dyDescent="0.2">
      <c r="T310" s="3">
        <f t="shared" si="78"/>
        <v>0</v>
      </c>
      <c r="U310" s="3">
        <f t="shared" si="72"/>
        <v>0</v>
      </c>
    </row>
    <row r="311" spans="20:21" x14ac:dyDescent="0.2">
      <c r="T311" s="3">
        <f t="shared" si="78"/>
        <v>0</v>
      </c>
      <c r="U311" s="3">
        <f t="shared" si="72"/>
        <v>0</v>
      </c>
    </row>
    <row r="312" spans="20:21" x14ac:dyDescent="0.2">
      <c r="T312" s="3">
        <f t="shared" si="78"/>
        <v>0</v>
      </c>
      <c r="U312" s="3">
        <f t="shared" si="72"/>
        <v>0</v>
      </c>
    </row>
    <row r="313" spans="20:21" x14ac:dyDescent="0.2">
      <c r="T313" s="3">
        <f t="shared" si="78"/>
        <v>0</v>
      </c>
      <c r="U313" s="3">
        <f t="shared" si="72"/>
        <v>0</v>
      </c>
    </row>
    <row r="314" spans="20:21" x14ac:dyDescent="0.2">
      <c r="T314" s="3">
        <f t="shared" si="78"/>
        <v>0</v>
      </c>
      <c r="U314" s="3">
        <f t="shared" si="72"/>
        <v>0</v>
      </c>
    </row>
    <row r="315" spans="20:21" x14ac:dyDescent="0.2">
      <c r="T315" s="3">
        <f t="shared" si="78"/>
        <v>0</v>
      </c>
      <c r="U315" s="3">
        <f t="shared" si="72"/>
        <v>0</v>
      </c>
    </row>
    <row r="316" spans="20:21" x14ac:dyDescent="0.2">
      <c r="T316" s="3">
        <f t="shared" si="78"/>
        <v>0</v>
      </c>
      <c r="U316" s="3">
        <f t="shared" ref="U316:U329" si="79">K316*L316*M316*N316*V316/1000/1000/1000</f>
        <v>0</v>
      </c>
    </row>
    <row r="317" spans="20:21" x14ac:dyDescent="0.2">
      <c r="T317" s="3">
        <f t="shared" si="78"/>
        <v>0</v>
      </c>
      <c r="U317" s="3">
        <f t="shared" si="79"/>
        <v>0</v>
      </c>
    </row>
    <row r="318" spans="20:21" x14ac:dyDescent="0.2">
      <c r="T318" s="3">
        <f t="shared" si="78"/>
        <v>0</v>
      </c>
      <c r="U318" s="3">
        <f t="shared" si="79"/>
        <v>0</v>
      </c>
    </row>
    <row r="319" spans="20:21" x14ac:dyDescent="0.2">
      <c r="T319" s="3">
        <f t="shared" si="78"/>
        <v>0</v>
      </c>
      <c r="U319" s="3">
        <f t="shared" si="79"/>
        <v>0</v>
      </c>
    </row>
    <row r="320" spans="20:21" x14ac:dyDescent="0.2">
      <c r="T320" s="3">
        <f t="shared" si="78"/>
        <v>0</v>
      </c>
      <c r="U320" s="3">
        <f t="shared" si="79"/>
        <v>0</v>
      </c>
    </row>
    <row r="321" spans="20:21" x14ac:dyDescent="0.2">
      <c r="T321" s="3">
        <f t="shared" si="78"/>
        <v>0</v>
      </c>
      <c r="U321" s="3">
        <f t="shared" si="79"/>
        <v>0</v>
      </c>
    </row>
    <row r="322" spans="20:21" x14ac:dyDescent="0.2">
      <c r="T322" s="3">
        <f t="shared" si="78"/>
        <v>0</v>
      </c>
      <c r="U322" s="3">
        <f t="shared" si="79"/>
        <v>0</v>
      </c>
    </row>
    <row r="323" spans="20:21" x14ac:dyDescent="0.2">
      <c r="T323" s="3">
        <f t="shared" si="78"/>
        <v>0</v>
      </c>
      <c r="U323" s="3">
        <f t="shared" si="79"/>
        <v>0</v>
      </c>
    </row>
    <row r="324" spans="20:21" x14ac:dyDescent="0.2">
      <c r="T324" s="3">
        <f t="shared" si="78"/>
        <v>0</v>
      </c>
      <c r="U324" s="3">
        <f t="shared" si="79"/>
        <v>0</v>
      </c>
    </row>
    <row r="325" spans="20:21" x14ac:dyDescent="0.2">
      <c r="T325" s="3">
        <f t="shared" si="78"/>
        <v>0</v>
      </c>
      <c r="U325" s="3">
        <f t="shared" si="79"/>
        <v>0</v>
      </c>
    </row>
    <row r="326" spans="20:21" x14ac:dyDescent="0.2">
      <c r="T326" s="3">
        <f t="shared" si="78"/>
        <v>0</v>
      </c>
      <c r="U326" s="3">
        <f t="shared" si="79"/>
        <v>0</v>
      </c>
    </row>
    <row r="327" spans="20:21" x14ac:dyDescent="0.2">
      <c r="T327" s="3">
        <f t="shared" si="78"/>
        <v>0</v>
      </c>
      <c r="U327" s="3">
        <f t="shared" si="79"/>
        <v>0</v>
      </c>
    </row>
    <row r="328" spans="20:21" x14ac:dyDescent="0.2">
      <c r="T328" s="3">
        <f t="shared" si="78"/>
        <v>0</v>
      </c>
      <c r="U328" s="3">
        <f t="shared" si="79"/>
        <v>0</v>
      </c>
    </row>
    <row r="329" spans="20:21" x14ac:dyDescent="0.2">
      <c r="T329" s="3">
        <f t="shared" si="78"/>
        <v>0</v>
      </c>
      <c r="U329" s="3">
        <f t="shared" si="79"/>
        <v>0</v>
      </c>
    </row>
    <row r="550" spans="3:28" x14ac:dyDescent="0.2">
      <c r="Y550" s="109"/>
      <c r="Z550" s="109"/>
      <c r="AA550" s="109"/>
      <c r="AB550" s="109"/>
    </row>
    <row r="551" spans="3:28" x14ac:dyDescent="0.2">
      <c r="Y551" s="109"/>
      <c r="Z551" s="109"/>
      <c r="AA551" s="109"/>
      <c r="AB551" s="109"/>
    </row>
    <row r="555" spans="3:28" x14ac:dyDescent="0.2">
      <c r="C555" s="14" t="s">
        <v>1</v>
      </c>
      <c r="D555" s="14" t="s">
        <v>0</v>
      </c>
    </row>
  </sheetData>
  <autoFilter ref="A1:AO554" xr:uid="{00000000-0009-0000-0000-000000000000}"/>
  <mergeCells count="5">
    <mergeCell ref="X118:X119"/>
    <mergeCell ref="AA550:AA551"/>
    <mergeCell ref="AB550:AB551"/>
    <mergeCell ref="Y550:Y551"/>
    <mergeCell ref="Z550:Z551"/>
  </mergeCells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U258"/>
  <sheetViews>
    <sheetView zoomScale="85" workbookViewId="0">
      <selection activeCell="I23" sqref="I23"/>
    </sheetView>
  </sheetViews>
  <sheetFormatPr defaultRowHeight="12.75" x14ac:dyDescent="0.2"/>
  <cols>
    <col min="1" max="1" width="13.7109375" style="15" customWidth="1"/>
    <col min="2" max="7" width="10.7109375" style="15" customWidth="1"/>
    <col min="8" max="9" width="15.5703125" style="15" bestFit="1" customWidth="1"/>
    <col min="10" max="10" width="17" style="15" bestFit="1" customWidth="1"/>
    <col min="11" max="11" width="15.5703125" style="15" bestFit="1" customWidth="1"/>
    <col min="12" max="12" width="11.5703125" style="15" bestFit="1" customWidth="1"/>
    <col min="13" max="13" width="15.5703125" style="15" bestFit="1" customWidth="1"/>
    <col min="14" max="14" width="8.5703125" style="15" bestFit="1" customWidth="1"/>
    <col min="15" max="15" width="10.5703125" style="15" bestFit="1" customWidth="1"/>
    <col min="16" max="16" width="11.5703125" style="15" bestFit="1" customWidth="1"/>
    <col min="17" max="17" width="9" style="15" bestFit="1" customWidth="1"/>
    <col min="18" max="18" width="16.28515625" style="15" bestFit="1" customWidth="1"/>
    <col min="19" max="19" width="14.28515625" style="15" bestFit="1" customWidth="1"/>
    <col min="20" max="20" width="15.5703125" style="15" bestFit="1" customWidth="1"/>
    <col min="21" max="21" width="19" style="15" bestFit="1" customWidth="1"/>
    <col min="22" max="23" width="17" style="15" bestFit="1" customWidth="1"/>
    <col min="24" max="24" width="17.140625" style="15" bestFit="1" customWidth="1"/>
    <col min="25" max="25" width="17" style="15" bestFit="1" customWidth="1"/>
    <col min="26" max="26" width="18" style="15" bestFit="1" customWidth="1"/>
    <col min="27" max="27" width="20" style="15" bestFit="1" customWidth="1"/>
    <col min="28" max="28" width="17" style="15" bestFit="1" customWidth="1"/>
    <col min="29" max="29" width="15.5703125" style="15" bestFit="1" customWidth="1"/>
    <col min="30" max="30" width="19.5703125" style="15" bestFit="1" customWidth="1"/>
    <col min="31" max="31" width="17.42578125" style="15" bestFit="1" customWidth="1"/>
    <col min="32" max="76" width="20" style="15" bestFit="1" customWidth="1"/>
    <col min="77" max="77" width="27.42578125" style="15" bestFit="1" customWidth="1"/>
    <col min="78" max="78" width="27" style="15" bestFit="1" customWidth="1"/>
    <col min="79" max="79" width="24.28515625" style="15" bestFit="1" customWidth="1"/>
    <col min="80" max="80" width="24.85546875" style="15" bestFit="1" customWidth="1"/>
    <col min="81" max="81" width="17.85546875" style="15" bestFit="1" customWidth="1"/>
    <col min="82" max="82" width="27.85546875" style="15" bestFit="1" customWidth="1"/>
    <col min="83" max="83" width="12.85546875" style="15" bestFit="1" customWidth="1"/>
    <col min="84" max="84" width="15.140625" style="15" bestFit="1" customWidth="1"/>
    <col min="85" max="85" width="24.28515625" style="15" bestFit="1" customWidth="1"/>
    <col min="86" max="86" width="12.85546875" style="15" bestFit="1" customWidth="1"/>
    <col min="87" max="88" width="21" style="15" bestFit="1" customWidth="1"/>
    <col min="89" max="89" width="15.5703125" style="15" bestFit="1" customWidth="1"/>
    <col min="90" max="91" width="23.7109375" style="15" bestFit="1" customWidth="1"/>
    <col min="92" max="92" width="20" style="15" bestFit="1" customWidth="1"/>
    <col min="93" max="93" width="23.7109375" style="15" bestFit="1" customWidth="1"/>
    <col min="94" max="94" width="26" style="15" bestFit="1" customWidth="1"/>
    <col min="95" max="95" width="29" style="15" bestFit="1" customWidth="1"/>
    <col min="96" max="97" width="27.7109375" style="15" bestFit="1" customWidth="1"/>
    <col min="98" max="98" width="22.140625" style="15" bestFit="1" customWidth="1"/>
    <col min="99" max="99" width="18.28515625" style="15" bestFit="1" customWidth="1"/>
    <col min="100" max="16384" width="9.140625" style="15"/>
  </cols>
  <sheetData>
    <row r="1" spans="1:99" ht="35.25" x14ac:dyDescent="0.2">
      <c r="A1" s="110" t="s">
        <v>18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</row>
    <row r="2" spans="1:99" ht="12" customHeight="1" x14ac:dyDescent="0.2">
      <c r="A2" s="16"/>
      <c r="B2" s="16"/>
    </row>
    <row r="3" spans="1:99" ht="12" customHeight="1" x14ac:dyDescent="0.2">
      <c r="A3" s="66" t="s">
        <v>2</v>
      </c>
      <c r="B3" s="67" t="s">
        <v>20</v>
      </c>
    </row>
    <row r="4" spans="1:99" ht="12" customHeight="1" x14ac:dyDescent="0.2">
      <c r="A4" s="66" t="s">
        <v>6</v>
      </c>
      <c r="B4" s="67" t="s">
        <v>20</v>
      </c>
    </row>
    <row r="5" spans="1:99" ht="12" customHeight="1" x14ac:dyDescent="0.2">
      <c r="A5" s="66" t="s">
        <v>3</v>
      </c>
      <c r="B5" s="67" t="s">
        <v>20</v>
      </c>
    </row>
    <row r="6" spans="1:99" ht="12" customHeight="1" x14ac:dyDescent="0.2">
      <c r="A6" s="66" t="s">
        <v>4</v>
      </c>
      <c r="B6" s="67" t="s">
        <v>20</v>
      </c>
    </row>
    <row r="7" spans="1:99" ht="12" customHeight="1" x14ac:dyDescent="0.2">
      <c r="A7" s="66" t="s">
        <v>5</v>
      </c>
      <c r="B7" s="67" t="s">
        <v>20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99" s="6" customFormat="1" ht="12" customHeight="1" x14ac:dyDescent="0.2">
      <c r="A8" s="66" t="s">
        <v>9</v>
      </c>
      <c r="B8" s="67" t="s">
        <v>20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99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99" x14ac:dyDescent="0.2">
      <c r="A10" s="68"/>
      <c r="B10" s="69"/>
      <c r="C10" s="69"/>
      <c r="D10" s="69"/>
      <c r="E10" s="69"/>
      <c r="F10" s="69"/>
      <c r="G10" s="69"/>
      <c r="H10" s="70" t="s">
        <v>8</v>
      </c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71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</row>
    <row r="11" spans="1:99" ht="57.75" customHeight="1" x14ac:dyDescent="0.2">
      <c r="A11" s="37" t="s">
        <v>7</v>
      </c>
      <c r="B11" s="70" t="s">
        <v>21</v>
      </c>
      <c r="C11" s="70" t="s">
        <v>22</v>
      </c>
      <c r="D11" s="70" t="s">
        <v>23</v>
      </c>
      <c r="E11" s="70" t="s">
        <v>24</v>
      </c>
      <c r="F11" s="70" t="s">
        <v>25</v>
      </c>
      <c r="G11" s="70" t="s">
        <v>26</v>
      </c>
      <c r="H11" s="58" t="s">
        <v>27</v>
      </c>
      <c r="I11" s="59" t="s">
        <v>28</v>
      </c>
      <c r="J11" s="59" t="s">
        <v>29</v>
      </c>
      <c r="K11" s="59" t="s">
        <v>30</v>
      </c>
      <c r="L11" s="59" t="s">
        <v>13</v>
      </c>
      <c r="M11" s="59" t="s">
        <v>96</v>
      </c>
      <c r="N11" s="72" t="s">
        <v>16</v>
      </c>
      <c r="O11" s="59" t="s">
        <v>17</v>
      </c>
      <c r="P11" s="59" t="s">
        <v>12</v>
      </c>
      <c r="Q11" s="59" t="s">
        <v>15</v>
      </c>
      <c r="R11" s="59" t="s">
        <v>88</v>
      </c>
      <c r="S11" s="59" t="s">
        <v>89</v>
      </c>
      <c r="T11" s="59" t="s">
        <v>90</v>
      </c>
      <c r="U11" s="59" t="s">
        <v>66</v>
      </c>
      <c r="V11" s="59" t="s">
        <v>67</v>
      </c>
      <c r="W11" s="59" t="s">
        <v>68</v>
      </c>
      <c r="X11" s="59" t="s">
        <v>69</v>
      </c>
      <c r="Y11" s="59" t="s">
        <v>70</v>
      </c>
      <c r="Z11" s="59" t="s">
        <v>71</v>
      </c>
      <c r="AA11" s="59" t="s">
        <v>72</v>
      </c>
      <c r="AB11" s="59" t="s">
        <v>73</v>
      </c>
      <c r="AC11" s="59" t="s">
        <v>74</v>
      </c>
      <c r="AD11" s="60" t="s">
        <v>10</v>
      </c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</row>
    <row r="12" spans="1:99" ht="21.75" customHeight="1" x14ac:dyDescent="0.2">
      <c r="A12" s="68" t="s">
        <v>260</v>
      </c>
      <c r="B12" s="68">
        <v>4920</v>
      </c>
      <c r="C12" s="68">
        <v>2490</v>
      </c>
      <c r="D12" s="68">
        <v>18.5</v>
      </c>
      <c r="E12" s="68">
        <v>2440</v>
      </c>
      <c r="F12" s="68">
        <v>1220</v>
      </c>
      <c r="G12" s="68">
        <v>18</v>
      </c>
      <c r="H12" s="76">
        <v>12594</v>
      </c>
      <c r="I12" s="77">
        <v>2854.3016411999997</v>
      </c>
      <c r="J12" s="77">
        <v>50376</v>
      </c>
      <c r="K12" s="77">
        <v>2699.2669824</v>
      </c>
      <c r="L12" s="77">
        <v>29.577484799999993</v>
      </c>
      <c r="M12" s="77">
        <v>2728.8444672000001</v>
      </c>
      <c r="N12" s="78">
        <v>0</v>
      </c>
      <c r="O12" s="77">
        <v>29.228662505684902</v>
      </c>
      <c r="P12" s="77">
        <v>92.34999999999998</v>
      </c>
      <c r="Q12" s="78">
        <v>0.35868055555555556</v>
      </c>
      <c r="R12" s="77">
        <v>721.07000000000016</v>
      </c>
      <c r="S12" s="77">
        <v>1023.3599999999999</v>
      </c>
      <c r="T12" s="77">
        <v>1744.4300000000003</v>
      </c>
      <c r="U12" s="77">
        <v>34377</v>
      </c>
      <c r="V12" s="77">
        <v>35699</v>
      </c>
      <c r="W12" s="77">
        <v>70076</v>
      </c>
      <c r="X12" s="77">
        <v>14086</v>
      </c>
      <c r="Y12" s="77">
        <v>101916</v>
      </c>
      <c r="Z12" s="77">
        <v>13748</v>
      </c>
      <c r="AA12" s="77">
        <v>480.85999999999996</v>
      </c>
      <c r="AB12" s="77">
        <v>101856</v>
      </c>
      <c r="AC12" s="77">
        <v>2425</v>
      </c>
      <c r="AD12" s="79">
        <v>573520</v>
      </c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</row>
    <row r="13" spans="1:99" ht="21.75" customHeight="1" x14ac:dyDescent="0.2">
      <c r="A13" s="106"/>
      <c r="B13" s="68">
        <v>4915</v>
      </c>
      <c r="C13" s="68">
        <v>2490</v>
      </c>
      <c r="D13" s="68">
        <v>18.5</v>
      </c>
      <c r="E13" s="68">
        <v>2440</v>
      </c>
      <c r="F13" s="68">
        <v>1220</v>
      </c>
      <c r="G13" s="68">
        <v>18</v>
      </c>
      <c r="H13" s="76">
        <v>30069</v>
      </c>
      <c r="I13" s="77">
        <v>6807.9065037750033</v>
      </c>
      <c r="J13" s="77">
        <v>120276</v>
      </c>
      <c r="K13" s="77">
        <v>6444.6767424</v>
      </c>
      <c r="L13" s="77">
        <v>215.40124800000004</v>
      </c>
      <c r="M13" s="77">
        <v>6660.0779904000001</v>
      </c>
      <c r="N13" s="78">
        <v>0</v>
      </c>
      <c r="O13" s="77">
        <v>32.309542491978611</v>
      </c>
      <c r="P13" s="77">
        <v>199.46666666666664</v>
      </c>
      <c r="Q13" s="78">
        <v>0.16477074464372951</v>
      </c>
      <c r="R13" s="77">
        <v>1591.7</v>
      </c>
      <c r="S13" s="77">
        <v>2451.5499999999993</v>
      </c>
      <c r="T13" s="77">
        <v>4043.2500000000009</v>
      </c>
      <c r="U13" s="77">
        <v>75225</v>
      </c>
      <c r="V13" s="77">
        <v>96054</v>
      </c>
      <c r="W13" s="77">
        <v>171279</v>
      </c>
      <c r="X13" s="77">
        <v>31257</v>
      </c>
      <c r="Y13" s="77">
        <v>263101</v>
      </c>
      <c r="Z13" s="77">
        <v>10181.349999999999</v>
      </c>
      <c r="AA13" s="77">
        <v>6021.93</v>
      </c>
      <c r="AB13" s="77">
        <v>263191</v>
      </c>
      <c r="AC13" s="77">
        <v>3053.82</v>
      </c>
      <c r="AD13" s="79">
        <v>955100</v>
      </c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</row>
    <row r="14" spans="1:99" ht="21.75" customHeight="1" x14ac:dyDescent="0.2">
      <c r="A14" s="68" t="s">
        <v>185</v>
      </c>
      <c r="B14" s="68">
        <v>4920</v>
      </c>
      <c r="C14" s="68">
        <v>2490</v>
      </c>
      <c r="D14" s="68">
        <v>25.6</v>
      </c>
      <c r="E14" s="68">
        <v>2440</v>
      </c>
      <c r="F14" s="68">
        <v>1220</v>
      </c>
      <c r="G14" s="68">
        <v>25</v>
      </c>
      <c r="H14" s="76">
        <v>6719</v>
      </c>
      <c r="I14" s="77">
        <v>2107.2160051200003</v>
      </c>
      <c r="J14" s="77">
        <v>26876</v>
      </c>
      <c r="K14" s="77">
        <v>2000.1119200000001</v>
      </c>
      <c r="L14" s="77">
        <v>23.814400000000003</v>
      </c>
      <c r="M14" s="77">
        <v>2023.92632</v>
      </c>
      <c r="N14" s="78">
        <v>0</v>
      </c>
      <c r="O14" s="77">
        <v>34.131602730375434</v>
      </c>
      <c r="P14" s="77">
        <v>58.599999999999994</v>
      </c>
      <c r="Q14" s="78">
        <v>8.4375000000000006E-2</v>
      </c>
      <c r="R14" s="77">
        <v>356.76</v>
      </c>
      <c r="S14" s="77">
        <v>815.4799999999999</v>
      </c>
      <c r="T14" s="77">
        <v>1172.24</v>
      </c>
      <c r="U14" s="77">
        <v>17139</v>
      </c>
      <c r="V14" s="77">
        <v>28940</v>
      </c>
      <c r="W14" s="77">
        <v>46079</v>
      </c>
      <c r="X14" s="77">
        <v>8526</v>
      </c>
      <c r="Y14" s="77">
        <v>67689</v>
      </c>
      <c r="Z14" s="77">
        <v>5258</v>
      </c>
      <c r="AA14" s="77">
        <v>529.52</v>
      </c>
      <c r="AB14" s="77">
        <v>67689</v>
      </c>
      <c r="AC14" s="77">
        <v>886.7</v>
      </c>
      <c r="AD14" s="79">
        <v>268640</v>
      </c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</row>
    <row r="15" spans="1:99" ht="21.75" customHeight="1" x14ac:dyDescent="0.2">
      <c r="A15" s="106"/>
      <c r="B15" s="106"/>
      <c r="C15" s="106"/>
      <c r="D15" s="68">
        <v>25.5</v>
      </c>
      <c r="E15" s="68">
        <v>2440</v>
      </c>
      <c r="F15" s="68">
        <v>1220</v>
      </c>
      <c r="G15" s="68">
        <v>25</v>
      </c>
      <c r="H15" s="76">
        <v>1308</v>
      </c>
      <c r="I15" s="77">
        <v>408.61318319999998</v>
      </c>
      <c r="J15" s="77">
        <v>5232</v>
      </c>
      <c r="K15" s="77">
        <v>389.36544000000004</v>
      </c>
      <c r="L15" s="77">
        <v>15.77704</v>
      </c>
      <c r="M15" s="77">
        <v>405.14248000000003</v>
      </c>
      <c r="N15" s="78">
        <v>0</v>
      </c>
      <c r="O15" s="77">
        <v>29.460184615384616</v>
      </c>
      <c r="P15" s="77">
        <v>13.216666666666667</v>
      </c>
      <c r="Q15" s="78">
        <v>0.17395833333333333</v>
      </c>
      <c r="R15" s="77">
        <v>81.47999999999999</v>
      </c>
      <c r="S15" s="77">
        <v>179.57</v>
      </c>
      <c r="T15" s="77">
        <v>261.04999999999995</v>
      </c>
      <c r="U15" s="77">
        <v>3857</v>
      </c>
      <c r="V15" s="77">
        <v>6410</v>
      </c>
      <c r="W15" s="77">
        <v>10267</v>
      </c>
      <c r="X15" s="77">
        <v>1928</v>
      </c>
      <c r="Y15" s="77">
        <v>15157</v>
      </c>
      <c r="Z15" s="77">
        <v>1210</v>
      </c>
      <c r="AA15" s="77">
        <v>114.08000000000001</v>
      </c>
      <c r="AB15" s="77">
        <v>15157</v>
      </c>
      <c r="AC15" s="77">
        <v>189</v>
      </c>
      <c r="AD15" s="79">
        <v>61120</v>
      </c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</row>
    <row r="16" spans="1:99" ht="21.75" customHeight="1" x14ac:dyDescent="0.2">
      <c r="A16" s="106"/>
      <c r="B16" s="68">
        <v>4915</v>
      </c>
      <c r="C16" s="68">
        <v>2490</v>
      </c>
      <c r="D16" s="68">
        <v>25.6</v>
      </c>
      <c r="E16" s="68">
        <v>2440</v>
      </c>
      <c r="F16" s="68">
        <v>1220</v>
      </c>
      <c r="G16" s="68">
        <v>25</v>
      </c>
      <c r="H16" s="76">
        <v>16687</v>
      </c>
      <c r="I16" s="77">
        <v>5228.0664691200009</v>
      </c>
      <c r="J16" s="77">
        <v>66748</v>
      </c>
      <c r="K16" s="77">
        <v>4967.38616</v>
      </c>
      <c r="L16" s="77">
        <v>157.47271999999998</v>
      </c>
      <c r="M16" s="77">
        <v>5124.8588799999998</v>
      </c>
      <c r="N16" s="78">
        <v>0</v>
      </c>
      <c r="O16" s="77">
        <v>32.189563624581488</v>
      </c>
      <c r="P16" s="77">
        <v>154.31666666666666</v>
      </c>
      <c r="Q16" s="78">
        <v>0.14828442645570786</v>
      </c>
      <c r="R16" s="77">
        <v>897.04000000000008</v>
      </c>
      <c r="S16" s="77">
        <v>1933.5800000000004</v>
      </c>
      <c r="T16" s="77">
        <v>2830.62</v>
      </c>
      <c r="U16" s="77">
        <v>39838</v>
      </c>
      <c r="V16" s="77">
        <v>72930</v>
      </c>
      <c r="W16" s="77">
        <v>112768</v>
      </c>
      <c r="X16" s="77">
        <v>20988</v>
      </c>
      <c r="Y16" s="77">
        <v>143457</v>
      </c>
      <c r="Z16" s="77">
        <v>12331.25</v>
      </c>
      <c r="AA16" s="77">
        <v>217.51</v>
      </c>
      <c r="AB16" s="77">
        <v>143457</v>
      </c>
      <c r="AC16" s="77">
        <v>2375.8000000000002</v>
      </c>
      <c r="AD16" s="79">
        <v>713540</v>
      </c>
      <c r="AE16"/>
      <c r="AF16"/>
      <c r="AG16"/>
      <c r="AH16" s="16"/>
      <c r="AI16" s="16"/>
      <c r="AJ16" s="16"/>
    </row>
    <row r="17" spans="1:36" ht="21.75" customHeight="1" x14ac:dyDescent="0.2">
      <c r="A17" s="68" t="s">
        <v>261</v>
      </c>
      <c r="B17" s="68">
        <v>4920</v>
      </c>
      <c r="C17" s="68">
        <v>2490</v>
      </c>
      <c r="D17" s="68">
        <v>9.5</v>
      </c>
      <c r="E17" s="68">
        <v>2440</v>
      </c>
      <c r="F17" s="68">
        <v>1220</v>
      </c>
      <c r="G17" s="68">
        <v>9</v>
      </c>
      <c r="H17" s="76">
        <v>12163</v>
      </c>
      <c r="I17" s="77">
        <v>1415.5615638000002</v>
      </c>
      <c r="J17" s="77">
        <v>48652</v>
      </c>
      <c r="K17" s="77">
        <v>1303.4454624000002</v>
      </c>
      <c r="L17" s="77">
        <v>62.584243199999996</v>
      </c>
      <c r="M17" s="77">
        <v>1366.0297056000002</v>
      </c>
      <c r="N17" s="78">
        <v>0</v>
      </c>
      <c r="O17" s="77">
        <v>20.569891568648082</v>
      </c>
      <c r="P17" s="77">
        <v>63.366666666666667</v>
      </c>
      <c r="Q17" s="78">
        <v>0.16622807017543859</v>
      </c>
      <c r="R17" s="77">
        <v>485.20000000000005</v>
      </c>
      <c r="S17" s="77">
        <v>436.41999999999996</v>
      </c>
      <c r="T17" s="77">
        <v>921.62</v>
      </c>
      <c r="U17" s="77">
        <v>22771</v>
      </c>
      <c r="V17" s="77">
        <v>15053</v>
      </c>
      <c r="W17" s="77">
        <v>37824</v>
      </c>
      <c r="X17" s="77">
        <v>7831</v>
      </c>
      <c r="Y17" s="77">
        <v>51020</v>
      </c>
      <c r="Z17" s="77">
        <v>6792.36</v>
      </c>
      <c r="AA17" s="77">
        <v>386.02000000000004</v>
      </c>
      <c r="AB17" s="77">
        <v>51020</v>
      </c>
      <c r="AC17" s="77">
        <v>2063.4499999999998</v>
      </c>
      <c r="AD17" s="79">
        <v>275520</v>
      </c>
      <c r="AE17"/>
      <c r="AF17"/>
      <c r="AG17"/>
      <c r="AH17" s="16"/>
      <c r="AI17" s="16"/>
      <c r="AJ17" s="16"/>
    </row>
    <row r="18" spans="1:36" ht="21.75" customHeight="1" x14ac:dyDescent="0.2">
      <c r="A18" s="68" t="s">
        <v>262</v>
      </c>
      <c r="B18" s="68" t="s">
        <v>262</v>
      </c>
      <c r="C18" s="68" t="s">
        <v>262</v>
      </c>
      <c r="D18" s="68" t="s">
        <v>262</v>
      </c>
      <c r="E18" s="68" t="s">
        <v>262</v>
      </c>
      <c r="F18" s="68" t="s">
        <v>262</v>
      </c>
      <c r="G18" s="68" t="s">
        <v>262</v>
      </c>
      <c r="H18" s="76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8">
        <v>0</v>
      </c>
      <c r="O18" s="77">
        <v>0</v>
      </c>
      <c r="P18" s="77">
        <v>0</v>
      </c>
      <c r="Q18" s="78">
        <v>0</v>
      </c>
      <c r="R18" s="77">
        <v>0</v>
      </c>
      <c r="S18" s="77">
        <v>0</v>
      </c>
      <c r="T18" s="77">
        <v>0</v>
      </c>
      <c r="U18" s="77">
        <v>0</v>
      </c>
      <c r="V18" s="77">
        <v>0</v>
      </c>
      <c r="W18" s="77">
        <v>0</v>
      </c>
      <c r="X18" s="77">
        <v>0</v>
      </c>
      <c r="Y18" s="77">
        <v>0</v>
      </c>
      <c r="Z18" s="77">
        <v>0</v>
      </c>
      <c r="AA18" s="77">
        <v>0</v>
      </c>
      <c r="AB18" s="77">
        <v>0</v>
      </c>
      <c r="AC18" s="77">
        <v>0</v>
      </c>
      <c r="AD18" s="79">
        <v>0</v>
      </c>
      <c r="AE18"/>
      <c r="AF18"/>
      <c r="AG18"/>
      <c r="AH18" s="16"/>
      <c r="AI18" s="16"/>
      <c r="AJ18" s="16"/>
    </row>
    <row r="19" spans="1:36" ht="21.75" customHeight="1" x14ac:dyDescent="0.2">
      <c r="A19" s="80" t="s">
        <v>19</v>
      </c>
      <c r="B19" s="81"/>
      <c r="C19" s="81"/>
      <c r="D19" s="81"/>
      <c r="E19" s="81"/>
      <c r="F19" s="81"/>
      <c r="G19" s="82"/>
      <c r="H19" s="83">
        <v>79540</v>
      </c>
      <c r="I19" s="84">
        <v>18821.665366215006</v>
      </c>
      <c r="J19" s="84">
        <v>318160</v>
      </c>
      <c r="K19" s="84">
        <v>17804.252707199998</v>
      </c>
      <c r="L19" s="84">
        <v>504.62713600000001</v>
      </c>
      <c r="M19" s="84">
        <v>18308.8798432</v>
      </c>
      <c r="N19" s="85">
        <v>0</v>
      </c>
      <c r="O19" s="84">
        <v>30.627459572579482</v>
      </c>
      <c r="P19" s="84">
        <v>581.31666666666661</v>
      </c>
      <c r="Q19" s="85">
        <v>0.19261574074074075</v>
      </c>
      <c r="R19" s="84">
        <v>4133.2500000000009</v>
      </c>
      <c r="S19" s="84">
        <v>6839.9599999999991</v>
      </c>
      <c r="T19" s="84">
        <v>10973.210000000001</v>
      </c>
      <c r="U19" s="84">
        <v>193207</v>
      </c>
      <c r="V19" s="84">
        <v>255086</v>
      </c>
      <c r="W19" s="84">
        <v>448293</v>
      </c>
      <c r="X19" s="84">
        <v>84616</v>
      </c>
      <c r="Y19" s="84">
        <v>642340</v>
      </c>
      <c r="Z19" s="84">
        <v>49520.959999999999</v>
      </c>
      <c r="AA19" s="84">
        <v>7749.92</v>
      </c>
      <c r="AB19" s="84">
        <v>642370</v>
      </c>
      <c r="AC19" s="84">
        <v>10993.77</v>
      </c>
      <c r="AD19" s="86">
        <v>2847440</v>
      </c>
      <c r="AE19"/>
      <c r="AF19"/>
      <c r="AG19"/>
      <c r="AH19" s="16"/>
      <c r="AI19" s="16"/>
      <c r="AJ19" s="16"/>
    </row>
    <row r="20" spans="1:36" ht="21.75" customHeigh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 s="16"/>
      <c r="AI20" s="16"/>
      <c r="AJ20" s="16"/>
    </row>
    <row r="21" spans="1:36" ht="21.75" customHeigh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 s="16"/>
      <c r="AI21" s="16"/>
      <c r="AJ21" s="16"/>
    </row>
    <row r="22" spans="1:36" ht="21.7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 s="16"/>
      <c r="AI22" s="16"/>
      <c r="AJ22" s="16"/>
    </row>
    <row r="23" spans="1:36" ht="21.7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 s="16"/>
      <c r="AI23" s="16"/>
      <c r="AJ23" s="16"/>
    </row>
    <row r="24" spans="1:36" ht="21.75" customHeigh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 s="16"/>
      <c r="AI24" s="16"/>
      <c r="AJ24" s="16"/>
    </row>
    <row r="25" spans="1:36" ht="21.75" customHeigh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 s="16"/>
      <c r="AI25" s="16"/>
      <c r="AJ25" s="16"/>
    </row>
    <row r="26" spans="1:36" ht="21.75" customHeigh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 s="16"/>
      <c r="AI26" s="16"/>
      <c r="AJ26" s="16"/>
    </row>
    <row r="27" spans="1:36" ht="21.75" customHeigh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 s="16"/>
      <c r="AG27" s="16"/>
      <c r="AH27" s="16"/>
      <c r="AI27" s="16"/>
      <c r="AJ27" s="16"/>
    </row>
    <row r="28" spans="1:36" ht="21.7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 s="16"/>
      <c r="AG28" s="16"/>
      <c r="AH28" s="16"/>
      <c r="AI28" s="16"/>
      <c r="AJ28" s="16"/>
    </row>
    <row r="29" spans="1:36" ht="21.7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 s="16"/>
      <c r="AG29" s="16"/>
      <c r="AH29" s="16"/>
      <c r="AI29" s="16"/>
      <c r="AJ29" s="16"/>
    </row>
    <row r="30" spans="1:36" ht="21.7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 s="16"/>
      <c r="AG30" s="16"/>
      <c r="AH30" s="16"/>
      <c r="AI30" s="16"/>
      <c r="AJ30" s="16"/>
    </row>
    <row r="31" spans="1:36" ht="21.75" customHeigh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 s="16"/>
      <c r="AG31" s="16"/>
      <c r="AH31" s="16"/>
      <c r="AI31" s="16"/>
      <c r="AJ31" s="16"/>
    </row>
    <row r="32" spans="1:36" ht="21.75" customHeigh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 s="16"/>
      <c r="AG32" s="16"/>
      <c r="AH32" s="16"/>
      <c r="AI32" s="16"/>
      <c r="AJ32" s="16"/>
    </row>
    <row r="33" spans="1:36" ht="21.75" customHeigh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 s="16"/>
      <c r="AG33" s="16"/>
      <c r="AH33" s="16"/>
      <c r="AI33" s="16"/>
      <c r="AJ33" s="16"/>
    </row>
    <row r="34" spans="1:36" ht="21.7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 s="16"/>
      <c r="AG34" s="16"/>
      <c r="AH34" s="16"/>
      <c r="AI34" s="16"/>
      <c r="AJ34" s="16"/>
    </row>
    <row r="35" spans="1:36" s="17" customFormat="1" ht="21.7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16"/>
      <c r="AG35" s="16"/>
      <c r="AH35" s="16"/>
      <c r="AI35" s="16"/>
      <c r="AJ35" s="16"/>
    </row>
    <row r="36" spans="1:36" s="17" customFormat="1" ht="21.75" customHeigh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 s="16"/>
      <c r="AG36" s="16"/>
      <c r="AH36" s="16"/>
      <c r="AI36" s="16"/>
      <c r="AJ36" s="16"/>
    </row>
    <row r="37" spans="1:36" ht="18" customHeigh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 s="16"/>
      <c r="AG37" s="16"/>
      <c r="AH37" s="16"/>
      <c r="AI37" s="16"/>
      <c r="AJ37" s="16"/>
    </row>
    <row r="38" spans="1:36" ht="18" customHeigh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 s="16"/>
      <c r="AG38" s="16"/>
      <c r="AH38" s="16"/>
      <c r="AI38" s="16"/>
      <c r="AJ38" s="16"/>
    </row>
    <row r="39" spans="1:36" ht="17.25" customHeigh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 s="16"/>
      <c r="AG39" s="16"/>
      <c r="AH39" s="16"/>
      <c r="AI39" s="16"/>
      <c r="AJ39" s="16"/>
    </row>
    <row r="40" spans="1:36" s="17" customFormat="1" ht="21.7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1:36" ht="17.2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 s="16"/>
      <c r="AG41" s="16"/>
      <c r="AH41" s="16"/>
      <c r="AI41" s="16"/>
      <c r="AJ41" s="16"/>
    </row>
    <row r="42" spans="1:36" ht="17.25" customHeigh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 s="16"/>
      <c r="AG42" s="16"/>
      <c r="AH42" s="16"/>
      <c r="AI42" s="16"/>
      <c r="AJ42" s="16"/>
    </row>
    <row r="43" spans="1:36" ht="17.25" customHeigh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 s="16"/>
      <c r="AG43" s="16"/>
      <c r="AH43" s="16"/>
      <c r="AI43" s="16"/>
      <c r="AJ43" s="16"/>
    </row>
    <row r="44" spans="1:36" ht="17.25" customHeigh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 s="16"/>
      <c r="AG44" s="16"/>
      <c r="AH44" s="16"/>
      <c r="AI44" s="16"/>
      <c r="AJ44" s="16"/>
    </row>
    <row r="45" spans="1:36" ht="17.25" customHeigh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 s="16"/>
      <c r="AG45" s="16"/>
      <c r="AH45" s="16"/>
      <c r="AI45" s="16"/>
      <c r="AJ45" s="16"/>
    </row>
    <row r="46" spans="1:36" ht="17.25" customHeigh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 s="16"/>
      <c r="AG46" s="16"/>
      <c r="AH46" s="16"/>
      <c r="AI46" s="16"/>
      <c r="AJ46" s="16"/>
    </row>
    <row r="47" spans="1:36" ht="17.25" customHeigh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 s="16"/>
      <c r="AG47" s="16"/>
      <c r="AH47" s="16"/>
      <c r="AI47" s="16"/>
      <c r="AJ47" s="16"/>
    </row>
    <row r="48" spans="1:36" ht="17.25" customHeigh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 s="16"/>
      <c r="AG48" s="16"/>
      <c r="AH48" s="16"/>
      <c r="AI48" s="16"/>
      <c r="AJ48" s="16"/>
    </row>
    <row r="49" spans="1:36" ht="17.25" customHeigh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 s="16"/>
      <c r="AG49" s="16"/>
      <c r="AH49" s="16"/>
      <c r="AI49" s="16"/>
      <c r="AJ49" s="16"/>
    </row>
    <row r="50" spans="1:36" ht="17.25" customHeigh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 s="16"/>
      <c r="AG50" s="16"/>
      <c r="AH50" s="16"/>
      <c r="AI50" s="16"/>
      <c r="AJ50" s="16"/>
    </row>
    <row r="51" spans="1:36" ht="17.25" customHeigh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 s="16"/>
      <c r="AG51" s="16"/>
      <c r="AH51" s="16"/>
      <c r="AI51" s="16"/>
      <c r="AJ51" s="16"/>
    </row>
    <row r="52" spans="1:36" ht="17.25" customHeigh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 s="16"/>
      <c r="AG52" s="16"/>
      <c r="AH52" s="16"/>
      <c r="AI52" s="16"/>
      <c r="AJ52" s="16"/>
    </row>
    <row r="53" spans="1:36" ht="14.25" customHeigh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 s="16"/>
      <c r="AG53" s="16"/>
      <c r="AH53" s="16"/>
      <c r="AI53" s="16"/>
      <c r="AJ53" s="16"/>
    </row>
    <row r="54" spans="1:36" ht="14.25" customHeigh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 s="16"/>
      <c r="AG54" s="16"/>
      <c r="AH54" s="16"/>
      <c r="AI54" s="16"/>
      <c r="AJ54" s="16"/>
    </row>
    <row r="55" spans="1:36" ht="14.25" customHeigh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 s="16"/>
      <c r="AG55" s="16"/>
      <c r="AH55" s="16"/>
      <c r="AI55" s="16"/>
      <c r="AJ55" s="16"/>
    </row>
    <row r="56" spans="1:36" ht="14.2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 s="16"/>
      <c r="AG56" s="16"/>
      <c r="AH56" s="16"/>
      <c r="AI56" s="16"/>
      <c r="AJ56" s="16"/>
    </row>
    <row r="57" spans="1:36" ht="14.25" customHeigh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 s="16"/>
      <c r="AG57" s="16"/>
      <c r="AH57" s="16"/>
      <c r="AI57" s="16"/>
      <c r="AJ57" s="16"/>
    </row>
    <row r="58" spans="1:36" ht="14.25" customHeigh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 s="16"/>
      <c r="AG58" s="16"/>
      <c r="AH58" s="16"/>
      <c r="AI58" s="16"/>
      <c r="AJ58" s="16"/>
    </row>
    <row r="59" spans="1:36" ht="14.25" customHeigh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 s="16"/>
      <c r="AG59" s="16"/>
      <c r="AH59" s="16"/>
      <c r="AI59" s="16"/>
      <c r="AJ59" s="16"/>
    </row>
    <row r="60" spans="1:36" ht="14.25" customHeigh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 s="16"/>
      <c r="AG60" s="16"/>
      <c r="AH60" s="16"/>
      <c r="AI60" s="16"/>
      <c r="AJ60" s="16"/>
    </row>
    <row r="61" spans="1:36" ht="14.25" customHeigh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 s="16"/>
      <c r="AG61" s="16"/>
      <c r="AH61" s="16"/>
      <c r="AI61" s="16"/>
      <c r="AJ61" s="16"/>
    </row>
    <row r="62" spans="1:36" ht="14.25" customHeigh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 s="16"/>
      <c r="AG62" s="16"/>
      <c r="AH62" s="16"/>
      <c r="AI62" s="16"/>
      <c r="AJ62" s="16"/>
    </row>
    <row r="63" spans="1:36" ht="14.25" customHeigh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 s="16"/>
      <c r="AG63" s="16"/>
      <c r="AH63" s="16"/>
      <c r="AI63" s="16"/>
      <c r="AJ63" s="16"/>
    </row>
    <row r="64" spans="1:36" ht="14.2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</row>
    <row r="65" spans="1:36" ht="14.2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</row>
    <row r="66" spans="1:36" ht="14.2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</row>
    <row r="67" spans="1:36" ht="14.2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</row>
    <row r="68" spans="1:36" ht="14.2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</row>
    <row r="69" spans="1:36" ht="14.2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</row>
    <row r="70" spans="1:36" ht="14.2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</row>
    <row r="71" spans="1:36" ht="14.2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</row>
    <row r="72" spans="1:36" ht="14.2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</row>
    <row r="73" spans="1:36" ht="14.2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</row>
    <row r="74" spans="1:36" ht="14.2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</row>
    <row r="75" spans="1:36" ht="14.2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</row>
    <row r="76" spans="1:36" ht="14.2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</row>
    <row r="77" spans="1:36" ht="14.2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</row>
    <row r="78" spans="1:36" ht="14.2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</row>
    <row r="79" spans="1:36" ht="14.2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</row>
    <row r="80" spans="1:36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</row>
    <row r="81" spans="1:36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</row>
    <row r="82" spans="1:36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</row>
    <row r="83" spans="1:36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</row>
    <row r="84" spans="1:36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</row>
    <row r="85" spans="1:36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</row>
    <row r="86" spans="1:36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</row>
    <row r="87" spans="1:36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</row>
    <row r="88" spans="1:36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</row>
    <row r="89" spans="1:36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</row>
    <row r="90" spans="1:36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</row>
    <row r="91" spans="1:36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</row>
    <row r="92" spans="1:36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</row>
    <row r="93" spans="1:36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</row>
    <row r="94" spans="1:36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</row>
    <row r="95" spans="1:36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</row>
    <row r="96" spans="1:36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</row>
    <row r="97" spans="1:34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</row>
    <row r="98" spans="1:34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</row>
    <row r="99" spans="1:34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</row>
    <row r="100" spans="1:34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</row>
    <row r="101" spans="1:34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</row>
    <row r="102" spans="1:34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</row>
    <row r="103" spans="1:34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</row>
    <row r="104" spans="1:34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</row>
    <row r="105" spans="1:34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</row>
    <row r="106" spans="1:34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</row>
    <row r="107" spans="1:34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</row>
    <row r="108" spans="1:34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</row>
    <row r="109" spans="1:34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</row>
    <row r="110" spans="1:34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</row>
    <row r="111" spans="1:34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</row>
    <row r="112" spans="1:34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</row>
    <row r="113" spans="1:34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</row>
    <row r="114" spans="1:34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</row>
    <row r="115" spans="1:34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</row>
    <row r="116" spans="1:34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</row>
    <row r="117" spans="1:34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</row>
    <row r="118" spans="1:34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</row>
    <row r="119" spans="1:34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</row>
    <row r="120" spans="1:34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</row>
    <row r="121" spans="1:34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</row>
    <row r="122" spans="1:34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</row>
    <row r="123" spans="1:34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</row>
    <row r="124" spans="1:34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</row>
    <row r="125" spans="1:34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</row>
    <row r="126" spans="1:34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</row>
    <row r="127" spans="1:34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</row>
    <row r="128" spans="1:34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</row>
    <row r="129" spans="1:34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</row>
    <row r="130" spans="1:34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</row>
    <row r="131" spans="1:34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</row>
    <row r="132" spans="1:34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</row>
    <row r="133" spans="1:34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</row>
    <row r="134" spans="1:34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</row>
    <row r="135" spans="1:34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</row>
    <row r="136" spans="1:34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</row>
    <row r="137" spans="1:34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</row>
    <row r="138" spans="1:34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</row>
    <row r="139" spans="1:34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</row>
    <row r="140" spans="1:34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</row>
    <row r="141" spans="1:34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</row>
    <row r="142" spans="1:34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</row>
    <row r="143" spans="1:34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</row>
    <row r="144" spans="1:34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</row>
    <row r="145" spans="1:34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</row>
    <row r="146" spans="1:34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</row>
    <row r="147" spans="1:34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</row>
    <row r="148" spans="1:34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</row>
    <row r="149" spans="1:34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</row>
    <row r="150" spans="1:34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</row>
    <row r="151" spans="1:34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</row>
    <row r="152" spans="1:34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</row>
    <row r="153" spans="1:34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</row>
    <row r="154" spans="1:34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</row>
    <row r="155" spans="1:34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</row>
    <row r="156" spans="1:34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spans="1:34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spans="1:34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spans="1:34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spans="1:34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spans="1:28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spans="1:28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spans="1:28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spans="1:28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spans="1:28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spans="1:28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spans="1:28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spans="1:28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spans="1:28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spans="1:28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spans="1:28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spans="1:28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spans="1:28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spans="1:28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spans="1:28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spans="1:28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spans="1:28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spans="1:28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spans="1:28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spans="1:28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spans="1:28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spans="1:28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spans="1:28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spans="1:28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spans="1:28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spans="1:28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spans="1:28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spans="1:28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spans="1:28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spans="1:28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spans="1:28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spans="1:28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spans="1:28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spans="1:28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spans="1:28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spans="1:28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spans="1:28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spans="1:28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spans="1:28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spans="1:28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spans="1:28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spans="1:28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spans="1:28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spans="1:28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spans="1:28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spans="1:28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spans="1:28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spans="1:28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spans="1:28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spans="1:28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spans="1:28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spans="1:28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spans="1:28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spans="1:28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spans="1:28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spans="1:28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spans="1:28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spans="1:28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spans="1:28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spans="1:28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spans="1:28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spans="1:28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spans="1:28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spans="1:28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spans="1:28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spans="1:28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spans="1:28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spans="1:28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spans="1:28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spans="1:28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spans="1:28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spans="1:28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spans="1:28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spans="1:28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spans="1:28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spans="1:28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spans="1:28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spans="1:28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spans="1:28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spans="1:28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spans="1:28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spans="1:28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spans="1:28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spans="1:28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spans="1:28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spans="1:28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spans="1:28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spans="1:28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spans="1:28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spans="1:28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spans="1:28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spans="1:28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spans="1:28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spans="1:28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spans="1:28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spans="1:28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spans="1:28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spans="1:28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</sheetData>
  <dataConsolidate function="average">
    <dataRefs count="2">
      <dataRef ref="U1:U16384" r:id="rId2"/>
      <dataRef name="$AH:$AH/'HZ-D07生产日报表'!$U:$U"/>
    </dataRefs>
  </dataConsolidate>
  <mergeCells count="1">
    <mergeCell ref="A1:AH1"/>
  </mergeCells>
  <phoneticPr fontId="3" type="noConversion"/>
  <printOptions horizontalCentered="1" verticalCentered="1"/>
  <pageMargins left="0.11811023622047245" right="0.47244094488188981" top="0.98425196850393704" bottom="0" header="0.51181102362204722" footer="0.51181102362204722"/>
  <pageSetup paperSize="9" scale="30" orientation="landscape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AL182"/>
  <sheetViews>
    <sheetView workbookViewId="0">
      <pane xSplit="4" ySplit="11" topLeftCell="E12" activePane="bottomRight" state="frozen"/>
      <selection activeCell="J11" sqref="J11"/>
      <selection pane="topRight" activeCell="J11" sqref="J11"/>
      <selection pane="bottomLeft" activeCell="J11" sqref="J11"/>
      <selection pane="bottomRight" activeCell="C22" sqref="C22"/>
    </sheetView>
  </sheetViews>
  <sheetFormatPr defaultRowHeight="12.75" x14ac:dyDescent="0.2"/>
  <cols>
    <col min="1" max="1" width="10.85546875" style="5" customWidth="1"/>
    <col min="2" max="2" width="9.5703125" style="5" bestFit="1" customWidth="1"/>
    <col min="3" max="7" width="9.5703125" style="5" customWidth="1"/>
    <col min="8" max="8" width="11.140625" style="5" bestFit="1" customWidth="1"/>
    <col min="9" max="9" width="9.7109375" style="5" bestFit="1" customWidth="1"/>
    <col min="10" max="10" width="11.7109375" style="5" bestFit="1" customWidth="1"/>
    <col min="11" max="11" width="9.85546875" style="5" bestFit="1" customWidth="1"/>
    <col min="12" max="12" width="8" style="5" bestFit="1" customWidth="1"/>
    <col min="13" max="13" width="8.42578125" style="5" bestFit="1" customWidth="1"/>
    <col min="14" max="14" width="9.7109375" style="5" bestFit="1" customWidth="1"/>
    <col min="15" max="15" width="10" style="5" bestFit="1" customWidth="1"/>
    <col min="16" max="17" width="7.85546875" style="5" customWidth="1"/>
    <col min="18" max="19" width="7.85546875" style="5" bestFit="1" customWidth="1"/>
    <col min="20" max="20" width="9.5703125" style="5" bestFit="1" customWidth="1"/>
    <col min="21" max="21" width="9.7109375" style="5" customWidth="1"/>
    <col min="22" max="22" width="9.7109375" style="5" bestFit="1" customWidth="1"/>
    <col min="23" max="30" width="11.42578125" style="5" customWidth="1"/>
    <col min="31" max="31" width="11.42578125" style="5" bestFit="1" customWidth="1"/>
    <col min="32" max="32" width="8.85546875" style="5" bestFit="1" customWidth="1"/>
    <col min="33" max="33" width="9.42578125" style="5" customWidth="1"/>
    <col min="34" max="34" width="10" style="5" customWidth="1"/>
    <col min="35" max="35" width="10" style="5" bestFit="1" customWidth="1"/>
    <col min="36" max="36" width="9.140625" style="5"/>
    <col min="37" max="37" width="9.7109375" style="5" customWidth="1"/>
    <col min="38" max="38" width="10.42578125" style="5" customWidth="1"/>
    <col min="39" max="16384" width="9.140625" style="5"/>
  </cols>
  <sheetData>
    <row r="2" spans="1:38" x14ac:dyDescent="0.2">
      <c r="A2"/>
      <c r="B2"/>
    </row>
    <row r="3" spans="1:38" x14ac:dyDescent="0.2">
      <c r="A3" s="43" t="s">
        <v>2</v>
      </c>
      <c r="B3" s="44" t="s">
        <v>20</v>
      </c>
    </row>
    <row r="4" spans="1:38" x14ac:dyDescent="0.2">
      <c r="A4" s="43" t="s">
        <v>6</v>
      </c>
      <c r="B4" s="44" t="s">
        <v>20</v>
      </c>
    </row>
    <row r="5" spans="1:38" x14ac:dyDescent="0.2">
      <c r="A5" s="43" t="s">
        <v>3</v>
      </c>
      <c r="B5" s="44" t="s">
        <v>20</v>
      </c>
    </row>
    <row r="6" spans="1:38" x14ac:dyDescent="0.2">
      <c r="A6" s="43" t="s">
        <v>4</v>
      </c>
      <c r="B6" s="107">
        <v>30</v>
      </c>
    </row>
    <row r="7" spans="1:38" x14ac:dyDescent="0.2">
      <c r="A7" s="43" t="s">
        <v>5</v>
      </c>
      <c r="B7" s="44" t="s">
        <v>20</v>
      </c>
    </row>
    <row r="8" spans="1:38" x14ac:dyDescent="0.2">
      <c r="A8" s="43" t="s">
        <v>9</v>
      </c>
      <c r="B8" s="44" t="s">
        <v>20</v>
      </c>
    </row>
    <row r="10" spans="1:38" x14ac:dyDescent="0.2">
      <c r="A10" s="45"/>
      <c r="B10" s="46"/>
      <c r="C10" s="46"/>
      <c r="D10" s="46"/>
      <c r="E10" s="46"/>
      <c r="F10" s="46"/>
      <c r="G10" s="46"/>
      <c r="H10" s="47" t="s">
        <v>8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8"/>
      <c r="AG10"/>
      <c r="AH10"/>
      <c r="AI10"/>
      <c r="AJ10"/>
      <c r="AK10"/>
      <c r="AL10"/>
    </row>
    <row r="11" spans="1:38" s="6" customFormat="1" ht="43.5" customHeight="1" x14ac:dyDescent="0.2">
      <c r="A11" s="57" t="s">
        <v>7</v>
      </c>
      <c r="B11" s="47" t="s">
        <v>21</v>
      </c>
      <c r="C11" s="47" t="s">
        <v>22</v>
      </c>
      <c r="D11" s="47" t="s">
        <v>23</v>
      </c>
      <c r="E11" s="47" t="s">
        <v>24</v>
      </c>
      <c r="F11" s="47" t="s">
        <v>25</v>
      </c>
      <c r="G11" s="47" t="s">
        <v>26</v>
      </c>
      <c r="H11" s="58" t="s">
        <v>27</v>
      </c>
      <c r="I11" s="59" t="s">
        <v>28</v>
      </c>
      <c r="J11" s="59" t="s">
        <v>29</v>
      </c>
      <c r="K11" s="59" t="s">
        <v>30</v>
      </c>
      <c r="L11" s="59" t="s">
        <v>13</v>
      </c>
      <c r="M11" s="59" t="s">
        <v>14</v>
      </c>
      <c r="N11" s="59" t="s">
        <v>95</v>
      </c>
      <c r="O11" s="59" t="s">
        <v>11</v>
      </c>
      <c r="P11" s="65" t="s">
        <v>16</v>
      </c>
      <c r="Q11" s="59" t="s">
        <v>17</v>
      </c>
      <c r="R11" s="59" t="s">
        <v>12</v>
      </c>
      <c r="S11" s="59" t="s">
        <v>15</v>
      </c>
      <c r="T11" s="59" t="s">
        <v>91</v>
      </c>
      <c r="U11" s="59" t="s">
        <v>92</v>
      </c>
      <c r="V11" s="59" t="s">
        <v>93</v>
      </c>
      <c r="W11" s="59" t="s">
        <v>76</v>
      </c>
      <c r="X11" s="59" t="s">
        <v>77</v>
      </c>
      <c r="Y11" s="59" t="s">
        <v>78</v>
      </c>
      <c r="Z11" s="59" t="s">
        <v>79</v>
      </c>
      <c r="AA11" s="59" t="s">
        <v>80</v>
      </c>
      <c r="AB11" s="59" t="s">
        <v>81</v>
      </c>
      <c r="AC11" s="59" t="s">
        <v>82</v>
      </c>
      <c r="AD11" s="59" t="s">
        <v>83</v>
      </c>
      <c r="AE11" s="59" t="s">
        <v>84</v>
      </c>
      <c r="AF11" s="60" t="s">
        <v>75</v>
      </c>
      <c r="AG11"/>
      <c r="AH11"/>
      <c r="AI11"/>
      <c r="AJ11"/>
      <c r="AK11"/>
      <c r="AL11"/>
    </row>
    <row r="12" spans="1:38" ht="17.25" customHeight="1" x14ac:dyDescent="0.2">
      <c r="A12" s="45" t="s">
        <v>260</v>
      </c>
      <c r="B12" s="45">
        <v>4915</v>
      </c>
      <c r="C12" s="45">
        <v>2490</v>
      </c>
      <c r="D12" s="45">
        <v>18.5</v>
      </c>
      <c r="E12" s="45">
        <v>2440</v>
      </c>
      <c r="F12" s="45">
        <v>1220</v>
      </c>
      <c r="G12" s="45">
        <v>18</v>
      </c>
      <c r="H12" s="49">
        <v>3442</v>
      </c>
      <c r="I12" s="50">
        <v>779.30141294999999</v>
      </c>
      <c r="J12" s="50">
        <v>13768</v>
      </c>
      <c r="K12" s="50">
        <v>737.72248319999994</v>
      </c>
      <c r="L12" s="50">
        <v>26.362540800000005</v>
      </c>
      <c r="M12" s="50">
        <v>123</v>
      </c>
      <c r="N12" s="50">
        <v>764.08502399999998</v>
      </c>
      <c r="O12" s="50">
        <v>3565</v>
      </c>
      <c r="P12" s="63">
        <v>0</v>
      </c>
      <c r="Q12" s="50">
        <v>32.836312308605343</v>
      </c>
      <c r="R12" s="50">
        <v>22.466666666666665</v>
      </c>
      <c r="S12" s="61">
        <v>6.3888888888888884E-2</v>
      </c>
      <c r="T12" s="50">
        <v>0.24591903341898858</v>
      </c>
      <c r="U12" s="50">
        <v>0.36878366349889774</v>
      </c>
      <c r="V12" s="50">
        <v>0.61470269691788637</v>
      </c>
      <c r="W12" s="50">
        <v>11.791697010868599</v>
      </c>
      <c r="X12" s="50">
        <v>15.012420323642917</v>
      </c>
      <c r="Y12" s="50">
        <v>26.804117334511517</v>
      </c>
      <c r="Z12" s="50">
        <v>4.831084969161477</v>
      </c>
      <c r="AA12" s="50">
        <v>37.842143401818447</v>
      </c>
      <c r="AB12" s="50">
        <v>1.7188035187701327</v>
      </c>
      <c r="AC12" s="50">
        <v>0.81331396787230259</v>
      </c>
      <c r="AD12" s="50">
        <v>37.842143401818447</v>
      </c>
      <c r="AE12" s="50">
        <v>0.55373125979305926</v>
      </c>
      <c r="AF12" s="51">
        <v>145.96274676748257</v>
      </c>
      <c r="AG12"/>
      <c r="AH12"/>
      <c r="AI12"/>
      <c r="AJ12"/>
      <c r="AK12"/>
      <c r="AL12"/>
    </row>
    <row r="13" spans="1:38" ht="17.25" customHeight="1" x14ac:dyDescent="0.2">
      <c r="A13" s="52" t="s">
        <v>19</v>
      </c>
      <c r="B13" s="53"/>
      <c r="C13" s="53"/>
      <c r="D13" s="53"/>
      <c r="E13" s="53"/>
      <c r="F13" s="53"/>
      <c r="G13" s="53"/>
      <c r="H13" s="54">
        <v>3442</v>
      </c>
      <c r="I13" s="55">
        <v>779.30141294999999</v>
      </c>
      <c r="J13" s="55">
        <v>13768</v>
      </c>
      <c r="K13" s="55">
        <v>737.72248319999994</v>
      </c>
      <c r="L13" s="55">
        <v>26.362540800000005</v>
      </c>
      <c r="M13" s="55">
        <v>123</v>
      </c>
      <c r="N13" s="55">
        <v>764.08502399999998</v>
      </c>
      <c r="O13" s="55">
        <v>3565</v>
      </c>
      <c r="P13" s="64">
        <v>0</v>
      </c>
      <c r="Q13" s="55">
        <v>32.836312308605343</v>
      </c>
      <c r="R13" s="55">
        <v>22.466666666666665</v>
      </c>
      <c r="S13" s="62">
        <v>6.3888888888888884E-2</v>
      </c>
      <c r="T13" s="55">
        <v>0.24591903341898858</v>
      </c>
      <c r="U13" s="55">
        <v>0.36878366349889774</v>
      </c>
      <c r="V13" s="55">
        <v>0.61470269691788637</v>
      </c>
      <c r="W13" s="55">
        <v>11.791697010868599</v>
      </c>
      <c r="X13" s="55">
        <v>15.012420323642917</v>
      </c>
      <c r="Y13" s="55">
        <v>26.804117334511517</v>
      </c>
      <c r="Z13" s="55">
        <v>4.831084969161477</v>
      </c>
      <c r="AA13" s="55">
        <v>37.842143401818447</v>
      </c>
      <c r="AB13" s="55">
        <v>1.7188035187701327</v>
      </c>
      <c r="AC13" s="55">
        <v>0.81331396787230259</v>
      </c>
      <c r="AD13" s="55">
        <v>37.842143401818447</v>
      </c>
      <c r="AE13" s="55">
        <v>0.55373125979305926</v>
      </c>
      <c r="AF13" s="56">
        <v>145.96274676748257</v>
      </c>
      <c r="AG13"/>
      <c r="AH13"/>
      <c r="AI13"/>
      <c r="AJ13"/>
      <c r="AK13"/>
      <c r="AL13"/>
    </row>
    <row r="14" spans="1:38" ht="17.25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7.25" customHeigh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7.25" customHeigh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7.25" customHeigh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7.2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7.25" customHeigh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7.25" customHeigh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</row>
    <row r="148" spans="1:38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</row>
    <row r="149" spans="1:38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</row>
    <row r="150" spans="1:38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</row>
    <row r="151" spans="1:38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</row>
    <row r="152" spans="1:38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</row>
    <row r="153" spans="1:38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</row>
    <row r="154" spans="1:38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</row>
    <row r="155" spans="1:38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</row>
    <row r="156" spans="1:38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</row>
    <row r="157" spans="1:38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</row>
    <row r="158" spans="1:38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</row>
    <row r="159" spans="1:38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</row>
    <row r="160" spans="1:38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</row>
    <row r="161" spans="1:1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</row>
    <row r="162" spans="1:1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</row>
    <row r="163" spans="1:1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</row>
    <row r="164" spans="1:1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</row>
    <row r="165" spans="1:1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</row>
    <row r="166" spans="1:1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</row>
    <row r="167" spans="1:1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</row>
    <row r="168" spans="1:1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</row>
    <row r="169" spans="1:1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</row>
    <row r="170" spans="1:1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</row>
    <row r="171" spans="1:1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</row>
    <row r="172" spans="1:1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</row>
    <row r="173" spans="1:1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</row>
    <row r="174" spans="1:1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</row>
    <row r="175" spans="1:1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</row>
    <row r="176" spans="1:1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</row>
    <row r="177" spans="1:1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</row>
    <row r="178" spans="1:1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</row>
    <row r="179" spans="1:1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</row>
    <row r="180" spans="1:1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</row>
    <row r="181" spans="1:1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</row>
    <row r="182" spans="1:1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</row>
  </sheetData>
  <dataConsolidate function="average">
    <dataRefs count="2">
      <dataRef ref="U1:U16384" r:id="rId2"/>
      <dataRef name="$AH:$AH/'HZ-D07生产日报表'!$U:$U"/>
    </dataRefs>
  </dataConsolidate>
  <phoneticPr fontId="3" type="noConversion"/>
  <pageMargins left="0.13" right="0.46" top="1" bottom="1" header="0.5" footer="0.5"/>
  <pageSetup paperSize="9" scale="34" orientation="landscape" verticalDpi="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数据源</vt:lpstr>
      <vt:lpstr>生产日报查询</vt:lpstr>
      <vt:lpstr>生产日报单耗查询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用户</cp:lastModifiedBy>
  <cp:lastPrinted>2010-11-01T08:24:22Z</cp:lastPrinted>
  <dcterms:created xsi:type="dcterms:W3CDTF">2008-06-24T02:55:30Z</dcterms:created>
  <dcterms:modified xsi:type="dcterms:W3CDTF">2019-05-31T00:29:42Z</dcterms:modified>
</cp:coreProperties>
</file>