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vcon\Documents\Zalo Received Files\"/>
    </mc:Choice>
  </mc:AlternateContent>
  <xr:revisionPtr revIDLastSave="0" documentId="13_ncr:1_{43B1A0FD-CF07-4E4D-A0DE-22F136C8CAD7}" xr6:coauthVersionLast="47" xr6:coauthVersionMax="47" xr10:uidLastSave="{00000000-0000-0000-0000-000000000000}"/>
  <bookViews>
    <workbookView xWindow="-120" yWindow="-120" windowWidth="20730" windowHeight="11160" xr2:uid="{29FF0485-8FB1-4B0C-9960-B2EAFFB84CE2}"/>
  </bookViews>
  <sheets>
    <sheet name="DSBH Theo Ngay" sheetId="1" r:id="rId1"/>
    <sheet name="DSBH Theo KH" sheetId="2" r:id="rId2"/>
    <sheet name="Bảng Kê Trả Hàng" sheetId="4" r:id="rId3"/>
    <sheet name="Tong ket KM" sheetId="5" r:id="rId4"/>
    <sheet name="Bang Ke Hang Hoa Nhap Vao" sheetId="3" r:id="rId5"/>
    <sheet name="Báo Cáo Tồn Kho" sheetId="7"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brand">OFFSET([1]List!$A$184,MATCH('[1]Bao cao thi phan'!$J1,[1]List!$B$184:$B$196,0)-1,0,COUNTIF([1]List!$B$184:$B$196,'[1]Bao cao thi phan'!$J1),1)</definedName>
    <definedName name="BU">[1]List!$A$2:$A$5</definedName>
    <definedName name="hoten">[2]saleforce!#REF!:INDEX([2]saleforce!#REF!,COUNTIF([2]saleforce!#REF!,"?*"))</definedName>
    <definedName name="Ngày" localSheetId="4">[3]Parameter!#REF!</definedName>
    <definedName name="Ngày" localSheetId="2">[4]Parameter!#REF!</definedName>
    <definedName name="Ngày" localSheetId="5">[5]Parameter!#REF!</definedName>
    <definedName name="Ngày" localSheetId="1">[6]Parameter!#REF!</definedName>
    <definedName name="Ngày">[7]Parameter!#REF!</definedName>
    <definedName name="_xlnm.Print_Titles" localSheetId="4">'Bang Ke Hang Hoa Nhap Vao'!#REF!</definedName>
    <definedName name="_xlnm.Print_Titles" localSheetId="2">'Bảng Kê Trả Hàng'!#REF!</definedName>
    <definedName name="_xlnm.Print_Titles" localSheetId="5">'Báo Cáo Tồn Kho'!#REF!</definedName>
    <definedName name="_xlnm.Print_Titles" localSheetId="1">'DSBH Theo KH'!#REF!</definedName>
    <definedName name="Province">OFFSET([1]List!$A$33,MATCH('[1]Bao cao thi phan'!$D1,[1]List!$B$33:$B$159,0)-1,0,COUNTIF([1]List!$B$33:$B$159,'[1]Bao cao thi phan'!$D1),1)</definedName>
    <definedName name="SIT2Status">[8]Definition!$F$2:$F$7</definedName>
    <definedName name="TCID_S1">#REF!</definedName>
    <definedName name="TCID_S2">#REF!</definedName>
    <definedName name="TCID_S3">#REF!</definedName>
    <definedName name="Vị_trí_kho__Kho_chính">'Báo Cáo Tồn Kho'!#REF!</definedName>
    <definedName name="zone">OFFSET([1]List!$A$9,MATCH('[1]Bao cao thi phan'!$C1,[1]List!$B$9:$B$28,0)-1,0,COUNTIF([1]List!$B$9:$B$28,'[1]Bao cao thi phan'!$C1),1)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5" i="7" l="1"/>
  <c r="P15" i="7"/>
  <c r="O15" i="7"/>
  <c r="N15" i="7"/>
  <c r="M15" i="7"/>
  <c r="L15" i="7"/>
  <c r="K15" i="7"/>
  <c r="J15" i="7"/>
  <c r="I15" i="7"/>
  <c r="L7" i="5"/>
  <c r="L6" i="5"/>
  <c r="L11" i="4" l="1"/>
  <c r="M11" i="4" s="1"/>
  <c r="L10" i="4"/>
  <c r="L9" i="4"/>
  <c r="L12" i="4" l="1"/>
  <c r="M9" i="4"/>
  <c r="M10" i="4"/>
  <c r="M12" i="4" l="1"/>
  <c r="F16" i="3" l="1"/>
  <c r="F10" i="1"/>
  <c r="G10" i="1" s="1"/>
</calcChain>
</file>

<file path=xl/sharedStrings.xml><?xml version="1.0" encoding="utf-8"?>
<sst xmlns="http://schemas.openxmlformats.org/spreadsheetml/2006/main" count="407" uniqueCount="210">
  <si>
    <t>DOANH SỐ BÁN HÀNG THEO NGÀY</t>
  </si>
  <si>
    <t>Nguyễn Hoàng Trung</t>
  </si>
  <si>
    <t/>
  </si>
  <si>
    <t>Nguyễn Bảo Dân</t>
  </si>
  <si>
    <t>Tổng cộng</t>
  </si>
  <si>
    <r>
      <t xml:space="preserve">Tên Cửa Hàng </t>
    </r>
    <r>
      <rPr>
        <b/>
        <sz val="11"/>
        <color rgb="FFFF0000"/>
        <rFont val="Times New Roman"/>
        <family val="1"/>
      </rPr>
      <t>(10)</t>
    </r>
  </si>
  <si>
    <r>
      <t xml:space="preserve">Địa chỉ cửa hàng  </t>
    </r>
    <r>
      <rPr>
        <b/>
        <sz val="11"/>
        <color rgb="FFFF0000"/>
        <rFont val="Times New Roman"/>
        <family val="1"/>
      </rPr>
      <t>(20)</t>
    </r>
  </si>
  <si>
    <r>
      <t xml:space="preserve">Ngày in: 22/10/2019 </t>
    </r>
    <r>
      <rPr>
        <b/>
        <sz val="11"/>
        <color rgb="FFFF0000"/>
        <rFont val="Times New Roman"/>
        <family val="1"/>
      </rPr>
      <t>(30)</t>
    </r>
  </si>
  <si>
    <r>
      <t xml:space="preserve">  Từ ngày: 8/1/2019</t>
    </r>
    <r>
      <rPr>
        <b/>
        <sz val="11"/>
        <color theme="1"/>
        <rFont val="Times New Roman"/>
        <family val="1"/>
      </rPr>
      <t xml:space="preserve"> </t>
    </r>
    <r>
      <rPr>
        <b/>
        <sz val="11"/>
        <color rgb="FFFF0000"/>
        <rFont val="Times New Roman"/>
        <family val="1"/>
      </rPr>
      <t xml:space="preserve">(40.1) </t>
    </r>
    <r>
      <rPr>
        <sz val="11"/>
        <color rgb="FFFF0000"/>
        <rFont val="Times New Roman"/>
        <family val="1"/>
      </rPr>
      <t xml:space="preserve">       </t>
    </r>
    <r>
      <rPr>
        <sz val="11"/>
        <rFont val="Times New Roman"/>
        <family val="1"/>
      </rPr>
      <t>Đến ngày: 10/22/2019</t>
    </r>
    <r>
      <rPr>
        <sz val="11"/>
        <color rgb="FFFF0000"/>
        <rFont val="Times New Roman"/>
        <family val="1"/>
      </rPr>
      <t xml:space="preserve"> </t>
    </r>
    <r>
      <rPr>
        <b/>
        <sz val="11"/>
        <color rgb="FFFF0000"/>
        <rFont val="Times New Roman"/>
        <family val="1"/>
      </rPr>
      <t>(40.2)</t>
    </r>
  </si>
  <si>
    <r>
      <t xml:space="preserve">STT </t>
    </r>
    <r>
      <rPr>
        <b/>
        <sz val="11"/>
        <color rgb="FFFF0000"/>
        <rFont val="Times New Roman"/>
        <family val="1"/>
      </rPr>
      <t>(50)</t>
    </r>
  </si>
  <si>
    <r>
      <rPr>
        <b/>
        <sz val="11"/>
        <color theme="1"/>
        <rFont val="Times New Roman"/>
        <family val="1"/>
      </rPr>
      <t>NVBH</t>
    </r>
    <r>
      <rPr>
        <b/>
        <sz val="11"/>
        <color rgb="FFFF0000"/>
        <rFont val="Times New Roman"/>
        <family val="1"/>
      </rPr>
      <t xml:space="preserve"> (60.2)</t>
    </r>
  </si>
  <si>
    <r>
      <t>Tên NVBH</t>
    </r>
    <r>
      <rPr>
        <b/>
        <sz val="11"/>
        <color rgb="FFFF3300"/>
        <rFont val="Times New Roman"/>
        <family val="1"/>
      </rPr>
      <t xml:space="preserve"> (60.3)</t>
    </r>
  </si>
  <si>
    <r>
      <t xml:space="preserve">Ngày </t>
    </r>
    <r>
      <rPr>
        <b/>
        <sz val="11"/>
        <color rgb="FFFF0000"/>
        <rFont val="Times New Roman"/>
        <family val="1"/>
      </rPr>
      <t>(70)</t>
    </r>
  </si>
  <si>
    <r>
      <t xml:space="preserve">Chiết khấu </t>
    </r>
    <r>
      <rPr>
        <b/>
        <sz val="11"/>
        <color rgb="FFFF0000"/>
        <rFont val="Times New Roman"/>
        <family val="1"/>
      </rPr>
      <t>(80)</t>
    </r>
  </si>
  <si>
    <r>
      <t xml:space="preserve">Doanh số trước CK </t>
    </r>
    <r>
      <rPr>
        <b/>
        <sz val="11"/>
        <color rgb="FFFF0000"/>
        <rFont val="Times New Roman"/>
        <family val="1"/>
      </rPr>
      <t>(110)</t>
    </r>
  </si>
  <si>
    <r>
      <t xml:space="preserve">Doanh số sau CK </t>
    </r>
    <r>
      <rPr>
        <b/>
        <sz val="11"/>
        <color rgb="FFFF0000"/>
        <rFont val="Times New Roman"/>
        <family val="1"/>
      </rPr>
      <t>(120)</t>
    </r>
  </si>
  <si>
    <r>
      <t xml:space="preserve">Tổng cộng </t>
    </r>
    <r>
      <rPr>
        <b/>
        <sz val="11"/>
        <color rgb="FFFF3300"/>
        <rFont val="Times New Roman"/>
        <family val="1"/>
      </rPr>
      <t>(130)</t>
    </r>
  </si>
  <si>
    <r>
      <t>Tổng cộng (</t>
    </r>
    <r>
      <rPr>
        <b/>
        <sz val="11"/>
        <color rgb="FFFF3300"/>
        <rFont val="Times New Roman"/>
        <family val="1"/>
      </rPr>
      <t>150)</t>
    </r>
  </si>
  <si>
    <t>HCM0019</t>
  </si>
  <si>
    <t xml:space="preserve">HCM0019 </t>
  </si>
  <si>
    <t xml:space="preserve">HCM0022 </t>
  </si>
  <si>
    <t>Mô tả báo cáo doanh số bán hàng theo ngày</t>
  </si>
  <si>
    <t>DOANH SỐ THEO KHÁCH HÀNG</t>
  </si>
  <si>
    <t>A369_4TUAN</t>
  </si>
  <si>
    <t>Anh Tuấn</t>
  </si>
  <si>
    <t xml:space="preserve">69/4 </t>
  </si>
  <si>
    <t>Xã Xuân Thới Thượng</t>
  </si>
  <si>
    <t>Huyện Hóc Môn</t>
  </si>
  <si>
    <t>TP Hồ Chí Minh</t>
  </si>
  <si>
    <t>7001</t>
  </si>
  <si>
    <t>Dry</t>
  </si>
  <si>
    <t>Fresh</t>
  </si>
  <si>
    <t>General</t>
  </si>
  <si>
    <t>Mooncake</t>
  </si>
  <si>
    <t>-</t>
  </si>
  <si>
    <t>A5205_39DDUNG</t>
  </si>
  <si>
    <t>Chị Dung</t>
  </si>
  <si>
    <t xml:space="preserve">205/39D </t>
  </si>
  <si>
    <t>Xã Đông Thạnh</t>
  </si>
  <si>
    <t>7002</t>
  </si>
  <si>
    <t>AP3150_15_7AV</t>
  </si>
  <si>
    <t>Chị Vinh</t>
  </si>
  <si>
    <t xml:space="preserve">150/15/7A </t>
  </si>
  <si>
    <t>AP31LIEN</t>
  </si>
  <si>
    <t>Cô Liên</t>
  </si>
  <si>
    <t xml:space="preserve">1 </t>
  </si>
  <si>
    <t>Xã Nhị Bình</t>
  </si>
  <si>
    <t>AP7205_14THAO</t>
  </si>
  <si>
    <t>Cô Út</t>
  </si>
  <si>
    <t xml:space="preserve">205/14 </t>
  </si>
  <si>
    <t>7101</t>
  </si>
  <si>
    <t>- Doanh số trước chiết khấu: tổng tiền chưa trừ chiết khấu.</t>
  </si>
  <si>
    <t>- Doanh số sau chiết khấu: tổng tiền đã trừ chiết khấu.</t>
  </si>
  <si>
    <t>- Chiết khấu: bao gồm khuyến mãi % hóa đơn và số tiền cụ thể.</t>
  </si>
  <si>
    <t>- Thông tin nhân viên bán hàng, ngày bán.</t>
  </si>
  <si>
    <r>
      <t xml:space="preserve">Ngày in: 22/10/2019 </t>
    </r>
    <r>
      <rPr>
        <b/>
        <sz val="8"/>
        <color rgb="FFFF3300"/>
        <rFont val="Times New Roman"/>
        <family val="1"/>
      </rPr>
      <t>(3)</t>
    </r>
  </si>
  <si>
    <r>
      <t xml:space="preserve">Từ ngày: 01/08/2019 </t>
    </r>
    <r>
      <rPr>
        <b/>
        <sz val="8"/>
        <color rgb="FFFF0000"/>
        <rFont val="Times New Roman"/>
        <family val="1"/>
      </rPr>
      <t>(4)</t>
    </r>
    <r>
      <rPr>
        <sz val="8"/>
        <color rgb="FF000000"/>
        <rFont val="Times New Roman"/>
        <family val="1"/>
      </rPr>
      <t xml:space="preserve">     Đến ngày: 22/10/2019 </t>
    </r>
    <r>
      <rPr>
        <b/>
        <sz val="8"/>
        <color rgb="FFFF0000"/>
        <rFont val="Times New Roman"/>
        <family val="1"/>
      </rPr>
      <t>(5)</t>
    </r>
  </si>
  <si>
    <r>
      <t xml:space="preserve">STT
</t>
    </r>
    <r>
      <rPr>
        <b/>
        <sz val="9"/>
        <color rgb="FFFF0000"/>
        <rFont val="Times New Roman"/>
        <family val="1"/>
      </rPr>
      <t>(6)</t>
    </r>
  </si>
  <si>
    <r>
      <t xml:space="preserve">Mã KH
</t>
    </r>
    <r>
      <rPr>
        <b/>
        <sz val="9"/>
        <color rgb="FFFF0000"/>
        <rFont val="Times New Roman"/>
        <family val="1"/>
      </rPr>
      <t>(7)</t>
    </r>
  </si>
  <si>
    <r>
      <t xml:space="preserve">Tên KH
</t>
    </r>
    <r>
      <rPr>
        <b/>
        <sz val="9"/>
        <color rgb="FFFF0000"/>
        <rFont val="Times New Roman"/>
        <family val="1"/>
      </rPr>
      <t>(8)</t>
    </r>
  </si>
  <si>
    <r>
      <t xml:space="preserve">Địa chỉ
</t>
    </r>
    <r>
      <rPr>
        <b/>
        <sz val="9"/>
        <color rgb="FFFF0000"/>
        <rFont val="Times New Roman"/>
        <family val="1"/>
      </rPr>
      <t>(9)</t>
    </r>
  </si>
  <si>
    <r>
      <t xml:space="preserve">Phường/Xã 
</t>
    </r>
    <r>
      <rPr>
        <b/>
        <sz val="9"/>
        <color rgb="FFFF0000"/>
        <rFont val="Times New Roman"/>
        <family val="1"/>
      </rPr>
      <t>(11)</t>
    </r>
  </si>
  <si>
    <r>
      <t xml:space="preserve">Quận/Huyện
</t>
    </r>
    <r>
      <rPr>
        <b/>
        <sz val="9"/>
        <color rgb="FFFF0000"/>
        <rFont val="Times New Roman"/>
        <family val="1"/>
      </rPr>
      <t>(12)</t>
    </r>
  </si>
  <si>
    <r>
      <t xml:space="preserve">Tỉnh/Thành
</t>
    </r>
    <r>
      <rPr>
        <b/>
        <sz val="9"/>
        <color rgb="FFFF0000"/>
        <rFont val="Times New Roman"/>
        <family val="1"/>
      </rPr>
      <t>(13)</t>
    </r>
  </si>
  <si>
    <r>
      <t xml:space="preserve">Doanh số trước CK
</t>
    </r>
    <r>
      <rPr>
        <b/>
        <sz val="9"/>
        <color rgb="FFFF0000"/>
        <rFont val="Times New Roman"/>
        <family val="1"/>
      </rPr>
      <t>(27)</t>
    </r>
  </si>
  <si>
    <r>
      <t xml:space="preserve">Chiết khấu
</t>
    </r>
    <r>
      <rPr>
        <b/>
        <sz val="9"/>
        <color rgb="FFFF0000"/>
        <rFont val="Times New Roman"/>
        <family val="1"/>
      </rPr>
      <t>(28)</t>
    </r>
  </si>
  <si>
    <r>
      <t xml:space="preserve">Doanh số sau CK
</t>
    </r>
    <r>
      <rPr>
        <b/>
        <sz val="9"/>
        <color rgb="FFFF0000"/>
        <rFont val="Times New Roman"/>
        <family val="1"/>
      </rPr>
      <t>(29)</t>
    </r>
  </si>
  <si>
    <r>
      <t xml:space="preserve">Nhóm Khách Hàng
</t>
    </r>
    <r>
      <rPr>
        <b/>
        <sz val="9"/>
        <color rgb="FFFF0000"/>
        <rFont val="Times New Roman"/>
        <family val="1"/>
      </rPr>
      <t>(18)</t>
    </r>
  </si>
  <si>
    <r>
      <t xml:space="preserve">Nhóm Sản Phẩm
</t>
    </r>
    <r>
      <rPr>
        <b/>
        <sz val="9"/>
        <color rgb="FFFF0000"/>
        <rFont val="Times New Roman"/>
        <family val="1"/>
      </rPr>
      <t>(26)</t>
    </r>
  </si>
  <si>
    <r>
      <t xml:space="preserve">Ngành Hàng
</t>
    </r>
    <r>
      <rPr>
        <b/>
        <sz val="9"/>
        <color rgb="FFFF0000"/>
        <rFont val="Times New Roman"/>
        <family val="1"/>
      </rPr>
      <t>(26)</t>
    </r>
  </si>
  <si>
    <t>- Thông tin khách hàng</t>
  </si>
  <si>
    <r>
      <t xml:space="preserve">Lấy dữ liệu từ bảng khách hàng, sản phẩm, hóa đơn bán hàng </t>
    </r>
    <r>
      <rPr>
        <i/>
        <sz val="11"/>
        <color theme="1"/>
        <rFont val="Times New Roman"/>
        <family val="1"/>
      </rPr>
      <t>(không tính các hóa đơn mua đã trả)</t>
    </r>
    <r>
      <rPr>
        <sz val="11"/>
        <color theme="1"/>
        <rFont val="Times New Roman"/>
        <family val="1"/>
      </rPr>
      <t>.</t>
    </r>
  </si>
  <si>
    <r>
      <t xml:space="preserve">Lấy dữ liệu từ bảng nhân viên, hóa đơn bán hàng </t>
    </r>
    <r>
      <rPr>
        <i/>
        <sz val="11"/>
        <color theme="1"/>
        <rFont val="Times New Roman"/>
        <family val="1"/>
      </rPr>
      <t>(không tính các hóa đơn mua đã trả)</t>
    </r>
    <r>
      <rPr>
        <sz val="11"/>
        <color theme="1"/>
        <rFont val="Times New Roman"/>
        <family val="1"/>
      </rPr>
      <t>.</t>
    </r>
  </si>
  <si>
    <t>4063284</t>
  </si>
  <si>
    <t>KD BBL  Tuoi Bo Nho 38gx20x6(goi)</t>
  </si>
  <si>
    <t>4065846</t>
  </si>
  <si>
    <t>KD BBL Tuoi Hat Socola 50gx10x6tui</t>
  </si>
  <si>
    <t>4068359</t>
  </si>
  <si>
    <t>KD BBL Tuoi Cam 50gx10x6(goi)</t>
  </si>
  <si>
    <t>4231894</t>
  </si>
  <si>
    <t>KD BMT 6 mui Cha bong 80gx30</t>
  </si>
  <si>
    <t>4231126</t>
  </si>
  <si>
    <t>KD SW nhan Bo Dau Phong 40gx60</t>
  </si>
  <si>
    <t>4231898</t>
  </si>
  <si>
    <t>KD BMT tron nhan Bo sua 55gx60</t>
  </si>
  <si>
    <t>4231901</t>
  </si>
  <si>
    <t>KD BMT o ko nhan Sua 80gx30</t>
  </si>
  <si>
    <t>BANH TUOI KINHDO BONG LAN YORGURT 52Gx60</t>
  </si>
  <si>
    <t>4032312</t>
  </si>
  <si>
    <t>Oreo C/S/C Blueberry Ice Cream 24x137GR</t>
  </si>
  <si>
    <t>4053340</t>
  </si>
  <si>
    <t>KN Snack Cua Xanh 32g x 60 gói</t>
  </si>
  <si>
    <t>Tổng giá trị</t>
  </si>
  <si>
    <t>(17)</t>
  </si>
  <si>
    <r>
      <t xml:space="preserve">THUAN GIA PHUC </t>
    </r>
    <r>
      <rPr>
        <b/>
        <sz val="8"/>
        <color rgb="FFFF3300"/>
        <rFont val="Times New Roman"/>
        <family val="1"/>
      </rPr>
      <t>(1)</t>
    </r>
  </si>
  <si>
    <r>
      <t xml:space="preserve">92 tân chánh hiệp 10, P. Tân Chánh Hiệp  Q.12 </t>
    </r>
    <r>
      <rPr>
        <b/>
        <sz val="8"/>
        <color rgb="FFFF3300"/>
        <rFont val="Times New Roman"/>
        <family val="1"/>
      </rPr>
      <t>(2)</t>
    </r>
  </si>
  <si>
    <r>
      <t>Ngày in: 22/10/2019</t>
    </r>
    <r>
      <rPr>
        <b/>
        <sz val="8"/>
        <color rgb="FFFF3300"/>
        <rFont val="Times New Roman"/>
        <family val="1"/>
      </rPr>
      <t xml:space="preserve"> (3)</t>
    </r>
  </si>
  <si>
    <r>
      <t xml:space="preserve">Tên BC: BKHHMV </t>
    </r>
    <r>
      <rPr>
        <b/>
        <sz val="8"/>
        <color rgb="FFFF3300"/>
        <rFont val="Times New Roman"/>
        <family val="1"/>
      </rPr>
      <t>(4)</t>
    </r>
  </si>
  <si>
    <r>
      <t xml:space="preserve">BẢNG KÊ HÀNG HÓA MUA VÀO </t>
    </r>
    <r>
      <rPr>
        <b/>
        <sz val="10"/>
        <color rgb="FFFF3300"/>
        <rFont val="Times New Roman"/>
        <family val="1"/>
      </rPr>
      <t>(5)</t>
    </r>
  </si>
  <si>
    <r>
      <t xml:space="preserve">STT </t>
    </r>
    <r>
      <rPr>
        <b/>
        <sz val="9"/>
        <color rgb="FFFF3300"/>
        <rFont val="Times New Roman"/>
        <family val="1"/>
      </rPr>
      <t>(8)</t>
    </r>
  </si>
  <si>
    <r>
      <t xml:space="preserve">Mã sản phẩm </t>
    </r>
    <r>
      <rPr>
        <b/>
        <sz val="9"/>
        <color rgb="FFFF3300"/>
        <rFont val="Times New Roman"/>
        <family val="1"/>
      </rPr>
      <t>(9)</t>
    </r>
  </si>
  <si>
    <r>
      <t xml:space="preserve">Tên Sản Phẩm </t>
    </r>
    <r>
      <rPr>
        <b/>
        <sz val="9"/>
        <color rgb="FFFF3300"/>
        <rFont val="Times New Roman"/>
        <family val="1"/>
      </rPr>
      <t>(10)</t>
    </r>
  </si>
  <si>
    <r>
      <t xml:space="preserve">Số lượng thùng </t>
    </r>
    <r>
      <rPr>
        <b/>
        <sz val="9"/>
        <color rgb="FFFF3300"/>
        <rFont val="Times New Roman"/>
        <family val="1"/>
      </rPr>
      <t>(11)</t>
    </r>
  </si>
  <si>
    <r>
      <t xml:space="preserve">Số lượng lẻ </t>
    </r>
    <r>
      <rPr>
        <b/>
        <sz val="9"/>
        <color rgb="FFFF3300"/>
        <rFont val="Times New Roman"/>
        <family val="1"/>
      </rPr>
      <t>(12)</t>
    </r>
  </si>
  <si>
    <r>
      <t xml:space="preserve">Tổng thành tiền </t>
    </r>
    <r>
      <rPr>
        <b/>
        <sz val="9"/>
        <color rgb="FFFF3300"/>
        <rFont val="Times New Roman"/>
        <family val="1"/>
      </rPr>
      <t>(14)</t>
    </r>
  </si>
  <si>
    <r>
      <t>Tên cửa hàng</t>
    </r>
    <r>
      <rPr>
        <b/>
        <sz val="8"/>
        <color rgb="FFFF3300"/>
        <rFont val="Times New Roman"/>
        <family val="1"/>
      </rPr>
      <t xml:space="preserve"> (1)</t>
    </r>
  </si>
  <si>
    <r>
      <t xml:space="preserve">Địa chỉ cửa hàng </t>
    </r>
    <r>
      <rPr>
        <b/>
        <sz val="8"/>
        <color rgb="FFFF3300"/>
        <rFont val="Times New Roman"/>
        <family val="1"/>
      </rPr>
      <t>(2)</t>
    </r>
  </si>
  <si>
    <r>
      <t xml:space="preserve">Từ ngày: 01/08/2019 </t>
    </r>
    <r>
      <rPr>
        <b/>
        <sz val="8"/>
        <color rgb="FFFF3300"/>
        <rFont val="Times New Roman"/>
        <family val="1"/>
      </rPr>
      <t xml:space="preserve">(6)           </t>
    </r>
    <r>
      <rPr>
        <b/>
        <sz val="8"/>
        <rFont val="Times New Roman"/>
        <family val="1"/>
      </rPr>
      <t xml:space="preserve"> </t>
    </r>
    <r>
      <rPr>
        <sz val="8"/>
        <rFont val="Times New Roman"/>
        <family val="1"/>
      </rPr>
      <t>Đến ngày: 22/10/2019</t>
    </r>
    <r>
      <rPr>
        <sz val="8"/>
        <color rgb="FFFF3300"/>
        <rFont val="Times New Roman"/>
        <family val="1"/>
      </rPr>
      <t xml:space="preserve"> (7)</t>
    </r>
  </si>
  <si>
    <t>Thống kê số lượng hàng đã nhập vào dựa vào các phiếu nhập hàng thỏa điều kiện filter.</t>
  </si>
  <si>
    <r>
      <t>THUAN GIA PHUC</t>
    </r>
    <r>
      <rPr>
        <b/>
        <sz val="8"/>
        <color rgb="FFFF0000"/>
        <rFont val="Times New Roman"/>
        <family val="1"/>
      </rPr>
      <t xml:space="preserve"> (1)</t>
    </r>
  </si>
  <si>
    <r>
      <t xml:space="preserve">92 tân chánh hiệp 10, P. Tân Chánh Hiệp  Q.12 </t>
    </r>
    <r>
      <rPr>
        <b/>
        <sz val="8"/>
        <color rgb="FFFF0000"/>
        <rFont val="Times New Roman"/>
        <family val="1"/>
      </rPr>
      <t>(2)</t>
    </r>
  </si>
  <si>
    <r>
      <t>Ngày in: 22/10/2019</t>
    </r>
    <r>
      <rPr>
        <b/>
        <sz val="8"/>
        <color rgb="FFFF0000"/>
        <rFont val="Times New Roman"/>
        <family val="1"/>
      </rPr>
      <t xml:space="preserve"> (3)</t>
    </r>
  </si>
  <si>
    <r>
      <t xml:space="preserve">Tên BC: BKCTMT </t>
    </r>
    <r>
      <rPr>
        <b/>
        <sz val="8"/>
        <color rgb="FFFF0000"/>
        <rFont val="Times New Roman"/>
        <family val="1"/>
      </rPr>
      <t>(4)</t>
    </r>
  </si>
  <si>
    <r>
      <t xml:space="preserve">STT
</t>
    </r>
    <r>
      <rPr>
        <b/>
        <sz val="9"/>
        <color rgb="FFFF0000"/>
        <rFont val="Times New Roman"/>
        <family val="1"/>
      </rPr>
      <t>(8)</t>
    </r>
  </si>
  <si>
    <r>
      <t xml:space="preserve">Ngày đơn hàng mua
</t>
    </r>
    <r>
      <rPr>
        <b/>
        <sz val="9"/>
        <color rgb="FFFF0000"/>
        <rFont val="Times New Roman"/>
        <family val="1"/>
      </rPr>
      <t>(13)</t>
    </r>
  </si>
  <si>
    <r>
      <t xml:space="preserve">Mã sản phẩm
</t>
    </r>
    <r>
      <rPr>
        <b/>
        <sz val="9"/>
        <color rgb="FFFF0000"/>
        <rFont val="Times New Roman"/>
        <family val="1"/>
      </rPr>
      <t>(28)</t>
    </r>
  </si>
  <si>
    <r>
      <t xml:space="preserve">Tên Sản Phẩm
</t>
    </r>
    <r>
      <rPr>
        <b/>
        <sz val="9"/>
        <color rgb="FFFF0000"/>
        <rFont val="Times New Roman"/>
        <family val="1"/>
      </rPr>
      <t>(29)</t>
    </r>
  </si>
  <si>
    <r>
      <t xml:space="preserve">Số lượng thùng
</t>
    </r>
    <r>
      <rPr>
        <b/>
        <sz val="9"/>
        <color rgb="FFFF0000"/>
        <rFont val="Times New Roman"/>
        <family val="1"/>
      </rPr>
      <t>(30)</t>
    </r>
  </si>
  <si>
    <r>
      <t xml:space="preserve">Số lượng lẻ
</t>
    </r>
    <r>
      <rPr>
        <b/>
        <sz val="9"/>
        <color rgb="FFFF0000"/>
        <rFont val="Times New Roman"/>
        <family val="1"/>
      </rPr>
      <t>(31)</t>
    </r>
  </si>
  <si>
    <r>
      <t xml:space="preserve">Tổng số lượng
</t>
    </r>
    <r>
      <rPr>
        <b/>
        <sz val="9"/>
        <color rgb="FFFF0000"/>
        <rFont val="Times New Roman"/>
        <family val="1"/>
      </rPr>
      <t>(32)</t>
    </r>
  </si>
  <si>
    <r>
      <t xml:space="preserve">Doanh Thu
</t>
    </r>
    <r>
      <rPr>
        <b/>
        <sz val="9"/>
        <color rgb="FFFF0000"/>
        <rFont val="Times New Roman"/>
        <family val="1"/>
      </rPr>
      <t>(33)</t>
    </r>
  </si>
  <si>
    <t>POHO000096</t>
  </si>
  <si>
    <t>AFC200</t>
  </si>
  <si>
    <t>FRESH</t>
  </si>
  <si>
    <t>AFC Trà Xanh 288g x 16 hộp</t>
  </si>
  <si>
    <t>POHO000097</t>
  </si>
  <si>
    <t>POHO000098</t>
  </si>
  <si>
    <t>(37)</t>
  </si>
  <si>
    <t>(38)</t>
  </si>
  <si>
    <t xml:space="preserve">   </t>
  </si>
  <si>
    <r>
      <t xml:space="preserve">BẢNG KÊ CHI TIẾT HÀNG HÓA ĐƠN TRẢ HÀNG </t>
    </r>
    <r>
      <rPr>
        <b/>
        <sz val="11"/>
        <color rgb="FFFF0000"/>
        <rFont val="Times New Roman"/>
        <family val="1"/>
      </rPr>
      <t>(5)</t>
    </r>
  </si>
  <si>
    <r>
      <t xml:space="preserve">Hóa Đơn Mua
</t>
    </r>
    <r>
      <rPr>
        <b/>
        <sz val="9"/>
        <color rgb="FFFF0000"/>
        <rFont val="Times New Roman"/>
        <family val="1"/>
      </rPr>
      <t>(12)</t>
    </r>
  </si>
  <si>
    <r>
      <t xml:space="preserve">Hóa Đơn Trả
</t>
    </r>
    <r>
      <rPr>
        <b/>
        <sz val="9"/>
        <color rgb="FFFF0000"/>
        <rFont val="Times New Roman"/>
        <family val="1"/>
      </rPr>
      <t>(14)</t>
    </r>
  </si>
  <si>
    <r>
      <t xml:space="preserve">Ngày đơn hàng trả
</t>
    </r>
    <r>
      <rPr>
        <b/>
        <sz val="9"/>
        <color rgb="FFFF0000"/>
        <rFont val="Times New Roman"/>
        <family val="1"/>
      </rPr>
      <t>(16)</t>
    </r>
  </si>
  <si>
    <t xml:space="preserve">Từ ngày: 01/08/2019                 Đến ngày: 22/10/2019 </t>
  </si>
  <si>
    <t>Nhóm Sản Phẩm
(26)</t>
  </si>
  <si>
    <t>Ngành Hàng
(26)</t>
  </si>
  <si>
    <t xml:space="preserve">BÁO CÁO TỔNG KẾT CTKM </t>
  </si>
  <si>
    <t>Thời gian xuất báo cáo :</t>
  </si>
  <si>
    <t>User xuất báo cáo :</t>
  </si>
  <si>
    <t>Mã CTKM</t>
  </si>
  <si>
    <t>Tên CTKM</t>
  </si>
  <si>
    <t>Ngày bắt đầu</t>
  </si>
  <si>
    <t>Ngày kết thúc</t>
  </si>
  <si>
    <t>Mã SP tặng</t>
  </si>
  <si>
    <t>Tên SP tặng</t>
  </si>
  <si>
    <t>SL tặng</t>
  </si>
  <si>
    <t>Đơn vị tính</t>
  </si>
  <si>
    <t>Số tiền chiết khấu</t>
  </si>
  <si>
    <t>Ngân sách tổng</t>
  </si>
  <si>
    <t>Ngân sách đã sử dụng</t>
  </si>
  <si>
    <t>Ngân sách còn lại</t>
  </si>
  <si>
    <t>189094546CD</t>
  </si>
  <si>
    <t>Mua 1 thùng AFC 1 cây AFC</t>
  </si>
  <si>
    <t>AFC00001</t>
  </si>
  <si>
    <t>Bánh AFT</t>
  </si>
  <si>
    <t>CAY</t>
  </si>
  <si>
    <t>2.000.000</t>
  </si>
  <si>
    <t>Tổng CTKM</t>
  </si>
  <si>
    <t>Filter: Từ ngày - Đến ngày | Nhân Viên Bán Hàng</t>
  </si>
  <si>
    <t>Filter: Từ ngày - Đến ngày | Khách Hàng</t>
  </si>
  <si>
    <t>Filter: Từ ngày đến ngày</t>
  </si>
  <si>
    <t>Hiển thị chi tiết hóa đơn trả hàng (kèm theo thông tin của hóa đơn mua hàng).</t>
  </si>
  <si>
    <t>189094546EE</t>
  </si>
  <si>
    <t>Mua Hóa đơn 1tr giảm 20k</t>
  </si>
  <si>
    <t>Filter: Từ ngày - Đến ngày (CTKM nào có StartEnd nằm trong giai đoạn này sẽ xuất ra) | Mã CTKM cụ thể</t>
  </si>
  <si>
    <r>
      <t xml:space="preserve">Ngày in: 22/10/2019 </t>
    </r>
    <r>
      <rPr>
        <sz val="9.75"/>
        <color rgb="FFFF0000"/>
        <rFont val="Times New Roman"/>
        <family val="1"/>
      </rPr>
      <t>- 16:38:52</t>
    </r>
  </si>
  <si>
    <t>Tên BC: BCTK</t>
  </si>
  <si>
    <t>BÁO CÁO TỒN KHO</t>
  </si>
  <si>
    <t>Tồn kho Trên Báo Cáo</t>
  </si>
  <si>
    <t>Hàng đang giữ của giao dịch bán hàng</t>
  </si>
  <si>
    <t>Tồn Kho Có Thể Bán</t>
  </si>
  <si>
    <t>STT</t>
  </si>
  <si>
    <r>
      <t xml:space="preserve">Mã sản phẩm
</t>
    </r>
    <r>
      <rPr>
        <b/>
        <sz val="8.25"/>
        <color rgb="FFFF0000"/>
        <rFont val="Times New Roman"/>
        <family val="1"/>
      </rPr>
      <t>(1)</t>
    </r>
  </si>
  <si>
    <r>
      <t xml:space="preserve">Sản phẩm 
</t>
    </r>
    <r>
      <rPr>
        <b/>
        <sz val="8.25"/>
        <color rgb="FFFF0000"/>
        <rFont val="Times New Roman"/>
        <family val="1"/>
      </rPr>
      <t>(2)</t>
    </r>
  </si>
  <si>
    <r>
      <t xml:space="preserve">ĐVT báo cáo
</t>
    </r>
    <r>
      <rPr>
        <b/>
        <sz val="8.25"/>
        <color rgb="FFFF0000"/>
        <rFont val="Times New Roman"/>
        <family val="1"/>
      </rPr>
      <t>(3)</t>
    </r>
  </si>
  <si>
    <r>
      <t xml:space="preserve">ĐVT cơ bản
</t>
    </r>
    <r>
      <rPr>
        <b/>
        <sz val="8.25"/>
        <color rgb="FFFF0000"/>
        <rFont val="Times New Roman"/>
        <family val="1"/>
      </rPr>
      <t>(4)</t>
    </r>
  </si>
  <si>
    <r>
      <t xml:space="preserve">Giá ĐVT Cơ bản
</t>
    </r>
    <r>
      <rPr>
        <b/>
        <sz val="8.5"/>
        <color rgb="FFFF0000"/>
        <rFont val="Times New Roman"/>
        <family val="1"/>
      </rPr>
      <t>(20)</t>
    </r>
  </si>
  <si>
    <r>
      <t xml:space="preserve">SL ĐVT báo cáo </t>
    </r>
    <r>
      <rPr>
        <b/>
        <sz val="8.25"/>
        <color rgb="FFFF0000"/>
        <rFont val="Times New Roman"/>
        <family val="1"/>
      </rPr>
      <t>(5)</t>
    </r>
  </si>
  <si>
    <r>
      <t xml:space="preserve">SL ĐVT cơ bản </t>
    </r>
    <r>
      <rPr>
        <sz val="8.25"/>
        <color rgb="FFFF0000"/>
        <rFont val="Times New Roman"/>
        <family val="1"/>
      </rPr>
      <t>(6)</t>
    </r>
  </si>
  <si>
    <r>
      <t xml:space="preserve">Doanh số </t>
    </r>
    <r>
      <rPr>
        <b/>
        <sz val="8"/>
        <color rgb="FFFF0000"/>
        <rFont val="Times New Roman"/>
        <family val="1"/>
      </rPr>
      <t>(16.1)</t>
    </r>
  </si>
  <si>
    <r>
      <t xml:space="preserve">SL ĐVT báo cáo </t>
    </r>
    <r>
      <rPr>
        <b/>
        <sz val="8.25"/>
        <color rgb="FFFF0000"/>
        <rFont val="Times New Roman"/>
        <family val="1"/>
      </rPr>
      <t>(8)</t>
    </r>
  </si>
  <si>
    <r>
      <t xml:space="preserve">SL ĐVT cơ bản
</t>
    </r>
    <r>
      <rPr>
        <b/>
        <sz val="8.25"/>
        <color rgb="FFFF0000"/>
        <rFont val="Times New Roman"/>
        <family val="1"/>
      </rPr>
      <t>(9)</t>
    </r>
  </si>
  <si>
    <r>
      <t xml:space="preserve">Doanh số
</t>
    </r>
    <r>
      <rPr>
        <b/>
        <sz val="8"/>
        <color rgb="FFFF0000"/>
        <rFont val="Times New Roman"/>
        <family val="1"/>
      </rPr>
      <t>(17.1)</t>
    </r>
  </si>
  <si>
    <r>
      <t>SL ĐVT báo cáo</t>
    </r>
    <r>
      <rPr>
        <b/>
        <sz val="8.25"/>
        <color rgb="FFFF0000"/>
        <rFont val="Times New Roman"/>
        <family val="1"/>
      </rPr>
      <t xml:space="preserve"> (12)</t>
    </r>
  </si>
  <si>
    <r>
      <t xml:space="preserve">SL ĐVT cơ bản </t>
    </r>
    <r>
      <rPr>
        <b/>
        <sz val="8.25"/>
        <color rgb="FFFF0000"/>
        <rFont val="Times New Roman"/>
        <family val="1"/>
      </rPr>
      <t>(13)</t>
    </r>
  </si>
  <si>
    <r>
      <t xml:space="preserve">Doanh số
</t>
    </r>
    <r>
      <rPr>
        <b/>
        <sz val="8"/>
        <color rgb="FFFF0000"/>
        <rFont val="Times New Roman"/>
        <family val="1"/>
      </rPr>
      <t>(19.1)</t>
    </r>
  </si>
  <si>
    <t>Daily</t>
  </si>
  <si>
    <t>THUNG</t>
  </si>
  <si>
    <t>Hàng Thường</t>
  </si>
  <si>
    <t>4032365</t>
  </si>
  <si>
    <t>Oreo vani hộp 12x9x29.4g</t>
  </si>
  <si>
    <t>HOP</t>
  </si>
  <si>
    <t>DRY</t>
  </si>
  <si>
    <t>Tết</t>
  </si>
  <si>
    <t>4051176</t>
  </si>
  <si>
    <t>AFC Trà Xanh 144g x 24 hộp</t>
  </si>
  <si>
    <t>4051177</t>
  </si>
  <si>
    <t>GOI</t>
  </si>
  <si>
    <t>4053716</t>
  </si>
  <si>
    <t>Banh Cookies Thap Cam LU 74gx24 hop_VN</t>
  </si>
  <si>
    <t xml:space="preserve">Tổng: </t>
  </si>
  <si>
    <t>Tên cửa hàng</t>
  </si>
  <si>
    <t>Địa chỉ cửa hàng</t>
  </si>
  <si>
    <t>Báo cáo tồn kho theo ngày.</t>
  </si>
  <si>
    <t>Ví dụ báo cáo tồn kho ngày trong quá khứ là 10/10/2022</t>
  </si>
  <si>
    <t>Số lượng tồn = tổng số lượng của giao dịch nhập từ đầu đến ngày 10/10/2022 trừ cho tổng số lượng bán từ đầu đến ngày 10/10/2022</t>
  </si>
  <si>
    <t>Ngày:10/10/2022</t>
  </si>
  <si>
    <t>Số lượng hàng đang giữ của giao dịch bán hàng (trường hợp này chỉ xảy ra đối với tồn kho ngày hiện tại, có thể có vài đơn hàng chưa đóng chưa ra hóa đơn).</t>
  </si>
  <si>
    <t>Số lượng có thể bán = Số lượng Tồn - Số lượng hàng đang giữ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</si>
</sst>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10409]dd/mm/yyyy"/>
    <numFmt numFmtId="166" formatCode="[$-10409]#,##0;\(#,##0\)"/>
    <numFmt numFmtId="167" formatCode="[$-10409]#,##0.00;\(#,##0.00\);\-"/>
    <numFmt numFmtId="168" formatCode="[$-10409]\ #,##0.00;\(#,##0.00\);\-"/>
    <numFmt numFmtId="169" formatCode="_(* #,##0_);_(* \(#,##0\);_(* &quot;-&quot;??_);_(@_)"/>
    <numFmt numFmtId="170" formatCode="[$-10409]#,##0;\(#,##0\);&quot;-&quot;"/>
    <numFmt numFmtId="171" formatCode="[$-10409]#,##0.000;\(#,##0.000\);\-"/>
  </numFmts>
  <fonts count="40" x14ac:knownFonts="1">
    <font>
      <sz val="11"/>
      <color rgb="FF000000"/>
      <name val="Calibri"/>
      <family val="2"/>
      <scheme val="minor"/>
    </font>
    <font>
      <sz val="11"/>
      <color theme="1"/>
      <name val="Times New Roman"/>
      <family val="2"/>
    </font>
    <font>
      <sz val="11"/>
      <name val="Calibri"/>
      <family val="2"/>
    </font>
    <font>
      <b/>
      <sz val="10"/>
      <color rgb="FFFF3300"/>
      <name val="Times New Roman"/>
      <family val="1"/>
    </font>
    <font>
      <sz val="11"/>
      <name val="Times New Roman"/>
      <family val="1"/>
    </font>
    <font>
      <sz val="11"/>
      <color theme="1"/>
      <name val="Times New Roman"/>
      <family val="1"/>
    </font>
    <font>
      <b/>
      <sz val="11"/>
      <color rgb="FFFF0000"/>
      <name val="Times New Roman"/>
      <family val="1"/>
    </font>
    <font>
      <b/>
      <sz val="11"/>
      <color theme="1"/>
      <name val="Times New Roman"/>
      <family val="1"/>
    </font>
    <font>
      <sz val="11"/>
      <color rgb="FFFF0000"/>
      <name val="Times New Roman"/>
      <family val="1"/>
    </font>
    <font>
      <b/>
      <sz val="11"/>
      <color rgb="FF000000"/>
      <name val="Times New Roman"/>
      <family val="1"/>
    </font>
    <font>
      <b/>
      <sz val="11"/>
      <color rgb="FFFF3300"/>
      <name val="Times New Roman"/>
      <family val="1"/>
    </font>
    <font>
      <sz val="11"/>
      <color rgb="FF000000"/>
      <name val="Times New Roman"/>
      <family val="1"/>
    </font>
    <font>
      <sz val="8"/>
      <color rgb="FF000000"/>
      <name val="Times New Roman"/>
      <family val="1"/>
    </font>
    <font>
      <b/>
      <sz val="8"/>
      <color rgb="FFFF3300"/>
      <name val="Times New Roman"/>
      <family val="1"/>
    </font>
    <font>
      <b/>
      <sz val="14"/>
      <color rgb="FF000000"/>
      <name val="Times New Roman"/>
      <family val="1"/>
    </font>
    <font>
      <b/>
      <sz val="8"/>
      <color rgb="FFFF0000"/>
      <name val="Times New Roman"/>
      <family val="1"/>
    </font>
    <font>
      <b/>
      <sz val="9"/>
      <color rgb="FF000000"/>
      <name val="Times New Roman"/>
      <family val="1"/>
    </font>
    <font>
      <b/>
      <sz val="9"/>
      <color rgb="FFFF0000"/>
      <name val="Times New Roman"/>
      <family val="1"/>
    </font>
    <font>
      <sz val="9"/>
      <color rgb="FF000000"/>
      <name val="Times New Roman"/>
      <family val="1"/>
    </font>
    <font>
      <i/>
      <sz val="11"/>
      <color theme="1"/>
      <name val="Times New Roman"/>
      <family val="1"/>
    </font>
    <font>
      <b/>
      <sz val="9"/>
      <color rgb="FFFF3300"/>
      <name val="Times New Roman"/>
      <family val="1"/>
    </font>
    <font>
      <b/>
      <sz val="8"/>
      <name val="Times New Roman"/>
      <family val="1"/>
    </font>
    <font>
      <sz val="8"/>
      <name val="Times New Roman"/>
      <family val="1"/>
    </font>
    <font>
      <sz val="8"/>
      <color rgb="FFFF3300"/>
      <name val="Times New Roman"/>
      <family val="1"/>
    </font>
    <font>
      <sz val="9"/>
      <name val="Times New Roman"/>
      <family val="1"/>
    </font>
    <font>
      <b/>
      <sz val="9"/>
      <name val="Times New Roman"/>
      <family val="1"/>
    </font>
    <font>
      <sz val="11"/>
      <color theme="1"/>
      <name val="Calibri"/>
      <family val="2"/>
      <scheme val="minor"/>
    </font>
    <font>
      <b/>
      <sz val="14"/>
      <name val="Times New Roman"/>
      <family val="1"/>
    </font>
    <font>
      <b/>
      <sz val="10"/>
      <name val="Times New Roman"/>
      <family val="1"/>
    </font>
    <font>
      <b/>
      <sz val="11"/>
      <name val="Times New Roman"/>
      <family val="1"/>
    </font>
    <font>
      <sz val="9.75"/>
      <color rgb="FF000000"/>
      <name val="Times New Roman"/>
      <family val="1"/>
    </font>
    <font>
      <sz val="9.75"/>
      <color rgb="FFFF0000"/>
      <name val="Times New Roman"/>
      <family val="1"/>
    </font>
    <font>
      <b/>
      <sz val="15"/>
      <color rgb="FF000000"/>
      <name val="Times New Roman"/>
      <family val="1"/>
    </font>
    <font>
      <i/>
      <sz val="9.75"/>
      <color rgb="FF000000"/>
      <name val="Times New Roman"/>
      <family val="1"/>
    </font>
    <font>
      <b/>
      <sz val="8.25"/>
      <color rgb="FF000000"/>
      <name val="Times New Roman"/>
      <family val="1"/>
    </font>
    <font>
      <sz val="8.25"/>
      <color rgb="FF000000"/>
      <name val="Times New Roman"/>
      <family val="1"/>
    </font>
    <font>
      <b/>
      <sz val="8.25"/>
      <color rgb="FFFF0000"/>
      <name val="Times New Roman"/>
      <family val="1"/>
    </font>
    <font>
      <b/>
      <sz val="8.5"/>
      <color rgb="FFFF0000"/>
      <name val="Times New Roman"/>
      <family val="1"/>
    </font>
    <font>
      <sz val="8.25"/>
      <color rgb="FFFF0000"/>
      <name val="Times New Roman"/>
      <family val="1"/>
    </font>
    <font>
      <b/>
      <sz val="9.75"/>
      <color rgb="FF000000"/>
      <name val="Times New Roman"/>
      <family val="1"/>
    </font>
  </fonts>
  <fills count="5">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rgb="FFFFFFFF"/>
        <bgColor rgb="FFFFFFFF"/>
      </patternFill>
    </fill>
  </fills>
  <borders count="17">
    <border>
      <left/>
      <right/>
      <top/>
      <bottom/>
      <diagonal/>
    </border>
    <border>
      <left/>
      <right/>
      <top style="thin">
        <color indexed="64"/>
      </top>
      <bottom style="thin">
        <color indexed="64"/>
      </bottom>
      <diagonal/>
    </border>
    <border>
      <left/>
      <right/>
      <top/>
      <bottom style="thick">
        <color rgb="FF000000"/>
      </bottom>
      <diagonal/>
    </border>
    <border>
      <left/>
      <right/>
      <top style="thin">
        <color indexed="64"/>
      </top>
      <bottom/>
      <diagonal/>
    </border>
    <border>
      <left/>
      <right/>
      <top style="thin">
        <color indexed="64"/>
      </top>
      <bottom style="hair">
        <color indexed="64"/>
      </bottom>
      <diagonal/>
    </border>
    <border>
      <left/>
      <right/>
      <top style="hair">
        <color indexed="64"/>
      </top>
      <bottom style="hair">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rgb="FFD3D3D3"/>
      </left>
      <right style="thin">
        <color rgb="FFD3D3D3"/>
      </right>
      <top style="thin">
        <color rgb="FFD3D3D3"/>
      </top>
      <bottom style="thin">
        <color rgb="FFD3D3D3"/>
      </bottom>
      <diagonal/>
    </border>
    <border>
      <left/>
      <right/>
      <top style="thin">
        <color rgb="FFD3D3D3"/>
      </top>
      <bottom style="thin">
        <color rgb="FFD3D3D3"/>
      </bottom>
      <diagonal/>
    </border>
    <border>
      <left/>
      <right style="thin">
        <color rgb="FFD3D3D3"/>
      </right>
      <top style="thin">
        <color rgb="FFD3D3D3"/>
      </top>
      <bottom style="thin">
        <color rgb="FFD3D3D3"/>
      </bottom>
      <diagonal/>
    </border>
    <border>
      <left style="thin">
        <color rgb="FFD3D3D3"/>
      </left>
      <right/>
      <top style="thin">
        <color rgb="FFD3D3D3"/>
      </top>
      <bottom style="thin">
        <color rgb="FFD3D3D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3">
    <xf numFmtId="0" fontId="0" fillId="0" borderId="0"/>
    <xf numFmtId="164" fontId="1" fillId="0" borderId="0" applyFont="0" applyFill="0" applyBorder="0" applyAlignment="0" applyProtection="0"/>
    <xf numFmtId="0" fontId="26" fillId="0" borderId="0"/>
  </cellStyleXfs>
  <cellXfs count="97">
    <xf numFmtId="0" fontId="0" fillId="0" borderId="0" xfId="0"/>
    <xf numFmtId="0" fontId="2" fillId="0" borderId="0" xfId="0" applyFont="1"/>
    <xf numFmtId="0" fontId="4" fillId="0" borderId="0" xfId="0" applyFont="1"/>
    <xf numFmtId="0" fontId="4" fillId="0" borderId="2" xfId="0" applyFont="1" applyBorder="1" applyAlignment="1">
      <alignment vertical="top" wrapText="1"/>
    </xf>
    <xf numFmtId="0" fontId="5" fillId="0" borderId="0" xfId="0" applyFont="1" applyAlignment="1">
      <alignment vertical="center"/>
    </xf>
    <xf numFmtId="0" fontId="7" fillId="0" borderId="0" xfId="0" applyFont="1" applyAlignment="1">
      <alignment vertical="center"/>
    </xf>
    <xf numFmtId="0" fontId="7" fillId="0" borderId="1" xfId="0" applyFont="1" applyBorder="1" applyAlignment="1">
      <alignment horizontal="center" vertical="center"/>
    </xf>
    <xf numFmtId="0" fontId="6" fillId="0" borderId="1" xfId="0" applyFont="1" applyBorder="1" applyAlignment="1">
      <alignment horizontal="center" vertical="center"/>
    </xf>
    <xf numFmtId="0" fontId="9" fillId="0" borderId="1" xfId="0" applyFont="1" applyBorder="1" applyAlignment="1">
      <alignment horizontal="center" vertical="center" wrapText="1" readingOrder="1"/>
    </xf>
    <xf numFmtId="0" fontId="11" fillId="0" borderId="0" xfId="0" applyFont="1" applyAlignment="1">
      <alignment vertical="top" wrapText="1" readingOrder="1"/>
    </xf>
    <xf numFmtId="166" fontId="11" fillId="0" borderId="0" xfId="0" applyNumberFormat="1" applyFont="1" applyAlignment="1">
      <alignment horizontal="right" vertical="center" wrapText="1" readingOrder="1"/>
    </xf>
    <xf numFmtId="0" fontId="9" fillId="0" borderId="0" xfId="0" applyFont="1" applyAlignment="1">
      <alignment horizontal="left" vertical="center" wrapText="1" readingOrder="1"/>
    </xf>
    <xf numFmtId="0" fontId="9" fillId="0" borderId="2" xfId="0" applyFont="1" applyBorder="1" applyAlignment="1">
      <alignment vertical="top" readingOrder="1"/>
    </xf>
    <xf numFmtId="0" fontId="11" fillId="0" borderId="2" xfId="0" applyFont="1" applyBorder="1" applyAlignment="1">
      <alignment horizontal="center" vertical="center" wrapText="1" readingOrder="1"/>
    </xf>
    <xf numFmtId="166" fontId="9" fillId="0" borderId="2" xfId="0" applyNumberFormat="1" applyFont="1" applyBorder="1" applyAlignment="1">
      <alignment horizontal="right" vertical="center" wrapText="1" readingOrder="1"/>
    </xf>
    <xf numFmtId="0" fontId="5" fillId="0" borderId="0" xfId="0" quotePrefix="1" applyFont="1" applyAlignment="1">
      <alignment vertical="center"/>
    </xf>
    <xf numFmtId="0" fontId="11" fillId="0" borderId="4" xfId="0" applyFont="1" applyBorder="1" applyAlignment="1">
      <alignment vertical="top" wrapText="1" readingOrder="1"/>
    </xf>
    <xf numFmtId="165" fontId="11" fillId="0" borderId="4" xfId="0" applyNumberFormat="1" applyFont="1" applyBorder="1" applyAlignment="1">
      <alignment horizontal="center" vertical="center" wrapText="1" readingOrder="1"/>
    </xf>
    <xf numFmtId="166" fontId="11" fillId="0" borderId="4" xfId="0" applyNumberFormat="1" applyFont="1" applyBorder="1" applyAlignment="1">
      <alignment horizontal="right" vertical="center" wrapText="1" readingOrder="1"/>
    </xf>
    <xf numFmtId="165" fontId="11" fillId="0" borderId="5" xfId="0" applyNumberFormat="1" applyFont="1" applyBorder="1" applyAlignment="1">
      <alignment horizontal="center" vertical="center" wrapText="1" readingOrder="1"/>
    </xf>
    <xf numFmtId="166" fontId="11" fillId="0" borderId="5" xfId="0" applyNumberFormat="1" applyFont="1" applyBorder="1" applyAlignment="1">
      <alignment horizontal="right" vertical="center" wrapText="1" readingOrder="1"/>
    </xf>
    <xf numFmtId="0" fontId="11" fillId="0" borderId="4" xfId="0" applyFont="1" applyBorder="1" applyAlignment="1">
      <alignment horizontal="center" vertical="center" wrapText="1" readingOrder="1"/>
    </xf>
    <xf numFmtId="0" fontId="11" fillId="0" borderId="4" xfId="0" applyFont="1" applyBorder="1" applyAlignment="1">
      <alignment horizontal="right" vertical="center" wrapText="1" readingOrder="1"/>
    </xf>
    <xf numFmtId="0" fontId="16" fillId="3" borderId="6" xfId="0" applyFont="1" applyFill="1" applyBorder="1" applyAlignment="1">
      <alignment horizontal="center" vertical="center" wrapText="1" readingOrder="1"/>
    </xf>
    <xf numFmtId="0" fontId="18" fillId="0" borderId="6" xfId="0" applyFont="1" applyBorder="1" applyAlignment="1">
      <alignment vertical="center" wrapText="1" readingOrder="1"/>
    </xf>
    <xf numFmtId="167" fontId="18" fillId="0" borderId="6" xfId="0" applyNumberFormat="1" applyFont="1" applyBorder="1" applyAlignment="1">
      <alignment horizontal="right" vertical="center" wrapText="1" readingOrder="1"/>
    </xf>
    <xf numFmtId="0" fontId="16" fillId="0" borderId="10" xfId="0" applyFont="1" applyBorder="1" applyAlignment="1">
      <alignment horizontal="center" vertical="center" wrapText="1" readingOrder="1"/>
    </xf>
    <xf numFmtId="0" fontId="18" fillId="0" borderId="10" xfId="0" applyFont="1" applyBorder="1" applyAlignment="1">
      <alignment horizontal="center" vertical="center" wrapText="1" readingOrder="1"/>
    </xf>
    <xf numFmtId="0" fontId="18" fillId="0" borderId="10" xfId="0" applyFont="1" applyBorder="1" applyAlignment="1">
      <alignment vertical="center" wrapText="1" readingOrder="1"/>
    </xf>
    <xf numFmtId="168" fontId="18" fillId="0" borderId="10" xfId="0" applyNumberFormat="1" applyFont="1" applyBorder="1" applyAlignment="1">
      <alignment vertical="center" wrapText="1" readingOrder="1"/>
    </xf>
    <xf numFmtId="168" fontId="16" fillId="0" borderId="10" xfId="0" applyNumberFormat="1" applyFont="1" applyBorder="1" applyAlignment="1">
      <alignment vertical="center" wrapText="1" readingOrder="1"/>
    </xf>
    <xf numFmtId="0" fontId="10" fillId="0" borderId="0" xfId="0" quotePrefix="1" applyFont="1" applyAlignment="1">
      <alignment horizontal="center" vertical="center"/>
    </xf>
    <xf numFmtId="0" fontId="24" fillId="0" borderId="0" xfId="0" applyFont="1"/>
    <xf numFmtId="49" fontId="25" fillId="0" borderId="0" xfId="0" applyNumberFormat="1" applyFont="1"/>
    <xf numFmtId="0" fontId="16" fillId="4" borderId="10" xfId="0" applyFont="1" applyFill="1" applyBorder="1" applyAlignment="1">
      <alignment horizontal="center" vertical="center" wrapText="1" readingOrder="1"/>
    </xf>
    <xf numFmtId="0" fontId="18" fillId="0" borderId="10" xfId="0" applyFont="1" applyBorder="1" applyAlignment="1">
      <alignment horizontal="left" vertical="center" wrapText="1" readingOrder="1"/>
    </xf>
    <xf numFmtId="14" fontId="18" fillId="0" borderId="10" xfId="0" applyNumberFormat="1" applyFont="1" applyBorder="1" applyAlignment="1">
      <alignment horizontal="center" vertical="center" wrapText="1" readingOrder="1"/>
    </xf>
    <xf numFmtId="0" fontId="24" fillId="0" borderId="10" xfId="0" applyFont="1" applyBorder="1"/>
    <xf numFmtId="37" fontId="18" fillId="0" borderId="10" xfId="0" applyNumberFormat="1" applyFont="1" applyBorder="1" applyAlignment="1">
      <alignment vertical="center" wrapText="1" readingOrder="1"/>
    </xf>
    <xf numFmtId="0" fontId="24" fillId="0" borderId="10" xfId="0" applyFont="1" applyBorder="1" applyAlignment="1">
      <alignment vertical="top" wrapText="1"/>
    </xf>
    <xf numFmtId="168" fontId="25" fillId="0" borderId="10" xfId="0" applyNumberFormat="1" applyFont="1" applyBorder="1" applyAlignment="1">
      <alignment vertical="top" wrapText="1"/>
    </xf>
    <xf numFmtId="37" fontId="16" fillId="0" borderId="10" xfId="0" applyNumberFormat="1" applyFont="1" applyBorder="1" applyAlignment="1">
      <alignment vertical="center" wrapText="1" readingOrder="1"/>
    </xf>
    <xf numFmtId="0" fontId="17" fillId="0" borderId="0" xfId="0" quotePrefix="1" applyFont="1" applyAlignment="1">
      <alignment horizontal="center" vertical="center"/>
    </xf>
    <xf numFmtId="0" fontId="18" fillId="0" borderId="0" xfId="0" applyFont="1"/>
    <xf numFmtId="0" fontId="25" fillId="0" borderId="0" xfId="2" applyFont="1" applyAlignment="1">
      <alignment horizontal="center" vertical="center" wrapText="1" readingOrder="1"/>
    </xf>
    <xf numFmtId="0" fontId="27" fillId="0" borderId="0" xfId="2" applyFont="1" applyAlignment="1">
      <alignment horizontal="center" vertical="center" wrapText="1" readingOrder="1"/>
    </xf>
    <xf numFmtId="0" fontId="21" fillId="0" borderId="0" xfId="2" applyFont="1" applyAlignment="1">
      <alignment horizontal="right" vertical="center" wrapText="1" readingOrder="1"/>
    </xf>
    <xf numFmtId="0" fontId="4" fillId="0" borderId="0" xfId="2" applyFont="1" applyAlignment="1">
      <alignment vertical="center"/>
    </xf>
    <xf numFmtId="0" fontId="6" fillId="0" borderId="14" xfId="2" applyFont="1" applyBorder="1" applyAlignment="1">
      <alignment vertical="center"/>
    </xf>
    <xf numFmtId="0" fontId="29" fillId="0" borderId="14" xfId="2" applyFont="1" applyBorder="1" applyAlignment="1">
      <alignment vertical="center"/>
    </xf>
    <xf numFmtId="0" fontId="29" fillId="0" borderId="0" xfId="2" applyFont="1" applyAlignment="1">
      <alignment vertical="center"/>
    </xf>
    <xf numFmtId="0" fontId="25" fillId="0" borderId="0" xfId="2" applyFont="1" applyAlignment="1">
      <alignment vertical="center" wrapText="1" readingOrder="1"/>
    </xf>
    <xf numFmtId="0" fontId="28" fillId="3" borderId="14" xfId="2" applyFont="1" applyFill="1" applyBorder="1" applyAlignment="1">
      <alignment horizontal="center" vertical="center" wrapText="1"/>
    </xf>
    <xf numFmtId="0" fontId="29" fillId="3" borderId="14" xfId="2" applyFont="1" applyFill="1" applyBorder="1" applyAlignment="1">
      <alignment horizontal="center" vertical="center"/>
    </xf>
    <xf numFmtId="0" fontId="4" fillId="0" borderId="15" xfId="2" applyFont="1" applyBorder="1" applyAlignment="1">
      <alignment vertical="center"/>
    </xf>
    <xf numFmtId="14" fontId="4" fillId="0" borderId="15" xfId="2" applyNumberFormat="1" applyFont="1" applyBorder="1" applyAlignment="1">
      <alignment horizontal="center" vertical="center"/>
    </xf>
    <xf numFmtId="0" fontId="4" fillId="0" borderId="16" xfId="2" applyFont="1" applyBorder="1" applyAlignment="1">
      <alignment vertical="center"/>
    </xf>
    <xf numFmtId="14" fontId="4" fillId="0" borderId="16" xfId="2" applyNumberFormat="1" applyFont="1" applyBorder="1" applyAlignment="1">
      <alignment horizontal="center" vertical="center"/>
    </xf>
    <xf numFmtId="169" fontId="4" fillId="0" borderId="16" xfId="1" applyNumberFormat="1" applyFont="1" applyBorder="1" applyAlignment="1">
      <alignment vertical="center"/>
    </xf>
    <xf numFmtId="0" fontId="35" fillId="3" borderId="6" xfId="0" applyFont="1" applyFill="1" applyBorder="1" applyAlignment="1">
      <alignment horizontal="center" vertical="center" wrapText="1" readingOrder="1"/>
    </xf>
    <xf numFmtId="0" fontId="12" fillId="2" borderId="6" xfId="0" applyFont="1" applyFill="1" applyBorder="1" applyAlignment="1">
      <alignment horizontal="center" vertical="center" wrapText="1" readingOrder="1"/>
    </xf>
    <xf numFmtId="0" fontId="30" fillId="0" borderId="6" xfId="0" applyFont="1" applyBorder="1" applyAlignment="1">
      <alignment horizontal="center" vertical="center" wrapText="1" readingOrder="1"/>
    </xf>
    <xf numFmtId="0" fontId="30" fillId="0" borderId="6" xfId="0" applyFont="1" applyBorder="1" applyAlignment="1">
      <alignment vertical="center" wrapText="1" readingOrder="1"/>
    </xf>
    <xf numFmtId="170" fontId="30" fillId="0" borderId="6" xfId="0" applyNumberFormat="1" applyFont="1" applyBorder="1" applyAlignment="1">
      <alignment horizontal="right" vertical="center" wrapText="1" readingOrder="1"/>
    </xf>
    <xf numFmtId="171" fontId="30" fillId="0" borderId="6" xfId="0" applyNumberFormat="1" applyFont="1" applyBorder="1" applyAlignment="1">
      <alignment horizontal="right" vertical="center" wrapText="1" readingOrder="1"/>
    </xf>
    <xf numFmtId="0" fontId="2" fillId="0" borderId="6" xfId="0" applyFont="1" applyBorder="1"/>
    <xf numFmtId="0" fontId="2" fillId="0" borderId="6" xfId="0" applyFont="1" applyBorder="1" applyAlignment="1">
      <alignment vertical="top" wrapText="1"/>
    </xf>
    <xf numFmtId="170" fontId="39" fillId="0" borderId="6" xfId="0" applyNumberFormat="1" applyFont="1" applyBorder="1" applyAlignment="1">
      <alignment horizontal="right" vertical="center" wrapText="1" readingOrder="1"/>
    </xf>
    <xf numFmtId="0" fontId="7" fillId="0" borderId="0" xfId="0" applyFont="1" applyAlignment="1">
      <alignment horizontal="center" vertical="center"/>
    </xf>
    <xf numFmtId="0" fontId="5" fillId="0" borderId="0" xfId="0" applyFont="1" applyAlignment="1">
      <alignment horizontal="center" vertical="center"/>
    </xf>
    <xf numFmtId="0" fontId="11" fillId="0" borderId="0" xfId="0" applyFont="1" applyAlignment="1">
      <alignment horizontal="center" vertical="top" wrapText="1" readingOrder="1"/>
    </xf>
    <xf numFmtId="0" fontId="4" fillId="0" borderId="0" xfId="0" applyFont="1" applyAlignment="1">
      <alignment horizontal="center" vertical="top"/>
    </xf>
    <xf numFmtId="0" fontId="11" fillId="0" borderId="3" xfId="0" applyFont="1" applyBorder="1" applyAlignment="1">
      <alignment horizontal="center" vertical="top" wrapText="1" readingOrder="1"/>
    </xf>
    <xf numFmtId="0" fontId="18" fillId="0" borderId="7" xfId="0" applyFont="1" applyBorder="1" applyAlignment="1">
      <alignment horizontal="center" vertical="center" wrapText="1" readingOrder="1"/>
    </xf>
    <xf numFmtId="0" fontId="18" fillId="0" borderId="8" xfId="0" applyFont="1" applyBorder="1" applyAlignment="1">
      <alignment horizontal="center" vertical="center" wrapText="1" readingOrder="1"/>
    </xf>
    <xf numFmtId="0" fontId="18" fillId="0" borderId="9" xfId="0" applyFont="1" applyBorder="1" applyAlignment="1">
      <alignment horizontal="center" vertical="center" wrapText="1" readingOrder="1"/>
    </xf>
    <xf numFmtId="0" fontId="12" fillId="0" borderId="0" xfId="0" applyFont="1" applyAlignment="1">
      <alignment vertical="center" wrapText="1" readingOrder="1"/>
    </xf>
    <xf numFmtId="0" fontId="4" fillId="0" borderId="0" xfId="0" applyFont="1"/>
    <xf numFmtId="0" fontId="12" fillId="0" borderId="0" xfId="0" applyFont="1" applyAlignment="1">
      <alignment horizontal="left" vertical="center" wrapText="1" readingOrder="1"/>
    </xf>
    <xf numFmtId="0" fontId="14" fillId="0" borderId="0" xfId="0" applyFont="1" applyAlignment="1">
      <alignment horizontal="center" vertical="center" wrapText="1" readingOrder="1"/>
    </xf>
    <xf numFmtId="0" fontId="12" fillId="0" borderId="0" xfId="0" applyFont="1" applyAlignment="1">
      <alignment horizontal="center" vertical="center" wrapText="1" readingOrder="1"/>
    </xf>
    <xf numFmtId="0" fontId="16" fillId="0" borderId="13" xfId="0" applyFont="1" applyBorder="1" applyAlignment="1">
      <alignment horizontal="right" vertical="center" wrapText="1" readingOrder="1"/>
    </xf>
    <xf numFmtId="0" fontId="16" fillId="0" borderId="11" xfId="0" applyFont="1" applyBorder="1" applyAlignment="1">
      <alignment horizontal="right" vertical="center" wrapText="1" readingOrder="1"/>
    </xf>
    <xf numFmtId="0" fontId="16" fillId="0" borderId="12" xfId="0" applyFont="1" applyBorder="1" applyAlignment="1">
      <alignment horizontal="right" vertical="center" wrapText="1" readingOrder="1"/>
    </xf>
    <xf numFmtId="0" fontId="4" fillId="0" borderId="0" xfId="0" applyFont="1" applyAlignment="1">
      <alignment horizontal="center"/>
    </xf>
    <xf numFmtId="0" fontId="14" fillId="0" borderId="0" xfId="0" applyFont="1" applyAlignment="1">
      <alignment horizontal="center" vertical="center" readingOrder="1"/>
    </xf>
    <xf numFmtId="0" fontId="27" fillId="0" borderId="0" xfId="2" applyFont="1" applyAlignment="1">
      <alignment horizontal="center" vertical="center" wrapText="1" readingOrder="1"/>
    </xf>
    <xf numFmtId="0" fontId="16" fillId="0" borderId="10" xfId="0" applyFont="1" applyBorder="1" applyAlignment="1">
      <alignment horizontal="right" vertical="center" wrapText="1" readingOrder="1"/>
    </xf>
    <xf numFmtId="0" fontId="4" fillId="0" borderId="11" xfId="0" applyFont="1" applyBorder="1" applyAlignment="1">
      <alignment vertical="top" wrapText="1"/>
    </xf>
    <xf numFmtId="0" fontId="4" fillId="0" borderId="12" xfId="0" applyFont="1" applyBorder="1" applyAlignment="1">
      <alignment vertical="top" wrapText="1"/>
    </xf>
    <xf numFmtId="0" fontId="39" fillId="0" borderId="6" xfId="0" applyFont="1" applyBorder="1" applyAlignment="1">
      <alignment horizontal="right" vertical="center" wrapText="1" readingOrder="1"/>
    </xf>
    <xf numFmtId="0" fontId="2" fillId="0" borderId="6" xfId="0" applyFont="1" applyBorder="1" applyAlignment="1">
      <alignment vertical="top" wrapText="1"/>
    </xf>
    <xf numFmtId="0" fontId="34" fillId="3" borderId="6" xfId="0" applyFont="1" applyFill="1" applyBorder="1" applyAlignment="1">
      <alignment horizontal="center" vertical="center" wrapText="1" readingOrder="1"/>
    </xf>
    <xf numFmtId="0" fontId="30" fillId="0" borderId="0" xfId="0" applyFont="1" applyAlignment="1">
      <alignment vertical="center" wrapText="1" readingOrder="1"/>
    </xf>
    <xf numFmtId="0" fontId="2" fillId="0" borderId="0" xfId="0" applyFont="1"/>
    <xf numFmtId="0" fontId="32" fillId="0" borderId="0" xfId="0" applyFont="1" applyAlignment="1">
      <alignment horizontal="center" vertical="center" wrapText="1" readingOrder="1"/>
    </xf>
    <xf numFmtId="0" fontId="33" fillId="0" borderId="0" xfId="0" applyFont="1" applyAlignment="1">
      <alignment horizontal="center" vertical="center" wrapText="1" readingOrder="1"/>
    </xf>
  </cellXfs>
  <cellStyles count="3">
    <cellStyle name="Comma" xfId="1" builtinId="3"/>
    <cellStyle name="Normal" xfId="0" builtinId="0"/>
    <cellStyle name="Normal 2" xfId="2" xr:uid="{84F7F48E-181E-4D7F-9F89-ECFE040827B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alofic/CustomerSupplied/Calofic%20Report/Daily,%20weekly/Qu&#7843;ng%20Nam%20-%20Monthly%20Market%20share%20-%20Mkt%20sup%20-%20Flour%20T12-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EPSI%20NEW\Report\Form%20m&#7851;u%20DMS%20-%20Ph&#7847;n%201\Bang%20tong%20hop%20chi%20tieu%20thang%209.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FPT\EBS\Mondelez\SRS\MDLZ%20NEW%20DMS_SRS_Report_CR115_04.BangKeHangHoaMuaVao_v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FPT\EBS\Mondelez\SRS\MDLZ%20NEW%20DMS_SRS_Report_CR115_12.BangKeChiTietMuaTra_v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PT\EBS\Mondelez\SRS\MDLZ%20NEW%20DMS_SRS_Report_CR115_07.BaoCaoHangTonKho_v1.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FPT\EBS\Mondelez\SRS\MDLZ%20NEW%20DMS_SRS_Report_CR115_02.DoanhSoTheoKhachHang_v0.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FPT\EBS\Mondelez\SRS\MDLZ%20NEW%20DMS_SRS_Report_CR115_01.DoanhSoBanHangTheoNgay_v0.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LE%20VN%20Project\2015\0_Project%20Mangement\1_Timeline\LeverEdge%20VN%20CR%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
      <sheetName val="Do phu"/>
      <sheetName val="Bao cao thi phan"/>
      <sheetName val="Nhan hieu"/>
      <sheetName val="Cong ty"/>
      <sheetName val="SKU"/>
    </sheetNames>
    <sheetDataSet>
      <sheetData sheetId="0">
        <row r="2">
          <cell r="A2" t="str">
            <v>NBU</v>
          </cell>
        </row>
        <row r="3">
          <cell r="A3" t="str">
            <v>SBU1</v>
          </cell>
        </row>
        <row r="4">
          <cell r="A4" t="str">
            <v>SBU2</v>
          </cell>
        </row>
        <row r="5">
          <cell r="A5" t="str">
            <v>KA</v>
          </cell>
        </row>
        <row r="9">
          <cell r="A9" t="str">
            <v>HCMC1</v>
          </cell>
          <cell r="B9" t="str">
            <v>SBU1</v>
          </cell>
        </row>
        <row r="10">
          <cell r="B10" t="str">
            <v>SBU1</v>
          </cell>
        </row>
        <row r="11">
          <cell r="B11" t="str">
            <v>SBU1</v>
          </cell>
        </row>
        <row r="12">
          <cell r="B12" t="str">
            <v>SBU1</v>
          </cell>
        </row>
        <row r="13">
          <cell r="B13" t="str">
            <v>SBU1</v>
          </cell>
        </row>
        <row r="14">
          <cell r="B14" t="str">
            <v>SBU2</v>
          </cell>
        </row>
        <row r="15">
          <cell r="B15" t="str">
            <v>SBU2</v>
          </cell>
        </row>
        <row r="16">
          <cell r="B16" t="str">
            <v>SBU2</v>
          </cell>
        </row>
        <row r="17">
          <cell r="B17" t="str">
            <v>SBU2</v>
          </cell>
        </row>
        <row r="18">
          <cell r="B18" t="str">
            <v>SBU2</v>
          </cell>
        </row>
        <row r="19">
          <cell r="B19" t="str">
            <v>NBU</v>
          </cell>
        </row>
        <row r="20">
          <cell r="B20" t="str">
            <v>NBU</v>
          </cell>
        </row>
        <row r="21">
          <cell r="B21" t="str">
            <v>NBU</v>
          </cell>
        </row>
        <row r="22">
          <cell r="B22" t="str">
            <v>NBU</v>
          </cell>
        </row>
        <row r="23">
          <cell r="B23" t="str">
            <v>NBU</v>
          </cell>
        </row>
        <row r="24">
          <cell r="B24" t="str">
            <v>NBU</v>
          </cell>
        </row>
        <row r="25">
          <cell r="B25" t="str">
            <v>NBU</v>
          </cell>
        </row>
        <row r="26">
          <cell r="B26" t="str">
            <v>NBU</v>
          </cell>
        </row>
        <row r="27">
          <cell r="B27" t="str">
            <v>KA</v>
          </cell>
        </row>
        <row r="28">
          <cell r="B28" t="str">
            <v>KA</v>
          </cell>
        </row>
        <row r="33">
          <cell r="A33" t="str">
            <v>HCMC</v>
          </cell>
          <cell r="B33" t="str">
            <v>HCMC1</v>
          </cell>
        </row>
        <row r="34">
          <cell r="B34" t="str">
            <v>HCMC2</v>
          </cell>
        </row>
        <row r="35">
          <cell r="B35" t="str">
            <v>SDZ1</v>
          </cell>
        </row>
        <row r="36">
          <cell r="B36" t="str">
            <v>SDZ1</v>
          </cell>
        </row>
        <row r="37">
          <cell r="B37" t="str">
            <v>SDZ1</v>
          </cell>
        </row>
        <row r="38">
          <cell r="B38" t="str">
            <v>SDZ2</v>
          </cell>
        </row>
        <row r="39">
          <cell r="B39" t="str">
            <v>SDZ2</v>
          </cell>
        </row>
        <row r="40">
          <cell r="B40" t="str">
            <v>SDZ2</v>
          </cell>
        </row>
        <row r="41">
          <cell r="B41" t="str">
            <v>SDZ2</v>
          </cell>
        </row>
        <row r="42">
          <cell r="B42" t="str">
            <v>SDZ3</v>
          </cell>
        </row>
        <row r="43">
          <cell r="B43" t="str">
            <v>SDZ3</v>
          </cell>
        </row>
        <row r="44">
          <cell r="B44" t="str">
            <v>SDZ3</v>
          </cell>
        </row>
        <row r="45">
          <cell r="B45" t="str">
            <v>SDZ3</v>
          </cell>
        </row>
        <row r="46">
          <cell r="B46" t="str">
            <v>SDZ4</v>
          </cell>
        </row>
        <row r="47">
          <cell r="B47" t="str">
            <v>SDZ4</v>
          </cell>
        </row>
        <row r="48">
          <cell r="B48" t="str">
            <v>SDZ4</v>
          </cell>
        </row>
        <row r="49">
          <cell r="B49" t="str">
            <v>SDZ4</v>
          </cell>
        </row>
        <row r="50">
          <cell r="B50" t="str">
            <v>CDZ2</v>
          </cell>
        </row>
        <row r="51">
          <cell r="B51" t="str">
            <v>CDZ2</v>
          </cell>
        </row>
        <row r="52">
          <cell r="B52" t="str">
            <v>CDZ2</v>
          </cell>
        </row>
        <row r="53">
          <cell r="B53" t="str">
            <v>CDZ2</v>
          </cell>
        </row>
        <row r="54">
          <cell r="B54" t="str">
            <v>CDZ2</v>
          </cell>
        </row>
        <row r="55">
          <cell r="B55" t="str">
            <v>MDZ1</v>
          </cell>
        </row>
        <row r="56">
          <cell r="B56" t="str">
            <v>MDZ1</v>
          </cell>
        </row>
        <row r="57">
          <cell r="B57" t="str">
            <v>MDZ1</v>
          </cell>
        </row>
        <row r="58">
          <cell r="B58" t="str">
            <v>MDZ1</v>
          </cell>
        </row>
        <row r="59">
          <cell r="B59" t="str">
            <v>MDZ2</v>
          </cell>
        </row>
        <row r="60">
          <cell r="B60" t="str">
            <v>MDZ2</v>
          </cell>
        </row>
        <row r="61">
          <cell r="B61" t="str">
            <v>MDZ2</v>
          </cell>
        </row>
        <row r="62">
          <cell r="B62" t="str">
            <v>MDZ2</v>
          </cell>
        </row>
        <row r="63">
          <cell r="B63" t="str">
            <v>MDZ3</v>
          </cell>
        </row>
        <row r="64">
          <cell r="B64" t="str">
            <v>MDZ3</v>
          </cell>
        </row>
        <row r="65">
          <cell r="B65" t="str">
            <v>MDZ3</v>
          </cell>
        </row>
        <row r="66">
          <cell r="B66" t="str">
            <v>MDZ3</v>
          </cell>
        </row>
        <row r="67">
          <cell r="B67" t="str">
            <v>HA NOI</v>
          </cell>
        </row>
        <row r="68">
          <cell r="B68" t="str">
            <v>NDZ1</v>
          </cell>
        </row>
        <row r="69">
          <cell r="B69" t="str">
            <v>NDZ1</v>
          </cell>
        </row>
        <row r="70">
          <cell r="B70" t="str">
            <v>NDZ1</v>
          </cell>
        </row>
        <row r="71">
          <cell r="B71" t="str">
            <v>NDZ2</v>
          </cell>
        </row>
        <row r="72">
          <cell r="B72" t="str">
            <v>NDZ2</v>
          </cell>
        </row>
        <row r="73">
          <cell r="B73" t="str">
            <v>NDZ2</v>
          </cell>
        </row>
        <row r="74">
          <cell r="B74" t="str">
            <v>NDZ2</v>
          </cell>
        </row>
        <row r="75">
          <cell r="B75" t="str">
            <v>NDZ2</v>
          </cell>
        </row>
        <row r="76">
          <cell r="B76" t="str">
            <v>NDZ3</v>
          </cell>
        </row>
        <row r="77">
          <cell r="B77" t="str">
            <v>NDZ3</v>
          </cell>
        </row>
        <row r="78">
          <cell r="B78" t="str">
            <v>NDZ3</v>
          </cell>
        </row>
        <row r="79">
          <cell r="B79" t="str">
            <v>NDZ3</v>
          </cell>
        </row>
        <row r="80">
          <cell r="B80" t="str">
            <v>NDZ3</v>
          </cell>
        </row>
        <row r="81">
          <cell r="B81" t="str">
            <v>NDZ3</v>
          </cell>
        </row>
        <row r="82">
          <cell r="B82" t="str">
            <v>NDZ4</v>
          </cell>
        </row>
        <row r="83">
          <cell r="B83" t="str">
            <v>NDZ4</v>
          </cell>
        </row>
        <row r="84">
          <cell r="B84" t="str">
            <v>NDZ4</v>
          </cell>
        </row>
        <row r="85">
          <cell r="B85" t="str">
            <v>NDZ4</v>
          </cell>
        </row>
        <row r="86">
          <cell r="B86" t="str">
            <v>NDZ5</v>
          </cell>
        </row>
        <row r="87">
          <cell r="B87" t="str">
            <v>NDZ5</v>
          </cell>
        </row>
        <row r="88">
          <cell r="B88" t="str">
            <v>NDZ5</v>
          </cell>
        </row>
        <row r="89">
          <cell r="B89" t="str">
            <v>NDZ5</v>
          </cell>
        </row>
        <row r="90">
          <cell r="B90" t="str">
            <v>NDZ5</v>
          </cell>
        </row>
        <row r="91">
          <cell r="B91" t="str">
            <v>NDZ6</v>
          </cell>
        </row>
        <row r="92">
          <cell r="B92" t="str">
            <v>NDZ6</v>
          </cell>
        </row>
        <row r="93">
          <cell r="B93" t="str">
            <v>NDZ6</v>
          </cell>
        </row>
        <row r="94">
          <cell r="B94" t="str">
            <v>CDZ1</v>
          </cell>
        </row>
        <row r="95">
          <cell r="B95" t="str">
            <v>CDZ1</v>
          </cell>
        </row>
        <row r="96">
          <cell r="B96" t="str">
            <v>CDZ1</v>
          </cell>
        </row>
        <row r="97">
          <cell r="B97" t="str">
            <v>KA SBU</v>
          </cell>
        </row>
        <row r="98">
          <cell r="B98" t="str">
            <v>KA SBU</v>
          </cell>
        </row>
        <row r="99">
          <cell r="B99" t="str">
            <v>KA SBU</v>
          </cell>
        </row>
        <row r="100">
          <cell r="B100" t="str">
            <v>KA SBU</v>
          </cell>
        </row>
        <row r="101">
          <cell r="B101" t="str">
            <v>KA SBU</v>
          </cell>
        </row>
        <row r="102">
          <cell r="B102" t="str">
            <v>KA SBU</v>
          </cell>
        </row>
        <row r="103">
          <cell r="B103" t="str">
            <v>KA SBU</v>
          </cell>
        </row>
        <row r="104">
          <cell r="B104" t="str">
            <v>KA SBU</v>
          </cell>
        </row>
        <row r="105">
          <cell r="B105" t="str">
            <v>KA SBU</v>
          </cell>
        </row>
        <row r="106">
          <cell r="B106" t="str">
            <v>KA SBU</v>
          </cell>
        </row>
        <row r="107">
          <cell r="B107" t="str">
            <v>KA SBU</v>
          </cell>
        </row>
        <row r="108">
          <cell r="B108" t="str">
            <v>KA SBU</v>
          </cell>
        </row>
        <row r="109">
          <cell r="B109" t="str">
            <v>KA SBU</v>
          </cell>
        </row>
        <row r="110">
          <cell r="B110" t="str">
            <v>KA SBU</v>
          </cell>
        </row>
        <row r="111">
          <cell r="B111" t="str">
            <v>KA SBU</v>
          </cell>
        </row>
        <row r="112">
          <cell r="B112" t="str">
            <v>KA SBU</v>
          </cell>
        </row>
        <row r="113">
          <cell r="B113" t="str">
            <v>KA SBU</v>
          </cell>
        </row>
        <row r="114">
          <cell r="B114" t="str">
            <v>KA SBU</v>
          </cell>
        </row>
        <row r="115">
          <cell r="B115" t="str">
            <v>KA SBU</v>
          </cell>
        </row>
        <row r="116">
          <cell r="B116" t="str">
            <v>KA SBU</v>
          </cell>
        </row>
        <row r="117">
          <cell r="B117" t="str">
            <v>KA SBU</v>
          </cell>
        </row>
        <row r="118">
          <cell r="B118" t="str">
            <v>KA SBU</v>
          </cell>
        </row>
        <row r="119">
          <cell r="B119" t="str">
            <v>KA SBU</v>
          </cell>
        </row>
        <row r="120">
          <cell r="B120" t="str">
            <v>KA SBU</v>
          </cell>
        </row>
        <row r="121">
          <cell r="B121" t="str">
            <v>KA SBU</v>
          </cell>
        </row>
        <row r="122">
          <cell r="B122" t="str">
            <v>KA SBU</v>
          </cell>
        </row>
        <row r="123">
          <cell r="B123" t="str">
            <v>KA SBU</v>
          </cell>
        </row>
        <row r="124">
          <cell r="B124" t="str">
            <v>KA SBU</v>
          </cell>
        </row>
        <row r="125">
          <cell r="B125" t="str">
            <v>KA SBU</v>
          </cell>
        </row>
        <row r="126">
          <cell r="B126" t="str">
            <v>KA SBU</v>
          </cell>
        </row>
        <row r="127">
          <cell r="B127" t="str">
            <v>KA SBU</v>
          </cell>
        </row>
        <row r="128">
          <cell r="B128" t="str">
            <v>KA SBU</v>
          </cell>
        </row>
        <row r="129">
          <cell r="B129" t="str">
            <v>KA SBU</v>
          </cell>
        </row>
        <row r="130">
          <cell r="B130" t="str">
            <v>KA NBU</v>
          </cell>
        </row>
        <row r="131">
          <cell r="B131" t="str">
            <v>KA NBU</v>
          </cell>
        </row>
        <row r="132">
          <cell r="B132" t="str">
            <v>KA NBU</v>
          </cell>
        </row>
        <row r="133">
          <cell r="B133" t="str">
            <v>KA NBU</v>
          </cell>
        </row>
        <row r="134">
          <cell r="B134" t="str">
            <v>KA NBU</v>
          </cell>
        </row>
        <row r="135">
          <cell r="B135" t="str">
            <v>KA NBU</v>
          </cell>
        </row>
        <row r="136">
          <cell r="B136" t="str">
            <v>KA NBU</v>
          </cell>
        </row>
        <row r="137">
          <cell r="B137" t="str">
            <v>KA NBU</v>
          </cell>
        </row>
        <row r="138">
          <cell r="B138" t="str">
            <v>KA NBU</v>
          </cell>
        </row>
        <row r="139">
          <cell r="B139" t="str">
            <v>KA NBU</v>
          </cell>
        </row>
        <row r="140">
          <cell r="B140" t="str">
            <v>KA NBU</v>
          </cell>
        </row>
        <row r="141">
          <cell r="B141" t="str">
            <v>KA NBU</v>
          </cell>
        </row>
        <row r="142">
          <cell r="B142" t="str">
            <v>KA NBU</v>
          </cell>
        </row>
        <row r="143">
          <cell r="B143" t="str">
            <v>KA NBU</v>
          </cell>
        </row>
        <row r="144">
          <cell r="B144" t="str">
            <v>KA NBU</v>
          </cell>
        </row>
        <row r="145">
          <cell r="B145" t="str">
            <v>KA NBU</v>
          </cell>
        </row>
        <row r="146">
          <cell r="B146" t="str">
            <v>KA NBU</v>
          </cell>
        </row>
        <row r="147">
          <cell r="B147" t="str">
            <v>KA NBU</v>
          </cell>
        </row>
        <row r="148">
          <cell r="B148" t="str">
            <v>KA NBU</v>
          </cell>
        </row>
        <row r="149">
          <cell r="B149" t="str">
            <v>KA NBU</v>
          </cell>
        </row>
        <row r="150">
          <cell r="B150" t="str">
            <v>KA NBU</v>
          </cell>
        </row>
        <row r="151">
          <cell r="B151" t="str">
            <v>KA NBU</v>
          </cell>
        </row>
        <row r="152">
          <cell r="B152" t="str">
            <v>KA NBU</v>
          </cell>
        </row>
        <row r="153">
          <cell r="B153" t="str">
            <v>KA NBU</v>
          </cell>
        </row>
        <row r="154">
          <cell r="B154" t="str">
            <v>KA NBU</v>
          </cell>
        </row>
        <row r="155">
          <cell r="B155" t="str">
            <v>KA NBU</v>
          </cell>
        </row>
        <row r="156">
          <cell r="B156" t="str">
            <v>KA NBU</v>
          </cell>
        </row>
        <row r="157">
          <cell r="B157" t="str">
            <v>KA NBU</v>
          </cell>
        </row>
        <row r="158">
          <cell r="B158" t="str">
            <v>KA NBU</v>
          </cell>
        </row>
        <row r="159">
          <cell r="B159" t="str">
            <v>KA NBU</v>
          </cell>
        </row>
        <row r="184">
          <cell r="A184" t="str">
            <v>Meizan</v>
          </cell>
          <cell r="B184" t="str">
            <v>Calofic</v>
          </cell>
        </row>
        <row r="185">
          <cell r="B185" t="str">
            <v>Calofic</v>
          </cell>
        </row>
        <row r="186">
          <cell r="B186" t="str">
            <v>Vimaflour</v>
          </cell>
        </row>
        <row r="187">
          <cell r="B187" t="str">
            <v>Vikybomi</v>
          </cell>
        </row>
        <row r="188">
          <cell r="B188" t="str">
            <v>Tien Hung</v>
          </cell>
        </row>
        <row r="189">
          <cell r="B189" t="str">
            <v>Interflour</v>
          </cell>
        </row>
        <row r="190">
          <cell r="B190" t="str">
            <v>Vinafood 1</v>
          </cell>
        </row>
        <row r="191">
          <cell r="B191" t="str">
            <v>Lua Vang</v>
          </cell>
        </row>
        <row r="192">
          <cell r="B192" t="str">
            <v>Viet Long</v>
          </cell>
        </row>
        <row r="193">
          <cell r="B193" t="str">
            <v>Viet Long</v>
          </cell>
        </row>
        <row r="194">
          <cell r="B194" t="str">
            <v>Tan Viet Thanh</v>
          </cell>
        </row>
        <row r="195">
          <cell r="B195" t="str">
            <v>Giấy Vàng</v>
          </cell>
        </row>
        <row r="196">
          <cell r="B196" t="str">
            <v>Cong ty khac</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force"/>
      <sheetName val="Pivot"/>
      <sheetName val="Master Data"/>
      <sheetName val="NPP_Route"/>
    </sheetNames>
    <sheetDataSet>
      <sheetData sheetId="0">
        <row r="1">
          <cell r="L1" t="str">
            <v>Count of Mã route</v>
          </cell>
        </row>
      </sheetData>
      <sheetData sheetId="1">
        <row r="4">
          <cell r="A4" t="str">
            <v>RH10101</v>
          </cell>
        </row>
      </sheetData>
      <sheetData sheetId="2">
        <row r="5">
          <cell r="J5" t="str">
            <v>1RH13203</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s>
    <sheetDataSet>
      <sheetData sheetId="0" refreshError="1"/>
      <sheetData sheetId="1"/>
      <sheetData sheetId="2"/>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 val="Sample Data"/>
    </sheetNames>
    <sheetDataSet>
      <sheetData sheetId="0" refreshError="1"/>
      <sheetData sheetId="1"/>
      <sheetData sheetId="2"/>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Update"/>
      <sheetName val="Data Definition-Update"/>
      <sheetName val="Layout"/>
      <sheetName val="Data Definition"/>
      <sheetName val="CREmail"/>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s>
    <sheetDataSet>
      <sheetData sheetId="0" refreshError="1"/>
      <sheetData sheetId="1"/>
      <sheetData sheetId="2"/>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arameter"/>
      <sheetName val="Layout"/>
      <sheetName val="Data Definition"/>
      <sheetName val="Q&amp;A"/>
    </sheetNames>
    <sheetDataSet>
      <sheetData sheetId="0" refreshError="1"/>
      <sheetData sheetId="1"/>
      <sheetData sheetId="2" refreshError="1"/>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Change"/>
      <sheetName val="Dashboard"/>
      <sheetName val="CR List "/>
      <sheetName val="SIT2"/>
      <sheetName val="Definition"/>
    </sheetNames>
    <sheetDataSet>
      <sheetData sheetId="0"/>
      <sheetData sheetId="1"/>
      <sheetData sheetId="2"/>
      <sheetData sheetId="3"/>
      <sheetData sheetId="4">
        <row r="2">
          <cell r="F2" t="str">
            <v>Not Started</v>
          </cell>
        </row>
        <row r="3">
          <cell r="F3" t="str">
            <v>WIP</v>
          </cell>
        </row>
        <row r="4">
          <cell r="F4" t="str">
            <v>Completed</v>
          </cell>
        </row>
        <row r="5">
          <cell r="F5" t="str">
            <v>Pending</v>
          </cell>
        </row>
        <row r="6">
          <cell r="F6">
            <v>0</v>
          </cell>
        </row>
        <row r="7">
          <cell r="F7">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55D02-FF16-4719-82E8-C5002BC785DA}">
  <sheetPr>
    <tabColor rgb="FF0070C0"/>
  </sheetPr>
  <dimension ref="A1:G25"/>
  <sheetViews>
    <sheetView showGridLines="0" tabSelected="1" workbookViewId="0">
      <selection activeCell="A4" sqref="A4:G4"/>
    </sheetView>
  </sheetViews>
  <sheetFormatPr defaultColWidth="9" defaultRowHeight="15" x14ac:dyDescent="0.25"/>
  <cols>
    <col min="1" max="1" width="9" style="4" customWidth="1"/>
    <col min="2" max="2" width="18" style="4" customWidth="1"/>
    <col min="3" max="3" width="21.28515625" style="4" customWidth="1"/>
    <col min="4" max="4" width="17.85546875" style="4" customWidth="1"/>
    <col min="5" max="5" width="15.42578125" style="4" customWidth="1"/>
    <col min="6" max="6" width="24.42578125" style="4" customWidth="1"/>
    <col min="7" max="7" width="22.140625" style="4" customWidth="1"/>
    <col min="8" max="16384" width="9" style="4"/>
  </cols>
  <sheetData>
    <row r="1" spans="1:7" x14ac:dyDescent="0.25">
      <c r="A1" s="4" t="s">
        <v>5</v>
      </c>
    </row>
    <row r="2" spans="1:7" x14ac:dyDescent="0.25">
      <c r="A2" s="4" t="s">
        <v>6</v>
      </c>
    </row>
    <row r="3" spans="1:7" x14ac:dyDescent="0.25">
      <c r="A3" s="4" t="s">
        <v>7</v>
      </c>
    </row>
    <row r="4" spans="1:7" x14ac:dyDescent="0.25">
      <c r="A4" s="68" t="s">
        <v>0</v>
      </c>
      <c r="B4" s="68"/>
      <c r="C4" s="68"/>
      <c r="D4" s="68"/>
      <c r="E4" s="68"/>
      <c r="F4" s="68"/>
      <c r="G4" s="68"/>
    </row>
    <row r="5" spans="1:7" x14ac:dyDescent="0.25">
      <c r="A5" s="69" t="s">
        <v>8</v>
      </c>
      <c r="B5" s="69"/>
      <c r="C5" s="69"/>
      <c r="D5" s="69"/>
      <c r="E5" s="69"/>
      <c r="F5" s="69"/>
      <c r="G5" s="69"/>
    </row>
    <row r="6" spans="1:7" x14ac:dyDescent="0.25">
      <c r="A6" s="5"/>
    </row>
    <row r="7" spans="1:7" x14ac:dyDescent="0.25">
      <c r="A7" s="6" t="s">
        <v>9</v>
      </c>
      <c r="B7" s="7" t="s">
        <v>10</v>
      </c>
      <c r="C7" s="8" t="s">
        <v>11</v>
      </c>
      <c r="D7" s="6" t="s">
        <v>12</v>
      </c>
      <c r="E7" s="6" t="s">
        <v>13</v>
      </c>
      <c r="F7" s="6" t="s">
        <v>14</v>
      </c>
      <c r="G7" s="6" t="s">
        <v>15</v>
      </c>
    </row>
    <row r="8" spans="1:7" s="2" customFormat="1" ht="22.5" customHeight="1" x14ac:dyDescent="0.25">
      <c r="A8" s="70">
        <v>1</v>
      </c>
      <c r="B8" s="16" t="s">
        <v>18</v>
      </c>
      <c r="C8" s="16" t="s">
        <v>1</v>
      </c>
      <c r="D8" s="17">
        <v>43739</v>
      </c>
      <c r="E8" s="18">
        <v>0</v>
      </c>
      <c r="F8" s="18">
        <v>345000</v>
      </c>
      <c r="G8" s="18">
        <v>345000</v>
      </c>
    </row>
    <row r="9" spans="1:7" s="2" customFormat="1" x14ac:dyDescent="0.25">
      <c r="A9" s="71"/>
      <c r="B9" s="9" t="s">
        <v>19</v>
      </c>
      <c r="C9" s="9" t="s">
        <v>1</v>
      </c>
      <c r="D9" s="19">
        <v>43742</v>
      </c>
      <c r="E9" s="20">
        <v>0</v>
      </c>
      <c r="F9" s="20">
        <v>345000</v>
      </c>
      <c r="G9" s="20">
        <v>345000</v>
      </c>
    </row>
    <row r="10" spans="1:7" s="2" customFormat="1" x14ac:dyDescent="0.25">
      <c r="A10" s="71"/>
      <c r="D10" s="11" t="s">
        <v>16</v>
      </c>
      <c r="E10" s="10">
        <v>0</v>
      </c>
      <c r="F10" s="10">
        <f>SUM(F8:F9)</f>
        <v>690000</v>
      </c>
      <c r="G10" s="10">
        <f>F10</f>
        <v>690000</v>
      </c>
    </row>
    <row r="11" spans="1:7" s="2" customFormat="1" ht="15" customHeight="1" x14ac:dyDescent="0.25">
      <c r="A11" s="72">
        <v>2</v>
      </c>
      <c r="B11" s="16" t="s">
        <v>20</v>
      </c>
      <c r="C11" s="16" t="s">
        <v>3</v>
      </c>
      <c r="D11" s="21" t="s">
        <v>2</v>
      </c>
      <c r="E11" s="22" t="s">
        <v>2</v>
      </c>
      <c r="F11" s="22" t="s">
        <v>2</v>
      </c>
      <c r="G11" s="22" t="s">
        <v>2</v>
      </c>
    </row>
    <row r="12" spans="1:7" s="2" customFormat="1" x14ac:dyDescent="0.25">
      <c r="A12" s="71"/>
      <c r="D12" s="19">
        <v>43742</v>
      </c>
      <c r="E12" s="20">
        <v>0</v>
      </c>
      <c r="F12" s="20">
        <v>690000</v>
      </c>
      <c r="G12" s="20">
        <v>690000</v>
      </c>
    </row>
    <row r="13" spans="1:7" s="2" customFormat="1" x14ac:dyDescent="0.25">
      <c r="A13" s="71"/>
      <c r="D13" s="11" t="s">
        <v>4</v>
      </c>
      <c r="E13" s="10">
        <v>0</v>
      </c>
      <c r="F13" s="10">
        <v>690000</v>
      </c>
      <c r="G13" s="10">
        <v>690000</v>
      </c>
    </row>
    <row r="14" spans="1:7" s="2" customFormat="1" ht="15.75" customHeight="1" thickBot="1" x14ac:dyDescent="0.3">
      <c r="A14" s="12" t="s">
        <v>17</v>
      </c>
      <c r="B14" s="3"/>
      <c r="C14" s="3"/>
      <c r="D14" s="13" t="s">
        <v>2</v>
      </c>
      <c r="E14" s="14">
        <v>0</v>
      </c>
      <c r="F14" s="14">
        <v>1035000</v>
      </c>
      <c r="G14" s="14">
        <v>1035000</v>
      </c>
    </row>
    <row r="15" spans="1:7" ht="15.75" thickTop="1" x14ac:dyDescent="0.25"/>
    <row r="16" spans="1:7" x14ac:dyDescent="0.25">
      <c r="B16" s="4" t="s">
        <v>21</v>
      </c>
    </row>
    <row r="17" spans="2:2" x14ac:dyDescent="0.25">
      <c r="B17" s="15" t="s">
        <v>54</v>
      </c>
    </row>
    <row r="18" spans="2:2" x14ac:dyDescent="0.25">
      <c r="B18" s="15" t="s">
        <v>53</v>
      </c>
    </row>
    <row r="19" spans="2:2" x14ac:dyDescent="0.25">
      <c r="B19" s="15" t="s">
        <v>51</v>
      </c>
    </row>
    <row r="20" spans="2:2" x14ac:dyDescent="0.25">
      <c r="B20" s="15" t="s">
        <v>52</v>
      </c>
    </row>
    <row r="21" spans="2:2" x14ac:dyDescent="0.25">
      <c r="B21" s="15"/>
    </row>
    <row r="22" spans="2:2" x14ac:dyDescent="0.25">
      <c r="B22" s="4" t="s">
        <v>72</v>
      </c>
    </row>
    <row r="25" spans="2:2" x14ac:dyDescent="0.25">
      <c r="B25" s="4" t="s">
        <v>159</v>
      </c>
    </row>
  </sheetData>
  <mergeCells count="4">
    <mergeCell ref="A4:G4"/>
    <mergeCell ref="A5:G5"/>
    <mergeCell ref="A8:A10"/>
    <mergeCell ref="A11:A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E04D-0014-4C0F-A56B-2B752610E263}">
  <sheetPr>
    <tabColor rgb="FF0070C0"/>
  </sheetPr>
  <dimension ref="A1:M37"/>
  <sheetViews>
    <sheetView showGridLines="0" zoomScale="115" zoomScaleNormal="115" workbookViewId="0">
      <selection activeCell="M7" sqref="M7"/>
    </sheetView>
  </sheetViews>
  <sheetFormatPr defaultColWidth="8.7109375" defaultRowHeight="15" x14ac:dyDescent="0.25"/>
  <cols>
    <col min="1" max="1" width="5.140625" style="2" customWidth="1"/>
    <col min="2" max="2" width="16.7109375" style="2" customWidth="1"/>
    <col min="3" max="3" width="19" style="2" customWidth="1"/>
    <col min="4" max="4" width="12.28515625" style="2" customWidth="1"/>
    <col min="5" max="5" width="18.5703125" style="2" customWidth="1"/>
    <col min="6" max="6" width="15.5703125" style="2" customWidth="1"/>
    <col min="7" max="7" width="15.85546875" style="2" customWidth="1"/>
    <col min="8" max="13" width="16.7109375" style="2" customWidth="1"/>
    <col min="14" max="16384" width="8.7109375" style="2"/>
  </cols>
  <sheetData>
    <row r="1" spans="1:13" ht="14.45" customHeight="1" x14ac:dyDescent="0.25">
      <c r="A1" s="76" t="s">
        <v>105</v>
      </c>
      <c r="B1" s="77"/>
      <c r="C1" s="77"/>
      <c r="D1" s="77"/>
      <c r="E1" s="77"/>
      <c r="F1" s="77"/>
      <c r="G1" s="77"/>
      <c r="H1" s="77"/>
      <c r="I1" s="77"/>
      <c r="J1" s="77"/>
      <c r="K1" s="77"/>
      <c r="L1" s="77"/>
      <c r="M1" s="77"/>
    </row>
    <row r="2" spans="1:13" ht="14.45" customHeight="1" x14ac:dyDescent="0.25">
      <c r="A2" s="76" t="s">
        <v>106</v>
      </c>
      <c r="B2" s="77"/>
      <c r="C2" s="77"/>
      <c r="D2" s="77"/>
      <c r="E2" s="77"/>
      <c r="F2" s="77"/>
      <c r="G2" s="77"/>
      <c r="H2" s="77"/>
      <c r="I2" s="77"/>
      <c r="J2" s="77"/>
      <c r="K2" s="77"/>
      <c r="L2" s="77"/>
      <c r="M2" s="77"/>
    </row>
    <row r="3" spans="1:13" ht="14.45" customHeight="1" x14ac:dyDescent="0.25">
      <c r="A3" s="78" t="s">
        <v>55</v>
      </c>
      <c r="B3" s="77"/>
      <c r="C3" s="77"/>
      <c r="D3" s="77"/>
      <c r="E3" s="77"/>
      <c r="F3" s="77"/>
      <c r="G3" s="77"/>
      <c r="H3" s="77"/>
      <c r="I3" s="77"/>
      <c r="J3" s="77"/>
      <c r="K3" s="77"/>
      <c r="L3" s="77"/>
      <c r="M3" s="77"/>
    </row>
    <row r="4" spans="1:13" ht="18" customHeight="1" x14ac:dyDescent="0.25">
      <c r="A4" s="79" t="s">
        <v>22</v>
      </c>
      <c r="B4" s="77"/>
      <c r="C4" s="77"/>
      <c r="D4" s="77"/>
      <c r="E4" s="77"/>
      <c r="F4" s="77"/>
      <c r="G4" s="77"/>
      <c r="H4" s="77"/>
      <c r="I4" s="77"/>
      <c r="J4" s="77"/>
      <c r="K4" s="77"/>
      <c r="L4" s="77"/>
      <c r="M4" s="77"/>
    </row>
    <row r="5" spans="1:13" ht="14.45" customHeight="1" x14ac:dyDescent="0.25">
      <c r="A5" s="80" t="s">
        <v>56</v>
      </c>
      <c r="B5" s="77"/>
      <c r="C5" s="77"/>
      <c r="D5" s="77"/>
      <c r="E5" s="77"/>
      <c r="F5" s="77"/>
      <c r="G5" s="77"/>
      <c r="H5" s="77"/>
      <c r="I5" s="77"/>
      <c r="J5" s="77"/>
      <c r="K5" s="77"/>
      <c r="L5" s="77"/>
      <c r="M5" s="77"/>
    </row>
    <row r="6" spans="1:13" ht="14.45" customHeight="1" x14ac:dyDescent="0.25"/>
    <row r="7" spans="1:13" ht="32.25" customHeight="1" x14ac:dyDescent="0.25">
      <c r="A7" s="23" t="s">
        <v>57</v>
      </c>
      <c r="B7" s="23" t="s">
        <v>58</v>
      </c>
      <c r="C7" s="23" t="s">
        <v>59</v>
      </c>
      <c r="D7" s="23" t="s">
        <v>60</v>
      </c>
      <c r="E7" s="23" t="s">
        <v>61</v>
      </c>
      <c r="F7" s="23" t="s">
        <v>62</v>
      </c>
      <c r="G7" s="23" t="s">
        <v>63</v>
      </c>
      <c r="H7" s="23" t="s">
        <v>67</v>
      </c>
      <c r="I7" s="23" t="s">
        <v>68</v>
      </c>
      <c r="J7" s="23" t="s">
        <v>69</v>
      </c>
      <c r="K7" s="23" t="s">
        <v>64</v>
      </c>
      <c r="L7" s="23" t="s">
        <v>65</v>
      </c>
      <c r="M7" s="23" t="s">
        <v>66</v>
      </c>
    </row>
    <row r="8" spans="1:13" x14ac:dyDescent="0.25">
      <c r="A8" s="73">
        <v>1</v>
      </c>
      <c r="B8" s="24" t="s">
        <v>23</v>
      </c>
      <c r="C8" s="24" t="s">
        <v>24</v>
      </c>
      <c r="D8" s="24" t="s">
        <v>25</v>
      </c>
      <c r="E8" s="24" t="s">
        <v>26</v>
      </c>
      <c r="F8" s="24" t="s">
        <v>27</v>
      </c>
      <c r="G8" s="24" t="s">
        <v>28</v>
      </c>
      <c r="H8" s="24" t="s">
        <v>29</v>
      </c>
      <c r="I8" s="24" t="s">
        <v>30</v>
      </c>
      <c r="J8" s="24" t="s">
        <v>30</v>
      </c>
      <c r="K8" s="25">
        <v>145900</v>
      </c>
      <c r="L8" s="25">
        <v>0</v>
      </c>
      <c r="M8" s="25">
        <v>145900</v>
      </c>
    </row>
    <row r="9" spans="1:13" x14ac:dyDescent="0.25">
      <c r="A9" s="74"/>
      <c r="B9" s="24" t="s">
        <v>23</v>
      </c>
      <c r="C9" s="24" t="s">
        <v>24</v>
      </c>
      <c r="D9" s="24" t="s">
        <v>25</v>
      </c>
      <c r="E9" s="24" t="s">
        <v>26</v>
      </c>
      <c r="F9" s="24" t="s">
        <v>27</v>
      </c>
      <c r="G9" s="24" t="s">
        <v>28</v>
      </c>
      <c r="H9" s="24" t="s">
        <v>29</v>
      </c>
      <c r="I9" s="24" t="s">
        <v>31</v>
      </c>
      <c r="J9" s="24" t="s">
        <v>31</v>
      </c>
      <c r="K9" s="25">
        <v>373200</v>
      </c>
      <c r="L9" s="25">
        <v>0</v>
      </c>
      <c r="M9" s="25">
        <v>373200</v>
      </c>
    </row>
    <row r="10" spans="1:13" x14ac:dyDescent="0.25">
      <c r="A10" s="74"/>
      <c r="B10" s="24" t="s">
        <v>23</v>
      </c>
      <c r="C10" s="24" t="s">
        <v>24</v>
      </c>
      <c r="D10" s="24" t="s">
        <v>25</v>
      </c>
      <c r="E10" s="24" t="s">
        <v>26</v>
      </c>
      <c r="F10" s="24" t="s">
        <v>27</v>
      </c>
      <c r="G10" s="24" t="s">
        <v>28</v>
      </c>
      <c r="H10" s="24" t="s">
        <v>29</v>
      </c>
      <c r="I10" s="24" t="s">
        <v>32</v>
      </c>
      <c r="J10" s="24" t="s">
        <v>32</v>
      </c>
      <c r="K10" s="25">
        <v>119500</v>
      </c>
      <c r="L10" s="25">
        <v>0</v>
      </c>
      <c r="M10" s="25">
        <v>119500</v>
      </c>
    </row>
    <row r="11" spans="1:13" x14ac:dyDescent="0.25">
      <c r="A11" s="75"/>
      <c r="B11" s="24" t="s">
        <v>23</v>
      </c>
      <c r="C11" s="24" t="s">
        <v>24</v>
      </c>
      <c r="D11" s="24" t="s">
        <v>25</v>
      </c>
      <c r="E11" s="24" t="s">
        <v>26</v>
      </c>
      <c r="F11" s="24" t="s">
        <v>27</v>
      </c>
      <c r="G11" s="24" t="s">
        <v>28</v>
      </c>
      <c r="H11" s="24" t="s">
        <v>29</v>
      </c>
      <c r="I11" s="24" t="s">
        <v>33</v>
      </c>
      <c r="J11" s="24" t="s">
        <v>33</v>
      </c>
      <c r="K11" s="25" t="s">
        <v>34</v>
      </c>
      <c r="L11" s="25">
        <v>0</v>
      </c>
      <c r="M11" s="25" t="s">
        <v>34</v>
      </c>
    </row>
    <row r="12" spans="1:13" x14ac:dyDescent="0.25">
      <c r="A12" s="73">
        <v>2</v>
      </c>
      <c r="B12" s="24" t="s">
        <v>35</v>
      </c>
      <c r="C12" s="24" t="s">
        <v>36</v>
      </c>
      <c r="D12" s="24" t="s">
        <v>37</v>
      </c>
      <c r="E12" s="24" t="s">
        <v>38</v>
      </c>
      <c r="F12" s="24" t="s">
        <v>27</v>
      </c>
      <c r="G12" s="24" t="s">
        <v>28</v>
      </c>
      <c r="H12" s="24" t="s">
        <v>39</v>
      </c>
      <c r="I12" s="24" t="s">
        <v>30</v>
      </c>
      <c r="J12" s="24" t="s">
        <v>30</v>
      </c>
      <c r="K12" s="25">
        <v>189000</v>
      </c>
      <c r="L12" s="25">
        <v>0</v>
      </c>
      <c r="M12" s="25">
        <v>189000</v>
      </c>
    </row>
    <row r="13" spans="1:13" x14ac:dyDescent="0.25">
      <c r="A13" s="74"/>
      <c r="B13" s="24" t="s">
        <v>35</v>
      </c>
      <c r="C13" s="24" t="s">
        <v>36</v>
      </c>
      <c r="D13" s="24" t="s">
        <v>37</v>
      </c>
      <c r="E13" s="24" t="s">
        <v>38</v>
      </c>
      <c r="F13" s="24" t="s">
        <v>27</v>
      </c>
      <c r="G13" s="24" t="s">
        <v>28</v>
      </c>
      <c r="H13" s="24" t="s">
        <v>39</v>
      </c>
      <c r="I13" s="24" t="s">
        <v>31</v>
      </c>
      <c r="J13" s="24" t="s">
        <v>31</v>
      </c>
      <c r="K13" s="25" t="s">
        <v>34</v>
      </c>
      <c r="L13" s="25">
        <v>0</v>
      </c>
      <c r="M13" s="25" t="s">
        <v>34</v>
      </c>
    </row>
    <row r="14" spans="1:13" x14ac:dyDescent="0.25">
      <c r="A14" s="74"/>
      <c r="B14" s="24" t="s">
        <v>35</v>
      </c>
      <c r="C14" s="24" t="s">
        <v>36</v>
      </c>
      <c r="D14" s="24" t="s">
        <v>37</v>
      </c>
      <c r="E14" s="24" t="s">
        <v>38</v>
      </c>
      <c r="F14" s="24" t="s">
        <v>27</v>
      </c>
      <c r="G14" s="24" t="s">
        <v>28</v>
      </c>
      <c r="H14" s="24" t="s">
        <v>39</v>
      </c>
      <c r="I14" s="24" t="s">
        <v>32</v>
      </c>
      <c r="J14" s="24" t="s">
        <v>32</v>
      </c>
      <c r="K14" s="25">
        <v>40000</v>
      </c>
      <c r="L14" s="25">
        <v>0</v>
      </c>
      <c r="M14" s="25">
        <v>40000</v>
      </c>
    </row>
    <row r="15" spans="1:13" x14ac:dyDescent="0.25">
      <c r="A15" s="75"/>
      <c r="B15" s="24" t="s">
        <v>35</v>
      </c>
      <c r="C15" s="24" t="s">
        <v>36</v>
      </c>
      <c r="D15" s="24" t="s">
        <v>37</v>
      </c>
      <c r="E15" s="24" t="s">
        <v>38</v>
      </c>
      <c r="F15" s="24" t="s">
        <v>27</v>
      </c>
      <c r="G15" s="24" t="s">
        <v>28</v>
      </c>
      <c r="H15" s="24" t="s">
        <v>39</v>
      </c>
      <c r="I15" s="24" t="s">
        <v>33</v>
      </c>
      <c r="J15" s="24" t="s">
        <v>33</v>
      </c>
      <c r="K15" s="25">
        <v>175900</v>
      </c>
      <c r="L15" s="25">
        <v>0</v>
      </c>
      <c r="M15" s="25">
        <v>175900</v>
      </c>
    </row>
    <row r="16" spans="1:13" x14ac:dyDescent="0.25">
      <c r="A16" s="73">
        <v>3</v>
      </c>
      <c r="B16" s="24" t="s">
        <v>40</v>
      </c>
      <c r="C16" s="24" t="s">
        <v>41</v>
      </c>
      <c r="D16" s="24" t="s">
        <v>42</v>
      </c>
      <c r="E16" s="24" t="s">
        <v>38</v>
      </c>
      <c r="F16" s="24" t="s">
        <v>27</v>
      </c>
      <c r="G16" s="24" t="s">
        <v>28</v>
      </c>
      <c r="H16" s="24" t="s">
        <v>39</v>
      </c>
      <c r="I16" s="24" t="s">
        <v>30</v>
      </c>
      <c r="J16" s="24" t="s">
        <v>30</v>
      </c>
      <c r="K16" s="25">
        <v>168700</v>
      </c>
      <c r="L16" s="25">
        <v>0</v>
      </c>
      <c r="M16" s="25">
        <v>168700</v>
      </c>
    </row>
    <row r="17" spans="1:13" x14ac:dyDescent="0.25">
      <c r="A17" s="74"/>
      <c r="B17" s="24" t="s">
        <v>40</v>
      </c>
      <c r="C17" s="24" t="s">
        <v>41</v>
      </c>
      <c r="D17" s="24" t="s">
        <v>42</v>
      </c>
      <c r="E17" s="24" t="s">
        <v>38</v>
      </c>
      <c r="F17" s="24" t="s">
        <v>27</v>
      </c>
      <c r="G17" s="24" t="s">
        <v>28</v>
      </c>
      <c r="H17" s="24" t="s">
        <v>39</v>
      </c>
      <c r="I17" s="24" t="s">
        <v>31</v>
      </c>
      <c r="J17" s="24" t="s">
        <v>31</v>
      </c>
      <c r="K17" s="25" t="s">
        <v>34</v>
      </c>
      <c r="L17" s="25">
        <v>0</v>
      </c>
      <c r="M17" s="25" t="s">
        <v>34</v>
      </c>
    </row>
    <row r="18" spans="1:13" x14ac:dyDescent="0.25">
      <c r="A18" s="74"/>
      <c r="B18" s="24" t="s">
        <v>40</v>
      </c>
      <c r="C18" s="24" t="s">
        <v>41</v>
      </c>
      <c r="D18" s="24" t="s">
        <v>42</v>
      </c>
      <c r="E18" s="24" t="s">
        <v>38</v>
      </c>
      <c r="F18" s="24" t="s">
        <v>27</v>
      </c>
      <c r="G18" s="24" t="s">
        <v>28</v>
      </c>
      <c r="H18" s="24" t="s">
        <v>39</v>
      </c>
      <c r="I18" s="24" t="s">
        <v>32</v>
      </c>
      <c r="J18" s="24" t="s">
        <v>32</v>
      </c>
      <c r="K18" s="25">
        <v>602000</v>
      </c>
      <c r="L18" s="25">
        <v>0</v>
      </c>
      <c r="M18" s="25">
        <v>602000</v>
      </c>
    </row>
    <row r="19" spans="1:13" x14ac:dyDescent="0.25">
      <c r="A19" s="75"/>
      <c r="B19" s="24" t="s">
        <v>40</v>
      </c>
      <c r="C19" s="24" t="s">
        <v>41</v>
      </c>
      <c r="D19" s="24" t="s">
        <v>42</v>
      </c>
      <c r="E19" s="24" t="s">
        <v>38</v>
      </c>
      <c r="F19" s="24" t="s">
        <v>27</v>
      </c>
      <c r="G19" s="24" t="s">
        <v>28</v>
      </c>
      <c r="H19" s="24" t="s">
        <v>39</v>
      </c>
      <c r="I19" s="24" t="s">
        <v>33</v>
      </c>
      <c r="J19" s="24" t="s">
        <v>33</v>
      </c>
      <c r="K19" s="25">
        <v>443200</v>
      </c>
      <c r="L19" s="25">
        <v>5200</v>
      </c>
      <c r="M19" s="25">
        <v>438000</v>
      </c>
    </row>
    <row r="20" spans="1:13" x14ac:dyDescent="0.25">
      <c r="A20" s="73">
        <v>4</v>
      </c>
      <c r="B20" s="24" t="s">
        <v>43</v>
      </c>
      <c r="C20" s="24" t="s">
        <v>44</v>
      </c>
      <c r="D20" s="24" t="s">
        <v>45</v>
      </c>
      <c r="E20" s="24" t="s">
        <v>46</v>
      </c>
      <c r="F20" s="24" t="s">
        <v>27</v>
      </c>
      <c r="G20" s="24" t="s">
        <v>28</v>
      </c>
      <c r="H20" s="24" t="s">
        <v>39</v>
      </c>
      <c r="I20" s="24" t="s">
        <v>30</v>
      </c>
      <c r="J20" s="24" t="s">
        <v>30</v>
      </c>
      <c r="K20" s="25">
        <v>79500</v>
      </c>
      <c r="L20" s="25">
        <v>0</v>
      </c>
      <c r="M20" s="25">
        <v>79500</v>
      </c>
    </row>
    <row r="21" spans="1:13" x14ac:dyDescent="0.25">
      <c r="A21" s="74"/>
      <c r="B21" s="24" t="s">
        <v>43</v>
      </c>
      <c r="C21" s="24" t="s">
        <v>44</v>
      </c>
      <c r="D21" s="24" t="s">
        <v>45</v>
      </c>
      <c r="E21" s="24" t="s">
        <v>46</v>
      </c>
      <c r="F21" s="24" t="s">
        <v>27</v>
      </c>
      <c r="G21" s="24" t="s">
        <v>28</v>
      </c>
      <c r="H21" s="24" t="s">
        <v>39</v>
      </c>
      <c r="I21" s="24" t="s">
        <v>31</v>
      </c>
      <c r="J21" s="24" t="s">
        <v>31</v>
      </c>
      <c r="K21" s="25" t="s">
        <v>34</v>
      </c>
      <c r="L21" s="25">
        <v>0</v>
      </c>
      <c r="M21" s="25" t="s">
        <v>34</v>
      </c>
    </row>
    <row r="22" spans="1:13" x14ac:dyDescent="0.25">
      <c r="A22" s="74"/>
      <c r="B22" s="24" t="s">
        <v>43</v>
      </c>
      <c r="C22" s="24" t="s">
        <v>44</v>
      </c>
      <c r="D22" s="24" t="s">
        <v>45</v>
      </c>
      <c r="E22" s="24" t="s">
        <v>46</v>
      </c>
      <c r="F22" s="24" t="s">
        <v>27</v>
      </c>
      <c r="G22" s="24" t="s">
        <v>28</v>
      </c>
      <c r="H22" s="24" t="s">
        <v>39</v>
      </c>
      <c r="I22" s="24" t="s">
        <v>32</v>
      </c>
      <c r="J22" s="24" t="s">
        <v>32</v>
      </c>
      <c r="K22" s="25" t="s">
        <v>34</v>
      </c>
      <c r="L22" s="25">
        <v>0</v>
      </c>
      <c r="M22" s="25" t="s">
        <v>34</v>
      </c>
    </row>
    <row r="23" spans="1:13" x14ac:dyDescent="0.25">
      <c r="A23" s="75"/>
      <c r="B23" s="24" t="s">
        <v>43</v>
      </c>
      <c r="C23" s="24" t="s">
        <v>44</v>
      </c>
      <c r="D23" s="24" t="s">
        <v>45</v>
      </c>
      <c r="E23" s="24" t="s">
        <v>46</v>
      </c>
      <c r="F23" s="24" t="s">
        <v>27</v>
      </c>
      <c r="G23" s="24" t="s">
        <v>28</v>
      </c>
      <c r="H23" s="24" t="s">
        <v>39</v>
      </c>
      <c r="I23" s="24" t="s">
        <v>33</v>
      </c>
      <c r="J23" s="24" t="s">
        <v>33</v>
      </c>
      <c r="K23" s="25">
        <v>152800</v>
      </c>
      <c r="L23" s="25">
        <v>0</v>
      </c>
      <c r="M23" s="25">
        <v>152800</v>
      </c>
    </row>
    <row r="24" spans="1:13" x14ac:dyDescent="0.25">
      <c r="A24" s="73">
        <v>5</v>
      </c>
      <c r="B24" s="24" t="s">
        <v>47</v>
      </c>
      <c r="C24" s="24" t="s">
        <v>48</v>
      </c>
      <c r="D24" s="24" t="s">
        <v>49</v>
      </c>
      <c r="E24" s="24" t="s">
        <v>38</v>
      </c>
      <c r="F24" s="24" t="s">
        <v>27</v>
      </c>
      <c r="G24" s="24" t="s">
        <v>28</v>
      </c>
      <c r="H24" s="24" t="s">
        <v>50</v>
      </c>
      <c r="I24" s="24" t="s">
        <v>30</v>
      </c>
      <c r="J24" s="24" t="s">
        <v>30</v>
      </c>
      <c r="K24" s="25">
        <v>50500</v>
      </c>
      <c r="L24" s="25">
        <v>0</v>
      </c>
      <c r="M24" s="25">
        <v>50500</v>
      </c>
    </row>
    <row r="25" spans="1:13" x14ac:dyDescent="0.25">
      <c r="A25" s="74"/>
      <c r="B25" s="24" t="s">
        <v>47</v>
      </c>
      <c r="C25" s="24" t="s">
        <v>48</v>
      </c>
      <c r="D25" s="24" t="s">
        <v>49</v>
      </c>
      <c r="E25" s="24" t="s">
        <v>38</v>
      </c>
      <c r="F25" s="24" t="s">
        <v>27</v>
      </c>
      <c r="G25" s="24" t="s">
        <v>28</v>
      </c>
      <c r="H25" s="24" t="s">
        <v>50</v>
      </c>
      <c r="I25" s="24" t="s">
        <v>31</v>
      </c>
      <c r="J25" s="24" t="s">
        <v>31</v>
      </c>
      <c r="K25" s="25">
        <v>92900</v>
      </c>
      <c r="L25" s="25">
        <v>0</v>
      </c>
      <c r="M25" s="25">
        <v>92900</v>
      </c>
    </row>
    <row r="26" spans="1:13" x14ac:dyDescent="0.25">
      <c r="A26" s="74"/>
      <c r="B26" s="24" t="s">
        <v>47</v>
      </c>
      <c r="C26" s="24" t="s">
        <v>48</v>
      </c>
      <c r="D26" s="24" t="s">
        <v>49</v>
      </c>
      <c r="E26" s="24" t="s">
        <v>38</v>
      </c>
      <c r="F26" s="24" t="s">
        <v>27</v>
      </c>
      <c r="G26" s="24" t="s">
        <v>28</v>
      </c>
      <c r="H26" s="24" t="s">
        <v>50</v>
      </c>
      <c r="I26" s="24" t="s">
        <v>32</v>
      </c>
      <c r="J26" s="24" t="s">
        <v>32</v>
      </c>
      <c r="K26" s="25">
        <v>76100</v>
      </c>
      <c r="L26" s="25">
        <v>0</v>
      </c>
      <c r="M26" s="25">
        <v>76100</v>
      </c>
    </row>
    <row r="27" spans="1:13" x14ac:dyDescent="0.25">
      <c r="A27" s="75"/>
      <c r="B27" s="24" t="s">
        <v>47</v>
      </c>
      <c r="C27" s="24" t="s">
        <v>48</v>
      </c>
      <c r="D27" s="24" t="s">
        <v>49</v>
      </c>
      <c r="E27" s="24" t="s">
        <v>38</v>
      </c>
      <c r="F27" s="24" t="s">
        <v>27</v>
      </c>
      <c r="G27" s="24" t="s">
        <v>28</v>
      </c>
      <c r="H27" s="24" t="s">
        <v>50</v>
      </c>
      <c r="I27" s="24" t="s">
        <v>33</v>
      </c>
      <c r="J27" s="24" t="s">
        <v>33</v>
      </c>
      <c r="K27" s="25">
        <v>67000</v>
      </c>
      <c r="L27" s="25">
        <v>0</v>
      </c>
      <c r="M27" s="25">
        <v>67000</v>
      </c>
    </row>
    <row r="29" spans="1:13" x14ac:dyDescent="0.25">
      <c r="B29" s="4" t="s">
        <v>21</v>
      </c>
    </row>
    <row r="30" spans="1:13" x14ac:dyDescent="0.25">
      <c r="B30" s="15" t="s">
        <v>70</v>
      </c>
    </row>
    <row r="31" spans="1:13" x14ac:dyDescent="0.25">
      <c r="B31" s="15" t="s">
        <v>53</v>
      </c>
    </row>
    <row r="32" spans="1:13" x14ac:dyDescent="0.25">
      <c r="B32" s="15" t="s">
        <v>51</v>
      </c>
    </row>
    <row r="33" spans="2:2" x14ac:dyDescent="0.25">
      <c r="B33" s="15" t="s">
        <v>52</v>
      </c>
    </row>
    <row r="34" spans="2:2" x14ac:dyDescent="0.25">
      <c r="B34" s="15"/>
    </row>
    <row r="35" spans="2:2" x14ac:dyDescent="0.25">
      <c r="B35" s="4" t="s">
        <v>71</v>
      </c>
    </row>
    <row r="37" spans="2:2" x14ac:dyDescent="0.25">
      <c r="B37" s="4" t="s">
        <v>160</v>
      </c>
    </row>
  </sheetData>
  <mergeCells count="10">
    <mergeCell ref="A12:A15"/>
    <mergeCell ref="A16:A19"/>
    <mergeCell ref="A20:A23"/>
    <mergeCell ref="A24:A27"/>
    <mergeCell ref="A1:M1"/>
    <mergeCell ref="A2:M2"/>
    <mergeCell ref="A3:M3"/>
    <mergeCell ref="A4:M4"/>
    <mergeCell ref="A5:M5"/>
    <mergeCell ref="A8:A11"/>
  </mergeCells>
  <pageMargins left="0.75" right="0.75" top="1" bottom="1.35417007874016" header="1" footer="1"/>
  <pageSetup paperSize="9" orientation="landscape" horizontalDpi="300" verticalDpi="300" r:id="rId1"/>
  <headerFooter alignWithMargins="0">
    <oddFooter>&amp;R&amp;"Tahoma,Italic"&amp;10&amp;P/&amp;N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40B5E-BD8D-4905-90EA-375544E972DB}">
  <sheetPr>
    <tabColor rgb="FF0070C0"/>
  </sheetPr>
  <dimension ref="A1:M22"/>
  <sheetViews>
    <sheetView showGridLines="0" zoomScale="115" zoomScaleNormal="115" workbookViewId="0">
      <selection activeCell="M8" sqref="M8"/>
    </sheetView>
  </sheetViews>
  <sheetFormatPr defaultColWidth="8.7109375" defaultRowHeight="15" x14ac:dyDescent="0.25"/>
  <cols>
    <col min="1" max="1" width="4.140625" style="2" bestFit="1" customWidth="1"/>
    <col min="2" max="2" width="11.5703125" style="2" bestFit="1" customWidth="1"/>
    <col min="3" max="3" width="10.28515625" style="2" customWidth="1"/>
    <col min="4" max="4" width="10.140625" style="2" customWidth="1"/>
    <col min="5" max="5" width="10.28515625" style="2" customWidth="1"/>
    <col min="6" max="6" width="8.28515625" style="2" customWidth="1"/>
    <col min="7" max="7" width="8.85546875" style="2" customWidth="1"/>
    <col min="8" max="8" width="9.140625" style="2" customWidth="1"/>
    <col min="9" max="9" width="40.7109375" style="2" bestFit="1" customWidth="1"/>
    <col min="10" max="12" width="8.140625" style="2" customWidth="1"/>
    <col min="13" max="13" width="10.7109375" style="2" customWidth="1"/>
    <col min="14" max="16384" width="8.7109375" style="2"/>
  </cols>
  <sheetData>
    <row r="1" spans="1:13" x14ac:dyDescent="0.25">
      <c r="A1" s="78" t="s">
        <v>109</v>
      </c>
      <c r="B1" s="78"/>
      <c r="C1" s="78"/>
      <c r="D1" s="78"/>
      <c r="E1" s="78"/>
      <c r="F1" s="77"/>
      <c r="G1" s="77"/>
    </row>
    <row r="2" spans="1:13" x14ac:dyDescent="0.25">
      <c r="A2" s="78" t="s">
        <v>110</v>
      </c>
      <c r="B2" s="78"/>
      <c r="C2" s="78"/>
      <c r="D2" s="78"/>
      <c r="E2" s="78"/>
      <c r="F2" s="77"/>
      <c r="G2" s="77"/>
    </row>
    <row r="3" spans="1:13" x14ac:dyDescent="0.25">
      <c r="A3" s="78" t="s">
        <v>111</v>
      </c>
      <c r="B3" s="78"/>
      <c r="C3" s="78"/>
      <c r="D3" s="78"/>
      <c r="E3" s="78"/>
      <c r="F3" s="77"/>
      <c r="G3" s="77"/>
    </row>
    <row r="4" spans="1:13" x14ac:dyDescent="0.25">
      <c r="A4" s="78" t="s">
        <v>112</v>
      </c>
      <c r="B4" s="78"/>
      <c r="C4" s="78"/>
      <c r="D4" s="78"/>
      <c r="E4" s="78"/>
      <c r="F4" s="77"/>
      <c r="G4" s="77"/>
    </row>
    <row r="5" spans="1:13" ht="18.75" x14ac:dyDescent="0.25">
      <c r="A5" s="85" t="s">
        <v>130</v>
      </c>
      <c r="B5" s="85"/>
      <c r="C5" s="85"/>
      <c r="D5" s="85"/>
      <c r="E5" s="85"/>
      <c r="F5" s="85"/>
      <c r="G5" s="85"/>
      <c r="H5" s="85"/>
      <c r="I5" s="85"/>
      <c r="J5" s="85"/>
      <c r="K5" s="85"/>
      <c r="L5" s="85"/>
      <c r="M5" s="85"/>
    </row>
    <row r="6" spans="1:13" x14ac:dyDescent="0.25">
      <c r="A6" s="84" t="s">
        <v>134</v>
      </c>
      <c r="B6" s="84"/>
      <c r="C6" s="84"/>
      <c r="D6" s="84"/>
      <c r="E6" s="84"/>
      <c r="F6" s="84"/>
      <c r="G6" s="84"/>
      <c r="H6" s="84"/>
      <c r="I6" s="84"/>
      <c r="J6" s="84"/>
      <c r="K6" s="84"/>
      <c r="L6" s="84"/>
      <c r="M6" s="84"/>
    </row>
    <row r="7" spans="1:13" s="32" customFormat="1" ht="12" x14ac:dyDescent="0.2">
      <c r="B7" s="33"/>
      <c r="C7" s="33"/>
      <c r="D7" s="33"/>
      <c r="E7" s="33"/>
      <c r="F7" s="33"/>
    </row>
    <row r="8" spans="1:13" ht="48" x14ac:dyDescent="0.25">
      <c r="A8" s="26" t="s">
        <v>113</v>
      </c>
      <c r="B8" s="34" t="s">
        <v>131</v>
      </c>
      <c r="C8" s="34" t="s">
        <v>114</v>
      </c>
      <c r="D8" s="34" t="s">
        <v>132</v>
      </c>
      <c r="E8" s="34" t="s">
        <v>133</v>
      </c>
      <c r="F8" s="26" t="s">
        <v>135</v>
      </c>
      <c r="G8" s="26" t="s">
        <v>136</v>
      </c>
      <c r="H8" s="26" t="s">
        <v>115</v>
      </c>
      <c r="I8" s="26" t="s">
        <v>116</v>
      </c>
      <c r="J8" s="26" t="s">
        <v>117</v>
      </c>
      <c r="K8" s="26" t="s">
        <v>118</v>
      </c>
      <c r="L8" s="26" t="s">
        <v>119</v>
      </c>
      <c r="M8" s="26" t="s">
        <v>120</v>
      </c>
    </row>
    <row r="9" spans="1:13" x14ac:dyDescent="0.25">
      <c r="A9" s="27">
        <v>1</v>
      </c>
      <c r="B9" s="27" t="s">
        <v>121</v>
      </c>
      <c r="C9" s="36">
        <v>43742</v>
      </c>
      <c r="D9" s="27">
        <v>645345</v>
      </c>
      <c r="E9" s="36">
        <v>43749</v>
      </c>
      <c r="F9" s="37" t="s">
        <v>122</v>
      </c>
      <c r="G9" s="37" t="s">
        <v>123</v>
      </c>
      <c r="H9" s="35">
        <v>4051177</v>
      </c>
      <c r="I9" s="28" t="s">
        <v>124</v>
      </c>
      <c r="J9" s="38">
        <v>40</v>
      </c>
      <c r="K9" s="38">
        <v>0</v>
      </c>
      <c r="L9" s="29">
        <f>(J9*16+K9)/16</f>
        <v>40</v>
      </c>
      <c r="M9" s="38">
        <f>L9*291000/1.1</f>
        <v>10581818.181818182</v>
      </c>
    </row>
    <row r="10" spans="1:13" ht="24" x14ac:dyDescent="0.25">
      <c r="A10" s="27">
        <v>2</v>
      </c>
      <c r="B10" s="27" t="s">
        <v>125</v>
      </c>
      <c r="C10" s="36">
        <v>43743</v>
      </c>
      <c r="D10" s="27">
        <v>645346</v>
      </c>
      <c r="E10" s="36">
        <v>43750</v>
      </c>
      <c r="F10" s="37" t="s">
        <v>122</v>
      </c>
      <c r="G10" s="37" t="s">
        <v>123</v>
      </c>
      <c r="H10" s="35">
        <v>4088298</v>
      </c>
      <c r="I10" s="28" t="s">
        <v>87</v>
      </c>
      <c r="J10" s="38">
        <v>0</v>
      </c>
      <c r="K10" s="38">
        <v>25</v>
      </c>
      <c r="L10" s="29">
        <f t="shared" ref="L10:L11" si="0">(J10*30+K10)/30</f>
        <v>0.83333333333333337</v>
      </c>
      <c r="M10" s="38">
        <f>L10*280000/1.1</f>
        <v>212121.21212121213</v>
      </c>
    </row>
    <row r="11" spans="1:13" x14ac:dyDescent="0.25">
      <c r="A11" s="27">
        <v>3</v>
      </c>
      <c r="B11" s="27" t="s">
        <v>126</v>
      </c>
      <c r="C11" s="36">
        <v>43744</v>
      </c>
      <c r="D11" s="27">
        <v>645347</v>
      </c>
      <c r="E11" s="36">
        <v>43751</v>
      </c>
      <c r="F11" s="37" t="s">
        <v>122</v>
      </c>
      <c r="G11" s="37" t="s">
        <v>123</v>
      </c>
      <c r="H11" s="35">
        <v>4231901</v>
      </c>
      <c r="I11" s="28" t="s">
        <v>86</v>
      </c>
      <c r="J11" s="38">
        <v>1</v>
      </c>
      <c r="K11" s="38">
        <v>15</v>
      </c>
      <c r="L11" s="29">
        <f t="shared" si="0"/>
        <v>1.5</v>
      </c>
      <c r="M11" s="38">
        <f>L11*279000/1.1</f>
        <v>380454.54545454541</v>
      </c>
    </row>
    <row r="12" spans="1:13" x14ac:dyDescent="0.25">
      <c r="A12" s="81" t="s">
        <v>92</v>
      </c>
      <c r="B12" s="82"/>
      <c r="C12" s="82"/>
      <c r="D12" s="82"/>
      <c r="E12" s="82"/>
      <c r="F12" s="82"/>
      <c r="G12" s="82"/>
      <c r="H12" s="82"/>
      <c r="I12" s="83"/>
      <c r="J12" s="39"/>
      <c r="K12" s="39"/>
      <c r="L12" s="40">
        <f>SUM(L9:L11)</f>
        <v>42.333333333333336</v>
      </c>
      <c r="M12" s="41">
        <f>SUM(M9:M11)</f>
        <v>11174393.939393939</v>
      </c>
    </row>
    <row r="13" spans="1:13" x14ac:dyDescent="0.25">
      <c r="A13" s="32"/>
      <c r="B13" s="32"/>
      <c r="C13" s="32"/>
      <c r="D13" s="32"/>
      <c r="E13" s="32"/>
      <c r="F13" s="32"/>
      <c r="G13" s="32"/>
      <c r="H13" s="32"/>
      <c r="I13" s="32"/>
      <c r="J13" s="32"/>
      <c r="K13" s="32"/>
      <c r="L13" s="42" t="s">
        <v>127</v>
      </c>
      <c r="M13" s="42" t="s">
        <v>128</v>
      </c>
    </row>
    <row r="14" spans="1:13" x14ac:dyDescent="0.25">
      <c r="B14" s="2" t="s">
        <v>162</v>
      </c>
    </row>
    <row r="17" spans="2:9" x14ac:dyDescent="0.25">
      <c r="B17" s="2" t="s">
        <v>161</v>
      </c>
    </row>
    <row r="22" spans="2:9" x14ac:dyDescent="0.25">
      <c r="I22" s="43" t="s">
        <v>129</v>
      </c>
    </row>
  </sheetData>
  <mergeCells count="7">
    <mergeCell ref="A1:G1"/>
    <mergeCell ref="A2:G2"/>
    <mergeCell ref="A3:G3"/>
    <mergeCell ref="A4:G4"/>
    <mergeCell ref="A12:I12"/>
    <mergeCell ref="A6:M6"/>
    <mergeCell ref="A5:M5"/>
  </mergeCells>
  <dataValidations count="7">
    <dataValidation allowBlank="1" showInputMessage="1" showErrorMessage="1" promptTitle="Doanh thu" prompt="(số lượng x đơn giá) - Thuế - chiết khấu theo chính sách" sqref="M8" xr:uid="{736D494C-2FF1-468B-B265-D58E4D8E3628}"/>
    <dataValidation allowBlank="1" showInputMessage="1" showErrorMessage="1" promptTitle="Tổng số lượng" prompt="quy đổi theo đơn vị thùng ((lẻ 2 số đơn vị)" sqref="L8" xr:uid="{9494CA4F-9B09-4EE6-B3AE-E91F6A911AE5}"/>
    <dataValidation allowBlank="1" showInputMessage="1" showErrorMessage="1" promptTitle="Ngày hóa đơn" prompt="đơn mua: Posting Date của PO_x000a_đơn trả: Posting Date của PRO" sqref="E8" xr:uid="{7DFDA852-A852-4DB0-A65F-1DBFA06676E6}"/>
    <dataValidation allowBlank="1" showInputMessage="1" showErrorMessage="1" promptTitle="Số hóa đơn" prompt="Số hóa đơn nhập tay trên màn hình PO và PRO (Vendor no)" sqref="D8" xr:uid="{403CD794-E653-468A-997F-1C3DA61CA235}"/>
    <dataValidation allowBlank="1" showInputMessage="1" showErrorMessage="1" promptTitle="Số đơn hàng mua" prompt="PO: Số  PO_x000a_PRO: Số PRO" sqref="B8" xr:uid="{89832E2B-81D1-4C1B-A141-E960D65935F6}"/>
    <dataValidation allowBlank="1" showInputMessage="1" showErrorMessage="1" promptTitle="Ngày đơn hàng mua" prompt="Đơn mua: Ngày Posting Date của PPO_x000a_Đơn trả: Ngày Đặt Hàng trên đơn trả hàng mua" sqref="C8" xr:uid="{3767CFFA-614E-4F1A-9693-1B5E4645CD61}"/>
    <dataValidation allowBlank="1" showInputMessage="1" showErrorMessage="1" promptTitle="Số đơn đề nghị" prompt="đơn trả: Lấy số hóa đơn trên đơn trả hàng (nếu có)_x000a_" sqref="A2:G2" xr:uid="{95B52F11-890B-452D-A0FE-E22DE85BD09B}"/>
  </dataValidations>
  <pageMargins left="0.75" right="0.75" top="1" bottom="1.35417007874016" header="1" footer="1"/>
  <pageSetup paperSize="9" orientation="landscape" horizontalDpi="300" verticalDpi="300" r:id="rId1"/>
  <headerFooter alignWithMargins="0">
    <oddFooter>&amp;R&amp;"Tahoma,Italic"&amp;10&amp;P/&amp;N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92C78-80E4-48B3-B1F4-011F4AD460CA}">
  <sheetPr>
    <tabColor rgb="FF0070C0"/>
  </sheetPr>
  <dimension ref="A1:L10"/>
  <sheetViews>
    <sheetView showGridLines="0" zoomScale="70" zoomScaleNormal="70" workbookViewId="0">
      <selection activeCell="L9" sqref="L9"/>
    </sheetView>
  </sheetViews>
  <sheetFormatPr defaultRowHeight="15" x14ac:dyDescent="0.25"/>
  <cols>
    <col min="1" max="1" width="13.7109375" style="47" customWidth="1"/>
    <col min="2" max="2" width="26.7109375" style="47" bestFit="1" customWidth="1"/>
    <col min="3" max="4" width="12.5703125" style="47" customWidth="1"/>
    <col min="5" max="5" width="16.7109375" style="47" customWidth="1"/>
    <col min="6" max="6" width="13.85546875" style="47" customWidth="1"/>
    <col min="7" max="7" width="10.85546875" style="47" customWidth="1"/>
    <col min="8" max="8" width="12.85546875" style="47" customWidth="1"/>
    <col min="9" max="9" width="15.28515625" style="47" bestFit="1" customWidth="1"/>
    <col min="10" max="10" width="15.42578125" style="47" bestFit="1" customWidth="1"/>
    <col min="11" max="11" width="21.7109375" style="47" bestFit="1" customWidth="1"/>
    <col min="12" max="12" width="17.42578125" style="47" bestFit="1" customWidth="1"/>
    <col min="13" max="13" width="14.5703125" style="47" bestFit="1" customWidth="1"/>
    <col min="14" max="14" width="18.28515625" style="47" bestFit="1" customWidth="1"/>
    <col min="15" max="15" width="16.42578125" style="47" bestFit="1" customWidth="1"/>
    <col min="16" max="16" width="14.42578125" style="47" bestFit="1" customWidth="1"/>
    <col min="17" max="17" width="20.42578125" style="47" bestFit="1" customWidth="1"/>
    <col min="18" max="18" width="16.140625" style="47" bestFit="1" customWidth="1"/>
    <col min="19" max="16384" width="9.140625" style="47"/>
  </cols>
  <sheetData>
    <row r="1" spans="1:12" ht="30.75" customHeight="1" x14ac:dyDescent="0.25">
      <c r="A1" s="86" t="s">
        <v>137</v>
      </c>
      <c r="B1" s="86"/>
      <c r="C1" s="86"/>
      <c r="D1" s="86"/>
      <c r="E1" s="86"/>
      <c r="F1" s="86"/>
      <c r="G1" s="86"/>
      <c r="H1" s="86"/>
      <c r="I1" s="86"/>
      <c r="J1" s="86"/>
      <c r="K1" s="86"/>
      <c r="L1" s="86"/>
    </row>
    <row r="2" spans="1:12" ht="18.75" x14ac:dyDescent="0.25">
      <c r="A2" s="47" t="s">
        <v>138</v>
      </c>
      <c r="D2" s="44"/>
      <c r="E2" s="45"/>
      <c r="K2" s="46"/>
    </row>
    <row r="3" spans="1:12" ht="18.75" x14ac:dyDescent="0.25">
      <c r="A3" s="47" t="s">
        <v>139</v>
      </c>
      <c r="D3" s="44"/>
      <c r="E3" s="45"/>
      <c r="K3" s="46"/>
    </row>
    <row r="4" spans="1:12" ht="18.75" x14ac:dyDescent="0.25">
      <c r="D4" s="44"/>
      <c r="E4" s="45"/>
      <c r="K4" s="46"/>
    </row>
    <row r="5" spans="1:12" x14ac:dyDescent="0.25">
      <c r="A5" s="52" t="s">
        <v>140</v>
      </c>
      <c r="B5" s="52" t="s">
        <v>141</v>
      </c>
      <c r="C5" s="52" t="s">
        <v>142</v>
      </c>
      <c r="D5" s="52" t="s">
        <v>143</v>
      </c>
      <c r="E5" s="52" t="s">
        <v>144</v>
      </c>
      <c r="F5" s="52" t="s">
        <v>145</v>
      </c>
      <c r="G5" s="52" t="s">
        <v>146</v>
      </c>
      <c r="H5" s="52" t="s">
        <v>147</v>
      </c>
      <c r="I5" s="52" t="s">
        <v>148</v>
      </c>
      <c r="J5" s="53" t="s">
        <v>149</v>
      </c>
      <c r="K5" s="53" t="s">
        <v>150</v>
      </c>
      <c r="L5" s="53" t="s">
        <v>151</v>
      </c>
    </row>
    <row r="6" spans="1:12" x14ac:dyDescent="0.25">
      <c r="A6" s="54" t="s">
        <v>152</v>
      </c>
      <c r="B6" s="54" t="s">
        <v>153</v>
      </c>
      <c r="C6" s="55">
        <v>44571</v>
      </c>
      <c r="D6" s="55">
        <v>44844</v>
      </c>
      <c r="E6" s="54" t="s">
        <v>154</v>
      </c>
      <c r="F6" s="54" t="s">
        <v>155</v>
      </c>
      <c r="G6" s="54">
        <v>20</v>
      </c>
      <c r="H6" s="54" t="s">
        <v>156</v>
      </c>
      <c r="I6" s="54"/>
      <c r="J6" s="54">
        <v>20</v>
      </c>
      <c r="K6" s="54">
        <v>15</v>
      </c>
      <c r="L6" s="54">
        <f>J6-K6</f>
        <v>5</v>
      </c>
    </row>
    <row r="7" spans="1:12" x14ac:dyDescent="0.25">
      <c r="A7" s="56" t="s">
        <v>163</v>
      </c>
      <c r="B7" s="56" t="s">
        <v>164</v>
      </c>
      <c r="C7" s="57">
        <v>44774</v>
      </c>
      <c r="D7" s="57">
        <v>44804</v>
      </c>
      <c r="E7" s="56"/>
      <c r="F7" s="56"/>
      <c r="G7" s="56"/>
      <c r="H7" s="56"/>
      <c r="I7" s="58">
        <v>20000</v>
      </c>
      <c r="J7" s="58">
        <v>50000000</v>
      </c>
      <c r="K7" s="58">
        <v>38700000</v>
      </c>
      <c r="L7" s="58">
        <f>J7-K7</f>
        <v>11300000</v>
      </c>
    </row>
    <row r="8" spans="1:12" s="50" customFormat="1" ht="14.25" x14ac:dyDescent="0.25">
      <c r="A8" s="48" t="s">
        <v>158</v>
      </c>
      <c r="B8" s="49"/>
      <c r="C8" s="49"/>
      <c r="D8" s="49"/>
      <c r="E8" s="49"/>
      <c r="F8" s="49"/>
      <c r="G8" s="49">
        <v>20</v>
      </c>
      <c r="H8" s="49"/>
      <c r="I8" s="49" t="s">
        <v>157</v>
      </c>
      <c r="J8" s="48">
        <v>120</v>
      </c>
      <c r="K8" s="48">
        <v>120</v>
      </c>
      <c r="L8" s="48">
        <v>0</v>
      </c>
    </row>
    <row r="9" spans="1:12" s="50" customFormat="1" ht="14.25" x14ac:dyDescent="0.25">
      <c r="A9" s="51"/>
      <c r="B9" s="51"/>
      <c r="C9" s="51"/>
      <c r="D9" s="51"/>
      <c r="E9" s="51"/>
      <c r="F9" s="51"/>
    </row>
    <row r="10" spans="1:12" x14ac:dyDescent="0.25">
      <c r="B10" s="47" t="s">
        <v>165</v>
      </c>
    </row>
  </sheetData>
  <mergeCells count="1">
    <mergeCell ref="A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B429-16FD-4D37-A286-9234DEAB41B0}">
  <sheetPr>
    <tabColor rgb="FF0070C0"/>
  </sheetPr>
  <dimension ref="A1:F19"/>
  <sheetViews>
    <sheetView showGridLines="0" zoomScale="115" zoomScaleNormal="115" workbookViewId="0">
      <selection activeCell="B25" sqref="B25"/>
    </sheetView>
  </sheetViews>
  <sheetFormatPr defaultColWidth="8.7109375" defaultRowHeight="15" x14ac:dyDescent="0.25"/>
  <cols>
    <col min="1" max="1" width="8.28515625" style="2" customWidth="1"/>
    <col min="2" max="2" width="16.42578125" style="2" customWidth="1"/>
    <col min="3" max="3" width="41.28515625" style="2" customWidth="1"/>
    <col min="4" max="4" width="16.140625" style="2" bestFit="1" customWidth="1"/>
    <col min="5" max="5" width="13.140625" style="2" bestFit="1" customWidth="1"/>
    <col min="6" max="6" width="21.85546875" style="2" customWidth="1"/>
    <col min="7" max="16384" width="8.7109375" style="2"/>
  </cols>
  <sheetData>
    <row r="1" spans="1:6" ht="14.45" customHeight="1" x14ac:dyDescent="0.25">
      <c r="A1" s="78" t="s">
        <v>94</v>
      </c>
      <c r="B1" s="77"/>
      <c r="C1" s="77"/>
    </row>
    <row r="2" spans="1:6" ht="14.45" customHeight="1" x14ac:dyDescent="0.25">
      <c r="A2" s="78" t="s">
        <v>95</v>
      </c>
      <c r="B2" s="77"/>
      <c r="C2" s="77"/>
    </row>
    <row r="3" spans="1:6" ht="14.45" customHeight="1" x14ac:dyDescent="0.25">
      <c r="A3" s="78" t="s">
        <v>96</v>
      </c>
      <c r="B3" s="77"/>
      <c r="C3" s="77"/>
    </row>
    <row r="4" spans="1:6" ht="14.45" customHeight="1" x14ac:dyDescent="0.25">
      <c r="A4" s="78" t="s">
        <v>97</v>
      </c>
      <c r="B4" s="77"/>
      <c r="C4" s="77"/>
    </row>
    <row r="5" spans="1:6" ht="18" customHeight="1" x14ac:dyDescent="0.25">
      <c r="A5" s="79" t="s">
        <v>98</v>
      </c>
      <c r="B5" s="77"/>
      <c r="C5" s="77"/>
      <c r="D5" s="77"/>
      <c r="E5" s="77"/>
      <c r="F5" s="77"/>
    </row>
    <row r="6" spans="1:6" ht="14.45" customHeight="1" x14ac:dyDescent="0.25">
      <c r="A6" s="80" t="s">
        <v>107</v>
      </c>
      <c r="B6" s="80"/>
      <c r="C6" s="80"/>
      <c r="D6" s="80"/>
      <c r="E6" s="80"/>
      <c r="F6" s="80"/>
    </row>
    <row r="7" spans="1:6" ht="14.45" customHeight="1" x14ac:dyDescent="0.25"/>
    <row r="8" spans="1:6" x14ac:dyDescent="0.25">
      <c r="A8" s="26" t="s">
        <v>99</v>
      </c>
      <c r="B8" s="26" t="s">
        <v>100</v>
      </c>
      <c r="C8" s="26" t="s">
        <v>101</v>
      </c>
      <c r="D8" s="26" t="s">
        <v>102</v>
      </c>
      <c r="E8" s="26" t="s">
        <v>103</v>
      </c>
      <c r="F8" s="26" t="s">
        <v>104</v>
      </c>
    </row>
    <row r="9" spans="1:6" x14ac:dyDescent="0.25">
      <c r="A9" s="27">
        <v>1</v>
      </c>
      <c r="B9" s="28" t="s">
        <v>73</v>
      </c>
      <c r="C9" s="28" t="s">
        <v>74</v>
      </c>
      <c r="D9" s="29">
        <v>169</v>
      </c>
      <c r="E9" s="29">
        <v>0</v>
      </c>
      <c r="F9" s="29">
        <v>67076066.200000003</v>
      </c>
    </row>
    <row r="10" spans="1:6" x14ac:dyDescent="0.25">
      <c r="A10" s="27">
        <v>2</v>
      </c>
      <c r="B10" s="28" t="s">
        <v>75</v>
      </c>
      <c r="C10" s="28" t="s">
        <v>76</v>
      </c>
      <c r="D10" s="29">
        <v>66</v>
      </c>
      <c r="E10" s="29">
        <v>0</v>
      </c>
      <c r="F10" s="29">
        <v>19459413.600000001</v>
      </c>
    </row>
    <row r="11" spans="1:6" x14ac:dyDescent="0.25">
      <c r="A11" s="27">
        <v>3</v>
      </c>
      <c r="B11" s="28" t="s">
        <v>77</v>
      </c>
      <c r="C11" s="28" t="s">
        <v>78</v>
      </c>
      <c r="D11" s="29">
        <v>45</v>
      </c>
      <c r="E11" s="29">
        <v>0</v>
      </c>
      <c r="F11" s="29">
        <v>13267782</v>
      </c>
    </row>
    <row r="12" spans="1:6" x14ac:dyDescent="0.25">
      <c r="A12" s="27">
        <v>4</v>
      </c>
      <c r="B12" s="28" t="s">
        <v>79</v>
      </c>
      <c r="C12" s="28" t="s">
        <v>80</v>
      </c>
      <c r="D12" s="29">
        <v>86</v>
      </c>
      <c r="E12" s="29">
        <v>0</v>
      </c>
      <c r="F12" s="29">
        <v>21211495.800000001</v>
      </c>
    </row>
    <row r="13" spans="1:6" x14ac:dyDescent="0.25">
      <c r="A13" s="27">
        <v>5</v>
      </c>
      <c r="B13" s="28" t="s">
        <v>81</v>
      </c>
      <c r="C13" s="28" t="s">
        <v>82</v>
      </c>
      <c r="D13" s="29">
        <v>193</v>
      </c>
      <c r="E13" s="29">
        <v>0</v>
      </c>
      <c r="F13" s="29">
        <v>32829222.800000001</v>
      </c>
    </row>
    <row r="14" spans="1:6" x14ac:dyDescent="0.25">
      <c r="A14" s="27">
        <v>6</v>
      </c>
      <c r="B14" s="28" t="s">
        <v>83</v>
      </c>
      <c r="C14" s="28" t="s">
        <v>84</v>
      </c>
      <c r="D14" s="29">
        <v>130</v>
      </c>
      <c r="E14" s="29">
        <v>0</v>
      </c>
      <c r="F14" s="29">
        <v>39066313</v>
      </c>
    </row>
    <row r="15" spans="1:6" x14ac:dyDescent="0.25">
      <c r="A15" s="27">
        <v>7</v>
      </c>
      <c r="B15" s="28" t="s">
        <v>85</v>
      </c>
      <c r="C15" s="28" t="s">
        <v>86</v>
      </c>
      <c r="D15" s="29">
        <v>224</v>
      </c>
      <c r="E15" s="29">
        <v>0</v>
      </c>
      <c r="F15" s="29">
        <v>33022035.199999999</v>
      </c>
    </row>
    <row r="16" spans="1:6" x14ac:dyDescent="0.25">
      <c r="A16" s="87" t="s">
        <v>92</v>
      </c>
      <c r="B16" s="88"/>
      <c r="C16" s="88"/>
      <c r="D16" s="88"/>
      <c r="E16" s="89"/>
      <c r="F16" s="30">
        <f t="shared" ref="F16" si="0">SUM(F9:F15)</f>
        <v>225932328.59999999</v>
      </c>
    </row>
    <row r="17" spans="3:6" x14ac:dyDescent="0.25">
      <c r="F17" s="31" t="s">
        <v>93</v>
      </c>
    </row>
    <row r="19" spans="3:6" x14ac:dyDescent="0.25">
      <c r="C19" s="2" t="s">
        <v>108</v>
      </c>
    </row>
  </sheetData>
  <mergeCells count="7">
    <mergeCell ref="A16:E16"/>
    <mergeCell ref="A6:F6"/>
    <mergeCell ref="A1:C1"/>
    <mergeCell ref="A2:C2"/>
    <mergeCell ref="A3:C3"/>
    <mergeCell ref="A4:C4"/>
    <mergeCell ref="A5:F5"/>
  </mergeCells>
  <pageMargins left="0.75" right="0.75" top="1" bottom="1.35417007874016" header="1" footer="1"/>
  <pageSetup paperSize="9" orientation="landscape" horizontalDpi="300" verticalDpi="300" r:id="rId1"/>
  <headerFooter alignWithMargins="0">
    <oddFooter>&amp;R&amp;"Tahoma,Italic"&amp;10&amp;P/&amp;N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ECA87-34E5-4A48-B68F-5570BD5B1E12}">
  <sheetPr>
    <tabColor theme="8"/>
  </sheetPr>
  <dimension ref="A1:Q22"/>
  <sheetViews>
    <sheetView showGridLines="0" zoomScaleNormal="100" workbookViewId="0">
      <selection activeCell="E9" sqref="E9"/>
    </sheetView>
  </sheetViews>
  <sheetFormatPr defaultColWidth="8.7109375" defaultRowHeight="15" x14ac:dyDescent="0.25"/>
  <cols>
    <col min="1" max="1" width="5" style="1" customWidth="1"/>
    <col min="2" max="2" width="10" style="1" bestFit="1" customWidth="1"/>
    <col min="3" max="3" width="8.140625" style="1" bestFit="1" customWidth="1"/>
    <col min="4" max="4" width="13.7109375" style="1" customWidth="1"/>
    <col min="5" max="5" width="21.85546875" style="1" customWidth="1"/>
    <col min="6" max="11" width="9.7109375" style="1" customWidth="1"/>
    <col min="12" max="16" width="11" style="1" customWidth="1"/>
    <col min="17" max="16384" width="8.7109375" style="1"/>
  </cols>
  <sheetData>
    <row r="1" spans="1:17" ht="14.45" customHeight="1" x14ac:dyDescent="0.25">
      <c r="A1" s="93" t="s">
        <v>202</v>
      </c>
      <c r="B1" s="93"/>
      <c r="C1" s="93"/>
      <c r="D1" s="94"/>
      <c r="E1" s="94"/>
      <c r="F1" s="94"/>
      <c r="G1" s="94"/>
      <c r="H1" s="94"/>
      <c r="I1" s="94"/>
      <c r="J1" s="94"/>
      <c r="K1" s="94"/>
      <c r="L1" s="94"/>
      <c r="M1" s="94"/>
      <c r="N1" s="94"/>
      <c r="O1" s="94"/>
      <c r="P1" s="94"/>
    </row>
    <row r="2" spans="1:17" ht="14.45" customHeight="1" x14ac:dyDescent="0.25">
      <c r="A2" s="93" t="s">
        <v>203</v>
      </c>
      <c r="B2" s="93"/>
      <c r="C2" s="93"/>
      <c r="D2" s="94"/>
      <c r="E2" s="94"/>
      <c r="F2" s="94"/>
      <c r="G2" s="94"/>
      <c r="H2" s="94"/>
      <c r="I2" s="94"/>
      <c r="J2" s="94"/>
      <c r="K2" s="94"/>
      <c r="L2" s="94"/>
      <c r="M2" s="94"/>
      <c r="N2" s="94"/>
      <c r="O2" s="94"/>
      <c r="P2" s="94"/>
    </row>
    <row r="3" spans="1:17" ht="14.45" customHeight="1" x14ac:dyDescent="0.25">
      <c r="A3" s="93" t="s">
        <v>166</v>
      </c>
      <c r="B3" s="93"/>
      <c r="C3" s="93"/>
      <c r="D3" s="94"/>
      <c r="E3" s="94"/>
      <c r="F3" s="94"/>
      <c r="G3" s="94"/>
      <c r="H3" s="94"/>
      <c r="I3" s="94"/>
      <c r="J3" s="94"/>
      <c r="K3" s="94"/>
      <c r="L3" s="94"/>
      <c r="M3" s="94"/>
      <c r="N3" s="94"/>
      <c r="O3" s="94"/>
      <c r="P3" s="94"/>
    </row>
    <row r="4" spans="1:17" ht="14.45" customHeight="1" x14ac:dyDescent="0.25">
      <c r="A4" s="93" t="s">
        <v>167</v>
      </c>
      <c r="B4" s="93"/>
      <c r="C4" s="93"/>
      <c r="D4" s="94"/>
      <c r="E4" s="94"/>
      <c r="F4" s="94"/>
      <c r="G4" s="94"/>
      <c r="H4" s="94"/>
      <c r="I4" s="94"/>
      <c r="J4" s="94"/>
      <c r="K4" s="94"/>
      <c r="L4" s="94"/>
      <c r="M4" s="94"/>
      <c r="N4" s="94"/>
      <c r="O4" s="94"/>
      <c r="P4" s="94"/>
    </row>
    <row r="5" spans="1:17" ht="21.6" customHeight="1" x14ac:dyDescent="0.25">
      <c r="A5" s="95" t="s">
        <v>168</v>
      </c>
      <c r="B5" s="95"/>
      <c r="C5" s="95"/>
      <c r="D5" s="94"/>
      <c r="E5" s="94"/>
      <c r="F5" s="94"/>
      <c r="G5" s="94"/>
      <c r="H5" s="94"/>
      <c r="I5" s="94"/>
      <c r="J5" s="94"/>
      <c r="K5" s="94"/>
      <c r="L5" s="94"/>
      <c r="M5" s="94"/>
      <c r="N5" s="94"/>
      <c r="O5" s="94"/>
      <c r="P5" s="94"/>
    </row>
    <row r="6" spans="1:17" ht="14.45" customHeight="1" x14ac:dyDescent="0.25">
      <c r="A6" s="96" t="s">
        <v>207</v>
      </c>
      <c r="B6" s="96"/>
      <c r="C6" s="96"/>
      <c r="D6" s="94"/>
      <c r="E6" s="94"/>
      <c r="F6" s="94"/>
      <c r="G6" s="94"/>
      <c r="H6" s="94"/>
      <c r="I6" s="94"/>
      <c r="J6" s="94"/>
      <c r="K6" s="94"/>
      <c r="L6" s="94"/>
      <c r="M6" s="94"/>
      <c r="N6" s="94"/>
      <c r="O6" s="94"/>
      <c r="P6" s="94"/>
    </row>
    <row r="7" spans="1:17" ht="25.15" customHeight="1" x14ac:dyDescent="0.25">
      <c r="I7" s="92" t="s">
        <v>169</v>
      </c>
      <c r="J7" s="92"/>
      <c r="K7" s="92"/>
      <c r="L7" s="92" t="s">
        <v>170</v>
      </c>
      <c r="M7" s="92"/>
      <c r="N7" s="92"/>
      <c r="O7" s="92" t="s">
        <v>171</v>
      </c>
      <c r="P7" s="92"/>
      <c r="Q7" s="92"/>
    </row>
    <row r="8" spans="1:17" ht="33.75" x14ac:dyDescent="0.25">
      <c r="A8" s="59" t="s">
        <v>172</v>
      </c>
      <c r="B8" s="59" t="s">
        <v>135</v>
      </c>
      <c r="C8" s="59" t="s">
        <v>136</v>
      </c>
      <c r="D8" s="59" t="s">
        <v>173</v>
      </c>
      <c r="E8" s="59" t="s">
        <v>174</v>
      </c>
      <c r="F8" s="59" t="s">
        <v>175</v>
      </c>
      <c r="G8" s="59" t="s">
        <v>176</v>
      </c>
      <c r="H8" s="59" t="s">
        <v>177</v>
      </c>
      <c r="I8" s="59" t="s">
        <v>178</v>
      </c>
      <c r="J8" s="59" t="s">
        <v>179</v>
      </c>
      <c r="K8" s="60" t="s">
        <v>180</v>
      </c>
      <c r="L8" s="59" t="s">
        <v>181</v>
      </c>
      <c r="M8" s="59" t="s">
        <v>182</v>
      </c>
      <c r="N8" s="60" t="s">
        <v>183</v>
      </c>
      <c r="O8" s="59" t="s">
        <v>184</v>
      </c>
      <c r="P8" s="59" t="s">
        <v>185</v>
      </c>
      <c r="Q8" s="60" t="s">
        <v>186</v>
      </c>
    </row>
    <row r="9" spans="1:17" ht="25.5" x14ac:dyDescent="0.25">
      <c r="A9" s="61">
        <v>1</v>
      </c>
      <c r="B9" s="61" t="s">
        <v>123</v>
      </c>
      <c r="C9" s="61" t="s">
        <v>187</v>
      </c>
      <c r="D9" s="61" t="s">
        <v>88</v>
      </c>
      <c r="E9" s="62" t="s">
        <v>89</v>
      </c>
      <c r="F9" s="61" t="s">
        <v>188</v>
      </c>
      <c r="G9" s="61" t="s">
        <v>156</v>
      </c>
      <c r="H9" s="61"/>
      <c r="I9" s="63">
        <v>86</v>
      </c>
      <c r="J9" s="63">
        <v>0</v>
      </c>
      <c r="K9" s="64"/>
      <c r="L9" s="63">
        <v>13</v>
      </c>
      <c r="M9" s="63">
        <v>14</v>
      </c>
      <c r="N9" s="64"/>
      <c r="O9" s="63">
        <v>72</v>
      </c>
      <c r="P9" s="63">
        <v>10</v>
      </c>
      <c r="Q9" s="64"/>
    </row>
    <row r="10" spans="1:17" ht="25.5" x14ac:dyDescent="0.25">
      <c r="A10" s="61">
        <v>2</v>
      </c>
      <c r="B10" s="61" t="s">
        <v>123</v>
      </c>
      <c r="C10" s="61" t="s">
        <v>189</v>
      </c>
      <c r="D10" s="61" t="s">
        <v>190</v>
      </c>
      <c r="E10" s="62" t="s">
        <v>191</v>
      </c>
      <c r="F10" s="61" t="s">
        <v>188</v>
      </c>
      <c r="G10" s="61" t="s">
        <v>192</v>
      </c>
      <c r="H10" s="61"/>
      <c r="I10" s="63">
        <v>11</v>
      </c>
      <c r="J10" s="63">
        <v>0</v>
      </c>
      <c r="K10" s="64"/>
      <c r="L10" s="63">
        <v>0</v>
      </c>
      <c r="M10" s="63">
        <v>0</v>
      </c>
      <c r="N10" s="63"/>
      <c r="O10" s="63">
        <v>11</v>
      </c>
      <c r="P10" s="63">
        <v>0</v>
      </c>
      <c r="Q10" s="65"/>
    </row>
    <row r="11" spans="1:17" ht="25.5" x14ac:dyDescent="0.25">
      <c r="A11" s="61">
        <v>3</v>
      </c>
      <c r="B11" s="61" t="s">
        <v>193</v>
      </c>
      <c r="C11" s="61" t="s">
        <v>194</v>
      </c>
      <c r="D11" s="61" t="s">
        <v>195</v>
      </c>
      <c r="E11" s="62" t="s">
        <v>196</v>
      </c>
      <c r="F11" s="61" t="s">
        <v>188</v>
      </c>
      <c r="G11" s="61" t="s">
        <v>192</v>
      </c>
      <c r="H11" s="61"/>
      <c r="I11" s="63">
        <v>3</v>
      </c>
      <c r="J11" s="63">
        <v>21</v>
      </c>
      <c r="K11" s="64"/>
      <c r="L11" s="63">
        <v>0</v>
      </c>
      <c r="M11" s="63">
        <v>0</v>
      </c>
      <c r="N11" s="63"/>
      <c r="O11" s="63">
        <v>3</v>
      </c>
      <c r="P11" s="63">
        <v>1</v>
      </c>
      <c r="Q11" s="65"/>
    </row>
    <row r="12" spans="1:17" ht="25.5" x14ac:dyDescent="0.25">
      <c r="A12" s="61">
        <v>4</v>
      </c>
      <c r="B12" s="61" t="s">
        <v>123</v>
      </c>
      <c r="C12" s="61" t="s">
        <v>194</v>
      </c>
      <c r="D12" s="61" t="s">
        <v>197</v>
      </c>
      <c r="E12" s="62" t="s">
        <v>124</v>
      </c>
      <c r="F12" s="61" t="s">
        <v>188</v>
      </c>
      <c r="G12" s="61" t="s">
        <v>192</v>
      </c>
      <c r="H12" s="61"/>
      <c r="I12" s="63">
        <v>4</v>
      </c>
      <c r="J12" s="63">
        <v>8</v>
      </c>
      <c r="K12" s="64"/>
      <c r="L12" s="63">
        <v>0</v>
      </c>
      <c r="M12" s="63">
        <v>0</v>
      </c>
      <c r="N12" s="63"/>
      <c r="O12" s="63">
        <v>4</v>
      </c>
      <c r="P12" s="63">
        <v>8</v>
      </c>
      <c r="Q12" s="65"/>
    </row>
    <row r="13" spans="1:17" ht="25.5" x14ac:dyDescent="0.25">
      <c r="A13" s="61">
        <v>5</v>
      </c>
      <c r="B13" s="61" t="s">
        <v>123</v>
      </c>
      <c r="C13" s="61" t="s">
        <v>194</v>
      </c>
      <c r="D13" s="61" t="s">
        <v>90</v>
      </c>
      <c r="E13" s="62" t="s">
        <v>91</v>
      </c>
      <c r="F13" s="61" t="s">
        <v>188</v>
      </c>
      <c r="G13" s="61" t="s">
        <v>198</v>
      </c>
      <c r="H13" s="61"/>
      <c r="I13" s="63">
        <v>784</v>
      </c>
      <c r="J13" s="63">
        <v>14</v>
      </c>
      <c r="K13" s="64"/>
      <c r="L13" s="63">
        <v>429</v>
      </c>
      <c r="M13" s="63">
        <v>52</v>
      </c>
      <c r="N13" s="63"/>
      <c r="O13" s="63">
        <v>354</v>
      </c>
      <c r="P13" s="63">
        <v>22</v>
      </c>
      <c r="Q13" s="65"/>
    </row>
    <row r="14" spans="1:17" ht="25.5" x14ac:dyDescent="0.25">
      <c r="A14" s="61">
        <v>6</v>
      </c>
      <c r="B14" s="61" t="s">
        <v>123</v>
      </c>
      <c r="C14" s="61" t="s">
        <v>194</v>
      </c>
      <c r="D14" s="61" t="s">
        <v>199</v>
      </c>
      <c r="E14" s="62" t="s">
        <v>200</v>
      </c>
      <c r="F14" s="61" t="s">
        <v>188</v>
      </c>
      <c r="G14" s="61" t="s">
        <v>192</v>
      </c>
      <c r="H14" s="61"/>
      <c r="I14" s="63">
        <v>8</v>
      </c>
      <c r="J14" s="63">
        <v>12</v>
      </c>
      <c r="K14" s="64"/>
      <c r="L14" s="63">
        <v>0</v>
      </c>
      <c r="M14" s="63">
        <v>0</v>
      </c>
      <c r="N14" s="63"/>
      <c r="O14" s="63">
        <v>8</v>
      </c>
      <c r="P14" s="63">
        <v>12</v>
      </c>
      <c r="Q14" s="65"/>
    </row>
    <row r="15" spans="1:17" x14ac:dyDescent="0.25">
      <c r="A15" s="90" t="s">
        <v>201</v>
      </c>
      <c r="B15" s="90"/>
      <c r="C15" s="90"/>
      <c r="D15" s="91"/>
      <c r="E15" s="91"/>
      <c r="F15" s="91"/>
      <c r="G15" s="91"/>
      <c r="H15" s="66"/>
      <c r="I15" s="67">
        <f t="shared" ref="I15:Q15" si="0">SUM(I9:I14)</f>
        <v>896</v>
      </c>
      <c r="J15" s="67">
        <f t="shared" si="0"/>
        <v>55</v>
      </c>
      <c r="K15" s="67">
        <f t="shared" si="0"/>
        <v>0</v>
      </c>
      <c r="L15" s="67">
        <f t="shared" si="0"/>
        <v>442</v>
      </c>
      <c r="M15" s="67">
        <f t="shared" si="0"/>
        <v>66</v>
      </c>
      <c r="N15" s="67">
        <f t="shared" si="0"/>
        <v>0</v>
      </c>
      <c r="O15" s="67">
        <f t="shared" si="0"/>
        <v>452</v>
      </c>
      <c r="P15" s="67">
        <f t="shared" si="0"/>
        <v>53</v>
      </c>
      <c r="Q15" s="67">
        <f t="shared" si="0"/>
        <v>0</v>
      </c>
    </row>
    <row r="18" spans="3:4" x14ac:dyDescent="0.25">
      <c r="C18" s="1" t="s">
        <v>204</v>
      </c>
    </row>
    <row r="19" spans="3:4" x14ac:dyDescent="0.25">
      <c r="C19" s="1" t="s">
        <v>205</v>
      </c>
    </row>
    <row r="20" spans="3:4" x14ac:dyDescent="0.25">
      <c r="D20" s="1" t="s">
        <v>206</v>
      </c>
    </row>
    <row r="21" spans="3:4" x14ac:dyDescent="0.25">
      <c r="D21" s="1" t="s">
        <v>208</v>
      </c>
    </row>
    <row r="22" spans="3:4" x14ac:dyDescent="0.25">
      <c r="D22" s="1" t="s">
        <v>209</v>
      </c>
    </row>
  </sheetData>
  <mergeCells count="10">
    <mergeCell ref="A15:G15"/>
    <mergeCell ref="I7:K7"/>
    <mergeCell ref="L7:N7"/>
    <mergeCell ref="O7:Q7"/>
    <mergeCell ref="A1:P1"/>
    <mergeCell ref="A2:P2"/>
    <mergeCell ref="A3:P3"/>
    <mergeCell ref="A4:P4"/>
    <mergeCell ref="A5:P5"/>
    <mergeCell ref="A6:P6"/>
  </mergeCells>
  <pageMargins left="0.75" right="0.75" top="1" bottom="1.35417007874016" header="1" footer="1"/>
  <pageSetup paperSize="9" orientation="landscape" horizontalDpi="300" verticalDpi="300" r:id="rId1"/>
  <headerFooter alignWithMargins="0">
    <oddFooter>&amp;R&amp;"Tahoma,Italic"&amp;10&amp;P/&amp;N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DSBH Theo Ngay</vt:lpstr>
      <vt:lpstr>DSBH Theo KH</vt:lpstr>
      <vt:lpstr>Bảng Kê Trả Hàng</vt:lpstr>
      <vt:lpstr>Tong ket KM</vt:lpstr>
      <vt:lpstr>Bang Ke Hang Hoa Nhap Vao</vt:lpstr>
      <vt:lpstr>Báo Cáo Tồn Kho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Karem</dc:creator>
  <cp:lastModifiedBy>01 CIT</cp:lastModifiedBy>
  <dcterms:created xsi:type="dcterms:W3CDTF">2022-10-27T15:04:57Z</dcterms:created>
  <dcterms:modified xsi:type="dcterms:W3CDTF">2023-04-21T03:32:05Z</dcterms:modified>
</cp:coreProperties>
</file>