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ll\Desktop\Stern_DS Project\"/>
    </mc:Choice>
  </mc:AlternateContent>
  <bookViews>
    <workbookView xWindow="0" yWindow="0" windowWidth="21570" windowHeight="7965" xr2:uid="{96C903BF-0986-4CD5-A60B-AEEAFE7A500A}"/>
  </bookViews>
  <sheets>
    <sheet name="Sheet1" sheetId="1" r:id="rId1"/>
    <sheet name="Sheet3" sheetId="3" r:id="rId2"/>
    <sheet name="Sheet2" sheetId="2" r:id="rId3"/>
  </sheets>
  <definedNames>
    <definedName name="solver_adj" localSheetId="1" hidden="1">Sheet3!$J$13:$J$14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Sheet3!$T$20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Sheet3!$T$20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5" i="3" l="1"/>
  <c r="J15" i="3"/>
  <c r="L14" i="3" l="1"/>
  <c r="N14" i="3" s="1"/>
  <c r="P14" i="3" s="1"/>
  <c r="R14" i="3" s="1"/>
  <c r="L13" i="3"/>
  <c r="N13" i="3" s="1"/>
  <c r="P13" i="3" s="1"/>
  <c r="R13" i="3" s="1"/>
  <c r="S14" i="3"/>
  <c r="S13" i="3"/>
  <c r="H4" i="2"/>
  <c r="T133" i="2"/>
  <c r="S18" i="3" l="1"/>
  <c r="R18" i="3"/>
  <c r="R15" i="3"/>
  <c r="T20" i="3" s="1"/>
  <c r="S19" i="3"/>
  <c r="R19" i="3"/>
  <c r="S134" i="2"/>
  <c r="T134" i="2"/>
  <c r="U134" i="2" s="1"/>
  <c r="V134" i="2" s="1"/>
  <c r="T141" i="2"/>
  <c r="S141" i="2"/>
  <c r="F4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5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E28" i="1"/>
  <c r="R20" i="3" l="1"/>
  <c r="S20" i="3"/>
</calcChain>
</file>

<file path=xl/sharedStrings.xml><?xml version="1.0" encoding="utf-8"?>
<sst xmlns="http://schemas.openxmlformats.org/spreadsheetml/2006/main" count="102" uniqueCount="66">
  <si>
    <t>aisles</t>
  </si>
  <si>
    <t>aisle_id</t>
  </si>
  <si>
    <t>aisle</t>
  </si>
  <si>
    <t>departments</t>
  </si>
  <si>
    <t>department_id</t>
  </si>
  <si>
    <t>department</t>
  </si>
  <si>
    <t>order_id</t>
  </si>
  <si>
    <t>product_id</t>
  </si>
  <si>
    <t>add_to_cart_order</t>
  </si>
  <si>
    <t>reordered</t>
  </si>
  <si>
    <t>orders</t>
  </si>
  <si>
    <t>user_id</t>
  </si>
  <si>
    <t>eval_set</t>
  </si>
  <si>
    <t>order_number</t>
  </si>
  <si>
    <t>order_dow</t>
  </si>
  <si>
    <t>order_hour_of_day</t>
  </si>
  <si>
    <t>days_since_prior_order</t>
  </si>
  <si>
    <t>product_name</t>
  </si>
  <si>
    <t>products</t>
  </si>
  <si>
    <t>&lt;-- train in orders</t>
  </si>
  <si>
    <t>Distinct order_id--&gt;</t>
  </si>
  <si>
    <t>test</t>
  </si>
  <si>
    <t>prior</t>
  </si>
  <si>
    <t>train</t>
  </si>
  <si>
    <t>order_products__prior (ORDER DETAILS)</t>
  </si>
  <si>
    <t>order_products__train (ORDER DETAILS)</t>
  </si>
  <si>
    <t>&lt;-- number of rows</t>
  </si>
  <si>
    <t>&lt;-- Distinct order_ids</t>
  </si>
  <si>
    <t>Counts</t>
  </si>
  <si>
    <t>eval_set from orders table</t>
  </si>
  <si>
    <t>&lt;-orders in train (all ids from train in orders table)</t>
  </si>
  <si>
    <t>&lt;-orders in prior (all ids from prior in orders table)</t>
  </si>
  <si>
    <t>All rows are  unique order_ids</t>
  </si>
  <si>
    <t>Low Fat 1% Milk</t>
  </si>
  <si>
    <t>milk</t>
  </si>
  <si>
    <t>dairy eggs</t>
  </si>
  <si>
    <t>order in which each product was added to cart</t>
  </si>
  <si>
    <t>name of the product</t>
  </si>
  <si>
    <t>the name of the aisle</t>
  </si>
  <si>
    <t>the name of the department</t>
  </si>
  <si>
    <t>the order sequence number for this user</t>
  </si>
  <si>
    <t>the day of the week the order was placed on</t>
  </si>
  <si>
    <t>the hour of the day the order was placed on</t>
  </si>
  <si>
    <t>days since the last order</t>
  </si>
  <si>
    <t>c</t>
  </si>
  <si>
    <t xml:space="preserve"> THEN product_id ELSE NULL END) AS [</t>
  </si>
  <si>
    <t xml:space="preserve">max(CASE WHEN IdOrderPerCart = </t>
  </si>
  <si>
    <t>provided</t>
  </si>
  <si>
    <t>actioned</t>
  </si>
  <si>
    <t>aov</t>
  </si>
  <si>
    <t>win : orders</t>
  </si>
  <si>
    <t>mml</t>
  </si>
  <si>
    <t>mmu</t>
  </si>
  <si>
    <t>rev</t>
  </si>
  <si>
    <t>goal</t>
  </si>
  <si>
    <t>%DG</t>
  </si>
  <si>
    <t>Target</t>
  </si>
  <si>
    <t>p to actioned %</t>
  </si>
  <si>
    <t>a to win%</t>
  </si>
  <si>
    <t>st.dev</t>
  </si>
  <si>
    <t>wins</t>
  </si>
  <si>
    <t>MSE</t>
  </si>
  <si>
    <t>MABs</t>
  </si>
  <si>
    <t>diff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</si>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</sst>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2" fillId="0" borderId="2" xfId="0" applyFont="1" applyBorder="1"/>
    <xf numFmtId="0" fontId="0" fillId="2" borderId="3" xfId="0" applyFill="1" applyBorder="1"/>
    <xf numFmtId="0" fontId="0" fillId="5" borderId="3" xfId="0" applyFill="1" applyBorder="1"/>
    <xf numFmtId="0" fontId="0" fillId="0" borderId="4" xfId="0" applyBorder="1"/>
    <xf numFmtId="0" fontId="0" fillId="0" borderId="3" xfId="0" applyBorder="1"/>
    <xf numFmtId="0" fontId="0" fillId="6" borderId="3" xfId="0" applyFill="1" applyBorder="1"/>
    <xf numFmtId="0" fontId="0" fillId="3" borderId="3" xfId="0" applyFill="1" applyBorder="1"/>
    <xf numFmtId="3" fontId="0" fillId="0" borderId="0" xfId="0" applyNumberFormat="1"/>
    <xf numFmtId="169" fontId="0" fillId="0" borderId="0" xfId="1" applyNumberFormat="1" applyFont="1"/>
    <xf numFmtId="0" fontId="0" fillId="0" borderId="1" xfId="0" applyBorder="1"/>
    <xf numFmtId="169" fontId="0" fillId="0" borderId="1" xfId="1" applyNumberFormat="1" applyFont="1" applyBorder="1"/>
    <xf numFmtId="0" fontId="2" fillId="6" borderId="1" xfId="0" applyFont="1" applyFill="1" applyBorder="1"/>
    <xf numFmtId="169" fontId="0" fillId="0" borderId="0" xfId="0" applyNumberFormat="1"/>
    <xf numFmtId="43" fontId="0" fillId="0" borderId="0" xfId="0" applyNumberFormat="1"/>
    <xf numFmtId="43" fontId="0" fillId="0" borderId="0" xfId="1" applyNumberFormat="1" applyFont="1"/>
    <xf numFmtId="169" fontId="0" fillId="4" borderId="0" xfId="0" applyNumberFormat="1" applyFill="1"/>
    <xf numFmtId="169" fontId="0" fillId="7" borderId="0" xfId="1" applyNumberFormat="1" applyFont="1" applyFill="1"/>
    <xf numFmtId="169" fontId="0" fillId="3" borderId="0" xfId="1" applyNumberFormat="1" applyFont="1" applyFill="1"/>
    <xf numFmtId="3" fontId="0" fillId="0" borderId="5" xfId="0" applyNumberFormat="1" applyBorder="1"/>
    <xf numFmtId="169" fontId="0" fillId="0" borderId="5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DA47-2404-4AB1-B8AA-25D77A285398}">
  <dimension ref="B2:L48"/>
  <sheetViews>
    <sheetView tabSelected="1" workbookViewId="0">
      <selection activeCell="J15" sqref="J15"/>
    </sheetView>
  </sheetViews>
  <sheetFormatPr defaultRowHeight="15" x14ac:dyDescent="0.25"/>
  <cols>
    <col min="2" max="2" width="28" bestFit="1" customWidth="1"/>
    <col min="3" max="3" width="21.140625" bestFit="1" customWidth="1"/>
    <col min="4" max="4" width="37" bestFit="1" customWidth="1"/>
    <col min="5" max="5" width="18.85546875" bestFit="1" customWidth="1"/>
    <col min="6" max="6" width="36.85546875" bestFit="1" customWidth="1"/>
    <col min="7" max="7" width="18.85546875" bestFit="1" customWidth="1"/>
    <col min="8" max="8" width="16" customWidth="1"/>
    <col min="9" max="9" width="18.140625" bestFit="1" customWidth="1"/>
    <col min="10" max="10" width="21" bestFit="1" customWidth="1"/>
    <col min="11" max="11" width="18.28515625" bestFit="1" customWidth="1"/>
  </cols>
  <sheetData>
    <row r="2" spans="2:11" x14ac:dyDescent="0.25">
      <c r="H2" s="5" t="s">
        <v>18</v>
      </c>
      <c r="J2" s="5" t="s">
        <v>0</v>
      </c>
    </row>
    <row r="3" spans="2:11" x14ac:dyDescent="0.25">
      <c r="D3" s="5" t="s">
        <v>24</v>
      </c>
      <c r="F3" s="5" t="s">
        <v>25</v>
      </c>
      <c r="H3" s="10" t="s">
        <v>1</v>
      </c>
      <c r="I3" s="4"/>
      <c r="J3" s="10" t="s">
        <v>1</v>
      </c>
    </row>
    <row r="4" spans="2:11" x14ac:dyDescent="0.25">
      <c r="D4" s="6" t="s">
        <v>6</v>
      </c>
      <c r="E4" s="2"/>
      <c r="F4" s="6" t="s">
        <v>6</v>
      </c>
      <c r="G4" s="2"/>
      <c r="H4" s="11" t="s">
        <v>4</v>
      </c>
      <c r="I4" s="2"/>
      <c r="J4" s="8" t="s">
        <v>2</v>
      </c>
    </row>
    <row r="5" spans="2:11" x14ac:dyDescent="0.25">
      <c r="D5" s="7" t="s">
        <v>7</v>
      </c>
      <c r="E5" s="3"/>
      <c r="F5" s="7" t="s">
        <v>7</v>
      </c>
      <c r="G5" s="3"/>
      <c r="H5" s="7" t="s">
        <v>7</v>
      </c>
      <c r="J5">
        <v>134</v>
      </c>
      <c r="K5" t="s">
        <v>26</v>
      </c>
    </row>
    <row r="6" spans="2:11" x14ac:dyDescent="0.25">
      <c r="D6" s="9" t="s">
        <v>8</v>
      </c>
      <c r="F6" s="9" t="s">
        <v>8</v>
      </c>
      <c r="H6" s="8" t="s">
        <v>17</v>
      </c>
    </row>
    <row r="7" spans="2:11" x14ac:dyDescent="0.25">
      <c r="D7" s="8" t="s">
        <v>9</v>
      </c>
      <c r="F7" s="8" t="s">
        <v>9</v>
      </c>
      <c r="H7" s="12">
        <v>49688</v>
      </c>
      <c r="I7" t="s">
        <v>26</v>
      </c>
      <c r="J7" s="5" t="s">
        <v>3</v>
      </c>
    </row>
    <row r="8" spans="2:11" x14ac:dyDescent="0.25">
      <c r="D8" s="13">
        <v>3214874</v>
      </c>
      <c r="E8" t="s">
        <v>27</v>
      </c>
      <c r="F8" s="13">
        <v>131209</v>
      </c>
      <c r="G8" t="s">
        <v>27</v>
      </c>
      <c r="J8" s="11" t="s">
        <v>4</v>
      </c>
    </row>
    <row r="9" spans="2:11" x14ac:dyDescent="0.25">
      <c r="D9" s="12">
        <v>32434489</v>
      </c>
      <c r="E9" t="s">
        <v>26</v>
      </c>
      <c r="F9" s="13">
        <v>1384617</v>
      </c>
      <c r="G9" t="s">
        <v>19</v>
      </c>
      <c r="J9" s="8" t="s">
        <v>5</v>
      </c>
    </row>
    <row r="10" spans="2:11" x14ac:dyDescent="0.25">
      <c r="F10" s="12">
        <v>1384617</v>
      </c>
      <c r="G10" t="s">
        <v>26</v>
      </c>
      <c r="J10">
        <v>21</v>
      </c>
      <c r="K10" t="s">
        <v>26</v>
      </c>
    </row>
    <row r="12" spans="2:11" x14ac:dyDescent="0.25">
      <c r="D12" s="5" t="s">
        <v>10</v>
      </c>
    </row>
    <row r="13" spans="2:11" x14ac:dyDescent="0.25">
      <c r="B13" t="s">
        <v>20</v>
      </c>
      <c r="C13" s="12">
        <v>3421083</v>
      </c>
      <c r="D13" s="6" t="s">
        <v>6</v>
      </c>
    </row>
    <row r="14" spans="2:11" x14ac:dyDescent="0.25">
      <c r="B14" t="s">
        <v>32</v>
      </c>
      <c r="D14" s="9" t="s">
        <v>11</v>
      </c>
    </row>
    <row r="15" spans="2:11" x14ac:dyDescent="0.25">
      <c r="D15" s="9" t="s">
        <v>12</v>
      </c>
    </row>
    <row r="16" spans="2:11" x14ac:dyDescent="0.25">
      <c r="D16" s="9" t="s">
        <v>13</v>
      </c>
    </row>
    <row r="17" spans="4:5" x14ac:dyDescent="0.25">
      <c r="D17" s="9" t="s">
        <v>14</v>
      </c>
    </row>
    <row r="18" spans="4:5" x14ac:dyDescent="0.25">
      <c r="D18" s="9" t="s">
        <v>15</v>
      </c>
    </row>
    <row r="19" spans="4:5" x14ac:dyDescent="0.25">
      <c r="D19" s="8" t="s">
        <v>16</v>
      </c>
    </row>
    <row r="20" spans="4:5" x14ac:dyDescent="0.25">
      <c r="D20" s="13">
        <v>131209</v>
      </c>
      <c r="E20" t="s">
        <v>30</v>
      </c>
    </row>
    <row r="21" spans="4:5" x14ac:dyDescent="0.25">
      <c r="D21" s="12">
        <v>3214874</v>
      </c>
      <c r="E21" t="s">
        <v>31</v>
      </c>
    </row>
    <row r="22" spans="4:5" x14ac:dyDescent="0.25">
      <c r="D22" s="12">
        <v>3421083</v>
      </c>
      <c r="E22" t="s">
        <v>26</v>
      </c>
    </row>
    <row r="24" spans="4:5" x14ac:dyDescent="0.25">
      <c r="D24" s="16" t="s">
        <v>29</v>
      </c>
      <c r="E24" s="16" t="s">
        <v>28</v>
      </c>
    </row>
    <row r="25" spans="4:5" x14ac:dyDescent="0.25">
      <c r="D25" s="14" t="s">
        <v>21</v>
      </c>
      <c r="E25" s="15">
        <v>75000</v>
      </c>
    </row>
    <row r="26" spans="4:5" x14ac:dyDescent="0.25">
      <c r="D26" s="14" t="s">
        <v>22</v>
      </c>
      <c r="E26" s="15">
        <v>3214874</v>
      </c>
    </row>
    <row r="27" spans="4:5" x14ac:dyDescent="0.25">
      <c r="D27" s="14" t="s">
        <v>23</v>
      </c>
      <c r="E27" s="15">
        <v>131209</v>
      </c>
    </row>
    <row r="28" spans="4:5" x14ac:dyDescent="0.25">
      <c r="E28" s="17">
        <f>SUM(E25:E27)</f>
        <v>3421083</v>
      </c>
    </row>
    <row r="37" spans="4:12" x14ac:dyDescent="0.25">
      <c r="D37" t="s">
        <v>9</v>
      </c>
      <c r="E37" t="s">
        <v>8</v>
      </c>
      <c r="F37" t="s">
        <v>17</v>
      </c>
      <c r="G37" t="s">
        <v>2</v>
      </c>
      <c r="H37" t="s">
        <v>5</v>
      </c>
      <c r="I37" t="s">
        <v>13</v>
      </c>
      <c r="J37" t="s">
        <v>14</v>
      </c>
      <c r="K37" t="s">
        <v>15</v>
      </c>
      <c r="L37" t="s">
        <v>16</v>
      </c>
    </row>
    <row r="38" spans="4:12" x14ac:dyDescent="0.25">
      <c r="D38">
        <v>1</v>
      </c>
      <c r="E38">
        <v>1</v>
      </c>
      <c r="F38" t="s">
        <v>33</v>
      </c>
      <c r="G38" t="s">
        <v>34</v>
      </c>
      <c r="H38" t="s">
        <v>35</v>
      </c>
      <c r="I38">
        <v>23</v>
      </c>
      <c r="J38">
        <v>6</v>
      </c>
      <c r="K38">
        <v>16</v>
      </c>
      <c r="L38">
        <v>6</v>
      </c>
    </row>
    <row r="41" spans="4:12" x14ac:dyDescent="0.25">
      <c r="E41" t="s">
        <v>8</v>
      </c>
      <c r="F41" t="s">
        <v>36</v>
      </c>
    </row>
    <row r="42" spans="4:12" x14ac:dyDescent="0.25">
      <c r="E42" t="s">
        <v>17</v>
      </c>
      <c r="F42" t="s">
        <v>37</v>
      </c>
    </row>
    <row r="43" spans="4:12" x14ac:dyDescent="0.25">
      <c r="E43" t="s">
        <v>2</v>
      </c>
      <c r="F43" t="s">
        <v>38</v>
      </c>
    </row>
    <row r="44" spans="4:12" x14ac:dyDescent="0.25">
      <c r="E44" t="s">
        <v>5</v>
      </c>
      <c r="F44" t="s">
        <v>39</v>
      </c>
    </row>
    <row r="45" spans="4:12" x14ac:dyDescent="0.25">
      <c r="E45" t="s">
        <v>13</v>
      </c>
      <c r="F45" t="s">
        <v>40</v>
      </c>
    </row>
    <row r="46" spans="4:12" x14ac:dyDescent="0.25">
      <c r="E46" t="s">
        <v>14</v>
      </c>
      <c r="F46" t="s">
        <v>41</v>
      </c>
    </row>
    <row r="47" spans="4:12" x14ac:dyDescent="0.25">
      <c r="E47" t="s">
        <v>15</v>
      </c>
      <c r="F47" t="s">
        <v>42</v>
      </c>
    </row>
    <row r="48" spans="4:12" x14ac:dyDescent="0.25">
      <c r="E48" t="s">
        <v>16</v>
      </c>
      <c r="F48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C191-EB0B-4E0E-90FD-497CA5C1D9E7}">
  <dimension ref="I11:U37"/>
  <sheetViews>
    <sheetView workbookViewId="0">
      <selection activeCell="K10" sqref="K10"/>
    </sheetView>
  </sheetViews>
  <sheetFormatPr defaultRowHeight="15" x14ac:dyDescent="0.25"/>
  <cols>
    <col min="10" max="10" width="9.5703125" bestFit="1" customWidth="1"/>
    <col min="11" max="11" width="14.7109375" bestFit="1" customWidth="1"/>
    <col min="12" max="12" width="14.7109375" style="2" customWidth="1"/>
    <col min="13" max="13" width="12.28515625" customWidth="1"/>
    <col min="14" max="14" width="12.28515625" style="2" customWidth="1"/>
    <col min="15" max="15" width="11.42578125" bestFit="1" customWidth="1"/>
    <col min="18" max="18" width="17.5703125" bestFit="1" customWidth="1"/>
    <col min="19" max="19" width="10.7109375" bestFit="1" customWidth="1"/>
    <col min="20" max="20" width="13.28515625" bestFit="1" customWidth="1"/>
    <col min="21" max="21" width="10.5703125" bestFit="1" customWidth="1"/>
  </cols>
  <sheetData>
    <row r="11" spans="9:21" x14ac:dyDescent="0.25">
      <c r="J11" t="s">
        <v>64</v>
      </c>
      <c r="R11" t="s">
        <v>65</v>
      </c>
    </row>
    <row r="12" spans="9:21" x14ac:dyDescent="0.25">
      <c r="J12" t="s">
        <v>47</v>
      </c>
      <c r="K12" t="s">
        <v>57</v>
      </c>
      <c r="L12" s="2" t="s">
        <v>48</v>
      </c>
      <c r="M12" t="s">
        <v>58</v>
      </c>
      <c r="N12" s="2" t="s">
        <v>60</v>
      </c>
      <c r="O12" t="s">
        <v>50</v>
      </c>
      <c r="P12" t="s">
        <v>10</v>
      </c>
      <c r="Q12" t="s">
        <v>49</v>
      </c>
      <c r="R12" t="s">
        <v>53</v>
      </c>
      <c r="S12" t="s">
        <v>54</v>
      </c>
      <c r="T12" t="s">
        <v>55</v>
      </c>
      <c r="U12" t="s">
        <v>56</v>
      </c>
    </row>
    <row r="13" spans="9:21" x14ac:dyDescent="0.25">
      <c r="I13" t="s">
        <v>51</v>
      </c>
      <c r="J13" s="21">
        <v>3551.1119318848023</v>
      </c>
      <c r="K13" s="1">
        <v>0.78</v>
      </c>
      <c r="L13" s="2">
        <f>K13*J13</f>
        <v>2769.867306870146</v>
      </c>
      <c r="M13" s="1">
        <v>0.23</v>
      </c>
      <c r="N13" s="2">
        <f>M13*L13</f>
        <v>637.06948058013359</v>
      </c>
      <c r="O13" s="1">
        <v>1.5</v>
      </c>
      <c r="P13">
        <f>O13*N13</f>
        <v>955.60422087020038</v>
      </c>
      <c r="Q13" s="2">
        <v>502.3</v>
      </c>
      <c r="R13" s="22">
        <f>Q13*P13</f>
        <v>480000.00014310167</v>
      </c>
      <c r="S13" s="20">
        <f>U13*T13</f>
        <v>480000</v>
      </c>
      <c r="T13" s="1">
        <v>0.24</v>
      </c>
      <c r="U13" s="13">
        <v>2000000</v>
      </c>
    </row>
    <row r="14" spans="9:21" x14ac:dyDescent="0.25">
      <c r="I14" t="s">
        <v>52</v>
      </c>
      <c r="J14" s="21">
        <v>2462.6933961913619</v>
      </c>
      <c r="K14" s="1">
        <v>0.69</v>
      </c>
      <c r="L14" s="2">
        <f>K14*J14</f>
        <v>1699.2584433720397</v>
      </c>
      <c r="M14" s="1">
        <v>0.3</v>
      </c>
      <c r="N14" s="2">
        <f>M14*L14</f>
        <v>509.77753301161187</v>
      </c>
      <c r="O14" s="1">
        <v>1.8</v>
      </c>
      <c r="P14">
        <f>O14*N14</f>
        <v>917.59955942090141</v>
      </c>
      <c r="Q14" s="2">
        <v>1089.8</v>
      </c>
      <c r="R14" s="22">
        <f>Q14*P14</f>
        <v>999999.99985689833</v>
      </c>
      <c r="S14" s="20">
        <f>U14*T14</f>
        <v>1000000</v>
      </c>
      <c r="T14" s="1">
        <v>0.2</v>
      </c>
      <c r="U14" s="13">
        <v>5000000</v>
      </c>
    </row>
    <row r="15" spans="9:21" x14ac:dyDescent="0.25">
      <c r="J15">
        <f>SUM(J13:J14)</f>
        <v>6013.8053280761642</v>
      </c>
      <c r="P15" s="2"/>
      <c r="Q15" t="s">
        <v>59</v>
      </c>
      <c r="R15" s="17">
        <f>SUM(R13:R14)</f>
        <v>1480000</v>
      </c>
      <c r="S15" s="17">
        <f>SUM(S13:S14)</f>
        <v>1480000</v>
      </c>
    </row>
    <row r="17" spans="18:20" x14ac:dyDescent="0.25">
      <c r="R17" t="s">
        <v>61</v>
      </c>
      <c r="S17" t="s">
        <v>62</v>
      </c>
      <c r="T17" t="s">
        <v>63</v>
      </c>
    </row>
    <row r="18" spans="18:20" x14ac:dyDescent="0.25">
      <c r="R18" s="12">
        <f>(R13-S13)^2</f>
        <v>2.047808844637131E-8</v>
      </c>
      <c r="S18" s="12">
        <f>ABS(R13-S13)</f>
        <v>1.4310167171061039E-4</v>
      </c>
    </row>
    <row r="19" spans="18:20" x14ac:dyDescent="0.25">
      <c r="R19" s="12">
        <f>(R14-S14)^2</f>
        <v>2.047808844637131E-8</v>
      </c>
      <c r="S19" s="12">
        <f>ABS(R14-S14)</f>
        <v>1.4310167171061039E-4</v>
      </c>
    </row>
    <row r="20" spans="18:20" x14ac:dyDescent="0.25">
      <c r="R20" s="23">
        <f>SUM(R18:R19)</f>
        <v>4.095617689274262E-8</v>
      </c>
      <c r="S20" s="23">
        <f>SUM(S18:S19)</f>
        <v>2.8620334342122078E-4</v>
      </c>
      <c r="T20" s="24">
        <f>R15-S15</f>
        <v>0</v>
      </c>
    </row>
    <row r="37" spans="15:15" x14ac:dyDescent="0.25">
      <c r="O3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52B9-806A-46EE-9677-B23A06AE489D}">
  <dimension ref="A3:W149"/>
  <sheetViews>
    <sheetView topLeftCell="A112" workbookViewId="0">
      <selection activeCell="K126" sqref="K126"/>
    </sheetView>
  </sheetViews>
  <sheetFormatPr defaultRowHeight="15" x14ac:dyDescent="0.25"/>
  <cols>
    <col min="6" max="6" width="20.42578125" bestFit="1" customWidth="1"/>
    <col min="8" max="8" width="77" bestFit="1" customWidth="1"/>
    <col min="19" max="20" width="10.5703125" bestFit="1" customWidth="1"/>
    <col min="21" max="21" width="9.5703125" bestFit="1" customWidth="1"/>
    <col min="23" max="23" width="11.5703125" bestFit="1" customWidth="1"/>
  </cols>
  <sheetData>
    <row r="3" spans="6:9" x14ac:dyDescent="0.25">
      <c r="H3" t="s">
        <v>46</v>
      </c>
      <c r="I3" t="s">
        <v>45</v>
      </c>
    </row>
    <row r="4" spans="6:9" x14ac:dyDescent="0.25">
      <c r="F4" t="str">
        <f>_xlfn.CONCAT("[",G4,"]")</f>
        <v>[1]</v>
      </c>
      <c r="G4">
        <v>1</v>
      </c>
      <c r="H4" t="str">
        <f>_xlfn.CONCAT($H$3,G4,$I$3,G4,"],")</f>
        <v>max(CASE WHEN IdOrderPerCart = 1 THEN product_id ELSE NULL END) AS [1],</v>
      </c>
    </row>
    <row r="5" spans="6:9" x14ac:dyDescent="0.25">
      <c r="F5" t="str">
        <f>_xlfn.CONCAT("+','+isnull([",G5,"],0)")</f>
        <v>+','+isnull([2],0)</v>
      </c>
      <c r="G5">
        <v>2</v>
      </c>
      <c r="H5" t="str">
        <f>_xlfn.CONCAT($H$3,G5,$I$3,G5,"],")</f>
        <v>max(CASE WHEN IdOrderPerCart = 2 THEN product_id ELSE NULL END) AS [2],</v>
      </c>
    </row>
    <row r="6" spans="6:9" x14ac:dyDescent="0.25">
      <c r="F6" t="str">
        <f t="shared" ref="F6:F69" si="0">_xlfn.CONCAT("+','+isnull([",G6,"],0)")</f>
        <v>+','+isnull([3],0)</v>
      </c>
      <c r="G6">
        <v>3</v>
      </c>
      <c r="H6" t="str">
        <f t="shared" ref="H6:H69" si="1">_xlfn.CONCAT($H$3,G6,$I$3,G6,"],")</f>
        <v>max(CASE WHEN IdOrderPerCart = 3 THEN product_id ELSE NULL END) AS [3],</v>
      </c>
    </row>
    <row r="7" spans="6:9" x14ac:dyDescent="0.25">
      <c r="F7" t="str">
        <f t="shared" si="0"/>
        <v>+','+isnull([4],0)</v>
      </c>
      <c r="G7">
        <v>4</v>
      </c>
      <c r="H7" t="str">
        <f t="shared" si="1"/>
        <v>max(CASE WHEN IdOrderPerCart = 4 THEN product_id ELSE NULL END) AS [4],</v>
      </c>
    </row>
    <row r="8" spans="6:9" x14ac:dyDescent="0.25">
      <c r="F8" t="str">
        <f t="shared" si="0"/>
        <v>+','+isnull([5],0)</v>
      </c>
      <c r="G8">
        <v>5</v>
      </c>
      <c r="H8" t="str">
        <f t="shared" si="1"/>
        <v>max(CASE WHEN IdOrderPerCart = 5 THEN product_id ELSE NULL END) AS [5],</v>
      </c>
    </row>
    <row r="9" spans="6:9" x14ac:dyDescent="0.25">
      <c r="F9" t="str">
        <f t="shared" si="0"/>
        <v>+','+isnull([6],0)</v>
      </c>
      <c r="G9">
        <v>6</v>
      </c>
      <c r="H9" t="str">
        <f t="shared" si="1"/>
        <v>max(CASE WHEN IdOrderPerCart = 6 THEN product_id ELSE NULL END) AS [6],</v>
      </c>
    </row>
    <row r="10" spans="6:9" x14ac:dyDescent="0.25">
      <c r="F10" t="str">
        <f t="shared" si="0"/>
        <v>+','+isnull([7],0)</v>
      </c>
      <c r="G10">
        <v>7</v>
      </c>
      <c r="H10" t="str">
        <f t="shared" si="1"/>
        <v>max(CASE WHEN IdOrderPerCart = 7 THEN product_id ELSE NULL END) AS [7],</v>
      </c>
    </row>
    <row r="11" spans="6:9" x14ac:dyDescent="0.25">
      <c r="F11" t="str">
        <f t="shared" si="0"/>
        <v>+','+isnull([8],0)</v>
      </c>
      <c r="G11">
        <v>8</v>
      </c>
      <c r="H11" t="str">
        <f t="shared" si="1"/>
        <v>max(CASE WHEN IdOrderPerCart = 8 THEN product_id ELSE NULL END) AS [8],</v>
      </c>
    </row>
    <row r="12" spans="6:9" x14ac:dyDescent="0.25">
      <c r="F12" t="str">
        <f t="shared" si="0"/>
        <v>+','+isnull([9],0)</v>
      </c>
      <c r="G12">
        <v>9</v>
      </c>
      <c r="H12" t="str">
        <f t="shared" si="1"/>
        <v>max(CASE WHEN IdOrderPerCart = 9 THEN product_id ELSE NULL END) AS [9],</v>
      </c>
    </row>
    <row r="13" spans="6:9" x14ac:dyDescent="0.25">
      <c r="F13" t="str">
        <f t="shared" si="0"/>
        <v>+','+isnull([10],0)</v>
      </c>
      <c r="G13">
        <v>10</v>
      </c>
      <c r="H13" t="str">
        <f t="shared" si="1"/>
        <v>max(CASE WHEN IdOrderPerCart = 10 THEN product_id ELSE NULL END) AS [10],</v>
      </c>
    </row>
    <row r="14" spans="6:9" x14ac:dyDescent="0.25">
      <c r="F14" t="str">
        <f t="shared" si="0"/>
        <v>+','+isnull([11],0)</v>
      </c>
      <c r="G14">
        <v>11</v>
      </c>
      <c r="H14" t="str">
        <f t="shared" si="1"/>
        <v>max(CASE WHEN IdOrderPerCart = 11 THEN product_id ELSE NULL END) AS [11],</v>
      </c>
    </row>
    <row r="15" spans="6:9" x14ac:dyDescent="0.25">
      <c r="F15" t="str">
        <f t="shared" si="0"/>
        <v>+','+isnull([12],0)</v>
      </c>
      <c r="G15">
        <v>12</v>
      </c>
      <c r="H15" t="str">
        <f t="shared" si="1"/>
        <v>max(CASE WHEN IdOrderPerCart = 12 THEN product_id ELSE NULL END) AS [12],</v>
      </c>
    </row>
    <row r="16" spans="6:9" x14ac:dyDescent="0.25">
      <c r="F16" t="str">
        <f t="shared" si="0"/>
        <v>+','+isnull([13],0)</v>
      </c>
      <c r="G16">
        <v>13</v>
      </c>
      <c r="H16" t="str">
        <f t="shared" si="1"/>
        <v>max(CASE WHEN IdOrderPerCart = 13 THEN product_id ELSE NULL END) AS [13],</v>
      </c>
    </row>
    <row r="17" spans="6:8" x14ac:dyDescent="0.25">
      <c r="F17" t="str">
        <f t="shared" si="0"/>
        <v>+','+isnull([14],0)</v>
      </c>
      <c r="G17">
        <v>14</v>
      </c>
      <c r="H17" t="str">
        <f t="shared" si="1"/>
        <v>max(CASE WHEN IdOrderPerCart = 14 THEN product_id ELSE NULL END) AS [14],</v>
      </c>
    </row>
    <row r="18" spans="6:8" x14ac:dyDescent="0.25">
      <c r="F18" t="str">
        <f t="shared" si="0"/>
        <v>+','+isnull([15],0)</v>
      </c>
      <c r="G18">
        <v>15</v>
      </c>
      <c r="H18" t="str">
        <f t="shared" si="1"/>
        <v>max(CASE WHEN IdOrderPerCart = 15 THEN product_id ELSE NULL END) AS [15],</v>
      </c>
    </row>
    <row r="19" spans="6:8" x14ac:dyDescent="0.25">
      <c r="F19" t="str">
        <f t="shared" si="0"/>
        <v>+','+isnull([16],0)</v>
      </c>
      <c r="G19">
        <v>16</v>
      </c>
      <c r="H19" t="str">
        <f t="shared" si="1"/>
        <v>max(CASE WHEN IdOrderPerCart = 16 THEN product_id ELSE NULL END) AS [16],</v>
      </c>
    </row>
    <row r="20" spans="6:8" x14ac:dyDescent="0.25">
      <c r="F20" t="str">
        <f t="shared" si="0"/>
        <v>+','+isnull([17],0)</v>
      </c>
      <c r="G20">
        <v>17</v>
      </c>
      <c r="H20" t="str">
        <f t="shared" si="1"/>
        <v>max(CASE WHEN IdOrderPerCart = 17 THEN product_id ELSE NULL END) AS [17],</v>
      </c>
    </row>
    <row r="21" spans="6:8" x14ac:dyDescent="0.25">
      <c r="F21" t="str">
        <f t="shared" si="0"/>
        <v>+','+isnull([18],0)</v>
      </c>
      <c r="G21">
        <v>18</v>
      </c>
      <c r="H21" t="str">
        <f t="shared" si="1"/>
        <v>max(CASE WHEN IdOrderPerCart = 18 THEN product_id ELSE NULL END) AS [18],</v>
      </c>
    </row>
    <row r="22" spans="6:8" x14ac:dyDescent="0.25">
      <c r="F22" t="str">
        <f t="shared" si="0"/>
        <v>+','+isnull([19],0)</v>
      </c>
      <c r="G22">
        <v>19</v>
      </c>
      <c r="H22" t="str">
        <f t="shared" si="1"/>
        <v>max(CASE WHEN IdOrderPerCart = 19 THEN product_id ELSE NULL END) AS [19],</v>
      </c>
    </row>
    <row r="23" spans="6:8" x14ac:dyDescent="0.25">
      <c r="F23" t="str">
        <f t="shared" si="0"/>
        <v>+','+isnull([20],0)</v>
      </c>
      <c r="G23">
        <v>20</v>
      </c>
      <c r="H23" t="str">
        <f t="shared" si="1"/>
        <v>max(CASE WHEN IdOrderPerCart = 20 THEN product_id ELSE NULL END) AS [20],</v>
      </c>
    </row>
    <row r="24" spans="6:8" x14ac:dyDescent="0.25">
      <c r="F24" t="str">
        <f t="shared" si="0"/>
        <v>+','+isnull([21],0)</v>
      </c>
      <c r="G24">
        <v>21</v>
      </c>
      <c r="H24" t="str">
        <f t="shared" si="1"/>
        <v>max(CASE WHEN IdOrderPerCart = 21 THEN product_id ELSE NULL END) AS [21],</v>
      </c>
    </row>
    <row r="25" spans="6:8" x14ac:dyDescent="0.25">
      <c r="F25" t="str">
        <f t="shared" si="0"/>
        <v>+','+isnull([22],0)</v>
      </c>
      <c r="G25">
        <v>22</v>
      </c>
      <c r="H25" t="str">
        <f t="shared" si="1"/>
        <v>max(CASE WHEN IdOrderPerCart = 22 THEN product_id ELSE NULL END) AS [22],</v>
      </c>
    </row>
    <row r="26" spans="6:8" x14ac:dyDescent="0.25">
      <c r="F26" t="str">
        <f t="shared" si="0"/>
        <v>+','+isnull([23],0)</v>
      </c>
      <c r="G26">
        <v>23</v>
      </c>
      <c r="H26" t="str">
        <f t="shared" si="1"/>
        <v>max(CASE WHEN IdOrderPerCart = 23 THEN product_id ELSE NULL END) AS [23],</v>
      </c>
    </row>
    <row r="27" spans="6:8" x14ac:dyDescent="0.25">
      <c r="F27" t="str">
        <f t="shared" si="0"/>
        <v>+','+isnull([24],0)</v>
      </c>
      <c r="G27">
        <v>24</v>
      </c>
      <c r="H27" t="str">
        <f t="shared" si="1"/>
        <v>max(CASE WHEN IdOrderPerCart = 24 THEN product_id ELSE NULL END) AS [24],</v>
      </c>
    </row>
    <row r="28" spans="6:8" x14ac:dyDescent="0.25">
      <c r="F28" t="str">
        <f t="shared" si="0"/>
        <v>+','+isnull([25],0)</v>
      </c>
      <c r="G28">
        <v>25</v>
      </c>
      <c r="H28" t="str">
        <f t="shared" si="1"/>
        <v>max(CASE WHEN IdOrderPerCart = 25 THEN product_id ELSE NULL END) AS [25],</v>
      </c>
    </row>
    <row r="29" spans="6:8" x14ac:dyDescent="0.25">
      <c r="F29" t="str">
        <f t="shared" si="0"/>
        <v>+','+isnull([26],0)</v>
      </c>
      <c r="G29">
        <v>26</v>
      </c>
      <c r="H29" t="str">
        <f t="shared" si="1"/>
        <v>max(CASE WHEN IdOrderPerCart = 26 THEN product_id ELSE NULL END) AS [26],</v>
      </c>
    </row>
    <row r="30" spans="6:8" x14ac:dyDescent="0.25">
      <c r="F30" t="str">
        <f t="shared" si="0"/>
        <v>+','+isnull([27],0)</v>
      </c>
      <c r="G30">
        <v>27</v>
      </c>
      <c r="H30" t="str">
        <f t="shared" si="1"/>
        <v>max(CASE WHEN IdOrderPerCart = 27 THEN product_id ELSE NULL END) AS [27],</v>
      </c>
    </row>
    <row r="31" spans="6:8" x14ac:dyDescent="0.25">
      <c r="F31" t="str">
        <f t="shared" si="0"/>
        <v>+','+isnull([28],0)</v>
      </c>
      <c r="G31">
        <v>28</v>
      </c>
      <c r="H31" t="str">
        <f t="shared" si="1"/>
        <v>max(CASE WHEN IdOrderPerCart = 28 THEN product_id ELSE NULL END) AS [28],</v>
      </c>
    </row>
    <row r="32" spans="6:8" x14ac:dyDescent="0.25">
      <c r="F32" t="str">
        <f t="shared" si="0"/>
        <v>+','+isnull([29],0)</v>
      </c>
      <c r="G32">
        <v>29</v>
      </c>
      <c r="H32" t="str">
        <f t="shared" si="1"/>
        <v>max(CASE WHEN IdOrderPerCart = 29 THEN product_id ELSE NULL END) AS [29],</v>
      </c>
    </row>
    <row r="33" spans="6:8" x14ac:dyDescent="0.25">
      <c r="F33" t="str">
        <f t="shared" si="0"/>
        <v>+','+isnull([30],0)</v>
      </c>
      <c r="G33">
        <v>30</v>
      </c>
      <c r="H33" t="str">
        <f t="shared" si="1"/>
        <v>max(CASE WHEN IdOrderPerCart = 30 THEN product_id ELSE NULL END) AS [30],</v>
      </c>
    </row>
    <row r="34" spans="6:8" x14ac:dyDescent="0.25">
      <c r="F34" t="str">
        <f t="shared" si="0"/>
        <v>+','+isnull([31],0)</v>
      </c>
      <c r="G34">
        <v>31</v>
      </c>
      <c r="H34" t="str">
        <f t="shared" si="1"/>
        <v>max(CASE WHEN IdOrderPerCart = 31 THEN product_id ELSE NULL END) AS [31],</v>
      </c>
    </row>
    <row r="35" spans="6:8" x14ac:dyDescent="0.25">
      <c r="F35" t="str">
        <f t="shared" si="0"/>
        <v>+','+isnull([32],0)</v>
      </c>
      <c r="G35">
        <v>32</v>
      </c>
      <c r="H35" t="str">
        <f t="shared" si="1"/>
        <v>max(CASE WHEN IdOrderPerCart = 32 THEN product_id ELSE NULL END) AS [32],</v>
      </c>
    </row>
    <row r="36" spans="6:8" x14ac:dyDescent="0.25">
      <c r="F36" t="str">
        <f t="shared" si="0"/>
        <v>+','+isnull([33],0)</v>
      </c>
      <c r="G36">
        <v>33</v>
      </c>
      <c r="H36" t="str">
        <f t="shared" si="1"/>
        <v>max(CASE WHEN IdOrderPerCart = 33 THEN product_id ELSE NULL END) AS [33],</v>
      </c>
    </row>
    <row r="37" spans="6:8" x14ac:dyDescent="0.25">
      <c r="F37" t="str">
        <f t="shared" si="0"/>
        <v>+','+isnull([34],0)</v>
      </c>
      <c r="G37">
        <v>34</v>
      </c>
      <c r="H37" t="str">
        <f t="shared" si="1"/>
        <v>max(CASE WHEN IdOrderPerCart = 34 THEN product_id ELSE NULL END) AS [34],</v>
      </c>
    </row>
    <row r="38" spans="6:8" x14ac:dyDescent="0.25">
      <c r="F38" t="str">
        <f t="shared" si="0"/>
        <v>+','+isnull([35],0)</v>
      </c>
      <c r="G38">
        <v>35</v>
      </c>
      <c r="H38" t="str">
        <f t="shared" si="1"/>
        <v>max(CASE WHEN IdOrderPerCart = 35 THEN product_id ELSE NULL END) AS [35],</v>
      </c>
    </row>
    <row r="39" spans="6:8" x14ac:dyDescent="0.25">
      <c r="F39" t="str">
        <f t="shared" si="0"/>
        <v>+','+isnull([36],0)</v>
      </c>
      <c r="G39">
        <v>36</v>
      </c>
      <c r="H39" t="str">
        <f t="shared" si="1"/>
        <v>max(CASE WHEN IdOrderPerCart = 36 THEN product_id ELSE NULL END) AS [36],</v>
      </c>
    </row>
    <row r="40" spans="6:8" x14ac:dyDescent="0.25">
      <c r="F40" t="str">
        <f t="shared" si="0"/>
        <v>+','+isnull([37],0)</v>
      </c>
      <c r="G40">
        <v>37</v>
      </c>
      <c r="H40" t="str">
        <f t="shared" si="1"/>
        <v>max(CASE WHEN IdOrderPerCart = 37 THEN product_id ELSE NULL END) AS [37],</v>
      </c>
    </row>
    <row r="41" spans="6:8" x14ac:dyDescent="0.25">
      <c r="F41" t="str">
        <f t="shared" si="0"/>
        <v>+','+isnull([38],0)</v>
      </c>
      <c r="G41">
        <v>38</v>
      </c>
      <c r="H41" t="str">
        <f t="shared" si="1"/>
        <v>max(CASE WHEN IdOrderPerCart = 38 THEN product_id ELSE NULL END) AS [38],</v>
      </c>
    </row>
    <row r="42" spans="6:8" x14ac:dyDescent="0.25">
      <c r="F42" t="str">
        <f t="shared" si="0"/>
        <v>+','+isnull([39],0)</v>
      </c>
      <c r="G42">
        <v>39</v>
      </c>
      <c r="H42" t="str">
        <f t="shared" si="1"/>
        <v>max(CASE WHEN IdOrderPerCart = 39 THEN product_id ELSE NULL END) AS [39],</v>
      </c>
    </row>
    <row r="43" spans="6:8" x14ac:dyDescent="0.25">
      <c r="F43" t="str">
        <f t="shared" si="0"/>
        <v>+','+isnull([40],0)</v>
      </c>
      <c r="G43">
        <v>40</v>
      </c>
      <c r="H43" t="str">
        <f t="shared" si="1"/>
        <v>max(CASE WHEN IdOrderPerCart = 40 THEN product_id ELSE NULL END) AS [40],</v>
      </c>
    </row>
    <row r="44" spans="6:8" x14ac:dyDescent="0.25">
      <c r="F44" t="str">
        <f t="shared" si="0"/>
        <v>+','+isnull([41],0)</v>
      </c>
      <c r="G44">
        <v>41</v>
      </c>
      <c r="H44" t="str">
        <f t="shared" si="1"/>
        <v>max(CASE WHEN IdOrderPerCart = 41 THEN product_id ELSE NULL END) AS [41],</v>
      </c>
    </row>
    <row r="45" spans="6:8" x14ac:dyDescent="0.25">
      <c r="F45" t="str">
        <f t="shared" si="0"/>
        <v>+','+isnull([42],0)</v>
      </c>
      <c r="G45">
        <v>42</v>
      </c>
      <c r="H45" t="str">
        <f t="shared" si="1"/>
        <v>max(CASE WHEN IdOrderPerCart = 42 THEN product_id ELSE NULL END) AS [42],</v>
      </c>
    </row>
    <row r="46" spans="6:8" x14ac:dyDescent="0.25">
      <c r="F46" t="str">
        <f t="shared" si="0"/>
        <v>+','+isnull([43],0)</v>
      </c>
      <c r="G46">
        <v>43</v>
      </c>
      <c r="H46" t="str">
        <f t="shared" si="1"/>
        <v>max(CASE WHEN IdOrderPerCart = 43 THEN product_id ELSE NULL END) AS [43],</v>
      </c>
    </row>
    <row r="47" spans="6:8" x14ac:dyDescent="0.25">
      <c r="F47" t="str">
        <f t="shared" si="0"/>
        <v>+','+isnull([44],0)</v>
      </c>
      <c r="G47">
        <v>44</v>
      </c>
      <c r="H47" t="str">
        <f t="shared" si="1"/>
        <v>max(CASE WHEN IdOrderPerCart = 44 THEN product_id ELSE NULL END) AS [44],</v>
      </c>
    </row>
    <row r="48" spans="6:8" x14ac:dyDescent="0.25">
      <c r="F48" t="str">
        <f t="shared" si="0"/>
        <v>+','+isnull([45],0)</v>
      </c>
      <c r="G48">
        <v>45</v>
      </c>
      <c r="H48" t="str">
        <f t="shared" si="1"/>
        <v>max(CASE WHEN IdOrderPerCart = 45 THEN product_id ELSE NULL END) AS [45],</v>
      </c>
    </row>
    <row r="49" spans="6:8" x14ac:dyDescent="0.25">
      <c r="F49" t="str">
        <f t="shared" si="0"/>
        <v>+','+isnull([46],0)</v>
      </c>
      <c r="G49">
        <v>46</v>
      </c>
      <c r="H49" t="str">
        <f t="shared" si="1"/>
        <v>max(CASE WHEN IdOrderPerCart = 46 THEN product_id ELSE NULL END) AS [46],</v>
      </c>
    </row>
    <row r="50" spans="6:8" x14ac:dyDescent="0.25">
      <c r="F50" t="str">
        <f t="shared" si="0"/>
        <v>+','+isnull([47],0)</v>
      </c>
      <c r="G50">
        <v>47</v>
      </c>
      <c r="H50" t="str">
        <f t="shared" si="1"/>
        <v>max(CASE WHEN IdOrderPerCart = 47 THEN product_id ELSE NULL END) AS [47],</v>
      </c>
    </row>
    <row r="51" spans="6:8" x14ac:dyDescent="0.25">
      <c r="F51" t="str">
        <f t="shared" si="0"/>
        <v>+','+isnull([48],0)</v>
      </c>
      <c r="G51">
        <v>48</v>
      </c>
      <c r="H51" t="str">
        <f t="shared" si="1"/>
        <v>max(CASE WHEN IdOrderPerCart = 48 THEN product_id ELSE NULL END) AS [48],</v>
      </c>
    </row>
    <row r="52" spans="6:8" x14ac:dyDescent="0.25">
      <c r="F52" t="str">
        <f t="shared" si="0"/>
        <v>+','+isnull([49],0)</v>
      </c>
      <c r="G52">
        <v>49</v>
      </c>
      <c r="H52" t="str">
        <f t="shared" si="1"/>
        <v>max(CASE WHEN IdOrderPerCart = 49 THEN product_id ELSE NULL END) AS [49],</v>
      </c>
    </row>
    <row r="53" spans="6:8" x14ac:dyDescent="0.25">
      <c r="F53" t="str">
        <f t="shared" si="0"/>
        <v>+','+isnull([50],0)</v>
      </c>
      <c r="G53">
        <v>50</v>
      </c>
      <c r="H53" t="str">
        <f t="shared" si="1"/>
        <v>max(CASE WHEN IdOrderPerCart = 50 THEN product_id ELSE NULL END) AS [50],</v>
      </c>
    </row>
    <row r="54" spans="6:8" x14ac:dyDescent="0.25">
      <c r="F54" t="str">
        <f t="shared" si="0"/>
        <v>+','+isnull([51],0)</v>
      </c>
      <c r="G54">
        <v>51</v>
      </c>
      <c r="H54" t="str">
        <f t="shared" si="1"/>
        <v>max(CASE WHEN IdOrderPerCart = 51 THEN product_id ELSE NULL END) AS [51],</v>
      </c>
    </row>
    <row r="55" spans="6:8" x14ac:dyDescent="0.25">
      <c r="F55" t="str">
        <f t="shared" si="0"/>
        <v>+','+isnull([52],0)</v>
      </c>
      <c r="G55">
        <v>52</v>
      </c>
      <c r="H55" t="str">
        <f t="shared" si="1"/>
        <v>max(CASE WHEN IdOrderPerCart = 52 THEN product_id ELSE NULL END) AS [52],</v>
      </c>
    </row>
    <row r="56" spans="6:8" x14ac:dyDescent="0.25">
      <c r="F56" t="str">
        <f t="shared" si="0"/>
        <v>+','+isnull([53],0)</v>
      </c>
      <c r="G56">
        <v>53</v>
      </c>
      <c r="H56" t="str">
        <f t="shared" si="1"/>
        <v>max(CASE WHEN IdOrderPerCart = 53 THEN product_id ELSE NULL END) AS [53],</v>
      </c>
    </row>
    <row r="57" spans="6:8" x14ac:dyDescent="0.25">
      <c r="F57" t="str">
        <f t="shared" si="0"/>
        <v>+','+isnull([54],0)</v>
      </c>
      <c r="G57">
        <v>54</v>
      </c>
      <c r="H57" t="str">
        <f t="shared" si="1"/>
        <v>max(CASE WHEN IdOrderPerCart = 54 THEN product_id ELSE NULL END) AS [54],</v>
      </c>
    </row>
    <row r="58" spans="6:8" x14ac:dyDescent="0.25">
      <c r="F58" t="str">
        <f t="shared" si="0"/>
        <v>+','+isnull([55],0)</v>
      </c>
      <c r="G58">
        <v>55</v>
      </c>
      <c r="H58" t="str">
        <f t="shared" si="1"/>
        <v>max(CASE WHEN IdOrderPerCart = 55 THEN product_id ELSE NULL END) AS [55],</v>
      </c>
    </row>
    <row r="59" spans="6:8" x14ac:dyDescent="0.25">
      <c r="F59" t="str">
        <f t="shared" si="0"/>
        <v>+','+isnull([56],0)</v>
      </c>
      <c r="G59">
        <v>56</v>
      </c>
      <c r="H59" t="str">
        <f t="shared" si="1"/>
        <v>max(CASE WHEN IdOrderPerCart = 56 THEN product_id ELSE NULL END) AS [56],</v>
      </c>
    </row>
    <row r="60" spans="6:8" x14ac:dyDescent="0.25">
      <c r="F60" t="str">
        <f t="shared" si="0"/>
        <v>+','+isnull([57],0)</v>
      </c>
      <c r="G60">
        <v>57</v>
      </c>
      <c r="H60" t="str">
        <f t="shared" si="1"/>
        <v>max(CASE WHEN IdOrderPerCart = 57 THEN product_id ELSE NULL END) AS [57],</v>
      </c>
    </row>
    <row r="61" spans="6:8" x14ac:dyDescent="0.25">
      <c r="F61" t="str">
        <f t="shared" si="0"/>
        <v>+','+isnull([58],0)</v>
      </c>
      <c r="G61">
        <v>58</v>
      </c>
      <c r="H61" t="str">
        <f t="shared" si="1"/>
        <v>max(CASE WHEN IdOrderPerCart = 58 THEN product_id ELSE NULL END) AS [58],</v>
      </c>
    </row>
    <row r="62" spans="6:8" x14ac:dyDescent="0.25">
      <c r="F62" t="str">
        <f t="shared" si="0"/>
        <v>+','+isnull([59],0)</v>
      </c>
      <c r="G62">
        <v>59</v>
      </c>
      <c r="H62" t="str">
        <f t="shared" si="1"/>
        <v>max(CASE WHEN IdOrderPerCart = 59 THEN product_id ELSE NULL END) AS [59],</v>
      </c>
    </row>
    <row r="63" spans="6:8" x14ac:dyDescent="0.25">
      <c r="F63" t="str">
        <f t="shared" si="0"/>
        <v>+','+isnull([60],0)</v>
      </c>
      <c r="G63">
        <v>60</v>
      </c>
      <c r="H63" t="str">
        <f t="shared" si="1"/>
        <v>max(CASE WHEN IdOrderPerCart = 60 THEN product_id ELSE NULL END) AS [60],</v>
      </c>
    </row>
    <row r="64" spans="6:8" x14ac:dyDescent="0.25">
      <c r="F64" t="str">
        <f t="shared" si="0"/>
        <v>+','+isnull([61],0)</v>
      </c>
      <c r="G64">
        <v>61</v>
      </c>
      <c r="H64" t="str">
        <f t="shared" si="1"/>
        <v>max(CASE WHEN IdOrderPerCart = 61 THEN product_id ELSE NULL END) AS [61],</v>
      </c>
    </row>
    <row r="65" spans="6:8" x14ac:dyDescent="0.25">
      <c r="F65" t="str">
        <f t="shared" si="0"/>
        <v>+','+isnull([62],0)</v>
      </c>
      <c r="G65">
        <v>62</v>
      </c>
      <c r="H65" t="str">
        <f t="shared" si="1"/>
        <v>max(CASE WHEN IdOrderPerCart = 62 THEN product_id ELSE NULL END) AS [62],</v>
      </c>
    </row>
    <row r="66" spans="6:8" x14ac:dyDescent="0.25">
      <c r="F66" t="str">
        <f t="shared" si="0"/>
        <v>+','+isnull([63],0)</v>
      </c>
      <c r="G66">
        <v>63</v>
      </c>
      <c r="H66" t="str">
        <f t="shared" si="1"/>
        <v>max(CASE WHEN IdOrderPerCart = 63 THEN product_id ELSE NULL END) AS [63],</v>
      </c>
    </row>
    <row r="67" spans="6:8" x14ac:dyDescent="0.25">
      <c r="F67" t="str">
        <f t="shared" si="0"/>
        <v>+','+isnull([64],0)</v>
      </c>
      <c r="G67">
        <v>64</v>
      </c>
      <c r="H67" t="str">
        <f t="shared" si="1"/>
        <v>max(CASE WHEN IdOrderPerCart = 64 THEN product_id ELSE NULL END) AS [64],</v>
      </c>
    </row>
    <row r="68" spans="6:8" x14ac:dyDescent="0.25">
      <c r="F68" t="str">
        <f t="shared" si="0"/>
        <v>+','+isnull([65],0)</v>
      </c>
      <c r="G68">
        <v>65</v>
      </c>
      <c r="H68" t="str">
        <f t="shared" si="1"/>
        <v>max(CASE WHEN IdOrderPerCart = 65 THEN product_id ELSE NULL END) AS [65],</v>
      </c>
    </row>
    <row r="69" spans="6:8" x14ac:dyDescent="0.25">
      <c r="F69" t="str">
        <f t="shared" si="0"/>
        <v>+','+isnull([66],0)</v>
      </c>
      <c r="G69">
        <v>66</v>
      </c>
      <c r="H69" t="str">
        <f t="shared" si="1"/>
        <v>max(CASE WHEN IdOrderPerCart = 66 THEN product_id ELSE NULL END) AS [66],</v>
      </c>
    </row>
    <row r="70" spans="6:8" x14ac:dyDescent="0.25">
      <c r="F70" t="str">
        <f t="shared" ref="F70:F133" si="2">_xlfn.CONCAT("+','+isnull([",G70,"],0)")</f>
        <v>+','+isnull([67],0)</v>
      </c>
      <c r="G70">
        <v>67</v>
      </c>
      <c r="H70" t="str">
        <f t="shared" ref="H70:H133" si="3">_xlfn.CONCAT($H$3,G70,$I$3,G70,"],")</f>
        <v>max(CASE WHEN IdOrderPerCart = 67 THEN product_id ELSE NULL END) AS [67],</v>
      </c>
    </row>
    <row r="71" spans="6:8" x14ac:dyDescent="0.25">
      <c r="F71" t="str">
        <f t="shared" si="2"/>
        <v>+','+isnull([68],0)</v>
      </c>
      <c r="G71">
        <v>68</v>
      </c>
      <c r="H71" t="str">
        <f t="shared" si="3"/>
        <v>max(CASE WHEN IdOrderPerCart = 68 THEN product_id ELSE NULL END) AS [68],</v>
      </c>
    </row>
    <row r="72" spans="6:8" x14ac:dyDescent="0.25">
      <c r="F72" t="str">
        <f t="shared" si="2"/>
        <v>+','+isnull([69],0)</v>
      </c>
      <c r="G72">
        <v>69</v>
      </c>
      <c r="H72" t="str">
        <f t="shared" si="3"/>
        <v>max(CASE WHEN IdOrderPerCart = 69 THEN product_id ELSE NULL END) AS [69],</v>
      </c>
    </row>
    <row r="73" spans="6:8" x14ac:dyDescent="0.25">
      <c r="F73" t="str">
        <f t="shared" si="2"/>
        <v>+','+isnull([70],0)</v>
      </c>
      <c r="G73">
        <v>70</v>
      </c>
      <c r="H73" t="str">
        <f t="shared" si="3"/>
        <v>max(CASE WHEN IdOrderPerCart = 70 THEN product_id ELSE NULL END) AS [70],</v>
      </c>
    </row>
    <row r="74" spans="6:8" x14ac:dyDescent="0.25">
      <c r="F74" t="str">
        <f t="shared" si="2"/>
        <v>+','+isnull([71],0)</v>
      </c>
      <c r="G74">
        <v>71</v>
      </c>
      <c r="H74" t="str">
        <f t="shared" si="3"/>
        <v>max(CASE WHEN IdOrderPerCart = 71 THEN product_id ELSE NULL END) AS [71],</v>
      </c>
    </row>
    <row r="75" spans="6:8" x14ac:dyDescent="0.25">
      <c r="F75" t="str">
        <f t="shared" si="2"/>
        <v>+','+isnull([72],0)</v>
      </c>
      <c r="G75">
        <v>72</v>
      </c>
      <c r="H75" t="str">
        <f t="shared" si="3"/>
        <v>max(CASE WHEN IdOrderPerCart = 72 THEN product_id ELSE NULL END) AS [72],</v>
      </c>
    </row>
    <row r="76" spans="6:8" x14ac:dyDescent="0.25">
      <c r="F76" t="str">
        <f t="shared" si="2"/>
        <v>+','+isnull([73],0)</v>
      </c>
      <c r="G76">
        <v>73</v>
      </c>
      <c r="H76" t="str">
        <f t="shared" si="3"/>
        <v>max(CASE WHEN IdOrderPerCart = 73 THEN product_id ELSE NULL END) AS [73],</v>
      </c>
    </row>
    <row r="77" spans="6:8" x14ac:dyDescent="0.25">
      <c r="F77" t="str">
        <f t="shared" si="2"/>
        <v>+','+isnull([74],0)</v>
      </c>
      <c r="G77">
        <v>74</v>
      </c>
      <c r="H77" t="str">
        <f t="shared" si="3"/>
        <v>max(CASE WHEN IdOrderPerCart = 74 THEN product_id ELSE NULL END) AS [74],</v>
      </c>
    </row>
    <row r="78" spans="6:8" x14ac:dyDescent="0.25">
      <c r="F78" t="str">
        <f t="shared" si="2"/>
        <v>+','+isnull([75],0)</v>
      </c>
      <c r="G78">
        <v>75</v>
      </c>
      <c r="H78" t="str">
        <f t="shared" si="3"/>
        <v>max(CASE WHEN IdOrderPerCart = 75 THEN product_id ELSE NULL END) AS [75],</v>
      </c>
    </row>
    <row r="79" spans="6:8" x14ac:dyDescent="0.25">
      <c r="F79" t="str">
        <f t="shared" si="2"/>
        <v>+','+isnull([76],0)</v>
      </c>
      <c r="G79">
        <v>76</v>
      </c>
      <c r="H79" t="str">
        <f t="shared" si="3"/>
        <v>max(CASE WHEN IdOrderPerCart = 76 THEN product_id ELSE NULL END) AS [76],</v>
      </c>
    </row>
    <row r="80" spans="6:8" x14ac:dyDescent="0.25">
      <c r="F80" t="str">
        <f t="shared" si="2"/>
        <v>+','+isnull([77],0)</v>
      </c>
      <c r="G80">
        <v>77</v>
      </c>
      <c r="H80" t="str">
        <f t="shared" si="3"/>
        <v>max(CASE WHEN IdOrderPerCart = 77 THEN product_id ELSE NULL END) AS [77],</v>
      </c>
    </row>
    <row r="81" spans="6:8" x14ac:dyDescent="0.25">
      <c r="F81" t="str">
        <f t="shared" si="2"/>
        <v>+','+isnull([78],0)</v>
      </c>
      <c r="G81">
        <v>78</v>
      </c>
      <c r="H81" t="str">
        <f t="shared" si="3"/>
        <v>max(CASE WHEN IdOrderPerCart = 78 THEN product_id ELSE NULL END) AS [78],</v>
      </c>
    </row>
    <row r="82" spans="6:8" x14ac:dyDescent="0.25">
      <c r="F82" t="str">
        <f t="shared" si="2"/>
        <v>+','+isnull([79],0)</v>
      </c>
      <c r="G82">
        <v>79</v>
      </c>
      <c r="H82" t="str">
        <f t="shared" si="3"/>
        <v>max(CASE WHEN IdOrderPerCart = 79 THEN product_id ELSE NULL END) AS [79],</v>
      </c>
    </row>
    <row r="83" spans="6:8" x14ac:dyDescent="0.25">
      <c r="F83" t="str">
        <f t="shared" si="2"/>
        <v>+','+isnull([80],0)</v>
      </c>
      <c r="G83">
        <v>80</v>
      </c>
      <c r="H83" t="str">
        <f t="shared" si="3"/>
        <v>max(CASE WHEN IdOrderPerCart = 80 THEN product_id ELSE NULL END) AS [80],</v>
      </c>
    </row>
    <row r="84" spans="6:8" x14ac:dyDescent="0.25">
      <c r="F84" t="str">
        <f t="shared" si="2"/>
        <v>+','+isnull([81],0)</v>
      </c>
      <c r="G84">
        <v>81</v>
      </c>
      <c r="H84" t="str">
        <f t="shared" si="3"/>
        <v>max(CASE WHEN IdOrderPerCart = 81 THEN product_id ELSE NULL END) AS [81],</v>
      </c>
    </row>
    <row r="85" spans="6:8" x14ac:dyDescent="0.25">
      <c r="F85" t="str">
        <f t="shared" si="2"/>
        <v>+','+isnull([82],0)</v>
      </c>
      <c r="G85">
        <v>82</v>
      </c>
      <c r="H85" t="str">
        <f t="shared" si="3"/>
        <v>max(CASE WHEN IdOrderPerCart = 82 THEN product_id ELSE NULL END) AS [82],</v>
      </c>
    </row>
    <row r="86" spans="6:8" x14ac:dyDescent="0.25">
      <c r="F86" t="str">
        <f t="shared" si="2"/>
        <v>+','+isnull([83],0)</v>
      </c>
      <c r="G86">
        <v>83</v>
      </c>
      <c r="H86" t="str">
        <f t="shared" si="3"/>
        <v>max(CASE WHEN IdOrderPerCart = 83 THEN product_id ELSE NULL END) AS [83],</v>
      </c>
    </row>
    <row r="87" spans="6:8" x14ac:dyDescent="0.25">
      <c r="F87" t="str">
        <f t="shared" si="2"/>
        <v>+','+isnull([84],0)</v>
      </c>
      <c r="G87">
        <v>84</v>
      </c>
      <c r="H87" t="str">
        <f t="shared" si="3"/>
        <v>max(CASE WHEN IdOrderPerCart = 84 THEN product_id ELSE NULL END) AS [84],</v>
      </c>
    </row>
    <row r="88" spans="6:8" x14ac:dyDescent="0.25">
      <c r="F88" t="str">
        <f t="shared" si="2"/>
        <v>+','+isnull([85],0)</v>
      </c>
      <c r="G88">
        <v>85</v>
      </c>
      <c r="H88" t="str">
        <f t="shared" si="3"/>
        <v>max(CASE WHEN IdOrderPerCart = 85 THEN product_id ELSE NULL END) AS [85],</v>
      </c>
    </row>
    <row r="89" spans="6:8" x14ac:dyDescent="0.25">
      <c r="F89" t="str">
        <f t="shared" si="2"/>
        <v>+','+isnull([86],0)</v>
      </c>
      <c r="G89">
        <v>86</v>
      </c>
      <c r="H89" t="str">
        <f t="shared" si="3"/>
        <v>max(CASE WHEN IdOrderPerCart = 86 THEN product_id ELSE NULL END) AS [86],</v>
      </c>
    </row>
    <row r="90" spans="6:8" x14ac:dyDescent="0.25">
      <c r="F90" t="str">
        <f t="shared" si="2"/>
        <v>+','+isnull([87],0)</v>
      </c>
      <c r="G90">
        <v>87</v>
      </c>
      <c r="H90" t="str">
        <f t="shared" si="3"/>
        <v>max(CASE WHEN IdOrderPerCart = 87 THEN product_id ELSE NULL END) AS [87],</v>
      </c>
    </row>
    <row r="91" spans="6:8" x14ac:dyDescent="0.25">
      <c r="F91" t="str">
        <f t="shared" si="2"/>
        <v>+','+isnull([88],0)</v>
      </c>
      <c r="G91">
        <v>88</v>
      </c>
      <c r="H91" t="str">
        <f t="shared" si="3"/>
        <v>max(CASE WHEN IdOrderPerCart = 88 THEN product_id ELSE NULL END) AS [88],</v>
      </c>
    </row>
    <row r="92" spans="6:8" x14ac:dyDescent="0.25">
      <c r="F92" t="str">
        <f t="shared" si="2"/>
        <v>+','+isnull([89],0)</v>
      </c>
      <c r="G92">
        <v>89</v>
      </c>
      <c r="H92" t="str">
        <f t="shared" si="3"/>
        <v>max(CASE WHEN IdOrderPerCart = 89 THEN product_id ELSE NULL END) AS [89],</v>
      </c>
    </row>
    <row r="93" spans="6:8" x14ac:dyDescent="0.25">
      <c r="F93" t="str">
        <f t="shared" si="2"/>
        <v>+','+isnull([90],0)</v>
      </c>
      <c r="G93">
        <v>90</v>
      </c>
      <c r="H93" t="str">
        <f t="shared" si="3"/>
        <v>max(CASE WHEN IdOrderPerCart = 90 THEN product_id ELSE NULL END) AS [90],</v>
      </c>
    </row>
    <row r="94" spans="6:8" x14ac:dyDescent="0.25">
      <c r="F94" t="str">
        <f t="shared" si="2"/>
        <v>+','+isnull([91],0)</v>
      </c>
      <c r="G94">
        <v>91</v>
      </c>
      <c r="H94" t="str">
        <f t="shared" si="3"/>
        <v>max(CASE WHEN IdOrderPerCart = 91 THEN product_id ELSE NULL END) AS [91],</v>
      </c>
    </row>
    <row r="95" spans="6:8" x14ac:dyDescent="0.25">
      <c r="F95" t="str">
        <f t="shared" si="2"/>
        <v>+','+isnull([92],0)</v>
      </c>
      <c r="G95">
        <v>92</v>
      </c>
      <c r="H95" t="str">
        <f t="shared" si="3"/>
        <v>max(CASE WHEN IdOrderPerCart = 92 THEN product_id ELSE NULL END) AS [92],</v>
      </c>
    </row>
    <row r="96" spans="6:8" x14ac:dyDescent="0.25">
      <c r="F96" t="str">
        <f t="shared" si="2"/>
        <v>+','+isnull([93],0)</v>
      </c>
      <c r="G96">
        <v>93</v>
      </c>
      <c r="H96" t="str">
        <f t="shared" si="3"/>
        <v>max(CASE WHEN IdOrderPerCart = 93 THEN product_id ELSE NULL END) AS [93],</v>
      </c>
    </row>
    <row r="97" spans="1:8" x14ac:dyDescent="0.25">
      <c r="F97" t="str">
        <f t="shared" si="2"/>
        <v>+','+isnull([94],0)</v>
      </c>
      <c r="G97">
        <v>94</v>
      </c>
      <c r="H97" t="str">
        <f t="shared" si="3"/>
        <v>max(CASE WHEN IdOrderPerCart = 94 THEN product_id ELSE NULL END) AS [94],</v>
      </c>
    </row>
    <row r="98" spans="1:8" x14ac:dyDescent="0.25">
      <c r="F98" t="str">
        <f t="shared" si="2"/>
        <v>+','+isnull([95],0)</v>
      </c>
      <c r="G98">
        <v>95</v>
      </c>
      <c r="H98" t="str">
        <f t="shared" si="3"/>
        <v>max(CASE WHEN IdOrderPerCart = 95 THEN product_id ELSE NULL END) AS [95],</v>
      </c>
    </row>
    <row r="99" spans="1:8" x14ac:dyDescent="0.25">
      <c r="F99" t="str">
        <f t="shared" si="2"/>
        <v>+','+isnull([96],0)</v>
      </c>
      <c r="G99">
        <v>96</v>
      </c>
      <c r="H99" t="str">
        <f t="shared" si="3"/>
        <v>max(CASE WHEN IdOrderPerCart = 96 THEN product_id ELSE NULL END) AS [96],</v>
      </c>
    </row>
    <row r="100" spans="1:8" x14ac:dyDescent="0.25">
      <c r="F100" t="str">
        <f t="shared" si="2"/>
        <v>+','+isnull([97],0)</v>
      </c>
      <c r="G100">
        <v>97</v>
      </c>
      <c r="H100" t="str">
        <f t="shared" si="3"/>
        <v>max(CASE WHEN IdOrderPerCart = 97 THEN product_id ELSE NULL END) AS [97],</v>
      </c>
    </row>
    <row r="101" spans="1:8" x14ac:dyDescent="0.25">
      <c r="A101" t="s">
        <v>44</v>
      </c>
      <c r="B101" t="s">
        <v>44</v>
      </c>
      <c r="C101" t="s">
        <v>44</v>
      </c>
      <c r="D101" t="s">
        <v>44</v>
      </c>
      <c r="E101" t="s">
        <v>44</v>
      </c>
      <c r="F101" t="str">
        <f t="shared" si="2"/>
        <v>+','+isnull([98],0)</v>
      </c>
      <c r="G101">
        <v>98</v>
      </c>
      <c r="H101" t="str">
        <f t="shared" si="3"/>
        <v>max(CASE WHEN IdOrderPerCart = 98 THEN product_id ELSE NULL END) AS [98],</v>
      </c>
    </row>
    <row r="102" spans="1:8" x14ac:dyDescent="0.25">
      <c r="F102" t="str">
        <f t="shared" si="2"/>
        <v>+','+isnull([99],0)</v>
      </c>
      <c r="G102">
        <v>99</v>
      </c>
      <c r="H102" t="str">
        <f t="shared" si="3"/>
        <v>max(CASE WHEN IdOrderPerCart = 99 THEN product_id ELSE NULL END) AS [99],</v>
      </c>
    </row>
    <row r="103" spans="1:8" x14ac:dyDescent="0.25">
      <c r="F103" t="str">
        <f t="shared" si="2"/>
        <v>+','+isnull([100],0)</v>
      </c>
      <c r="G103">
        <v>100</v>
      </c>
      <c r="H103" t="str">
        <f t="shared" si="3"/>
        <v>max(CASE WHEN IdOrderPerCart = 100 THEN product_id ELSE NULL END) AS [100],</v>
      </c>
    </row>
    <row r="104" spans="1:8" x14ac:dyDescent="0.25">
      <c r="F104" t="str">
        <f t="shared" si="2"/>
        <v>+','+isnull([101],0)</v>
      </c>
      <c r="G104">
        <v>101</v>
      </c>
      <c r="H104" t="str">
        <f t="shared" si="3"/>
        <v>max(CASE WHEN IdOrderPerCart = 101 THEN product_id ELSE NULL END) AS [101],</v>
      </c>
    </row>
    <row r="105" spans="1:8" x14ac:dyDescent="0.25">
      <c r="F105" t="str">
        <f t="shared" si="2"/>
        <v>+','+isnull([102],0)</v>
      </c>
      <c r="G105">
        <v>102</v>
      </c>
      <c r="H105" t="str">
        <f t="shared" si="3"/>
        <v>max(CASE WHEN IdOrderPerCart = 102 THEN product_id ELSE NULL END) AS [102],</v>
      </c>
    </row>
    <row r="106" spans="1:8" x14ac:dyDescent="0.25">
      <c r="F106" t="str">
        <f t="shared" si="2"/>
        <v>+','+isnull([103],0)</v>
      </c>
      <c r="G106">
        <v>103</v>
      </c>
      <c r="H106" t="str">
        <f t="shared" si="3"/>
        <v>max(CASE WHEN IdOrderPerCart = 103 THEN product_id ELSE NULL END) AS [103],</v>
      </c>
    </row>
    <row r="107" spans="1:8" x14ac:dyDescent="0.25">
      <c r="F107" t="str">
        <f t="shared" si="2"/>
        <v>+','+isnull([104],0)</v>
      </c>
      <c r="G107">
        <v>104</v>
      </c>
      <c r="H107" t="str">
        <f t="shared" si="3"/>
        <v>max(CASE WHEN IdOrderPerCart = 104 THEN product_id ELSE NULL END) AS [104],</v>
      </c>
    </row>
    <row r="108" spans="1:8" x14ac:dyDescent="0.25">
      <c r="F108" t="str">
        <f t="shared" si="2"/>
        <v>+','+isnull([105],0)</v>
      </c>
      <c r="G108">
        <v>105</v>
      </c>
      <c r="H108" t="str">
        <f t="shared" si="3"/>
        <v>max(CASE WHEN IdOrderPerCart = 105 THEN product_id ELSE NULL END) AS [105],</v>
      </c>
    </row>
    <row r="109" spans="1:8" x14ac:dyDescent="0.25">
      <c r="F109" t="str">
        <f t="shared" si="2"/>
        <v>+','+isnull([106],0)</v>
      </c>
      <c r="G109">
        <v>106</v>
      </c>
      <c r="H109" t="str">
        <f t="shared" si="3"/>
        <v>max(CASE WHEN IdOrderPerCart = 106 THEN product_id ELSE NULL END) AS [106],</v>
      </c>
    </row>
    <row r="110" spans="1:8" x14ac:dyDescent="0.25">
      <c r="F110" t="str">
        <f t="shared" si="2"/>
        <v>+','+isnull([107],0)</v>
      </c>
      <c r="G110">
        <v>107</v>
      </c>
      <c r="H110" t="str">
        <f t="shared" si="3"/>
        <v>max(CASE WHEN IdOrderPerCart = 107 THEN product_id ELSE NULL END) AS [107],</v>
      </c>
    </row>
    <row r="111" spans="1:8" x14ac:dyDescent="0.25">
      <c r="F111" t="str">
        <f t="shared" si="2"/>
        <v>+','+isnull([108],0)</v>
      </c>
      <c r="G111">
        <v>108</v>
      </c>
      <c r="H111" t="str">
        <f t="shared" si="3"/>
        <v>max(CASE WHEN IdOrderPerCart = 108 THEN product_id ELSE NULL END) AS [108],</v>
      </c>
    </row>
    <row r="112" spans="1:8" x14ac:dyDescent="0.25">
      <c r="F112" t="str">
        <f t="shared" si="2"/>
        <v>+','+isnull([109],0)</v>
      </c>
      <c r="G112">
        <v>109</v>
      </c>
      <c r="H112" t="str">
        <f t="shared" si="3"/>
        <v>max(CASE WHEN IdOrderPerCart = 109 THEN product_id ELSE NULL END) AS [109],</v>
      </c>
    </row>
    <row r="113" spans="6:8" x14ac:dyDescent="0.25">
      <c r="F113" t="str">
        <f t="shared" si="2"/>
        <v>+','+isnull([110],0)</v>
      </c>
      <c r="G113">
        <v>110</v>
      </c>
      <c r="H113" t="str">
        <f t="shared" si="3"/>
        <v>max(CASE WHEN IdOrderPerCart = 110 THEN product_id ELSE NULL END) AS [110],</v>
      </c>
    </row>
    <row r="114" spans="6:8" x14ac:dyDescent="0.25">
      <c r="F114" t="str">
        <f t="shared" si="2"/>
        <v>+','+isnull([111],0)</v>
      </c>
      <c r="G114">
        <v>111</v>
      </c>
      <c r="H114" t="str">
        <f t="shared" si="3"/>
        <v>max(CASE WHEN IdOrderPerCart = 111 THEN product_id ELSE NULL END) AS [111],</v>
      </c>
    </row>
    <row r="115" spans="6:8" x14ac:dyDescent="0.25">
      <c r="F115" t="str">
        <f t="shared" si="2"/>
        <v>+','+isnull([112],0)</v>
      </c>
      <c r="G115">
        <v>112</v>
      </c>
      <c r="H115" t="str">
        <f t="shared" si="3"/>
        <v>max(CASE WHEN IdOrderPerCart = 112 THEN product_id ELSE NULL END) AS [112],</v>
      </c>
    </row>
    <row r="116" spans="6:8" x14ac:dyDescent="0.25">
      <c r="F116" t="str">
        <f t="shared" si="2"/>
        <v>+','+isnull([113],0)</v>
      </c>
      <c r="G116">
        <v>113</v>
      </c>
      <c r="H116" t="str">
        <f t="shared" si="3"/>
        <v>max(CASE WHEN IdOrderPerCart = 113 THEN product_id ELSE NULL END) AS [113],</v>
      </c>
    </row>
    <row r="117" spans="6:8" x14ac:dyDescent="0.25">
      <c r="F117" t="str">
        <f t="shared" si="2"/>
        <v>+','+isnull([114],0)</v>
      </c>
      <c r="G117">
        <v>114</v>
      </c>
      <c r="H117" t="str">
        <f t="shared" si="3"/>
        <v>max(CASE WHEN IdOrderPerCart = 114 THEN product_id ELSE NULL END) AS [114],</v>
      </c>
    </row>
    <row r="118" spans="6:8" x14ac:dyDescent="0.25">
      <c r="F118" t="str">
        <f t="shared" si="2"/>
        <v>+','+isnull([115],0)</v>
      </c>
      <c r="G118">
        <v>115</v>
      </c>
      <c r="H118" t="str">
        <f t="shared" si="3"/>
        <v>max(CASE WHEN IdOrderPerCart = 115 THEN product_id ELSE NULL END) AS [115],</v>
      </c>
    </row>
    <row r="119" spans="6:8" x14ac:dyDescent="0.25">
      <c r="F119" t="str">
        <f t="shared" si="2"/>
        <v>+','+isnull([116],0)</v>
      </c>
      <c r="G119">
        <v>116</v>
      </c>
      <c r="H119" t="str">
        <f t="shared" si="3"/>
        <v>max(CASE WHEN IdOrderPerCart = 116 THEN product_id ELSE NULL END) AS [116],</v>
      </c>
    </row>
    <row r="120" spans="6:8" x14ac:dyDescent="0.25">
      <c r="F120" t="str">
        <f t="shared" si="2"/>
        <v>+','+isnull([117],0)</v>
      </c>
      <c r="G120">
        <v>117</v>
      </c>
      <c r="H120" t="str">
        <f t="shared" si="3"/>
        <v>max(CASE WHEN IdOrderPerCart = 117 THEN product_id ELSE NULL END) AS [117],</v>
      </c>
    </row>
    <row r="121" spans="6:8" x14ac:dyDescent="0.25">
      <c r="F121" t="str">
        <f t="shared" si="2"/>
        <v>+','+isnull([118],0)</v>
      </c>
      <c r="G121">
        <v>118</v>
      </c>
      <c r="H121" t="str">
        <f t="shared" si="3"/>
        <v>max(CASE WHEN IdOrderPerCart = 118 THEN product_id ELSE NULL END) AS [118],</v>
      </c>
    </row>
    <row r="122" spans="6:8" x14ac:dyDescent="0.25">
      <c r="F122" t="str">
        <f t="shared" si="2"/>
        <v>+','+isnull([119],0)</v>
      </c>
      <c r="G122">
        <v>119</v>
      </c>
      <c r="H122" t="str">
        <f t="shared" si="3"/>
        <v>max(CASE WHEN IdOrderPerCart = 119 THEN product_id ELSE NULL END) AS [119],</v>
      </c>
    </row>
    <row r="123" spans="6:8" x14ac:dyDescent="0.25">
      <c r="F123" t="str">
        <f t="shared" si="2"/>
        <v>+','+isnull([120],0)</v>
      </c>
      <c r="G123">
        <v>120</v>
      </c>
      <c r="H123" t="str">
        <f t="shared" si="3"/>
        <v>max(CASE WHEN IdOrderPerCart = 120 THEN product_id ELSE NULL END) AS [120],</v>
      </c>
    </row>
    <row r="124" spans="6:8" x14ac:dyDescent="0.25">
      <c r="F124" t="str">
        <f t="shared" si="2"/>
        <v>+','+isnull([121],0)</v>
      </c>
      <c r="G124">
        <v>121</v>
      </c>
      <c r="H124" t="str">
        <f t="shared" si="3"/>
        <v>max(CASE WHEN IdOrderPerCart = 121 THEN product_id ELSE NULL END) AS [121],</v>
      </c>
    </row>
    <row r="125" spans="6:8" x14ac:dyDescent="0.25">
      <c r="F125" t="str">
        <f t="shared" si="2"/>
        <v>+','+isnull([122],0)</v>
      </c>
      <c r="G125">
        <v>122</v>
      </c>
      <c r="H125" t="str">
        <f t="shared" si="3"/>
        <v>max(CASE WHEN IdOrderPerCart = 122 THEN product_id ELSE NULL END) AS [122],</v>
      </c>
    </row>
    <row r="126" spans="6:8" x14ac:dyDescent="0.25">
      <c r="F126" t="str">
        <f t="shared" si="2"/>
        <v>+','+isnull([123],0)</v>
      </c>
      <c r="G126">
        <v>123</v>
      </c>
      <c r="H126" t="str">
        <f t="shared" si="3"/>
        <v>max(CASE WHEN IdOrderPerCart = 123 THEN product_id ELSE NULL END) AS [123],</v>
      </c>
    </row>
    <row r="127" spans="6:8" x14ac:dyDescent="0.25">
      <c r="F127" t="str">
        <f t="shared" si="2"/>
        <v>+','+isnull([124],0)</v>
      </c>
      <c r="G127">
        <v>124</v>
      </c>
      <c r="H127" t="str">
        <f t="shared" si="3"/>
        <v>max(CASE WHEN IdOrderPerCart = 124 THEN product_id ELSE NULL END) AS [124],</v>
      </c>
    </row>
    <row r="128" spans="6:8" x14ac:dyDescent="0.25">
      <c r="F128" t="str">
        <f t="shared" si="2"/>
        <v>+','+isnull([125],0)</v>
      </c>
      <c r="G128">
        <v>125</v>
      </c>
      <c r="H128" t="str">
        <f t="shared" si="3"/>
        <v>max(CASE WHEN IdOrderPerCart = 125 THEN product_id ELSE NULL END) AS [125],</v>
      </c>
    </row>
    <row r="129" spans="6:23" x14ac:dyDescent="0.25">
      <c r="F129" t="str">
        <f t="shared" si="2"/>
        <v>+','+isnull([126],0)</v>
      </c>
      <c r="G129">
        <v>126</v>
      </c>
      <c r="H129" t="str">
        <f t="shared" si="3"/>
        <v>max(CASE WHEN IdOrderPerCart = 126 THEN product_id ELSE NULL END) AS [126],</v>
      </c>
    </row>
    <row r="130" spans="6:23" x14ac:dyDescent="0.25">
      <c r="F130" t="str">
        <f t="shared" si="2"/>
        <v>+','+isnull([127],0)</v>
      </c>
      <c r="G130">
        <v>127</v>
      </c>
      <c r="H130" t="str">
        <f t="shared" si="3"/>
        <v>max(CASE WHEN IdOrderPerCart = 127 THEN product_id ELSE NULL END) AS [127],</v>
      </c>
    </row>
    <row r="131" spans="6:23" x14ac:dyDescent="0.25">
      <c r="F131" t="str">
        <f t="shared" si="2"/>
        <v>+','+isnull([128],0)</v>
      </c>
      <c r="G131">
        <v>128</v>
      </c>
      <c r="H131" t="str">
        <f t="shared" si="3"/>
        <v>max(CASE WHEN IdOrderPerCart = 128 THEN product_id ELSE NULL END) AS [128],</v>
      </c>
    </row>
    <row r="132" spans="6:23" x14ac:dyDescent="0.25">
      <c r="F132" t="str">
        <f t="shared" si="2"/>
        <v>+','+isnull([129],0)</v>
      </c>
      <c r="G132">
        <v>129</v>
      </c>
      <c r="H132" t="str">
        <f t="shared" si="3"/>
        <v>max(CASE WHEN IdOrderPerCart = 129 THEN product_id ELSE NULL END) AS [129],</v>
      </c>
    </row>
    <row r="133" spans="6:23" x14ac:dyDescent="0.25">
      <c r="F133" t="str">
        <f t="shared" si="2"/>
        <v>+','+isnull([130],0)</v>
      </c>
      <c r="G133">
        <v>130</v>
      </c>
      <c r="H133" t="str">
        <f t="shared" si="3"/>
        <v>max(CASE WHEN IdOrderPerCart = 130 THEN product_id ELSE NULL END) AS [130],</v>
      </c>
      <c r="S133" s="13">
        <v>49688</v>
      </c>
      <c r="T133" s="18">
        <f>S133/1000</f>
        <v>49.688000000000002</v>
      </c>
      <c r="U133" s="17"/>
    </row>
    <row r="134" spans="6:23" x14ac:dyDescent="0.25">
      <c r="F134" t="str">
        <f t="shared" ref="F134:F149" si="4">_xlfn.CONCAT("+','+isnull([",G134,"],0)")</f>
        <v>+','+isnull([131],0)</v>
      </c>
      <c r="G134">
        <v>131</v>
      </c>
      <c r="H134" t="str">
        <f t="shared" ref="H134:H150" si="5">_xlfn.CONCAT($H$3,G134,$I$3,G134,"],")</f>
        <v>max(CASE WHEN IdOrderPerCart = 131 THEN product_id ELSE NULL END) AS [131],</v>
      </c>
      <c r="S134" s="19">
        <f>S133/100</f>
        <v>496.88</v>
      </c>
      <c r="T134" s="18">
        <f>S134*20</f>
        <v>9937.6</v>
      </c>
      <c r="U134" s="18">
        <f>T134/60</f>
        <v>165.62666666666667</v>
      </c>
      <c r="V134" s="18">
        <f>U134/60</f>
        <v>2.7604444444444445</v>
      </c>
    </row>
    <row r="135" spans="6:23" x14ac:dyDescent="0.25">
      <c r="F135" t="str">
        <f t="shared" si="4"/>
        <v>+','+isnull([132],0)</v>
      </c>
      <c r="G135">
        <v>132</v>
      </c>
      <c r="H135" t="str">
        <f t="shared" si="5"/>
        <v>max(CASE WHEN IdOrderPerCart = 132 THEN product_id ELSE NULL END) AS [132],</v>
      </c>
    </row>
    <row r="136" spans="6:23" x14ac:dyDescent="0.25">
      <c r="F136" t="str">
        <f t="shared" si="4"/>
        <v>+','+isnull([133],0)</v>
      </c>
      <c r="G136">
        <v>133</v>
      </c>
      <c r="H136" t="str">
        <f t="shared" si="5"/>
        <v>max(CASE WHEN IdOrderPerCart = 133 THEN product_id ELSE NULL END) AS [133],</v>
      </c>
    </row>
    <row r="137" spans="6:23" x14ac:dyDescent="0.25">
      <c r="F137" t="str">
        <f t="shared" si="4"/>
        <v>+','+isnull([134],0)</v>
      </c>
      <c r="G137">
        <v>134</v>
      </c>
      <c r="H137" t="str">
        <f t="shared" si="5"/>
        <v>max(CASE WHEN IdOrderPerCart = 134 THEN product_id ELSE NULL END) AS [134],</v>
      </c>
      <c r="W137" s="18"/>
    </row>
    <row r="138" spans="6:23" x14ac:dyDescent="0.25">
      <c r="F138" t="str">
        <f t="shared" si="4"/>
        <v>+','+isnull([135],0)</v>
      </c>
      <c r="G138">
        <v>135</v>
      </c>
      <c r="H138" t="str">
        <f t="shared" si="5"/>
        <v>max(CASE WHEN IdOrderPerCart = 135 THEN product_id ELSE NULL END) AS [135],</v>
      </c>
      <c r="S138">
        <v>6</v>
      </c>
    </row>
    <row r="139" spans="6:23" x14ac:dyDescent="0.25">
      <c r="F139" t="str">
        <f t="shared" si="4"/>
        <v>+','+isnull([136],0)</v>
      </c>
      <c r="G139">
        <v>136</v>
      </c>
      <c r="H139" t="str">
        <f t="shared" si="5"/>
        <v>max(CASE WHEN IdOrderPerCart = 136 THEN product_id ELSE NULL END) AS [136],</v>
      </c>
      <c r="S139">
        <v>12</v>
      </c>
    </row>
    <row r="140" spans="6:23" x14ac:dyDescent="0.25">
      <c r="F140" t="str">
        <f t="shared" si="4"/>
        <v>+','+isnull([137],0)</v>
      </c>
      <c r="G140">
        <v>137</v>
      </c>
      <c r="H140" t="str">
        <f t="shared" si="5"/>
        <v>max(CASE WHEN IdOrderPerCart = 137 THEN product_id ELSE NULL END) AS [137],</v>
      </c>
      <c r="S140">
        <v>1.5</v>
      </c>
    </row>
    <row r="141" spans="6:23" x14ac:dyDescent="0.25">
      <c r="F141" t="str">
        <f t="shared" si="4"/>
        <v>+','+isnull([138],0)</v>
      </c>
      <c r="G141">
        <v>138</v>
      </c>
      <c r="H141" t="str">
        <f t="shared" si="5"/>
        <v>max(CASE WHEN IdOrderPerCart = 138 THEN product_id ELSE NULL END) AS [138],</v>
      </c>
      <c r="K141">
        <v>270</v>
      </c>
      <c r="S141">
        <f>_xlfn.STDEV.S(S138:S140)</f>
        <v>5.2678268764263692</v>
      </c>
      <c r="T141">
        <f>AVERAGE(S138:S140)</f>
        <v>6.5</v>
      </c>
    </row>
    <row r="142" spans="6:23" x14ac:dyDescent="0.25">
      <c r="F142" t="str">
        <f t="shared" si="4"/>
        <v>+','+isnull([139],0)</v>
      </c>
      <c r="G142">
        <v>139</v>
      </c>
      <c r="H142" t="str">
        <f t="shared" si="5"/>
        <v>max(CASE WHEN IdOrderPerCart = 139 THEN product_id ELSE NULL END) AS [139],</v>
      </c>
      <c r="K142">
        <v>190</v>
      </c>
    </row>
    <row r="143" spans="6:23" x14ac:dyDescent="0.25">
      <c r="F143" t="str">
        <f t="shared" si="4"/>
        <v>+','+isnull([140],0)</v>
      </c>
      <c r="G143">
        <v>140</v>
      </c>
      <c r="H143" t="str">
        <f t="shared" si="5"/>
        <v>max(CASE WHEN IdOrderPerCart = 140 THEN product_id ELSE NULL END) AS [140],</v>
      </c>
    </row>
    <row r="144" spans="6:23" x14ac:dyDescent="0.25">
      <c r="F144" t="str">
        <f t="shared" si="4"/>
        <v>+','+isnull([141],0)</v>
      </c>
      <c r="G144">
        <v>141</v>
      </c>
      <c r="H144" t="str">
        <f t="shared" si="5"/>
        <v>max(CASE WHEN IdOrderPerCart = 141 THEN product_id ELSE NULL END) AS [141],</v>
      </c>
    </row>
    <row r="145" spans="6:8" x14ac:dyDescent="0.25">
      <c r="F145" t="str">
        <f t="shared" si="4"/>
        <v>+','+isnull([142],0)</v>
      </c>
      <c r="G145">
        <v>142</v>
      </c>
      <c r="H145" t="str">
        <f t="shared" si="5"/>
        <v>max(CASE WHEN IdOrderPerCart = 142 THEN product_id ELSE NULL END) AS [142],</v>
      </c>
    </row>
    <row r="146" spans="6:8" x14ac:dyDescent="0.25">
      <c r="F146" t="str">
        <f t="shared" si="4"/>
        <v>+','+isnull([143],0)</v>
      </c>
      <c r="G146">
        <v>143</v>
      </c>
      <c r="H146" t="str">
        <f t="shared" si="5"/>
        <v>max(CASE WHEN IdOrderPerCart = 143 THEN product_id ELSE NULL END) AS [143],</v>
      </c>
    </row>
    <row r="147" spans="6:8" x14ac:dyDescent="0.25">
      <c r="F147" t="str">
        <f t="shared" si="4"/>
        <v>+','+isnull([144],0)</v>
      </c>
      <c r="G147">
        <v>144</v>
      </c>
      <c r="H147" t="str">
        <f t="shared" si="5"/>
        <v>max(CASE WHEN IdOrderPerCart = 144 THEN product_id ELSE NULL END) AS [144],</v>
      </c>
    </row>
    <row r="148" spans="6:8" x14ac:dyDescent="0.25">
      <c r="F148" t="str">
        <f t="shared" si="4"/>
        <v>+','+isnull([145],0)</v>
      </c>
      <c r="G148">
        <v>145</v>
      </c>
      <c r="H148" t="str">
        <f t="shared" si="5"/>
        <v>max(CASE WHEN IdOrderPerCart = 145 THEN product_id ELSE NULL END) AS [145],</v>
      </c>
    </row>
    <row r="149" spans="6:8" x14ac:dyDescent="0.25">
      <c r="F149" t="str">
        <f t="shared" si="4"/>
        <v>+','+isnull([146],0)</v>
      </c>
      <c r="G149">
        <v>146</v>
      </c>
      <c r="H149" t="str">
        <f t="shared" si="5"/>
        <v>max(CASE WHEN IdOrderPerCart = 146 THEN product_id ELSE NULL END) AS [146],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Villamil</dc:creator>
  <cp:lastModifiedBy>Hans Villamil</cp:lastModifiedBy>
  <dcterms:created xsi:type="dcterms:W3CDTF">2018-02-22T02:45:57Z</dcterms:created>
  <dcterms:modified xsi:type="dcterms:W3CDTF">2018-03-13T03:47:35Z</dcterms:modified>
</cp:coreProperties>
</file>