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que\Google Drive\UFJF\Tribologia\TCC\_latex\outros\"/>
    </mc:Choice>
  </mc:AlternateContent>
  <xr:revisionPtr revIDLastSave="0" documentId="13_ncr:1_{7BE9F252-8068-4E97-B1D4-59A8DA69D404}" xr6:coauthVersionLast="33" xr6:coauthVersionMax="33" xr10:uidLastSave="{00000000-0000-0000-0000-000000000000}"/>
  <bookViews>
    <workbookView xWindow="0" yWindow="0" windowWidth="28800" windowHeight="12375" xr2:uid="{AAF23076-9B7A-4CBF-968F-EA8DA04F69D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1" i="1"/>
  <c r="D14" i="1"/>
  <c r="D7" i="1"/>
  <c r="L4" i="1" l="1"/>
  <c r="H22" i="1" l="1"/>
  <c r="H15" i="1"/>
  <c r="H8" i="1"/>
  <c r="H1" i="1"/>
  <c r="C20" i="1" l="1"/>
  <c r="C19" i="1"/>
  <c r="D19" i="1" s="1"/>
  <c r="E19" i="1" s="1"/>
  <c r="D27" i="1"/>
  <c r="E27" i="1" s="1"/>
  <c r="D26" i="1"/>
  <c r="E26" i="1" s="1"/>
  <c r="D25" i="1"/>
  <c r="E25" i="1" s="1"/>
  <c r="D20" i="1"/>
  <c r="E20" i="1" s="1"/>
  <c r="D18" i="1"/>
  <c r="E18" i="1" s="1"/>
  <c r="D13" i="1"/>
  <c r="E13" i="1" s="1"/>
  <c r="D12" i="1"/>
  <c r="E12" i="1" s="1"/>
  <c r="D11" i="1"/>
  <c r="E11" i="1" s="1"/>
  <c r="D5" i="1"/>
  <c r="D6" i="1"/>
  <c r="D4" i="1"/>
  <c r="G25" i="1" l="1"/>
  <c r="F25" i="1"/>
  <c r="G18" i="1"/>
  <c r="F18" i="1"/>
  <c r="F11" i="1"/>
  <c r="G11" i="1"/>
  <c r="E4" i="1"/>
  <c r="E5" i="1"/>
  <c r="E6" i="1"/>
  <c r="G4" i="1" l="1"/>
  <c r="F4" i="1"/>
</calcChain>
</file>

<file path=xl/sharedStrings.xml><?xml version="1.0" encoding="utf-8"?>
<sst xmlns="http://schemas.openxmlformats.org/spreadsheetml/2006/main" count="64" uniqueCount="17">
  <si>
    <t>Carga</t>
  </si>
  <si>
    <t>5kg</t>
  </si>
  <si>
    <t>Leitura</t>
  </si>
  <si>
    <t>Massa da amostra (g)</t>
  </si>
  <si>
    <t>Perda de massa (g)</t>
  </si>
  <si>
    <t>-</t>
  </si>
  <si>
    <t>Constantes</t>
  </si>
  <si>
    <t>Rotação (n) [rpm]</t>
  </si>
  <si>
    <t>Distância do centro (r) [m]</t>
  </si>
  <si>
    <t>Tempo (t) [h]</t>
  </si>
  <si>
    <t>Taxa de desgaste (g.h/m)</t>
  </si>
  <si>
    <t>Taxa de desgaste média (g.h/m)</t>
  </si>
  <si>
    <t>Desvio padrão (g.h/m)</t>
  </si>
  <si>
    <t>Perlita 1</t>
  </si>
  <si>
    <t>Perlita 2</t>
  </si>
  <si>
    <t>Bainita 1</t>
  </si>
  <si>
    <t>Bainita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</si>
</sst>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11" fontId="0" fillId="0" borderId="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64" fontId="0" fillId="0" borderId="0" xfId="0" applyNumberFormat="1"/>
    <xf numFmtId="1" fontId="0" fillId="0" borderId="2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90C05-1DD0-4E3E-90FE-80F96D5ABBE7}">
  <dimension ref="A1:L28"/>
  <sheetViews>
    <sheetView tabSelected="1" topLeftCell="A4" workbookViewId="0">
      <selection activeCell="F25" sqref="F25:F27"/>
    </sheetView>
  </sheetViews>
  <sheetFormatPr defaultRowHeight="15" x14ac:dyDescent="0.25"/>
  <cols>
    <col min="1" max="1" width="6.7109375" customWidth="1"/>
    <col min="2" max="2" width="7.7109375" customWidth="1"/>
    <col min="3" max="4" width="13.7109375" customWidth="1"/>
    <col min="5" max="7" width="15.7109375" customWidth="1"/>
    <col min="11" max="11" width="25.85546875" customWidth="1"/>
    <col min="12" max="12" width="9.140625" customWidth="1"/>
    <col min="16" max="16" width="10.5703125" customWidth="1"/>
  </cols>
  <sheetData>
    <row r="1" spans="1:12" ht="15.75" thickBot="1" x14ac:dyDescent="0.3">
      <c r="A1" s="26" t="s">
        <v>13</v>
      </c>
      <c r="B1" s="27"/>
      <c r="C1" s="27"/>
      <c r="D1" s="27"/>
      <c r="E1" s="27"/>
      <c r="F1" s="27"/>
      <c r="G1" s="28"/>
      <c r="H1">
        <f>C3-C6</f>
        <v>2.3000000000052978E-3</v>
      </c>
    </row>
    <row r="2" spans="1:12" ht="45.75" thickBot="1" x14ac:dyDescent="0.3">
      <c r="A2" s="13" t="s">
        <v>0</v>
      </c>
      <c r="B2" s="14" t="s">
        <v>2</v>
      </c>
      <c r="C2" s="14" t="s">
        <v>3</v>
      </c>
      <c r="D2" s="14" t="s">
        <v>4</v>
      </c>
      <c r="E2" s="14" t="s">
        <v>10</v>
      </c>
      <c r="F2" s="14" t="s">
        <v>11</v>
      </c>
      <c r="G2" s="15" t="s">
        <v>12</v>
      </c>
    </row>
    <row r="3" spans="1:12" ht="15.75" thickBot="1" x14ac:dyDescent="0.3">
      <c r="A3" s="10" t="s">
        <v>5</v>
      </c>
      <c r="B3" s="11" t="s">
        <v>5</v>
      </c>
      <c r="C3" s="11">
        <v>59.771900000000002</v>
      </c>
      <c r="D3" s="11" t="s">
        <v>5</v>
      </c>
      <c r="E3" s="11" t="s">
        <v>5</v>
      </c>
      <c r="F3" s="11" t="s">
        <v>5</v>
      </c>
      <c r="G3" s="12" t="s">
        <v>5</v>
      </c>
      <c r="K3" s="20" t="s">
        <v>6</v>
      </c>
      <c r="L3" s="21"/>
    </row>
    <row r="4" spans="1:12" x14ac:dyDescent="0.25">
      <c r="A4" s="29" t="s">
        <v>1</v>
      </c>
      <c r="B4" s="6">
        <v>1</v>
      </c>
      <c r="C4" s="6">
        <v>59.770800000000001</v>
      </c>
      <c r="D4" s="7">
        <f>C3-C4</f>
        <v>1.1000000000009891E-3</v>
      </c>
      <c r="E4" s="16">
        <f>(D4*L$6)/(L$4*2*PI()*L$5/60)</f>
        <v>5.7796362887564982E-4</v>
      </c>
      <c r="F4" s="22">
        <f t="shared" ref="F4" si="0">AVERAGE(E4:E6)</f>
        <v>4.0282313527753377E-4</v>
      </c>
      <c r="G4" s="24">
        <f t="shared" ref="G4" si="1">STDEV(E4:E6)</f>
        <v>2.1875040639174849E-4</v>
      </c>
      <c r="K4" s="1" t="s">
        <v>7</v>
      </c>
      <c r="L4" s="19">
        <f>1360*35/110</f>
        <v>432.72727272727275</v>
      </c>
    </row>
    <row r="5" spans="1:12" x14ac:dyDescent="0.25">
      <c r="A5" s="29"/>
      <c r="B5" s="6">
        <v>2</v>
      </c>
      <c r="C5" s="6">
        <v>59.770499999999998</v>
      </c>
      <c r="D5" s="7">
        <f t="shared" ref="D5:D6" si="2">C4-C5</f>
        <v>3.0000000000285354E-4</v>
      </c>
      <c r="E5" s="16">
        <f>(D5*L$6)/(L$4*2*PI()*L$5/60)</f>
        <v>1.5762644424017119E-4</v>
      </c>
      <c r="F5" s="22"/>
      <c r="G5" s="24"/>
      <c r="K5" s="2" t="s">
        <v>8</v>
      </c>
      <c r="L5" s="3">
        <v>4.2000000000000003E-2</v>
      </c>
    </row>
    <row r="6" spans="1:12" ht="15.75" thickBot="1" x14ac:dyDescent="0.3">
      <c r="A6" s="30"/>
      <c r="B6" s="8">
        <v>3</v>
      </c>
      <c r="C6" s="8">
        <v>59.769599999999997</v>
      </c>
      <c r="D6" s="9">
        <f t="shared" si="2"/>
        <v>9.0000000000145519E-4</v>
      </c>
      <c r="E6" s="17">
        <f>(D6*L$6)/(L$4*2*PI()*L$5/60)</f>
        <v>4.7287933271678018E-4</v>
      </c>
      <c r="F6" s="23"/>
      <c r="G6" s="25"/>
      <c r="K6" s="4" t="s">
        <v>9</v>
      </c>
      <c r="L6" s="5">
        <v>1</v>
      </c>
    </row>
    <row r="7" spans="1:12" ht="15.75" thickBot="1" x14ac:dyDescent="0.3">
      <c r="D7" s="18">
        <f>AVERAGE(D4:D6)</f>
        <v>7.6666666666843264E-4</v>
      </c>
    </row>
    <row r="8" spans="1:12" ht="15.75" thickBot="1" x14ac:dyDescent="0.3">
      <c r="A8" s="26" t="s">
        <v>14</v>
      </c>
      <c r="B8" s="27"/>
      <c r="C8" s="27"/>
      <c r="D8" s="27"/>
      <c r="E8" s="27"/>
      <c r="F8" s="27"/>
      <c r="G8" s="28"/>
      <c r="H8">
        <f>C10-C13</f>
        <v>3.0999999999963279E-3</v>
      </c>
    </row>
    <row r="9" spans="1:12" ht="45.75" thickBot="1" x14ac:dyDescent="0.3">
      <c r="A9" s="13" t="s">
        <v>0</v>
      </c>
      <c r="B9" s="14" t="s">
        <v>2</v>
      </c>
      <c r="C9" s="14" t="s">
        <v>3</v>
      </c>
      <c r="D9" s="14" t="s">
        <v>4</v>
      </c>
      <c r="E9" s="14" t="s">
        <v>10</v>
      </c>
      <c r="F9" s="14" t="s">
        <v>11</v>
      </c>
      <c r="G9" s="15" t="s">
        <v>12</v>
      </c>
    </row>
    <row r="10" spans="1:12" ht="15.75" thickBot="1" x14ac:dyDescent="0.3">
      <c r="A10" s="10" t="s">
        <v>5</v>
      </c>
      <c r="B10" s="11" t="s">
        <v>5</v>
      </c>
      <c r="C10" s="11">
        <v>59.555599999999998</v>
      </c>
      <c r="D10" s="11" t="s">
        <v>5</v>
      </c>
      <c r="E10" s="11" t="s">
        <v>5</v>
      </c>
      <c r="F10" s="11" t="s">
        <v>5</v>
      </c>
      <c r="G10" s="12" t="s">
        <v>5</v>
      </c>
    </row>
    <row r="11" spans="1:12" x14ac:dyDescent="0.25">
      <c r="A11" s="29" t="s">
        <v>1</v>
      </c>
      <c r="B11" s="6">
        <v>1</v>
      </c>
      <c r="C11" s="6">
        <v>59.553800000000003</v>
      </c>
      <c r="D11" s="7">
        <f>C10-C11</f>
        <v>1.799999999995805E-3</v>
      </c>
      <c r="E11" s="16">
        <f>(D11*L$6)/(L$4*2*PI()*L$5/60)</f>
        <v>9.4575866542982701E-4</v>
      </c>
      <c r="F11" s="22">
        <f t="shared" ref="F11" si="3">AVERAGE(E11:E13)</f>
        <v>5.4293553015478219E-4</v>
      </c>
      <c r="G11" s="24">
        <f t="shared" ref="G11" si="4">STDEV(E11:E13)</f>
        <v>3.5764700853672542E-4</v>
      </c>
    </row>
    <row r="12" spans="1:12" x14ac:dyDescent="0.25">
      <c r="A12" s="29"/>
      <c r="B12" s="6">
        <v>2</v>
      </c>
      <c r="C12" s="6">
        <v>59.5533</v>
      </c>
      <c r="D12" s="7">
        <f t="shared" ref="D12:D13" si="5">C11-C12</f>
        <v>5.0000000000238742E-4</v>
      </c>
      <c r="E12" s="16">
        <f>(D12*L$6)/(L$4*2*PI()*L$5/60)</f>
        <v>2.6271074039904083E-4</v>
      </c>
      <c r="F12" s="22"/>
      <c r="G12" s="24"/>
    </row>
    <row r="13" spans="1:12" ht="15.75" thickBot="1" x14ac:dyDescent="0.3">
      <c r="A13" s="30"/>
      <c r="B13" s="8">
        <v>3</v>
      </c>
      <c r="C13" s="8">
        <v>59.552500000000002</v>
      </c>
      <c r="D13" s="9">
        <f t="shared" si="5"/>
        <v>7.9999999999813554E-4</v>
      </c>
      <c r="E13" s="17">
        <f>(D13*L$6)/(L$4*2*PI()*L$5/60)</f>
        <v>4.2033718463547868E-4</v>
      </c>
      <c r="F13" s="23"/>
      <c r="G13" s="25"/>
    </row>
    <row r="14" spans="1:12" ht="15.75" thickBot="1" x14ac:dyDescent="0.3">
      <c r="D14" s="18">
        <f>AVERAGE(D11:D13)</f>
        <v>1.0333333333321093E-3</v>
      </c>
    </row>
    <row r="15" spans="1:12" ht="15.75" thickBot="1" x14ac:dyDescent="0.3">
      <c r="A15" s="26" t="s">
        <v>15</v>
      </c>
      <c r="B15" s="27"/>
      <c r="C15" s="27"/>
      <c r="D15" s="27"/>
      <c r="E15" s="27"/>
      <c r="F15" s="27"/>
      <c r="G15" s="28"/>
      <c r="H15" s="18">
        <f>C17-C20</f>
        <v>5.000000000002558E-3</v>
      </c>
    </row>
    <row r="16" spans="1:12" ht="45.75" thickBot="1" x14ac:dyDescent="0.3">
      <c r="A16" s="13" t="s">
        <v>0</v>
      </c>
      <c r="B16" s="14" t="s">
        <v>2</v>
      </c>
      <c r="C16" s="14" t="s">
        <v>3</v>
      </c>
      <c r="D16" s="14" t="s">
        <v>4</v>
      </c>
      <c r="E16" s="14" t="s">
        <v>10</v>
      </c>
      <c r="F16" s="14" t="s">
        <v>11</v>
      </c>
      <c r="G16" s="15" t="s">
        <v>12</v>
      </c>
    </row>
    <row r="17" spans="1:8" ht="15.75" thickBot="1" x14ac:dyDescent="0.3">
      <c r="A17" s="10" t="s">
        <v>5</v>
      </c>
      <c r="B17" s="11" t="s">
        <v>5</v>
      </c>
      <c r="C17" s="11">
        <v>53.459200000000003</v>
      </c>
      <c r="D17" s="11" t="s">
        <v>5</v>
      </c>
      <c r="E17" s="11" t="s">
        <v>5</v>
      </c>
      <c r="F17" s="11" t="s">
        <v>5</v>
      </c>
      <c r="G17" s="12" t="s">
        <v>5</v>
      </c>
    </row>
    <row r="18" spans="1:8" x14ac:dyDescent="0.25">
      <c r="A18" s="29" t="s">
        <v>1</v>
      </c>
      <c r="B18" s="6">
        <v>1</v>
      </c>
      <c r="C18" s="6">
        <v>53.458100000000002</v>
      </c>
      <c r="D18" s="7">
        <f>C17-C18</f>
        <v>1.1000000000009891E-3</v>
      </c>
      <c r="E18" s="16">
        <f>(D18*L$6)/(L$4*2*PI()*L$5/60)</f>
        <v>5.7796362887564982E-4</v>
      </c>
      <c r="F18" s="22">
        <f t="shared" ref="F18" si="6">AVERAGE(E18:E20)</f>
        <v>8.7570246799306955E-4</v>
      </c>
      <c r="G18" s="24">
        <f t="shared" ref="G18" si="7">STDEV(E18:E20)</f>
        <v>2.6962536271630172E-4</v>
      </c>
    </row>
    <row r="19" spans="1:8" x14ac:dyDescent="0.25">
      <c r="A19" s="29"/>
      <c r="B19" s="6">
        <v>2</v>
      </c>
      <c r="C19" s="6">
        <f>C18-0.0021</f>
        <v>53.456000000000003</v>
      </c>
      <c r="D19" s="7">
        <f t="shared" ref="D19:D20" si="8">C18-C19</f>
        <v>2.0999999999986585E-3</v>
      </c>
      <c r="E19" s="16">
        <f>(D19*L$6)/(L$4*2*PI()*L$5/60)</f>
        <v>1.1033851096699983E-3</v>
      </c>
      <c r="F19" s="22"/>
      <c r="G19" s="24"/>
    </row>
    <row r="20" spans="1:8" ht="15.75" thickBot="1" x14ac:dyDescent="0.3">
      <c r="A20" s="30"/>
      <c r="B20" s="8">
        <v>3</v>
      </c>
      <c r="C20" s="8">
        <f>C19-0.0018</f>
        <v>53.4542</v>
      </c>
      <c r="D20" s="9">
        <f t="shared" si="8"/>
        <v>1.8000000000029104E-3</v>
      </c>
      <c r="E20" s="17">
        <f>(D20*L$6)/(L$4*2*PI()*L$5/60)</f>
        <v>9.4575866543356035E-4</v>
      </c>
      <c r="F20" s="23"/>
      <c r="G20" s="25"/>
    </row>
    <row r="21" spans="1:8" ht="15.75" thickBot="1" x14ac:dyDescent="0.3">
      <c r="D21" s="18">
        <f>AVERAGE(D18:D20)</f>
        <v>1.6666666666675194E-3</v>
      </c>
    </row>
    <row r="22" spans="1:8" ht="15.75" thickBot="1" x14ac:dyDescent="0.3">
      <c r="A22" s="26" t="s">
        <v>16</v>
      </c>
      <c r="B22" s="27"/>
      <c r="C22" s="27"/>
      <c r="D22" s="27"/>
      <c r="E22" s="27"/>
      <c r="F22" s="27"/>
      <c r="G22" s="28"/>
      <c r="H22">
        <f>C24-C27</f>
        <v>1.5000000000000568E-3</v>
      </c>
    </row>
    <row r="23" spans="1:8" ht="45.75" thickBot="1" x14ac:dyDescent="0.3">
      <c r="A23" s="13" t="s">
        <v>0</v>
      </c>
      <c r="B23" s="14" t="s">
        <v>2</v>
      </c>
      <c r="C23" s="14" t="s">
        <v>3</v>
      </c>
      <c r="D23" s="14" t="s">
        <v>4</v>
      </c>
      <c r="E23" s="14" t="s">
        <v>10</v>
      </c>
      <c r="F23" s="14" t="s">
        <v>11</v>
      </c>
      <c r="G23" s="15" t="s">
        <v>12</v>
      </c>
    </row>
    <row r="24" spans="1:8" ht="15.75" thickBot="1" x14ac:dyDescent="0.3">
      <c r="A24" s="10" t="s">
        <v>5</v>
      </c>
      <c r="B24" s="11" t="s">
        <v>5</v>
      </c>
      <c r="C24" s="11">
        <v>50.303199999999997</v>
      </c>
      <c r="D24" s="11" t="s">
        <v>5</v>
      </c>
      <c r="E24" s="11" t="s">
        <v>5</v>
      </c>
      <c r="F24" s="11" t="s">
        <v>5</v>
      </c>
      <c r="G24" s="12" t="s">
        <v>5</v>
      </c>
    </row>
    <row r="25" spans="1:8" x14ac:dyDescent="0.25">
      <c r="A25" s="29" t="s">
        <v>1</v>
      </c>
      <c r="B25" s="6">
        <v>1</v>
      </c>
      <c r="C25" s="6">
        <v>50.302799999999998</v>
      </c>
      <c r="D25" s="7">
        <f>C24-C25</f>
        <v>3.9999999999906777E-4</v>
      </c>
      <c r="E25" s="16">
        <f>(D25*L$6)/(L$4*2*PI()*L$5/60)</f>
        <v>2.1016859231773934E-4</v>
      </c>
      <c r="F25" s="22">
        <f t="shared" ref="F25" si="9">AVERAGE(E25:E27)</f>
        <v>2.6271074039779639E-4</v>
      </c>
      <c r="G25" s="24">
        <f t="shared" ref="G25" si="10">STDEV(E25:E27)</f>
        <v>5.254214808130152E-5</v>
      </c>
    </row>
    <row r="26" spans="1:8" x14ac:dyDescent="0.25">
      <c r="A26" s="29"/>
      <c r="B26" s="6">
        <v>2</v>
      </c>
      <c r="C26" s="6">
        <v>50.302300000000002</v>
      </c>
      <c r="D26" s="7">
        <f t="shared" ref="D26:D27" si="11">C25-C26</f>
        <v>4.99999999995282E-4</v>
      </c>
      <c r="E26" s="16">
        <f>(D26*L$6)/(L$4*2*PI()*L$5/60)</f>
        <v>2.6271074039530749E-4</v>
      </c>
      <c r="F26" s="22"/>
      <c r="G26" s="24"/>
    </row>
    <row r="27" spans="1:8" ht="15.75" thickBot="1" x14ac:dyDescent="0.3">
      <c r="A27" s="30"/>
      <c r="B27" s="8">
        <v>3</v>
      </c>
      <c r="C27" s="8">
        <v>50.301699999999997</v>
      </c>
      <c r="D27" s="9">
        <f t="shared" si="11"/>
        <v>6.0000000000570708E-4</v>
      </c>
      <c r="E27" s="17">
        <f>(D27*L$6)/(L$4*2*PI()*L$5/60)</f>
        <v>3.1525288848034238E-4</v>
      </c>
      <c r="F27" s="23"/>
      <c r="G27" s="25"/>
    </row>
    <row r="28" spans="1:8" x14ac:dyDescent="0.25">
      <c r="D28" s="18">
        <f>AVERAGE(D25:D27)</f>
        <v>5.0000000000001898E-4</v>
      </c>
    </row>
  </sheetData>
  <mergeCells count="17">
    <mergeCell ref="A18:A20"/>
    <mergeCell ref="F18:F20"/>
    <mergeCell ref="G18:G20"/>
    <mergeCell ref="A22:G22"/>
    <mergeCell ref="A25:A27"/>
    <mergeCell ref="F25:F27"/>
    <mergeCell ref="G25:G27"/>
    <mergeCell ref="A11:A13"/>
    <mergeCell ref="F11:F13"/>
    <mergeCell ref="G11:G13"/>
    <mergeCell ref="A4:A6"/>
    <mergeCell ref="A15:G15"/>
    <mergeCell ref="K3:L3"/>
    <mergeCell ref="F4:F6"/>
    <mergeCell ref="G4:G6"/>
    <mergeCell ref="A1:G1"/>
    <mergeCell ref="A8:G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Abrantes Vitoi</dc:creator>
  <cp:lastModifiedBy>Henrique Abrantes Vitoi</cp:lastModifiedBy>
  <dcterms:created xsi:type="dcterms:W3CDTF">2018-06-04T00:02:00Z</dcterms:created>
  <dcterms:modified xsi:type="dcterms:W3CDTF">2018-06-08T18:18:28Z</dcterms:modified>
</cp:coreProperties>
</file>