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44020" yWindow="1300" windowWidth="28800" windowHeight="18660" tabRatio="774" activeTab="4"/>
  </bookViews>
  <sheets>
    <sheet name="Week 1" sheetId="2" r:id="rId1"/>
    <sheet name="Week 2" sheetId="8" r:id="rId2"/>
    <sheet name="Week 3" sheetId="9" r:id="rId3"/>
    <sheet name="Week 4" sheetId="10" r:id="rId4"/>
    <sheet name="Week 5" sheetId="11" r:id="rId5"/>
  </sheets>
  <definedNames>
    <definedName name="sku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1" l="1"/>
  <c r="H11" i="11"/>
  <c r="J5" i="11"/>
  <c r="K5" i="11"/>
  <c r="J6" i="11"/>
  <c r="K6" i="11"/>
  <c r="J7" i="11"/>
  <c r="K7" i="11"/>
  <c r="J8" i="11"/>
  <c r="K8" i="11"/>
  <c r="J9" i="11"/>
  <c r="K9" i="11"/>
  <c r="J10" i="11"/>
  <c r="K10" i="11"/>
  <c r="K11" i="11"/>
  <c r="J14" i="11"/>
  <c r="K14" i="11"/>
  <c r="J15" i="11"/>
  <c r="K15" i="11"/>
  <c r="J16" i="11"/>
  <c r="K16" i="11"/>
  <c r="J17" i="11"/>
  <c r="K17" i="11"/>
  <c r="J18" i="11"/>
  <c r="K18" i="11"/>
  <c r="J19" i="11"/>
  <c r="K19" i="11"/>
  <c r="J20" i="11"/>
  <c r="K20" i="11"/>
  <c r="K21" i="11"/>
  <c r="J24" i="11"/>
  <c r="K24" i="11"/>
  <c r="J25" i="11"/>
  <c r="K25" i="11"/>
  <c r="J26" i="11"/>
  <c r="K26" i="11"/>
  <c r="J27" i="11"/>
  <c r="K27" i="11"/>
  <c r="J28" i="11"/>
  <c r="K28" i="11"/>
  <c r="J29" i="11"/>
  <c r="K29" i="11"/>
  <c r="J30" i="11"/>
  <c r="K30" i="11"/>
  <c r="K31" i="11"/>
  <c r="J34" i="11"/>
  <c r="K34" i="11"/>
  <c r="J35" i="11"/>
  <c r="K35" i="11"/>
  <c r="J36" i="11"/>
  <c r="K36" i="11"/>
  <c r="J37" i="11"/>
  <c r="K37" i="11"/>
  <c r="J38" i="11"/>
  <c r="K38" i="11"/>
  <c r="K39" i="11"/>
  <c r="J42" i="11"/>
  <c r="K42" i="11"/>
  <c r="J43" i="11"/>
  <c r="K43" i="11"/>
  <c r="J44" i="11"/>
  <c r="K44" i="11"/>
  <c r="J45" i="11"/>
  <c r="K45" i="11"/>
  <c r="K46" i="11"/>
  <c r="K1" i="11"/>
  <c r="J5" i="2"/>
  <c r="K5" i="2"/>
  <c r="J6" i="2"/>
  <c r="K6" i="2"/>
  <c r="J7" i="2"/>
  <c r="K7" i="2"/>
  <c r="J8" i="2"/>
  <c r="K8" i="2"/>
  <c r="J9" i="2"/>
  <c r="K9" i="2"/>
  <c r="J10" i="2"/>
  <c r="K10" i="2"/>
  <c r="K11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K21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K31" i="2"/>
  <c r="J34" i="2"/>
  <c r="K34" i="2"/>
  <c r="J35" i="2"/>
  <c r="K35" i="2"/>
  <c r="J36" i="2"/>
  <c r="K36" i="2"/>
  <c r="J37" i="2"/>
  <c r="K37" i="2"/>
  <c r="J38" i="2"/>
  <c r="K38" i="2"/>
  <c r="K39" i="2"/>
  <c r="J42" i="2"/>
  <c r="K42" i="2"/>
  <c r="J43" i="2"/>
  <c r="K43" i="2"/>
  <c r="J44" i="2"/>
  <c r="K44" i="2"/>
  <c r="J45" i="2"/>
  <c r="K45" i="2"/>
  <c r="K46" i="2"/>
  <c r="K1" i="2"/>
  <c r="J5" i="8"/>
  <c r="K5" i="8"/>
  <c r="J6" i="8"/>
  <c r="K6" i="8"/>
  <c r="J7" i="8"/>
  <c r="K7" i="8"/>
  <c r="J8" i="8"/>
  <c r="K8" i="8"/>
  <c r="J9" i="8"/>
  <c r="K9" i="8"/>
  <c r="J10" i="8"/>
  <c r="K10" i="8"/>
  <c r="K11" i="8"/>
  <c r="J14" i="8"/>
  <c r="K14" i="8"/>
  <c r="J15" i="8"/>
  <c r="K15" i="8"/>
  <c r="J16" i="8"/>
  <c r="K16" i="8"/>
  <c r="J17" i="8"/>
  <c r="K17" i="8"/>
  <c r="J18" i="8"/>
  <c r="K18" i="8"/>
  <c r="J19" i="8"/>
  <c r="K19" i="8"/>
  <c r="J20" i="8"/>
  <c r="K20" i="8"/>
  <c r="K21" i="8"/>
  <c r="J24" i="8"/>
  <c r="K24" i="8"/>
  <c r="J25" i="8"/>
  <c r="K25" i="8"/>
  <c r="J26" i="8"/>
  <c r="K26" i="8"/>
  <c r="J27" i="8"/>
  <c r="K27" i="8"/>
  <c r="J28" i="8"/>
  <c r="K28" i="8"/>
  <c r="J29" i="8"/>
  <c r="K29" i="8"/>
  <c r="J30" i="8"/>
  <c r="K30" i="8"/>
  <c r="K31" i="8"/>
  <c r="J34" i="8"/>
  <c r="K34" i="8"/>
  <c r="J35" i="8"/>
  <c r="K35" i="8"/>
  <c r="J36" i="8"/>
  <c r="K36" i="8"/>
  <c r="J37" i="8"/>
  <c r="K37" i="8"/>
  <c r="J38" i="8"/>
  <c r="K38" i="8"/>
  <c r="K39" i="8"/>
  <c r="J42" i="8"/>
  <c r="K42" i="8"/>
  <c r="J43" i="8"/>
  <c r="K43" i="8"/>
  <c r="J44" i="8"/>
  <c r="K44" i="8"/>
  <c r="J45" i="8"/>
  <c r="K45" i="8"/>
  <c r="K46" i="8"/>
  <c r="K1" i="8"/>
  <c r="J5" i="10"/>
  <c r="K5" i="10"/>
  <c r="J6" i="10"/>
  <c r="K6" i="10"/>
  <c r="J7" i="10"/>
  <c r="K7" i="10"/>
  <c r="J8" i="10"/>
  <c r="K8" i="10"/>
  <c r="J9" i="10"/>
  <c r="K9" i="10"/>
  <c r="J10" i="10"/>
  <c r="K10" i="10"/>
  <c r="K11" i="10"/>
  <c r="J14" i="10"/>
  <c r="K14" i="10"/>
  <c r="J15" i="10"/>
  <c r="K15" i="10"/>
  <c r="J16" i="10"/>
  <c r="K16" i="10"/>
  <c r="J17" i="10"/>
  <c r="K17" i="10"/>
  <c r="J18" i="10"/>
  <c r="K18" i="10"/>
  <c r="J19" i="10"/>
  <c r="K19" i="10"/>
  <c r="J20" i="10"/>
  <c r="K20" i="10"/>
  <c r="K21" i="10"/>
  <c r="J24" i="10"/>
  <c r="K24" i="10"/>
  <c r="J25" i="10"/>
  <c r="K25" i="10"/>
  <c r="J26" i="10"/>
  <c r="K26" i="10"/>
  <c r="J27" i="10"/>
  <c r="K27" i="10"/>
  <c r="J28" i="10"/>
  <c r="K28" i="10"/>
  <c r="J29" i="10"/>
  <c r="K29" i="10"/>
  <c r="J30" i="10"/>
  <c r="K30" i="10"/>
  <c r="K31" i="10"/>
  <c r="J34" i="10"/>
  <c r="K34" i="10"/>
  <c r="J35" i="10"/>
  <c r="K35" i="10"/>
  <c r="J36" i="10"/>
  <c r="K36" i="10"/>
  <c r="J37" i="10"/>
  <c r="K37" i="10"/>
  <c r="J38" i="10"/>
  <c r="K38" i="10"/>
  <c r="K39" i="10"/>
  <c r="J42" i="10"/>
  <c r="K42" i="10"/>
  <c r="J43" i="10"/>
  <c r="K43" i="10"/>
  <c r="J44" i="10"/>
  <c r="K44" i="10"/>
  <c r="J45" i="10"/>
  <c r="K45" i="10"/>
  <c r="K46" i="10"/>
  <c r="K1" i="10"/>
  <c r="F11" i="10"/>
  <c r="H11" i="10"/>
  <c r="H11" i="9"/>
  <c r="F11" i="9"/>
  <c r="C14" i="9"/>
  <c r="B14" i="9"/>
  <c r="M43" i="11"/>
  <c r="M44" i="11"/>
  <c r="M45" i="11"/>
  <c r="M42" i="11"/>
  <c r="M35" i="11"/>
  <c r="M36" i="11"/>
  <c r="M37" i="11"/>
  <c r="M38" i="11"/>
  <c r="M34" i="11"/>
  <c r="M25" i="11"/>
  <c r="M26" i="11"/>
  <c r="M27" i="11"/>
  <c r="M28" i="11"/>
  <c r="M29" i="11"/>
  <c r="M30" i="11"/>
  <c r="M24" i="11"/>
  <c r="M15" i="11"/>
  <c r="M16" i="11"/>
  <c r="M17" i="11"/>
  <c r="M18" i="11"/>
  <c r="M19" i="11"/>
  <c r="M20" i="11"/>
  <c r="M14" i="11"/>
  <c r="M6" i="11"/>
  <c r="M7" i="11"/>
  <c r="M8" i="11"/>
  <c r="M9" i="11"/>
  <c r="M10" i="11"/>
  <c r="M5" i="11"/>
  <c r="M43" i="10"/>
  <c r="M44" i="10"/>
  <c r="M45" i="10"/>
  <c r="M42" i="10"/>
  <c r="M35" i="10"/>
  <c r="M36" i="10"/>
  <c r="M37" i="10"/>
  <c r="M38" i="10"/>
  <c r="M34" i="10"/>
  <c r="M25" i="10"/>
  <c r="M26" i="10"/>
  <c r="M27" i="10"/>
  <c r="M28" i="10"/>
  <c r="M29" i="10"/>
  <c r="M30" i="10"/>
  <c r="M24" i="10"/>
  <c r="M15" i="10"/>
  <c r="M16" i="10"/>
  <c r="M17" i="10"/>
  <c r="M18" i="10"/>
  <c r="M19" i="10"/>
  <c r="M20" i="10"/>
  <c r="M14" i="10"/>
  <c r="M6" i="10"/>
  <c r="M7" i="10"/>
  <c r="M8" i="10"/>
  <c r="M9" i="10"/>
  <c r="M10" i="10"/>
  <c r="M5" i="10"/>
  <c r="M43" i="9"/>
  <c r="M44" i="9"/>
  <c r="M45" i="9"/>
  <c r="M42" i="9"/>
  <c r="M35" i="9"/>
  <c r="M36" i="9"/>
  <c r="M37" i="9"/>
  <c r="M38" i="9"/>
  <c r="M34" i="9"/>
  <c r="M25" i="9"/>
  <c r="M26" i="9"/>
  <c r="M27" i="9"/>
  <c r="M28" i="9"/>
  <c r="M29" i="9"/>
  <c r="M30" i="9"/>
  <c r="M24" i="9"/>
  <c r="M15" i="9"/>
  <c r="M16" i="9"/>
  <c r="M17" i="9"/>
  <c r="M18" i="9"/>
  <c r="M19" i="9"/>
  <c r="M20" i="9"/>
  <c r="M14" i="9"/>
  <c r="M6" i="9"/>
  <c r="M7" i="9"/>
  <c r="M8" i="9"/>
  <c r="M9" i="9"/>
  <c r="M10" i="9"/>
  <c r="M5" i="9"/>
  <c r="M42" i="8"/>
  <c r="M35" i="8"/>
  <c r="M36" i="8"/>
  <c r="M37" i="8"/>
  <c r="M38" i="8"/>
  <c r="M34" i="8"/>
  <c r="M25" i="8"/>
  <c r="M26" i="8"/>
  <c r="M27" i="8"/>
  <c r="M28" i="8"/>
  <c r="M29" i="8"/>
  <c r="M30" i="8"/>
  <c r="M24" i="8"/>
  <c r="M15" i="8"/>
  <c r="M16" i="8"/>
  <c r="M17" i="8"/>
  <c r="M18" i="8"/>
  <c r="M14" i="8"/>
  <c r="M6" i="8"/>
  <c r="M7" i="8"/>
  <c r="M5" i="8"/>
  <c r="M35" i="2"/>
  <c r="M36" i="2"/>
  <c r="M37" i="2"/>
  <c r="M38" i="2"/>
  <c r="M34" i="2"/>
  <c r="M25" i="2"/>
  <c r="M26" i="2"/>
  <c r="M27" i="2"/>
  <c r="M28" i="2"/>
  <c r="M29" i="2"/>
  <c r="M30" i="2"/>
  <c r="M24" i="2"/>
  <c r="M15" i="2"/>
  <c r="M16" i="2"/>
  <c r="M17" i="2"/>
  <c r="M18" i="2"/>
  <c r="M19" i="2"/>
  <c r="M20" i="2"/>
  <c r="M14" i="2"/>
  <c r="M6" i="2"/>
  <c r="M7" i="2"/>
  <c r="M8" i="2"/>
  <c r="M9" i="2"/>
  <c r="M10" i="2"/>
  <c r="M5" i="2"/>
  <c r="F11" i="8"/>
  <c r="H11" i="8"/>
  <c r="H46" i="10"/>
  <c r="F46" i="10"/>
  <c r="D46" i="10"/>
  <c r="H46" i="11"/>
  <c r="F46" i="11"/>
  <c r="D46" i="11"/>
  <c r="H46" i="9"/>
  <c r="F46" i="9"/>
  <c r="D46" i="9"/>
  <c r="H39" i="10"/>
  <c r="F39" i="10"/>
  <c r="D39" i="10"/>
  <c r="H39" i="11"/>
  <c r="F39" i="11"/>
  <c r="D39" i="11"/>
  <c r="H39" i="9"/>
  <c r="F39" i="9"/>
  <c r="D39" i="9"/>
  <c r="H31" i="10"/>
  <c r="F31" i="10"/>
  <c r="D31" i="10"/>
  <c r="H31" i="11"/>
  <c r="F31" i="11"/>
  <c r="D31" i="11"/>
  <c r="H31" i="9"/>
  <c r="F31" i="9"/>
  <c r="D31" i="9"/>
  <c r="D11" i="10"/>
  <c r="H21" i="11"/>
  <c r="H48" i="11"/>
  <c r="D11" i="11"/>
  <c r="D11" i="9"/>
  <c r="H21" i="10"/>
  <c r="F21" i="10"/>
  <c r="D21" i="10"/>
  <c r="F21" i="11"/>
  <c r="D21" i="11"/>
  <c r="H21" i="9"/>
  <c r="F21" i="9"/>
  <c r="D21" i="9"/>
  <c r="N45" i="10"/>
  <c r="P45" i="10"/>
  <c r="O45" i="10"/>
  <c r="N44" i="10"/>
  <c r="P44" i="10"/>
  <c r="O44" i="10"/>
  <c r="N43" i="10"/>
  <c r="P43" i="10"/>
  <c r="O43" i="10"/>
  <c r="N42" i="10"/>
  <c r="P42" i="10"/>
  <c r="O42" i="10"/>
  <c r="N38" i="10"/>
  <c r="P38" i="10"/>
  <c r="O38" i="10"/>
  <c r="N37" i="10"/>
  <c r="P37" i="10"/>
  <c r="O37" i="10"/>
  <c r="N36" i="10"/>
  <c r="P36" i="10"/>
  <c r="O36" i="10"/>
  <c r="O35" i="10"/>
  <c r="N35" i="10"/>
  <c r="P35" i="10"/>
  <c r="N34" i="10"/>
  <c r="P34" i="10"/>
  <c r="O34" i="10"/>
  <c r="N30" i="10"/>
  <c r="P30" i="10"/>
  <c r="O30" i="10"/>
  <c r="N29" i="10"/>
  <c r="P29" i="10"/>
  <c r="O29" i="10"/>
  <c r="O28" i="10"/>
  <c r="N28" i="10"/>
  <c r="P28" i="10"/>
  <c r="N27" i="10"/>
  <c r="P27" i="10"/>
  <c r="O27" i="10"/>
  <c r="N26" i="10"/>
  <c r="P26" i="10"/>
  <c r="O26" i="10"/>
  <c r="N25" i="10"/>
  <c r="P25" i="10"/>
  <c r="O25" i="10"/>
  <c r="O24" i="10"/>
  <c r="N24" i="10"/>
  <c r="P24" i="10"/>
  <c r="N20" i="10"/>
  <c r="P20" i="10"/>
  <c r="O20" i="10"/>
  <c r="N19" i="10"/>
  <c r="P19" i="10"/>
  <c r="O19" i="10"/>
  <c r="N18" i="10"/>
  <c r="P18" i="10"/>
  <c r="O18" i="10"/>
  <c r="O17" i="10"/>
  <c r="N17" i="10"/>
  <c r="P17" i="10"/>
  <c r="N16" i="10"/>
  <c r="P16" i="10"/>
  <c r="O16" i="10"/>
  <c r="N15" i="10"/>
  <c r="P15" i="10"/>
  <c r="O15" i="10"/>
  <c r="N14" i="10"/>
  <c r="P14" i="10"/>
  <c r="O14" i="10"/>
  <c r="O10" i="10"/>
  <c r="N10" i="10"/>
  <c r="P10" i="10"/>
  <c r="N9" i="10"/>
  <c r="P9" i="10"/>
  <c r="O9" i="10"/>
  <c r="N8" i="10"/>
  <c r="P8" i="10"/>
  <c r="O8" i="10"/>
  <c r="N7" i="10"/>
  <c r="P7" i="10"/>
  <c r="O7" i="10"/>
  <c r="O6" i="10"/>
  <c r="N6" i="10"/>
  <c r="P6" i="10"/>
  <c r="N5" i="10"/>
  <c r="P5" i="10"/>
  <c r="O5" i="10"/>
  <c r="N45" i="11"/>
  <c r="P45" i="11"/>
  <c r="O45" i="11"/>
  <c r="N44" i="11"/>
  <c r="P44" i="11"/>
  <c r="O44" i="11"/>
  <c r="N43" i="11"/>
  <c r="P43" i="11"/>
  <c r="O43" i="11"/>
  <c r="N42" i="11"/>
  <c r="P42" i="11"/>
  <c r="O42" i="11"/>
  <c r="N38" i="11"/>
  <c r="P38" i="11"/>
  <c r="O38" i="11"/>
  <c r="N37" i="11"/>
  <c r="P37" i="11"/>
  <c r="O37" i="11"/>
  <c r="N36" i="11"/>
  <c r="P36" i="11"/>
  <c r="O36" i="11"/>
  <c r="N35" i="11"/>
  <c r="P35" i="11"/>
  <c r="O35" i="11"/>
  <c r="N34" i="11"/>
  <c r="P34" i="11"/>
  <c r="O34" i="11"/>
  <c r="N30" i="11"/>
  <c r="P30" i="11"/>
  <c r="O30" i="11"/>
  <c r="N29" i="11"/>
  <c r="P29" i="11"/>
  <c r="O29" i="11"/>
  <c r="N28" i="11"/>
  <c r="P28" i="11"/>
  <c r="O28" i="11"/>
  <c r="N27" i="11"/>
  <c r="P27" i="11"/>
  <c r="O27" i="11"/>
  <c r="N26" i="11"/>
  <c r="P26" i="11"/>
  <c r="O26" i="11"/>
  <c r="N25" i="11"/>
  <c r="P25" i="11"/>
  <c r="O25" i="11"/>
  <c r="N24" i="11"/>
  <c r="P24" i="11"/>
  <c r="O24" i="11"/>
  <c r="N20" i="11"/>
  <c r="P20" i="11"/>
  <c r="O20" i="11"/>
  <c r="O19" i="11"/>
  <c r="N19" i="11"/>
  <c r="P19" i="11"/>
  <c r="N18" i="11"/>
  <c r="P18" i="11"/>
  <c r="O18" i="11"/>
  <c r="N17" i="11"/>
  <c r="P17" i="11"/>
  <c r="O17" i="11"/>
  <c r="N16" i="11"/>
  <c r="P16" i="11"/>
  <c r="O16" i="11"/>
  <c r="N15" i="11"/>
  <c r="P15" i="11"/>
  <c r="O15" i="11"/>
  <c r="O14" i="11"/>
  <c r="N14" i="11"/>
  <c r="P14" i="11"/>
  <c r="N10" i="11"/>
  <c r="P10" i="11"/>
  <c r="O10" i="11"/>
  <c r="N9" i="11"/>
  <c r="P9" i="11"/>
  <c r="O9" i="11"/>
  <c r="N8" i="11"/>
  <c r="P8" i="11"/>
  <c r="O8" i="11"/>
  <c r="O7" i="11"/>
  <c r="N7" i="11"/>
  <c r="P7" i="11"/>
  <c r="N6" i="11"/>
  <c r="P6" i="11"/>
  <c r="O6" i="11"/>
  <c r="N5" i="11"/>
  <c r="P5" i="11"/>
  <c r="O5" i="11"/>
  <c r="N45" i="9"/>
  <c r="P45" i="9"/>
  <c r="O45" i="9"/>
  <c r="O44" i="9"/>
  <c r="N44" i="9"/>
  <c r="P44" i="9"/>
  <c r="N43" i="9"/>
  <c r="P43" i="9"/>
  <c r="O43" i="9"/>
  <c r="N42" i="9"/>
  <c r="P42" i="9"/>
  <c r="O42" i="9"/>
  <c r="N38" i="9"/>
  <c r="P38" i="9"/>
  <c r="O38" i="9"/>
  <c r="O37" i="9"/>
  <c r="N37" i="9"/>
  <c r="P37" i="9"/>
  <c r="N36" i="9"/>
  <c r="P36" i="9"/>
  <c r="O36" i="9"/>
  <c r="N35" i="9"/>
  <c r="P35" i="9"/>
  <c r="O35" i="9"/>
  <c r="N34" i="9"/>
  <c r="P34" i="9"/>
  <c r="O34" i="9"/>
  <c r="O30" i="9"/>
  <c r="N30" i="9"/>
  <c r="P30" i="9"/>
  <c r="N29" i="9"/>
  <c r="P29" i="9"/>
  <c r="O29" i="9"/>
  <c r="N28" i="9"/>
  <c r="P28" i="9"/>
  <c r="O28" i="9"/>
  <c r="N27" i="9"/>
  <c r="P27" i="9"/>
  <c r="O27" i="9"/>
  <c r="O26" i="9"/>
  <c r="N26" i="9"/>
  <c r="P26" i="9"/>
  <c r="N25" i="9"/>
  <c r="P25" i="9"/>
  <c r="O25" i="9"/>
  <c r="N24" i="9"/>
  <c r="P24" i="9"/>
  <c r="O24" i="9"/>
  <c r="O20" i="9"/>
  <c r="N20" i="9"/>
  <c r="P20" i="9"/>
  <c r="O19" i="9"/>
  <c r="N19" i="9"/>
  <c r="P19" i="9"/>
  <c r="N18" i="9"/>
  <c r="P18" i="9"/>
  <c r="O18" i="9"/>
  <c r="N17" i="9"/>
  <c r="P17" i="9"/>
  <c r="O17" i="9"/>
  <c r="N16" i="9"/>
  <c r="P16" i="9"/>
  <c r="O16" i="9"/>
  <c r="O15" i="9"/>
  <c r="N15" i="9"/>
  <c r="P15" i="9"/>
  <c r="N14" i="9"/>
  <c r="P14" i="9"/>
  <c r="O14" i="9"/>
  <c r="L14" i="9"/>
  <c r="N10" i="9"/>
  <c r="P10" i="9"/>
  <c r="O10" i="9"/>
  <c r="N9" i="9"/>
  <c r="P9" i="9"/>
  <c r="O9" i="9"/>
  <c r="N8" i="9"/>
  <c r="P8" i="9"/>
  <c r="O8" i="9"/>
  <c r="N7" i="9"/>
  <c r="P7" i="9"/>
  <c r="O7" i="9"/>
  <c r="N6" i="9"/>
  <c r="P6" i="9"/>
  <c r="O6" i="9"/>
  <c r="N5" i="9"/>
  <c r="P5" i="9"/>
  <c r="O5" i="9"/>
  <c r="I47" i="10"/>
  <c r="G47" i="10"/>
  <c r="E47" i="10"/>
  <c r="I47" i="11"/>
  <c r="G47" i="11"/>
  <c r="E47" i="11"/>
  <c r="I47" i="8"/>
  <c r="G47" i="8"/>
  <c r="E47" i="8"/>
  <c r="H46" i="8"/>
  <c r="F46" i="8"/>
  <c r="D46" i="8"/>
  <c r="H39" i="8"/>
  <c r="F39" i="8"/>
  <c r="D39" i="8"/>
  <c r="H31" i="8"/>
  <c r="F31" i="8"/>
  <c r="D31" i="8"/>
  <c r="H21" i="8"/>
  <c r="F21" i="8"/>
  <c r="D21" i="8"/>
  <c r="D11" i="8"/>
  <c r="N45" i="8"/>
  <c r="P45" i="8"/>
  <c r="M45" i="8"/>
  <c r="O45" i="8"/>
  <c r="N44" i="8"/>
  <c r="P44" i="8"/>
  <c r="M44" i="8"/>
  <c r="O44" i="8"/>
  <c r="N43" i="8"/>
  <c r="P43" i="8"/>
  <c r="M43" i="8"/>
  <c r="O43" i="8"/>
  <c r="N42" i="8"/>
  <c r="P42" i="8"/>
  <c r="O42" i="8"/>
  <c r="N38" i="8"/>
  <c r="P38" i="8"/>
  <c r="O38" i="8"/>
  <c r="N37" i="8"/>
  <c r="P37" i="8"/>
  <c r="O37" i="8"/>
  <c r="N36" i="8"/>
  <c r="P36" i="8"/>
  <c r="O36" i="8"/>
  <c r="N35" i="8"/>
  <c r="P35" i="8"/>
  <c r="O35" i="8"/>
  <c r="N34" i="8"/>
  <c r="P34" i="8"/>
  <c r="O34" i="8"/>
  <c r="N30" i="8"/>
  <c r="P30" i="8"/>
  <c r="O30" i="8"/>
  <c r="N29" i="8"/>
  <c r="P29" i="8"/>
  <c r="O29" i="8"/>
  <c r="N28" i="8"/>
  <c r="P28" i="8"/>
  <c r="O28" i="8"/>
  <c r="N27" i="8"/>
  <c r="P27" i="8"/>
  <c r="O27" i="8"/>
  <c r="N26" i="8"/>
  <c r="P26" i="8"/>
  <c r="O26" i="8"/>
  <c r="N25" i="8"/>
  <c r="P25" i="8"/>
  <c r="O25" i="8"/>
  <c r="N24" i="8"/>
  <c r="P24" i="8"/>
  <c r="O24" i="8"/>
  <c r="N20" i="8"/>
  <c r="P20" i="8"/>
  <c r="M20" i="8"/>
  <c r="O20" i="8"/>
  <c r="N19" i="8"/>
  <c r="P19" i="8"/>
  <c r="M19" i="8"/>
  <c r="O19" i="8"/>
  <c r="N18" i="8"/>
  <c r="P18" i="8"/>
  <c r="O18" i="8"/>
  <c r="N17" i="8"/>
  <c r="P17" i="8"/>
  <c r="O17" i="8"/>
  <c r="N16" i="8"/>
  <c r="P16" i="8"/>
  <c r="O16" i="8"/>
  <c r="N15" i="8"/>
  <c r="P15" i="8"/>
  <c r="O15" i="8"/>
  <c r="N14" i="8"/>
  <c r="P14" i="8"/>
  <c r="O14" i="8"/>
  <c r="N10" i="8"/>
  <c r="P10" i="8"/>
  <c r="M10" i="8"/>
  <c r="O10" i="8"/>
  <c r="N9" i="8"/>
  <c r="P9" i="8"/>
  <c r="M9" i="8"/>
  <c r="O9" i="8"/>
  <c r="N8" i="8"/>
  <c r="P8" i="8"/>
  <c r="M8" i="8"/>
  <c r="O8" i="8"/>
  <c r="N7" i="8"/>
  <c r="P7" i="8"/>
  <c r="O7" i="8"/>
  <c r="N6" i="8"/>
  <c r="P6" i="8"/>
  <c r="O6" i="8"/>
  <c r="N5" i="8"/>
  <c r="P5" i="8"/>
  <c r="O5" i="8"/>
  <c r="F48" i="11"/>
  <c r="H48" i="10"/>
  <c r="D48" i="8"/>
  <c r="H48" i="8"/>
  <c r="F48" i="8"/>
  <c r="D48" i="11"/>
  <c r="F48" i="10"/>
  <c r="F48" i="9"/>
  <c r="H48" i="9"/>
  <c r="D48" i="9"/>
  <c r="D48" i="10"/>
  <c r="H46" i="2"/>
  <c r="F46" i="2"/>
  <c r="D46" i="2"/>
  <c r="H39" i="2"/>
  <c r="F39" i="2"/>
  <c r="D39" i="2"/>
  <c r="D31" i="2"/>
  <c r="F31" i="2"/>
  <c r="H31" i="2"/>
  <c r="H21" i="2"/>
  <c r="F21" i="2"/>
  <c r="D21" i="2"/>
  <c r="D22" i="2"/>
  <c r="F11" i="2"/>
  <c r="H11" i="2"/>
  <c r="D11" i="2"/>
  <c r="M43" i="2"/>
  <c r="O43" i="2"/>
  <c r="N43" i="2"/>
  <c r="P43" i="2"/>
  <c r="M44" i="2"/>
  <c r="O44" i="2"/>
  <c r="N44" i="2"/>
  <c r="P44" i="2"/>
  <c r="M45" i="2"/>
  <c r="O45" i="2"/>
  <c r="N45" i="2"/>
  <c r="P45" i="2"/>
  <c r="N42" i="2"/>
  <c r="P42" i="2"/>
  <c r="M42" i="2"/>
  <c r="O42" i="2"/>
  <c r="O35" i="2"/>
  <c r="N35" i="2"/>
  <c r="P35" i="2"/>
  <c r="O36" i="2"/>
  <c r="N36" i="2"/>
  <c r="P36" i="2"/>
  <c r="O37" i="2"/>
  <c r="N37" i="2"/>
  <c r="P37" i="2"/>
  <c r="O38" i="2"/>
  <c r="N38" i="2"/>
  <c r="P38" i="2"/>
  <c r="N34" i="2"/>
  <c r="P34" i="2"/>
  <c r="O34" i="2"/>
  <c r="N25" i="2"/>
  <c r="P25" i="2"/>
  <c r="O25" i="2"/>
  <c r="N26" i="2"/>
  <c r="P26" i="2"/>
  <c r="O26" i="2"/>
  <c r="O27" i="2"/>
  <c r="N27" i="2"/>
  <c r="P27" i="2"/>
  <c r="O28" i="2"/>
  <c r="N28" i="2"/>
  <c r="P28" i="2"/>
  <c r="O29" i="2"/>
  <c r="N29" i="2"/>
  <c r="P29" i="2"/>
  <c r="O30" i="2"/>
  <c r="N30" i="2"/>
  <c r="P30" i="2"/>
  <c r="N24" i="2"/>
  <c r="P24" i="2"/>
  <c r="O24" i="2"/>
  <c r="O14" i="2"/>
  <c r="N15" i="2"/>
  <c r="P15" i="2"/>
  <c r="N16" i="2"/>
  <c r="P16" i="2"/>
  <c r="N17" i="2"/>
  <c r="P17" i="2"/>
  <c r="N18" i="2"/>
  <c r="P18" i="2"/>
  <c r="N19" i="2"/>
  <c r="P19" i="2"/>
  <c r="N20" i="2"/>
  <c r="P20" i="2"/>
  <c r="N14" i="2"/>
  <c r="P14" i="2"/>
  <c r="O15" i="2"/>
  <c r="O16" i="2"/>
  <c r="O17" i="2"/>
  <c r="O18" i="2"/>
  <c r="O19" i="2"/>
  <c r="O20" i="2"/>
  <c r="N6" i="2"/>
  <c r="P6" i="2"/>
  <c r="N7" i="2"/>
  <c r="P7" i="2"/>
  <c r="N8" i="2"/>
  <c r="P8" i="2"/>
  <c r="N9" i="2"/>
  <c r="P9" i="2"/>
  <c r="N10" i="2"/>
  <c r="P10" i="2"/>
  <c r="N5" i="2"/>
  <c r="P5" i="2"/>
  <c r="O6" i="2"/>
  <c r="O7" i="2"/>
  <c r="O8" i="2"/>
  <c r="O9" i="2"/>
  <c r="O10" i="2"/>
  <c r="O5" i="2"/>
  <c r="D48" i="2"/>
  <c r="H48" i="2"/>
  <c r="F48" i="2"/>
  <c r="I41" i="8"/>
  <c r="I33" i="8"/>
  <c r="I23" i="8"/>
  <c r="I41" i="9"/>
  <c r="I33" i="9"/>
  <c r="I23" i="9"/>
  <c r="I41" i="10"/>
  <c r="I33" i="10"/>
  <c r="I23" i="10"/>
  <c r="I41" i="11"/>
  <c r="I33" i="11"/>
  <c r="I23" i="11"/>
  <c r="I41" i="2"/>
  <c r="I33" i="2"/>
  <c r="I23" i="2"/>
  <c r="G33" i="8"/>
  <c r="G33" i="9"/>
  <c r="G33" i="10"/>
  <c r="G33" i="11"/>
  <c r="G33" i="2"/>
  <c r="G41" i="8"/>
  <c r="G23" i="8"/>
  <c r="G41" i="9"/>
  <c r="G23" i="9"/>
  <c r="G41" i="10"/>
  <c r="G23" i="10"/>
  <c r="G41" i="11"/>
  <c r="G23" i="11"/>
  <c r="G41" i="2"/>
  <c r="G23" i="2"/>
  <c r="E41" i="8"/>
  <c r="E33" i="8"/>
  <c r="E23" i="8"/>
  <c r="E41" i="9"/>
  <c r="E33" i="9"/>
  <c r="E23" i="9"/>
  <c r="E41" i="10"/>
  <c r="E33" i="10"/>
  <c r="E23" i="10"/>
  <c r="E41" i="11"/>
  <c r="E33" i="11"/>
  <c r="E23" i="11"/>
  <c r="E41" i="2"/>
  <c r="E33" i="2"/>
  <c r="E23" i="2"/>
  <c r="I13" i="8"/>
  <c r="I13" i="10"/>
  <c r="I13" i="11"/>
  <c r="I13" i="2"/>
  <c r="G13" i="8"/>
  <c r="G13" i="10"/>
  <c r="G13" i="11"/>
  <c r="G13" i="2"/>
  <c r="E13" i="8"/>
  <c r="E13" i="10"/>
  <c r="E13" i="11"/>
  <c r="E13" i="2"/>
  <c r="I3" i="8"/>
  <c r="I32" i="8"/>
  <c r="I3" i="9"/>
  <c r="I32" i="9"/>
  <c r="I3" i="10"/>
  <c r="I32" i="10"/>
  <c r="I3" i="11"/>
  <c r="I40" i="11"/>
  <c r="I3" i="2"/>
  <c r="I32" i="2"/>
  <c r="G3" i="8"/>
  <c r="G32" i="8"/>
  <c r="G3" i="9"/>
  <c r="G22" i="9"/>
  <c r="G3" i="10"/>
  <c r="G40" i="10"/>
  <c r="G3" i="11"/>
  <c r="G22" i="11"/>
  <c r="G3" i="2"/>
  <c r="G32" i="2"/>
  <c r="E3" i="8"/>
  <c r="E12" i="8"/>
  <c r="E3" i="9"/>
  <c r="E22" i="9"/>
  <c r="E3" i="10"/>
  <c r="E32" i="10"/>
  <c r="E3" i="11"/>
  <c r="E32" i="11"/>
  <c r="E3" i="2"/>
  <c r="E32" i="2"/>
  <c r="E12" i="11"/>
  <c r="G32" i="11"/>
  <c r="G40" i="11"/>
  <c r="I12" i="11"/>
  <c r="E22" i="11"/>
  <c r="E40" i="11"/>
  <c r="E40" i="9"/>
  <c r="G40" i="9"/>
  <c r="G32" i="9"/>
  <c r="I32" i="11"/>
  <c r="I22" i="8"/>
  <c r="G12" i="11"/>
  <c r="I22" i="11"/>
  <c r="I40" i="9"/>
  <c r="G12" i="10"/>
  <c r="G22" i="10"/>
  <c r="I22" i="9"/>
  <c r="I40" i="8"/>
  <c r="I12" i="10"/>
  <c r="I22" i="10"/>
  <c r="I40" i="10"/>
  <c r="G32" i="10"/>
  <c r="E40" i="10"/>
  <c r="E12" i="10"/>
  <c r="E22" i="10"/>
  <c r="E32" i="9"/>
  <c r="I12" i="8"/>
  <c r="G22" i="8"/>
  <c r="G40" i="8"/>
  <c r="G12" i="8"/>
  <c r="E32" i="8"/>
  <c r="E22" i="8"/>
  <c r="E40" i="8"/>
  <c r="I40" i="2"/>
  <c r="I22" i="2"/>
  <c r="G12" i="2"/>
  <c r="E22" i="2"/>
  <c r="E40" i="2"/>
  <c r="G40" i="2"/>
  <c r="E12" i="2"/>
  <c r="I12" i="2"/>
  <c r="G22" i="2"/>
  <c r="I47" i="9"/>
  <c r="G47" i="9"/>
  <c r="E47" i="9"/>
  <c r="F40" i="8"/>
  <c r="H40" i="8"/>
  <c r="F40" i="9"/>
  <c r="H40" i="9"/>
  <c r="F40" i="10"/>
  <c r="H40" i="10"/>
  <c r="F40" i="11"/>
  <c r="H40" i="11"/>
  <c r="F40" i="2"/>
  <c r="H40" i="2"/>
  <c r="F32" i="8"/>
  <c r="H32" i="8"/>
  <c r="F32" i="9"/>
  <c r="H32" i="9"/>
  <c r="F32" i="10"/>
  <c r="H32" i="10"/>
  <c r="F32" i="11"/>
  <c r="H32" i="11"/>
  <c r="F32" i="2"/>
  <c r="H32" i="2"/>
  <c r="F22" i="8"/>
  <c r="H22" i="8"/>
  <c r="F22" i="9"/>
  <c r="H22" i="9"/>
  <c r="F22" i="10"/>
  <c r="H22" i="10"/>
  <c r="F22" i="11"/>
  <c r="H22" i="11"/>
  <c r="F22" i="2"/>
  <c r="H22" i="2"/>
  <c r="F12" i="8"/>
  <c r="H12" i="8"/>
  <c r="F12" i="10"/>
  <c r="H12" i="10"/>
  <c r="F12" i="11"/>
  <c r="H12" i="11"/>
  <c r="F12" i="2"/>
  <c r="H12" i="2"/>
  <c r="J45" i="9"/>
  <c r="K45" i="9"/>
  <c r="C45" i="9"/>
  <c r="B45" i="9"/>
  <c r="L45" i="9"/>
  <c r="J44" i="9"/>
  <c r="K44" i="9"/>
  <c r="C44" i="9"/>
  <c r="B44" i="9"/>
  <c r="L44" i="9"/>
  <c r="J43" i="9"/>
  <c r="K43" i="9"/>
  <c r="C43" i="9"/>
  <c r="B43" i="9"/>
  <c r="L43" i="9"/>
  <c r="J42" i="9"/>
  <c r="K42" i="9"/>
  <c r="C42" i="9"/>
  <c r="B42" i="9"/>
  <c r="L42" i="9"/>
  <c r="J41" i="9"/>
  <c r="J40" i="9"/>
  <c r="D40" i="9"/>
  <c r="J38" i="9"/>
  <c r="K38" i="9"/>
  <c r="C38" i="9"/>
  <c r="B38" i="9"/>
  <c r="L38" i="9"/>
  <c r="J37" i="9"/>
  <c r="K37" i="9"/>
  <c r="C37" i="9"/>
  <c r="B37" i="9"/>
  <c r="L37" i="9"/>
  <c r="J36" i="9"/>
  <c r="K36" i="9"/>
  <c r="C36" i="9"/>
  <c r="B36" i="9"/>
  <c r="L36" i="9"/>
  <c r="J35" i="9"/>
  <c r="K35" i="9"/>
  <c r="C35" i="9"/>
  <c r="B35" i="9"/>
  <c r="L35" i="9"/>
  <c r="J34" i="9"/>
  <c r="K34" i="9"/>
  <c r="C34" i="9"/>
  <c r="B34" i="9"/>
  <c r="L34" i="9"/>
  <c r="J33" i="9"/>
  <c r="J32" i="9"/>
  <c r="D32" i="9"/>
  <c r="J30" i="9"/>
  <c r="K30" i="9"/>
  <c r="C30" i="9"/>
  <c r="B30" i="9"/>
  <c r="L30" i="9"/>
  <c r="J29" i="9"/>
  <c r="K29" i="9"/>
  <c r="C29" i="9"/>
  <c r="B29" i="9"/>
  <c r="L29" i="9"/>
  <c r="J28" i="9"/>
  <c r="K28" i="9"/>
  <c r="C28" i="9"/>
  <c r="B28" i="9"/>
  <c r="L28" i="9"/>
  <c r="J27" i="9"/>
  <c r="K27" i="9"/>
  <c r="C27" i="9"/>
  <c r="B27" i="9"/>
  <c r="L27" i="9"/>
  <c r="J26" i="9"/>
  <c r="K26" i="9"/>
  <c r="C26" i="9"/>
  <c r="B26" i="9"/>
  <c r="L26" i="9"/>
  <c r="J25" i="9"/>
  <c r="K25" i="9"/>
  <c r="C25" i="9"/>
  <c r="B25" i="9"/>
  <c r="L25" i="9"/>
  <c r="J24" i="9"/>
  <c r="K24" i="9"/>
  <c r="C24" i="9"/>
  <c r="B24" i="9"/>
  <c r="L24" i="9"/>
  <c r="J23" i="9"/>
  <c r="J22" i="9"/>
  <c r="D22" i="9"/>
  <c r="J20" i="9"/>
  <c r="K20" i="9"/>
  <c r="C20" i="9"/>
  <c r="B20" i="9"/>
  <c r="L20" i="9"/>
  <c r="J19" i="9"/>
  <c r="K19" i="9"/>
  <c r="C19" i="9"/>
  <c r="B19" i="9"/>
  <c r="L19" i="9"/>
  <c r="J18" i="9"/>
  <c r="K18" i="9"/>
  <c r="C18" i="9"/>
  <c r="B18" i="9"/>
  <c r="L18" i="9"/>
  <c r="J17" i="9"/>
  <c r="K17" i="9"/>
  <c r="C17" i="9"/>
  <c r="B17" i="9"/>
  <c r="L17" i="9"/>
  <c r="J16" i="9"/>
  <c r="K16" i="9"/>
  <c r="C16" i="9"/>
  <c r="B16" i="9"/>
  <c r="L16" i="9"/>
  <c r="J15" i="9"/>
  <c r="K15" i="9"/>
  <c r="C15" i="9"/>
  <c r="B15" i="9"/>
  <c r="L15" i="9"/>
  <c r="J14" i="9"/>
  <c r="K14" i="9"/>
  <c r="J13" i="9"/>
  <c r="J12" i="9"/>
  <c r="J10" i="9"/>
  <c r="K10" i="9"/>
  <c r="C10" i="9"/>
  <c r="B10" i="9"/>
  <c r="L10" i="9"/>
  <c r="J9" i="9"/>
  <c r="K9" i="9"/>
  <c r="C9" i="9"/>
  <c r="B9" i="9"/>
  <c r="L9" i="9"/>
  <c r="J8" i="9"/>
  <c r="K8" i="9"/>
  <c r="C8" i="9"/>
  <c r="B8" i="9"/>
  <c r="L8" i="9"/>
  <c r="J7" i="9"/>
  <c r="K7" i="9"/>
  <c r="C7" i="9"/>
  <c r="B7" i="9"/>
  <c r="L7" i="9"/>
  <c r="J6" i="9"/>
  <c r="K6" i="9"/>
  <c r="C6" i="9"/>
  <c r="B6" i="9"/>
  <c r="L6" i="9"/>
  <c r="J5" i="9"/>
  <c r="K5" i="9"/>
  <c r="C5" i="9"/>
  <c r="B5" i="9"/>
  <c r="L5" i="9"/>
  <c r="C45" i="10"/>
  <c r="B45" i="10"/>
  <c r="L45" i="10"/>
  <c r="C44" i="10"/>
  <c r="B44" i="10"/>
  <c r="L44" i="10"/>
  <c r="C43" i="10"/>
  <c r="B43" i="10"/>
  <c r="L43" i="10"/>
  <c r="C42" i="10"/>
  <c r="B42" i="10"/>
  <c r="L42" i="10"/>
  <c r="J41" i="10"/>
  <c r="J40" i="10"/>
  <c r="D40" i="10"/>
  <c r="C38" i="10"/>
  <c r="B38" i="10"/>
  <c r="L38" i="10"/>
  <c r="C37" i="10"/>
  <c r="B37" i="10"/>
  <c r="L37" i="10"/>
  <c r="C36" i="10"/>
  <c r="B36" i="10"/>
  <c r="L36" i="10"/>
  <c r="C35" i="10"/>
  <c r="B35" i="10"/>
  <c r="L35" i="10"/>
  <c r="C34" i="10"/>
  <c r="B34" i="10"/>
  <c r="L34" i="10"/>
  <c r="J33" i="10"/>
  <c r="J32" i="10"/>
  <c r="D32" i="10"/>
  <c r="C30" i="10"/>
  <c r="B30" i="10"/>
  <c r="L30" i="10"/>
  <c r="C29" i="10"/>
  <c r="B29" i="10"/>
  <c r="L29" i="10"/>
  <c r="C28" i="10"/>
  <c r="B28" i="10"/>
  <c r="L28" i="10"/>
  <c r="C27" i="10"/>
  <c r="B27" i="10"/>
  <c r="L27" i="10"/>
  <c r="C26" i="10"/>
  <c r="B26" i="10"/>
  <c r="L26" i="10"/>
  <c r="C25" i="10"/>
  <c r="B25" i="10"/>
  <c r="L25" i="10"/>
  <c r="C24" i="10"/>
  <c r="B24" i="10"/>
  <c r="L24" i="10"/>
  <c r="J23" i="10"/>
  <c r="J22" i="10"/>
  <c r="D22" i="10"/>
  <c r="C20" i="10"/>
  <c r="B20" i="10"/>
  <c r="L20" i="10"/>
  <c r="C19" i="10"/>
  <c r="B19" i="10"/>
  <c r="L19" i="10"/>
  <c r="C18" i="10"/>
  <c r="B18" i="10"/>
  <c r="L18" i="10"/>
  <c r="C17" i="10"/>
  <c r="B17" i="10"/>
  <c r="L17" i="10"/>
  <c r="C16" i="10"/>
  <c r="B16" i="10"/>
  <c r="L16" i="10"/>
  <c r="C15" i="10"/>
  <c r="B15" i="10"/>
  <c r="L15" i="10"/>
  <c r="C14" i="10"/>
  <c r="B14" i="10"/>
  <c r="L14" i="10"/>
  <c r="J13" i="10"/>
  <c r="J12" i="10"/>
  <c r="D12" i="10"/>
  <c r="C10" i="10"/>
  <c r="B10" i="10"/>
  <c r="L10" i="10"/>
  <c r="C9" i="10"/>
  <c r="B9" i="10"/>
  <c r="L9" i="10"/>
  <c r="C8" i="10"/>
  <c r="B8" i="10"/>
  <c r="L8" i="10"/>
  <c r="C7" i="10"/>
  <c r="B7" i="10"/>
  <c r="L7" i="10"/>
  <c r="C6" i="10"/>
  <c r="B6" i="10"/>
  <c r="L6" i="10"/>
  <c r="C5" i="10"/>
  <c r="B5" i="10"/>
  <c r="L5" i="10"/>
  <c r="C45" i="11"/>
  <c r="B45" i="11"/>
  <c r="L45" i="11"/>
  <c r="C44" i="11"/>
  <c r="B44" i="11"/>
  <c r="L44" i="11"/>
  <c r="C43" i="11"/>
  <c r="B43" i="11"/>
  <c r="L43" i="11"/>
  <c r="C42" i="11"/>
  <c r="B42" i="11"/>
  <c r="L42" i="11"/>
  <c r="J41" i="11"/>
  <c r="J40" i="11"/>
  <c r="D40" i="11"/>
  <c r="C38" i="11"/>
  <c r="B38" i="11"/>
  <c r="L38" i="11"/>
  <c r="C37" i="11"/>
  <c r="B37" i="11"/>
  <c r="L37" i="11"/>
  <c r="C36" i="11"/>
  <c r="B36" i="11"/>
  <c r="L36" i="11"/>
  <c r="C35" i="11"/>
  <c r="B35" i="11"/>
  <c r="L35" i="11"/>
  <c r="C34" i="11"/>
  <c r="B34" i="11"/>
  <c r="L34" i="11"/>
  <c r="J33" i="11"/>
  <c r="J32" i="11"/>
  <c r="D32" i="11"/>
  <c r="C30" i="11"/>
  <c r="B30" i="11"/>
  <c r="L30" i="11"/>
  <c r="C29" i="11"/>
  <c r="B29" i="11"/>
  <c r="L29" i="11"/>
  <c r="C28" i="11"/>
  <c r="B28" i="11"/>
  <c r="L28" i="11"/>
  <c r="C27" i="11"/>
  <c r="B27" i="11"/>
  <c r="L27" i="11"/>
  <c r="C26" i="11"/>
  <c r="B26" i="11"/>
  <c r="L26" i="11"/>
  <c r="C25" i="11"/>
  <c r="B25" i="11"/>
  <c r="L25" i="11"/>
  <c r="C24" i="11"/>
  <c r="B24" i="11"/>
  <c r="L24" i="11"/>
  <c r="J23" i="11"/>
  <c r="J22" i="11"/>
  <c r="D22" i="11"/>
  <c r="C20" i="11"/>
  <c r="B20" i="11"/>
  <c r="L20" i="11"/>
  <c r="C19" i="11"/>
  <c r="B19" i="11"/>
  <c r="L19" i="11"/>
  <c r="C18" i="11"/>
  <c r="B18" i="11"/>
  <c r="L18" i="11"/>
  <c r="C17" i="11"/>
  <c r="B17" i="11"/>
  <c r="L17" i="11"/>
  <c r="C16" i="11"/>
  <c r="B16" i="11"/>
  <c r="L16" i="11"/>
  <c r="C15" i="11"/>
  <c r="B15" i="11"/>
  <c r="L15" i="11"/>
  <c r="C14" i="11"/>
  <c r="B14" i="11"/>
  <c r="L14" i="11"/>
  <c r="J13" i="11"/>
  <c r="J12" i="11"/>
  <c r="D12" i="11"/>
  <c r="C10" i="11"/>
  <c r="B10" i="11"/>
  <c r="L10" i="11"/>
  <c r="C9" i="11"/>
  <c r="B9" i="11"/>
  <c r="L9" i="11"/>
  <c r="C8" i="11"/>
  <c r="B8" i="11"/>
  <c r="L8" i="11"/>
  <c r="C7" i="11"/>
  <c r="B7" i="11"/>
  <c r="L7" i="11"/>
  <c r="C6" i="11"/>
  <c r="B6" i="11"/>
  <c r="L6" i="11"/>
  <c r="C5" i="11"/>
  <c r="B5" i="11"/>
  <c r="L5" i="11"/>
  <c r="C45" i="8"/>
  <c r="B45" i="8"/>
  <c r="L45" i="8"/>
  <c r="C44" i="8"/>
  <c r="B44" i="8"/>
  <c r="L44" i="8"/>
  <c r="C43" i="8"/>
  <c r="B43" i="8"/>
  <c r="L43" i="8"/>
  <c r="C42" i="8"/>
  <c r="B42" i="8"/>
  <c r="L42" i="8"/>
  <c r="J41" i="8"/>
  <c r="J40" i="8"/>
  <c r="D40" i="8"/>
  <c r="C38" i="8"/>
  <c r="B38" i="8"/>
  <c r="L38" i="8"/>
  <c r="C37" i="8"/>
  <c r="B37" i="8"/>
  <c r="L37" i="8"/>
  <c r="C36" i="8"/>
  <c r="B36" i="8"/>
  <c r="L36" i="8"/>
  <c r="C35" i="8"/>
  <c r="B35" i="8"/>
  <c r="L35" i="8"/>
  <c r="C34" i="8"/>
  <c r="B34" i="8"/>
  <c r="L34" i="8"/>
  <c r="J33" i="8"/>
  <c r="J32" i="8"/>
  <c r="D32" i="8"/>
  <c r="C30" i="8"/>
  <c r="B30" i="8"/>
  <c r="L30" i="8"/>
  <c r="C29" i="8"/>
  <c r="B29" i="8"/>
  <c r="L29" i="8"/>
  <c r="C28" i="8"/>
  <c r="B28" i="8"/>
  <c r="L28" i="8"/>
  <c r="C27" i="8"/>
  <c r="B27" i="8"/>
  <c r="L27" i="8"/>
  <c r="C26" i="8"/>
  <c r="B26" i="8"/>
  <c r="L26" i="8"/>
  <c r="C25" i="8"/>
  <c r="B25" i="8"/>
  <c r="L25" i="8"/>
  <c r="C24" i="8"/>
  <c r="B24" i="8"/>
  <c r="L24" i="8"/>
  <c r="J23" i="8"/>
  <c r="J22" i="8"/>
  <c r="D22" i="8"/>
  <c r="C20" i="8"/>
  <c r="B20" i="8"/>
  <c r="L20" i="8"/>
  <c r="C19" i="8"/>
  <c r="B19" i="8"/>
  <c r="L19" i="8"/>
  <c r="C18" i="8"/>
  <c r="B18" i="8"/>
  <c r="L18" i="8"/>
  <c r="C17" i="8"/>
  <c r="B17" i="8"/>
  <c r="L17" i="8"/>
  <c r="C16" i="8"/>
  <c r="B16" i="8"/>
  <c r="L16" i="8"/>
  <c r="C15" i="8"/>
  <c r="B15" i="8"/>
  <c r="L15" i="8"/>
  <c r="C14" i="8"/>
  <c r="B14" i="8"/>
  <c r="L14" i="8"/>
  <c r="J13" i="8"/>
  <c r="J12" i="8"/>
  <c r="D12" i="8"/>
  <c r="C10" i="8"/>
  <c r="B10" i="8"/>
  <c r="L10" i="8"/>
  <c r="C9" i="8"/>
  <c r="B9" i="8"/>
  <c r="L9" i="8"/>
  <c r="C8" i="8"/>
  <c r="B8" i="8"/>
  <c r="L8" i="8"/>
  <c r="C7" i="8"/>
  <c r="B7" i="8"/>
  <c r="L7" i="8"/>
  <c r="C6" i="8"/>
  <c r="B6" i="8"/>
  <c r="L6" i="8"/>
  <c r="C5" i="8"/>
  <c r="B5" i="8"/>
  <c r="L5" i="8"/>
  <c r="K31" i="9"/>
  <c r="K11" i="9"/>
  <c r="J46" i="8"/>
  <c r="J21" i="9"/>
  <c r="K21" i="9"/>
  <c r="K39" i="9"/>
  <c r="K46" i="9"/>
  <c r="K1" i="9"/>
  <c r="J11" i="11"/>
  <c r="J31" i="11"/>
  <c r="J46" i="11"/>
  <c r="J31" i="10"/>
  <c r="J21" i="11"/>
  <c r="J39" i="11"/>
  <c r="J21" i="10"/>
  <c r="J39" i="9"/>
  <c r="J11" i="10"/>
  <c r="J39" i="10"/>
  <c r="J46" i="10"/>
  <c r="J11" i="9"/>
  <c r="J31" i="9"/>
  <c r="J46" i="9"/>
  <c r="J39" i="8"/>
  <c r="J31" i="8"/>
  <c r="J21" i="8"/>
  <c r="J11" i="8"/>
  <c r="C45" i="2"/>
  <c r="B45" i="2"/>
  <c r="L45" i="2"/>
  <c r="C44" i="2"/>
  <c r="B44" i="2"/>
  <c r="L44" i="2"/>
  <c r="C43" i="2"/>
  <c r="B43" i="2"/>
  <c r="L43" i="2"/>
  <c r="C42" i="2"/>
  <c r="B42" i="2"/>
  <c r="L42" i="2"/>
  <c r="C38" i="2"/>
  <c r="B38" i="2"/>
  <c r="L38" i="2"/>
  <c r="C37" i="2"/>
  <c r="B37" i="2"/>
  <c r="L37" i="2"/>
  <c r="C36" i="2"/>
  <c r="B36" i="2"/>
  <c r="L36" i="2"/>
  <c r="C35" i="2"/>
  <c r="B35" i="2"/>
  <c r="L35" i="2"/>
  <c r="C34" i="2"/>
  <c r="B34" i="2"/>
  <c r="L34" i="2"/>
  <c r="C30" i="2"/>
  <c r="B30" i="2"/>
  <c r="L30" i="2"/>
  <c r="C29" i="2"/>
  <c r="B29" i="2"/>
  <c r="L29" i="2"/>
  <c r="C28" i="2"/>
  <c r="B28" i="2"/>
  <c r="L28" i="2"/>
  <c r="C27" i="2"/>
  <c r="B27" i="2"/>
  <c r="L27" i="2"/>
  <c r="C26" i="2"/>
  <c r="B26" i="2"/>
  <c r="L26" i="2"/>
  <c r="C25" i="2"/>
  <c r="B25" i="2"/>
  <c r="L25" i="2"/>
  <c r="C24" i="2"/>
  <c r="B24" i="2"/>
  <c r="L24" i="2"/>
  <c r="B20" i="2"/>
  <c r="L20" i="2"/>
  <c r="C20" i="2"/>
  <c r="C19" i="2"/>
  <c r="B19" i="2"/>
  <c r="L19" i="2"/>
  <c r="C18" i="2"/>
  <c r="B18" i="2"/>
  <c r="L18" i="2"/>
  <c r="C17" i="2"/>
  <c r="B17" i="2"/>
  <c r="L17" i="2"/>
  <c r="C16" i="2"/>
  <c r="B16" i="2"/>
  <c r="L16" i="2"/>
  <c r="C15" i="2"/>
  <c r="B15" i="2"/>
  <c r="L15" i="2"/>
  <c r="C14" i="2"/>
  <c r="B14" i="2"/>
  <c r="L14" i="2"/>
  <c r="C6" i="2"/>
  <c r="C7" i="2"/>
  <c r="C8" i="2"/>
  <c r="C9" i="2"/>
  <c r="C10" i="2"/>
  <c r="B6" i="2"/>
  <c r="L6" i="2"/>
  <c r="B7" i="2"/>
  <c r="L7" i="2"/>
  <c r="B8" i="2"/>
  <c r="L8" i="2"/>
  <c r="B9" i="2"/>
  <c r="L9" i="2"/>
  <c r="B10" i="2"/>
  <c r="L10" i="2"/>
  <c r="B5" i="2"/>
  <c r="L5" i="2"/>
  <c r="I47" i="2"/>
  <c r="J39" i="2"/>
  <c r="J11" i="2"/>
  <c r="J21" i="2"/>
  <c r="G47" i="2"/>
  <c r="J31" i="2"/>
  <c r="J46" i="2"/>
  <c r="J12" i="2"/>
  <c r="J13" i="2"/>
  <c r="J22" i="2"/>
  <c r="J23" i="2"/>
  <c r="J32" i="2"/>
  <c r="J33" i="2"/>
  <c r="J40" i="2"/>
  <c r="J41" i="2"/>
  <c r="C5" i="2"/>
  <c r="D12" i="2"/>
  <c r="D40" i="2"/>
  <c r="D32" i="2"/>
  <c r="E47" i="2"/>
</calcChain>
</file>

<file path=xl/sharedStrings.xml><?xml version="1.0" encoding="utf-8"?>
<sst xmlns="http://schemas.openxmlformats.org/spreadsheetml/2006/main" count="288" uniqueCount="38">
  <si>
    <t>Price</t>
  </si>
  <si>
    <t>Guaranteed Price</t>
  </si>
  <si>
    <t>Carnagie Melon University Order Guide/ Waste Sheet</t>
  </si>
  <si>
    <t>Snacks</t>
  </si>
  <si>
    <t>Waste</t>
  </si>
  <si>
    <t>Name</t>
  </si>
  <si>
    <t>TOTAL SNACK ITEMS</t>
  </si>
  <si>
    <t>Sandwiches</t>
  </si>
  <si>
    <t>TOTAL SANDWICHES</t>
  </si>
  <si>
    <t>Wraps</t>
  </si>
  <si>
    <t>TOTAL WRAPS</t>
  </si>
  <si>
    <t>Salads</t>
  </si>
  <si>
    <t>TOTAL SALADS</t>
  </si>
  <si>
    <t>Entrees</t>
  </si>
  <si>
    <t>TOTAL ENTREES</t>
  </si>
  <si>
    <t>Total Due</t>
  </si>
  <si>
    <t>SKU</t>
  </si>
  <si>
    <t>Sell
Price</t>
  </si>
  <si>
    <t>TOTAL ITEMS DELIVERED</t>
  </si>
  <si>
    <t>2.2.15</t>
  </si>
  <si>
    <t>2.4.15</t>
  </si>
  <si>
    <t>2.6.15</t>
  </si>
  <si>
    <t>Total ITEMS WASTED</t>
  </si>
  <si>
    <t>END OF WEEK TOTALS</t>
  </si>
  <si>
    <t>NAME</t>
  </si>
  <si>
    <t>SOLD</t>
  </si>
  <si>
    <t>WASTE</t>
  </si>
  <si>
    <t>SELL %</t>
  </si>
  <si>
    <t>WASTE %</t>
  </si>
  <si>
    <t>2.9.15</t>
  </si>
  <si>
    <t>2.11.15</t>
  </si>
  <si>
    <t>2.13.15</t>
  </si>
  <si>
    <t>2.16.15</t>
  </si>
  <si>
    <t>2.18.15</t>
  </si>
  <si>
    <t>2.20.15</t>
  </si>
  <si>
    <t>2.23.15</t>
  </si>
  <si>
    <t>2.25.15</t>
  </si>
  <si>
    <t>2.27.15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</si>
</sst>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_(&quot;$&quot;* #,##0.00_);_(&quot;$&quot;* \(#,##0.00\);_(&quot;$&quot;* &quot;-&quot;??_);_(@_)"/>
    <numFmt numFmtId="166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Protection="1"/>
    <xf numFmtId="165" fontId="0" fillId="0" borderId="0" xfId="1" applyFont="1" applyProtection="1"/>
    <xf numFmtId="0" fontId="3" fillId="2" borderId="0" xfId="0" applyFont="1" applyFill="1" applyAlignment="1" applyProtection="1">
      <alignment horizontal="left" vertical="center"/>
    </xf>
    <xf numFmtId="0" fontId="0" fillId="0" borderId="1" xfId="0" applyBorder="1" applyProtection="1"/>
    <xf numFmtId="165" fontId="0" fillId="0" borderId="1" xfId="1" applyFont="1" applyBorder="1" applyProtection="1"/>
    <xf numFmtId="0" fontId="5" fillId="0" borderId="0" xfId="0" applyFont="1" applyProtection="1"/>
    <xf numFmtId="0" fontId="3" fillId="2" borderId="0" xfId="0" applyFont="1" applyFill="1" applyProtection="1"/>
    <xf numFmtId="0" fontId="8" fillId="0" borderId="0" xfId="0" applyFont="1" applyProtection="1"/>
    <xf numFmtId="0" fontId="9" fillId="2" borderId="0" xfId="0" applyFont="1" applyFill="1" applyProtection="1"/>
    <xf numFmtId="0" fontId="0" fillId="0" borderId="1" xfId="0" applyBorder="1" applyProtection="1">
      <protection locked="0"/>
    </xf>
    <xf numFmtId="0" fontId="0" fillId="0" borderId="0" xfId="0"/>
    <xf numFmtId="0" fontId="0" fillId="0" borderId="1" xfId="0" applyBorder="1" applyAlignment="1" applyProtection="1">
      <alignment horizontal="center"/>
      <protection locked="0"/>
    </xf>
    <xf numFmtId="0" fontId="0" fillId="2" borderId="1" xfId="0" applyFill="1" applyBorder="1" applyProtection="1"/>
    <xf numFmtId="165" fontId="0" fillId="2" borderId="1" xfId="1" applyFont="1" applyFill="1" applyBorder="1" applyProtection="1"/>
    <xf numFmtId="0" fontId="3" fillId="2" borderId="0" xfId="0" applyFont="1" applyFill="1" applyAlignment="1" applyProtection="1">
      <alignment horizontal="center" vertical="center"/>
    </xf>
    <xf numFmtId="0" fontId="6" fillId="0" borderId="1" xfId="0" applyFont="1" applyBorder="1" applyProtection="1"/>
    <xf numFmtId="166" fontId="7" fillId="0" borderId="1" xfId="0" applyNumberFormat="1" applyFont="1" applyBorder="1" applyAlignment="1" applyProtection="1">
      <alignment horizontal="center" vertical="center"/>
    </xf>
    <xf numFmtId="0" fontId="2" fillId="0" borderId="1" xfId="0" applyFont="1" applyBorder="1" applyProtection="1"/>
    <xf numFmtId="166" fontId="0" fillId="0" borderId="1" xfId="0" applyNumberFormat="1" applyFont="1" applyBorder="1" applyAlignment="1" applyProtection="1">
      <alignment horizontal="center" vertical="center"/>
    </xf>
    <xf numFmtId="0" fontId="10" fillId="2" borderId="0" xfId="0" applyFont="1" applyFill="1" applyProtection="1"/>
    <xf numFmtId="0" fontId="3" fillId="2" borderId="0" xfId="0" applyFont="1" applyFill="1" applyAlignment="1" applyProtection="1">
      <alignment horizontal="center"/>
    </xf>
    <xf numFmtId="0" fontId="4" fillId="0" borderId="0" xfId="0" applyFont="1" applyAlignment="1" applyProtection="1">
      <alignment vertical="center"/>
    </xf>
    <xf numFmtId="0" fontId="0" fillId="0" borderId="2" xfId="0" applyNumberFormat="1" applyBorder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0" fontId="5" fillId="0" borderId="0" xfId="0" applyNumberFormat="1" applyFont="1" applyAlignment="1" applyProtection="1">
      <alignment horizontal="center" vertical="center"/>
    </xf>
    <xf numFmtId="0" fontId="9" fillId="2" borderId="0" xfId="0" applyNumberFormat="1" applyFont="1" applyFill="1" applyAlignment="1" applyProtection="1">
      <alignment horizontal="center" vertical="center"/>
    </xf>
    <xf numFmtId="0" fontId="4" fillId="0" borderId="0" xfId="0" applyNumberFormat="1" applyFont="1" applyAlignment="1" applyProtection="1">
      <alignment horizontal="center" vertical="center"/>
    </xf>
    <xf numFmtId="0" fontId="0" fillId="0" borderId="0" xfId="0" applyNumberFormat="1" applyAlignment="1" applyProtection="1">
      <alignment horizontal="center" vertical="center"/>
    </xf>
    <xf numFmtId="0" fontId="0" fillId="2" borderId="0" xfId="0" applyNumberFormat="1" applyFill="1" applyAlignment="1" applyProtection="1">
      <alignment horizontal="center" vertical="center"/>
    </xf>
    <xf numFmtId="0" fontId="10" fillId="2" borderId="0" xfId="0" applyNumberFormat="1" applyFont="1" applyFill="1" applyAlignment="1" applyProtection="1">
      <alignment horizontal="center" vertical="center"/>
    </xf>
    <xf numFmtId="0" fontId="3" fillId="2" borderId="0" xfId="0" applyNumberFormat="1" applyFont="1" applyFill="1" applyAlignment="1" applyProtection="1">
      <alignment horizontal="center" vertical="center"/>
      <protection locked="0"/>
    </xf>
    <xf numFmtId="0" fontId="3" fillId="2" borderId="0" xfId="0" applyNumberFormat="1" applyFont="1" applyFill="1" applyAlignment="1" applyProtection="1">
      <alignment horizontal="center" vertical="center"/>
    </xf>
    <xf numFmtId="0" fontId="3" fillId="2" borderId="0" xfId="0" applyNumberFormat="1" applyFont="1" applyFill="1" applyAlignment="1" applyProtection="1">
      <alignment horizontal="center" vertical="center" wrapText="1"/>
      <protection locked="0"/>
    </xf>
    <xf numFmtId="0" fontId="3" fillId="2" borderId="0" xfId="0" applyFont="1" applyFill="1" applyAlignment="1">
      <alignment horizontal="center" vertical="center"/>
    </xf>
    <xf numFmtId="0" fontId="0" fillId="2" borderId="0" xfId="0" applyFill="1"/>
    <xf numFmtId="0" fontId="3" fillId="2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10" fontId="0" fillId="0" borderId="0" xfId="0" applyNumberFormat="1"/>
    <xf numFmtId="0" fontId="11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165" fontId="3" fillId="2" borderId="0" xfId="1" applyFont="1" applyFill="1" applyBorder="1" applyAlignment="1" applyProtection="1">
      <alignment horizontal="center" vertical="center"/>
    </xf>
    <xf numFmtId="165" fontId="3" fillId="2" borderId="3" xfId="1" applyFont="1" applyFill="1" applyBorder="1" applyAlignment="1" applyProtection="1">
      <alignment horizontal="center" vertical="center"/>
    </xf>
    <xf numFmtId="0" fontId="3" fillId="2" borderId="0" xfId="0" applyNumberFormat="1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center" vertical="center"/>
    </xf>
    <xf numFmtId="0" fontId="3" fillId="2" borderId="3" xfId="0" applyNumberFormat="1" applyFont="1" applyFill="1" applyBorder="1" applyAlignment="1" applyProtection="1">
      <alignment horizontal="center" vertical="center"/>
    </xf>
    <xf numFmtId="0" fontId="3" fillId="2" borderId="0" xfId="0" applyFont="1" applyFill="1" applyAlignment="1" applyProtection="1">
      <alignment horizontal="center" vertical="center" wrapText="1"/>
    </xf>
    <xf numFmtId="0" fontId="3" fillId="2" borderId="0" xfId="0" applyNumberFormat="1" applyFont="1" applyFill="1" applyAlignment="1" applyProtection="1">
      <alignment horizontal="center" vertical="center"/>
      <protection locked="0"/>
    </xf>
    <xf numFmtId="0" fontId="3" fillId="2" borderId="3" xfId="0" applyNumberFormat="1" applyFont="1" applyFill="1" applyBorder="1" applyAlignment="1" applyProtection="1">
      <alignment horizontal="center" vertic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8"/>
  <sheetViews>
    <sheetView showGridLines="0" topLeftCell="A16" workbookViewId="0">
      <selection activeCell="K1" sqref="K1:K1048576"/>
    </sheetView>
  </sheetViews>
  <sheetFormatPr baseColWidth="10" defaultColWidth="9.1640625" defaultRowHeight="14" x14ac:dyDescent="0"/>
  <cols>
    <col min="1" max="1" width="9.1640625" style="1"/>
    <col min="2" max="2" width="43.6640625" style="1" customWidth="1"/>
    <col min="3" max="3" width="13.83203125" style="1" customWidth="1"/>
    <col min="4" max="4" width="9.6640625" style="28" customWidth="1"/>
    <col min="5" max="9" width="7.83203125" style="28" customWidth="1"/>
    <col min="10" max="10" width="21" style="1" customWidth="1"/>
    <col min="11" max="11" width="30.33203125" style="2" customWidth="1"/>
    <col min="12" max="12" width="36.5" style="1" customWidth="1"/>
    <col min="13" max="14" width="9.1640625" style="1" customWidth="1"/>
    <col min="15" max="15" width="13.6640625" style="1" customWidth="1"/>
    <col min="16" max="16" width="17.83203125" style="1" customWidth="1"/>
    <col min="17" max="17" width="9.1640625" style="1" customWidth="1"/>
    <col min="18" max="16384" width="9.1640625" style="1"/>
  </cols>
  <sheetData>
    <row r="1" spans="1:16" ht="26.25" customHeight="1">
      <c r="B1" s="22" t="s">
        <v>2</v>
      </c>
      <c r="C1" s="22"/>
      <c r="D1" s="27"/>
      <c r="E1" s="27"/>
      <c r="F1" s="27"/>
      <c r="G1" s="27"/>
      <c r="H1" s="27"/>
      <c r="I1" s="27"/>
      <c r="K1" s="2">
        <f>K11+K21+K31+K39+K46</f>
        <v>0</v>
      </c>
    </row>
    <row r="2" spans="1:16" ht="15" customHeight="1">
      <c r="B2" s="22"/>
      <c r="C2" s="22"/>
      <c r="D2" s="27"/>
      <c r="E2" s="27"/>
      <c r="F2" s="27"/>
      <c r="G2" s="27"/>
      <c r="H2" s="27"/>
      <c r="I2" s="27"/>
    </row>
    <row r="3" spans="1:16" ht="15" customHeight="1">
      <c r="A3" s="20"/>
      <c r="B3" s="15" t="s">
        <v>3</v>
      </c>
      <c r="C3" s="50" t="s">
        <v>17</v>
      </c>
      <c r="D3" s="51" t="s">
        <v>19</v>
      </c>
      <c r="E3" s="33" t="str">
        <f>D3</f>
        <v>2.2.15</v>
      </c>
      <c r="F3" s="51" t="s">
        <v>20</v>
      </c>
      <c r="G3" s="31" t="str">
        <f>F3</f>
        <v>2.4.15</v>
      </c>
      <c r="H3" s="51" t="s">
        <v>21</v>
      </c>
      <c r="I3" s="31" t="str">
        <f>H3</f>
        <v>2.6.15</v>
      </c>
      <c r="J3" s="43" t="s">
        <v>1</v>
      </c>
      <c r="K3" s="45" t="s">
        <v>15</v>
      </c>
      <c r="L3" s="34" t="s">
        <v>23</v>
      </c>
      <c r="M3" s="35"/>
      <c r="N3" s="35"/>
      <c r="O3" s="35"/>
      <c r="P3" s="35"/>
    </row>
    <row r="4" spans="1:16">
      <c r="A4" s="21" t="s">
        <v>16</v>
      </c>
      <c r="B4" s="3" t="s">
        <v>5</v>
      </c>
      <c r="C4" s="48"/>
      <c r="D4" s="51"/>
      <c r="E4" s="31" t="s">
        <v>4</v>
      </c>
      <c r="F4" s="51"/>
      <c r="G4" s="31" t="s">
        <v>4</v>
      </c>
      <c r="H4" s="52"/>
      <c r="I4" s="31" t="s">
        <v>4</v>
      </c>
      <c r="J4" s="44"/>
      <c r="K4" s="46"/>
      <c r="L4" s="34" t="s">
        <v>24</v>
      </c>
      <c r="M4" s="34" t="s">
        <v>25</v>
      </c>
      <c r="N4" s="34" t="s">
        <v>26</v>
      </c>
      <c r="O4" s="34" t="s">
        <v>27</v>
      </c>
      <c r="P4" s="34" t="s">
        <v>28</v>
      </c>
    </row>
    <row r="5" spans="1:16">
      <c r="A5" s="12">
        <v>1910</v>
      </c>
      <c r="B5" s="18" t="str">
        <f t="shared" ref="B5:B10" si="0">IFERROR(VLOOKUP(A5,sku,2,FALSE),"")</f>
        <v/>
      </c>
      <c r="C5" s="4" t="str">
        <f t="shared" ref="C5:C10" si="1">IFERROR(VLOOKUP(A5,sku,3,FALSE),"")</f>
        <v/>
      </c>
      <c r="D5" s="23">
        <v>5</v>
      </c>
      <c r="E5" s="39">
        <v>1</v>
      </c>
      <c r="F5" s="24">
        <v>5</v>
      </c>
      <c r="G5" s="39">
        <v>0</v>
      </c>
      <c r="H5" s="24">
        <v>5</v>
      </c>
      <c r="I5" s="39">
        <v>0</v>
      </c>
      <c r="J5" s="4">
        <f t="shared" ref="J5:J10" si="2">IFERROR(VLOOKUP(A5,sku,4,FALSE),0)</f>
        <v>0</v>
      </c>
      <c r="K5" s="5">
        <f>(D5+F5+H5)*J5</f>
        <v>0</v>
      </c>
      <c r="L5" s="36" t="str">
        <f>B5</f>
        <v/>
      </c>
      <c r="M5" s="37">
        <f>D5-E5+F5-G5+H5-I5</f>
        <v>14</v>
      </c>
      <c r="N5" s="37">
        <f>E5+G5+I5</f>
        <v>1</v>
      </c>
      <c r="O5" s="38">
        <f>M5/(D5+F5+H5)</f>
        <v>0.93333333333333335</v>
      </c>
      <c r="P5" s="38">
        <f>N5/(D5+F5+H5)</f>
        <v>6.6666666666666666E-2</v>
      </c>
    </row>
    <row r="6" spans="1:16">
      <c r="A6" s="12">
        <v>1905</v>
      </c>
      <c r="B6" s="18" t="str">
        <f t="shared" si="0"/>
        <v/>
      </c>
      <c r="C6" s="4" t="str">
        <f t="shared" si="1"/>
        <v/>
      </c>
      <c r="D6" s="23">
        <v>3</v>
      </c>
      <c r="E6" s="39">
        <v>3</v>
      </c>
      <c r="F6" s="24">
        <v>3</v>
      </c>
      <c r="G6" s="39">
        <v>1</v>
      </c>
      <c r="H6" s="24">
        <v>3</v>
      </c>
      <c r="I6" s="39">
        <v>3</v>
      </c>
      <c r="J6" s="4">
        <f t="shared" si="2"/>
        <v>0</v>
      </c>
      <c r="K6" s="5">
        <f t="shared" ref="K6:K10" si="3">(D6+F6+H6)*J6</f>
        <v>0</v>
      </c>
      <c r="L6" s="36" t="str">
        <f t="shared" ref="L6:L10" si="4">B6</f>
        <v/>
      </c>
      <c r="M6" s="37">
        <f t="shared" ref="M6:M10" si="5">D6-E6+F6-G6+H6-I6</f>
        <v>2</v>
      </c>
      <c r="N6" s="37">
        <f t="shared" ref="N6:N10" si="6">E6+G6+I6</f>
        <v>7</v>
      </c>
      <c r="O6" s="38">
        <f t="shared" ref="O6:O10" si="7">M6/(D6+F6+H6)</f>
        <v>0.22222222222222221</v>
      </c>
      <c r="P6" s="38">
        <f t="shared" ref="P6:P10" si="8">N6/(D6+F6+H6)</f>
        <v>0.77777777777777779</v>
      </c>
    </row>
    <row r="7" spans="1:16">
      <c r="A7" s="12">
        <v>1904</v>
      </c>
      <c r="B7" s="18" t="str">
        <f t="shared" si="0"/>
        <v/>
      </c>
      <c r="C7" s="4" t="str">
        <f t="shared" si="1"/>
        <v/>
      </c>
      <c r="D7" s="23">
        <v>3</v>
      </c>
      <c r="E7" s="39">
        <v>1</v>
      </c>
      <c r="F7" s="24">
        <v>3</v>
      </c>
      <c r="G7" s="39">
        <v>3</v>
      </c>
      <c r="H7" s="24">
        <v>3</v>
      </c>
      <c r="I7" s="39">
        <v>3</v>
      </c>
      <c r="J7" s="4">
        <f t="shared" si="2"/>
        <v>0</v>
      </c>
      <c r="K7" s="5">
        <f t="shared" si="3"/>
        <v>0</v>
      </c>
      <c r="L7" s="36" t="str">
        <f t="shared" si="4"/>
        <v/>
      </c>
      <c r="M7" s="37">
        <f t="shared" si="5"/>
        <v>2</v>
      </c>
      <c r="N7" s="37">
        <f t="shared" si="6"/>
        <v>7</v>
      </c>
      <c r="O7" s="38">
        <f t="shared" si="7"/>
        <v>0.22222222222222221</v>
      </c>
      <c r="P7" s="38">
        <f t="shared" si="8"/>
        <v>0.77777777777777779</v>
      </c>
    </row>
    <row r="8" spans="1:16">
      <c r="A8" s="12">
        <v>1906</v>
      </c>
      <c r="B8" s="18" t="str">
        <f t="shared" si="0"/>
        <v/>
      </c>
      <c r="C8" s="4" t="str">
        <f t="shared" si="1"/>
        <v/>
      </c>
      <c r="D8" s="23">
        <v>3</v>
      </c>
      <c r="E8" s="39">
        <v>2</v>
      </c>
      <c r="F8" s="24">
        <v>3</v>
      </c>
      <c r="G8" s="39">
        <v>3</v>
      </c>
      <c r="H8" s="24">
        <v>3</v>
      </c>
      <c r="I8" s="39">
        <v>3</v>
      </c>
      <c r="J8" s="4">
        <f t="shared" si="2"/>
        <v>0</v>
      </c>
      <c r="K8" s="5">
        <f t="shared" si="3"/>
        <v>0</v>
      </c>
      <c r="L8" s="36" t="str">
        <f t="shared" si="4"/>
        <v/>
      </c>
      <c r="M8" s="37">
        <f t="shared" si="5"/>
        <v>1</v>
      </c>
      <c r="N8" s="37">
        <f t="shared" si="6"/>
        <v>8</v>
      </c>
      <c r="O8" s="38">
        <f t="shared" si="7"/>
        <v>0.1111111111111111</v>
      </c>
      <c r="P8" s="38">
        <f t="shared" si="8"/>
        <v>0.88888888888888884</v>
      </c>
    </row>
    <row r="9" spans="1:16">
      <c r="A9" s="10"/>
      <c r="B9" s="18" t="str">
        <f t="shared" si="0"/>
        <v/>
      </c>
      <c r="C9" s="4" t="str">
        <f t="shared" si="1"/>
        <v/>
      </c>
      <c r="D9" s="23"/>
      <c r="E9" s="39"/>
      <c r="F9" s="24"/>
      <c r="G9" s="39"/>
      <c r="H9" s="24"/>
      <c r="I9" s="39"/>
      <c r="J9" s="4">
        <f t="shared" si="2"/>
        <v>0</v>
      </c>
      <c r="K9" s="5">
        <f t="shared" si="3"/>
        <v>0</v>
      </c>
      <c r="L9" s="36" t="str">
        <f t="shared" si="4"/>
        <v/>
      </c>
      <c r="M9" s="37">
        <f t="shared" si="5"/>
        <v>0</v>
      </c>
      <c r="N9" s="37">
        <f t="shared" si="6"/>
        <v>0</v>
      </c>
      <c r="O9" s="38" t="e">
        <f t="shared" si="7"/>
        <v>#DIV/0!</v>
      </c>
      <c r="P9" s="38" t="e">
        <f t="shared" si="8"/>
        <v>#DIV/0!</v>
      </c>
    </row>
    <row r="10" spans="1:16">
      <c r="A10" s="10"/>
      <c r="B10" s="18" t="str">
        <f t="shared" si="0"/>
        <v/>
      </c>
      <c r="C10" s="4" t="str">
        <f t="shared" si="1"/>
        <v/>
      </c>
      <c r="D10" s="23"/>
      <c r="E10" s="39"/>
      <c r="F10" s="24"/>
      <c r="G10" s="39"/>
      <c r="H10" s="24"/>
      <c r="I10" s="39"/>
      <c r="J10" s="4">
        <f t="shared" si="2"/>
        <v>0</v>
      </c>
      <c r="K10" s="5">
        <f t="shared" si="3"/>
        <v>0</v>
      </c>
      <c r="L10" s="36" t="str">
        <f t="shared" si="4"/>
        <v/>
      </c>
      <c r="M10" s="37">
        <f t="shared" si="5"/>
        <v>0</v>
      </c>
      <c r="N10" s="37">
        <f t="shared" si="6"/>
        <v>0</v>
      </c>
      <c r="O10" s="38" t="e">
        <f t="shared" si="7"/>
        <v>#DIV/0!</v>
      </c>
      <c r="P10" s="38" t="e">
        <f t="shared" si="8"/>
        <v>#DIV/0!</v>
      </c>
    </row>
    <row r="11" spans="1:16" ht="18">
      <c r="A11" s="4"/>
      <c r="B11" s="6" t="s">
        <v>6</v>
      </c>
      <c r="C11" s="6"/>
      <c r="D11" s="25">
        <f>SUM(D5:D10)</f>
        <v>14</v>
      </c>
      <c r="E11" s="25"/>
      <c r="F11" s="25">
        <f>SUM(D5:D10)</f>
        <v>14</v>
      </c>
      <c r="G11" s="25"/>
      <c r="H11" s="25">
        <f>SUM(F5:F10)</f>
        <v>14</v>
      </c>
      <c r="I11" s="25"/>
      <c r="J11" s="4">
        <f>SUM(J5:J10)</f>
        <v>0</v>
      </c>
      <c r="K11" s="5">
        <f>SUM(K5:K10)</f>
        <v>0</v>
      </c>
      <c r="L11" s="36"/>
      <c r="M11" s="37"/>
      <c r="N11" s="11"/>
      <c r="O11" s="11"/>
      <c r="P11" s="11"/>
    </row>
    <row r="12" spans="1:16">
      <c r="A12" s="13"/>
      <c r="B12" s="15" t="s">
        <v>7</v>
      </c>
      <c r="C12" s="48" t="s">
        <v>0</v>
      </c>
      <c r="D12" s="47" t="str">
        <f>D3</f>
        <v>2.2.15</v>
      </c>
      <c r="E12" s="32" t="str">
        <f>$E$3</f>
        <v>2.2.15</v>
      </c>
      <c r="F12" s="47" t="str">
        <f t="shared" ref="F12:H12" si="9">F3</f>
        <v>2.4.15</v>
      </c>
      <c r="G12" s="32" t="str">
        <f>$G$3</f>
        <v>2.4.15</v>
      </c>
      <c r="H12" s="47" t="str">
        <f t="shared" si="9"/>
        <v>2.6.15</v>
      </c>
      <c r="I12" s="32" t="str">
        <f>$I$3</f>
        <v>2.6.15</v>
      </c>
      <c r="J12" s="13">
        <f>IFERROR(VLOOKUP(A12,sku,5,FALSE),0)</f>
        <v>0</v>
      </c>
      <c r="K12" s="14"/>
      <c r="L12" s="36"/>
      <c r="M12" s="35"/>
      <c r="N12" s="35"/>
      <c r="O12" s="35"/>
      <c r="P12" s="35"/>
    </row>
    <row r="13" spans="1:16">
      <c r="A13" s="13"/>
      <c r="B13" s="7" t="s">
        <v>5</v>
      </c>
      <c r="C13" s="48"/>
      <c r="D13" s="47"/>
      <c r="E13" s="32" t="str">
        <f>$E$4</f>
        <v>Waste</v>
      </c>
      <c r="F13" s="47"/>
      <c r="G13" s="32" t="str">
        <f>$G$4</f>
        <v>Waste</v>
      </c>
      <c r="H13" s="47"/>
      <c r="I13" s="32" t="str">
        <f>$I$4</f>
        <v>Waste</v>
      </c>
      <c r="J13" s="13">
        <f>IFERROR(VLOOKUP(A13,sku,5,FALSE),0)</f>
        <v>0</v>
      </c>
      <c r="K13" s="14"/>
      <c r="L13" s="34" t="s">
        <v>24</v>
      </c>
      <c r="M13" s="34" t="s">
        <v>25</v>
      </c>
      <c r="N13" s="34" t="s">
        <v>26</v>
      </c>
      <c r="O13" s="34" t="s">
        <v>27</v>
      </c>
      <c r="P13" s="34" t="s">
        <v>28</v>
      </c>
    </row>
    <row r="14" spans="1:16">
      <c r="A14" s="10">
        <v>1813</v>
      </c>
      <c r="B14" s="16" t="str">
        <f t="shared" ref="B14:B20" si="10">IFERROR(VLOOKUP(A14,sku,2,FALSE),"")</f>
        <v/>
      </c>
      <c r="C14" s="17" t="str">
        <f t="shared" ref="C14:C19" si="11">IFERROR(VLOOKUP(A14,sku,3,FALSE),"")</f>
        <v/>
      </c>
      <c r="D14" s="23">
        <v>3</v>
      </c>
      <c r="E14" s="39">
        <v>0</v>
      </c>
      <c r="F14" s="24">
        <v>3</v>
      </c>
      <c r="G14" s="39">
        <v>0</v>
      </c>
      <c r="H14" s="24">
        <v>3</v>
      </c>
      <c r="I14" s="39">
        <v>3</v>
      </c>
      <c r="J14" s="4">
        <f t="shared" ref="J14:J20" si="12">IFERROR(VLOOKUP(A14,sku,4,FALSE),0)</f>
        <v>0</v>
      </c>
      <c r="K14" s="5">
        <f t="shared" ref="K14:K20" si="13">(D14+F14+H14)*J14</f>
        <v>0</v>
      </c>
      <c r="L14" s="36" t="str">
        <f>B14</f>
        <v/>
      </c>
      <c r="M14" s="37">
        <f>D14-E14+F14-G14+H14-I14</f>
        <v>6</v>
      </c>
      <c r="N14" s="37">
        <f>E14+G14+I14</f>
        <v>3</v>
      </c>
      <c r="O14" s="38">
        <f>M14/(D14+F14+H14)</f>
        <v>0.66666666666666663</v>
      </c>
      <c r="P14" s="38">
        <f>N14/(D14+F14+H14)</f>
        <v>0.33333333333333331</v>
      </c>
    </row>
    <row r="15" spans="1:16">
      <c r="A15" s="10">
        <v>1790</v>
      </c>
      <c r="B15" s="18" t="str">
        <f t="shared" si="10"/>
        <v/>
      </c>
      <c r="C15" s="19" t="str">
        <f t="shared" si="11"/>
        <v/>
      </c>
      <c r="D15" s="23">
        <v>3</v>
      </c>
      <c r="E15" s="39">
        <v>0</v>
      </c>
      <c r="F15" s="24">
        <v>3</v>
      </c>
      <c r="G15" s="39">
        <v>1</v>
      </c>
      <c r="H15" s="24">
        <v>3</v>
      </c>
      <c r="I15" s="39">
        <v>2</v>
      </c>
      <c r="J15" s="4">
        <f t="shared" si="12"/>
        <v>0</v>
      </c>
      <c r="K15" s="5">
        <f t="shared" si="13"/>
        <v>0</v>
      </c>
      <c r="L15" s="36" t="str">
        <f t="shared" ref="L15:L20" si="14">B15</f>
        <v/>
      </c>
      <c r="M15" s="37">
        <f t="shared" ref="M15:M20" si="15">D15-E15+F15-G15+H15-I15</f>
        <v>6</v>
      </c>
      <c r="N15" s="37">
        <f t="shared" ref="N15:N20" si="16">E15+G15+I15</f>
        <v>3</v>
      </c>
      <c r="O15" s="38">
        <f t="shared" ref="O15:O20" si="17">M15/(D15+F15+H15)</f>
        <v>0.66666666666666663</v>
      </c>
      <c r="P15" s="38">
        <f t="shared" ref="P15:P20" si="18">N15/(D15+F15+H15)</f>
        <v>0.33333333333333331</v>
      </c>
    </row>
    <row r="16" spans="1:16">
      <c r="A16" s="10">
        <v>1786</v>
      </c>
      <c r="B16" s="16" t="str">
        <f t="shared" si="10"/>
        <v/>
      </c>
      <c r="C16" s="17" t="str">
        <f t="shared" si="11"/>
        <v/>
      </c>
      <c r="D16" s="23">
        <v>3</v>
      </c>
      <c r="E16" s="39">
        <v>1</v>
      </c>
      <c r="F16" s="24">
        <v>3</v>
      </c>
      <c r="G16" s="39">
        <v>1</v>
      </c>
      <c r="H16" s="24">
        <v>3</v>
      </c>
      <c r="I16" s="39">
        <v>3</v>
      </c>
      <c r="J16" s="4">
        <f t="shared" si="12"/>
        <v>0</v>
      </c>
      <c r="K16" s="5">
        <f t="shared" si="13"/>
        <v>0</v>
      </c>
      <c r="L16" s="36" t="str">
        <f t="shared" si="14"/>
        <v/>
      </c>
      <c r="M16" s="37">
        <f t="shared" si="15"/>
        <v>4</v>
      </c>
      <c r="N16" s="37">
        <f t="shared" si="16"/>
        <v>5</v>
      </c>
      <c r="O16" s="38">
        <f t="shared" si="17"/>
        <v>0.44444444444444442</v>
      </c>
      <c r="P16" s="38">
        <f t="shared" si="18"/>
        <v>0.55555555555555558</v>
      </c>
    </row>
    <row r="17" spans="1:16">
      <c r="A17" s="10"/>
      <c r="B17" s="16" t="str">
        <f t="shared" si="10"/>
        <v/>
      </c>
      <c r="C17" s="17" t="str">
        <f t="shared" si="11"/>
        <v/>
      </c>
      <c r="D17" s="23"/>
      <c r="E17" s="39"/>
      <c r="F17" s="24"/>
      <c r="G17" s="39"/>
      <c r="H17" s="24"/>
      <c r="I17" s="39"/>
      <c r="J17" s="4">
        <f t="shared" si="12"/>
        <v>0</v>
      </c>
      <c r="K17" s="5">
        <f t="shared" si="13"/>
        <v>0</v>
      </c>
      <c r="L17" s="36" t="str">
        <f t="shared" si="14"/>
        <v/>
      </c>
      <c r="M17" s="37">
        <f t="shared" si="15"/>
        <v>0</v>
      </c>
      <c r="N17" s="37">
        <f t="shared" si="16"/>
        <v>0</v>
      </c>
      <c r="O17" s="38" t="e">
        <f t="shared" si="17"/>
        <v>#DIV/0!</v>
      </c>
      <c r="P17" s="38" t="e">
        <f t="shared" si="18"/>
        <v>#DIV/0!</v>
      </c>
    </row>
    <row r="18" spans="1:16">
      <c r="A18" s="10"/>
      <c r="B18" s="18" t="str">
        <f t="shared" si="10"/>
        <v/>
      </c>
      <c r="C18" s="17" t="str">
        <f t="shared" si="11"/>
        <v/>
      </c>
      <c r="D18" s="23"/>
      <c r="E18" s="39"/>
      <c r="F18" s="24"/>
      <c r="G18" s="39"/>
      <c r="H18" s="24"/>
      <c r="I18" s="39"/>
      <c r="J18" s="4">
        <f t="shared" si="12"/>
        <v>0</v>
      </c>
      <c r="K18" s="5">
        <f t="shared" si="13"/>
        <v>0</v>
      </c>
      <c r="L18" s="36" t="str">
        <f t="shared" si="14"/>
        <v/>
      </c>
      <c r="M18" s="37">
        <f t="shared" si="15"/>
        <v>0</v>
      </c>
      <c r="N18" s="37">
        <f t="shared" si="16"/>
        <v>0</v>
      </c>
      <c r="O18" s="38" t="e">
        <f t="shared" si="17"/>
        <v>#DIV/0!</v>
      </c>
      <c r="P18" s="38" t="e">
        <f t="shared" si="18"/>
        <v>#DIV/0!</v>
      </c>
    </row>
    <row r="19" spans="1:16">
      <c r="A19" s="10"/>
      <c r="B19" s="18" t="str">
        <f t="shared" si="10"/>
        <v/>
      </c>
      <c r="C19" s="19" t="str">
        <f t="shared" si="11"/>
        <v/>
      </c>
      <c r="D19" s="23"/>
      <c r="E19" s="39"/>
      <c r="F19" s="24"/>
      <c r="G19" s="39"/>
      <c r="H19" s="24"/>
      <c r="I19" s="39"/>
      <c r="J19" s="4">
        <f t="shared" si="12"/>
        <v>0</v>
      </c>
      <c r="K19" s="5">
        <f t="shared" si="13"/>
        <v>0</v>
      </c>
      <c r="L19" s="36" t="str">
        <f t="shared" si="14"/>
        <v/>
      </c>
      <c r="M19" s="37">
        <f t="shared" si="15"/>
        <v>0</v>
      </c>
      <c r="N19" s="37">
        <f t="shared" si="16"/>
        <v>0</v>
      </c>
      <c r="O19" s="38" t="e">
        <f t="shared" si="17"/>
        <v>#DIV/0!</v>
      </c>
      <c r="P19" s="38" t="e">
        <f t="shared" si="18"/>
        <v>#DIV/0!</v>
      </c>
    </row>
    <row r="20" spans="1:16">
      <c r="A20" s="10"/>
      <c r="B20" s="18" t="str">
        <f t="shared" si="10"/>
        <v/>
      </c>
      <c r="C20" s="19" t="str">
        <f t="shared" ref="C20" si="19">IFERROR(VLOOKUP(A20,sku,3,FALSE),"")</f>
        <v/>
      </c>
      <c r="D20" s="23"/>
      <c r="E20" s="39"/>
      <c r="F20" s="24"/>
      <c r="G20" s="39"/>
      <c r="H20" s="24"/>
      <c r="I20" s="39"/>
      <c r="J20" s="4">
        <f t="shared" si="12"/>
        <v>0</v>
      </c>
      <c r="K20" s="5">
        <f t="shared" si="13"/>
        <v>0</v>
      </c>
      <c r="L20" s="36" t="str">
        <f t="shared" si="14"/>
        <v/>
      </c>
      <c r="M20" s="37">
        <f t="shared" si="15"/>
        <v>0</v>
      </c>
      <c r="N20" s="37">
        <f t="shared" si="16"/>
        <v>0</v>
      </c>
      <c r="O20" s="38" t="e">
        <f t="shared" si="17"/>
        <v>#DIV/0!</v>
      </c>
      <c r="P20" s="38" t="e">
        <f t="shared" si="18"/>
        <v>#DIV/0!</v>
      </c>
    </row>
    <row r="21" spans="1:16" ht="18">
      <c r="A21" s="4"/>
      <c r="B21" s="6" t="s">
        <v>8</v>
      </c>
      <c r="C21" s="6"/>
      <c r="D21" s="25">
        <f>SUM(D14:D20)</f>
        <v>9</v>
      </c>
      <c r="E21" s="25"/>
      <c r="F21" s="25">
        <f>SUM(F14:F20)</f>
        <v>9</v>
      </c>
      <c r="G21" s="25"/>
      <c r="H21" s="25">
        <f>SUM(H14:H20)</f>
        <v>9</v>
      </c>
      <c r="I21" s="25"/>
      <c r="J21" s="4">
        <f>SUM(J14:J20)</f>
        <v>0</v>
      </c>
      <c r="K21" s="5">
        <f>SUM(K14:K20)</f>
        <v>0</v>
      </c>
      <c r="L21" s="36"/>
      <c r="M21" s="11"/>
      <c r="N21" s="11"/>
      <c r="O21" s="11"/>
      <c r="P21" s="11"/>
    </row>
    <row r="22" spans="1:16">
      <c r="A22" s="13"/>
      <c r="B22" s="15" t="s">
        <v>9</v>
      </c>
      <c r="C22" s="48" t="s">
        <v>0</v>
      </c>
      <c r="D22" s="47" t="str">
        <f>D3</f>
        <v>2.2.15</v>
      </c>
      <c r="E22" s="32" t="str">
        <f>$E$3</f>
        <v>2.2.15</v>
      </c>
      <c r="F22" s="47" t="str">
        <f t="shared" ref="F22:H22" si="20">F3</f>
        <v>2.4.15</v>
      </c>
      <c r="G22" s="32" t="str">
        <f>$G$3</f>
        <v>2.4.15</v>
      </c>
      <c r="H22" s="47" t="str">
        <f t="shared" si="20"/>
        <v>2.6.15</v>
      </c>
      <c r="I22" s="32" t="str">
        <f>$I$3</f>
        <v>2.6.15</v>
      </c>
      <c r="J22" s="13">
        <f>IFERROR(VLOOKUP(A22,sku,5,FALSE),0)</f>
        <v>0</v>
      </c>
      <c r="K22" s="14"/>
      <c r="L22" s="36"/>
      <c r="M22" s="35"/>
      <c r="N22" s="35"/>
      <c r="O22" s="35"/>
      <c r="P22" s="35"/>
    </row>
    <row r="23" spans="1:16">
      <c r="A23" s="13"/>
      <c r="B23" s="7" t="s">
        <v>5</v>
      </c>
      <c r="C23" s="48"/>
      <c r="D23" s="49"/>
      <c r="E23" s="32" t="str">
        <f>$E$4</f>
        <v>Waste</v>
      </c>
      <c r="F23" s="47"/>
      <c r="G23" s="32" t="str">
        <f>$G$4</f>
        <v>Waste</v>
      </c>
      <c r="H23" s="47"/>
      <c r="I23" s="32" t="str">
        <f>$I$4</f>
        <v>Waste</v>
      </c>
      <c r="J23" s="13">
        <f>IFERROR(VLOOKUP(A23,sku,5,FALSE),0)</f>
        <v>0</v>
      </c>
      <c r="K23" s="14"/>
      <c r="L23" s="34" t="s">
        <v>24</v>
      </c>
      <c r="M23" s="34" t="s">
        <v>25</v>
      </c>
      <c r="N23" s="34" t="s">
        <v>26</v>
      </c>
      <c r="O23" s="34" t="s">
        <v>27</v>
      </c>
      <c r="P23" s="34" t="s">
        <v>28</v>
      </c>
    </row>
    <row r="24" spans="1:16">
      <c r="A24" s="10">
        <v>1827</v>
      </c>
      <c r="B24" s="16" t="str">
        <f t="shared" ref="B24:B30" si="21">IFERROR(VLOOKUP(A24,sku,2,FALSE),"")</f>
        <v/>
      </c>
      <c r="C24" s="17" t="str">
        <f t="shared" ref="C24:C30" si="22">IFERROR(VLOOKUP(A24,sku,3,FALSE),"")</f>
        <v/>
      </c>
      <c r="D24" s="23">
        <v>3</v>
      </c>
      <c r="E24" s="39">
        <v>1</v>
      </c>
      <c r="F24" s="23">
        <v>0</v>
      </c>
      <c r="G24" s="39">
        <v>0</v>
      </c>
      <c r="H24" s="23">
        <v>0</v>
      </c>
      <c r="I24" s="39">
        <v>0</v>
      </c>
      <c r="J24" s="4">
        <f t="shared" ref="J24:J30" si="23">IFERROR(VLOOKUP(A24,sku,4,FALSE),0)</f>
        <v>0</v>
      </c>
      <c r="K24" s="5">
        <f t="shared" ref="K24:K30" si="24">(D24+F24+H24)*J24</f>
        <v>0</v>
      </c>
      <c r="L24" s="36" t="str">
        <f>B24</f>
        <v/>
      </c>
      <c r="M24" s="37">
        <f>D24-E24+F24-G24+H24-I24</f>
        <v>2</v>
      </c>
      <c r="N24" s="37">
        <f>E24+G24+I24</f>
        <v>1</v>
      </c>
      <c r="O24" s="38">
        <f>M24/(D24+F24+H24)</f>
        <v>0.66666666666666663</v>
      </c>
      <c r="P24" s="38">
        <f>N24/(D24+F24+H24)</f>
        <v>0.33333333333333331</v>
      </c>
    </row>
    <row r="25" spans="1:16">
      <c r="A25" s="10">
        <v>1844</v>
      </c>
      <c r="B25" s="18" t="str">
        <f t="shared" si="21"/>
        <v/>
      </c>
      <c r="C25" s="19" t="str">
        <f t="shared" si="22"/>
        <v/>
      </c>
      <c r="D25" s="23">
        <v>3</v>
      </c>
      <c r="E25" s="39">
        <v>0</v>
      </c>
      <c r="F25" s="23">
        <v>3</v>
      </c>
      <c r="G25" s="39">
        <v>0</v>
      </c>
      <c r="H25" s="23">
        <v>3</v>
      </c>
      <c r="I25" s="39">
        <v>1</v>
      </c>
      <c r="J25" s="4">
        <f t="shared" si="23"/>
        <v>0</v>
      </c>
      <c r="K25" s="5">
        <f t="shared" si="24"/>
        <v>0</v>
      </c>
      <c r="L25" s="36" t="str">
        <f t="shared" ref="L25:L30" si="25">B25</f>
        <v/>
      </c>
      <c r="M25" s="37">
        <f t="shared" ref="M25:M30" si="26">D25-E25+F25-G25+H25-I25</f>
        <v>8</v>
      </c>
      <c r="N25" s="37">
        <f t="shared" ref="N25:N30" si="27">E25+G25+I25</f>
        <v>1</v>
      </c>
      <c r="O25" s="38">
        <f t="shared" ref="O25:O30" si="28">M25/(D25+F25+H25)</f>
        <v>0.88888888888888884</v>
      </c>
      <c r="P25" s="38">
        <f t="shared" ref="P25:P30" si="29">N25/(D25+F25+H25)</f>
        <v>0.1111111111111111</v>
      </c>
    </row>
    <row r="26" spans="1:16">
      <c r="A26" s="10">
        <v>1855</v>
      </c>
      <c r="B26" s="16" t="str">
        <f t="shared" si="21"/>
        <v/>
      </c>
      <c r="C26" s="17" t="str">
        <f t="shared" si="22"/>
        <v/>
      </c>
      <c r="D26" s="23">
        <v>3</v>
      </c>
      <c r="E26" s="39">
        <v>0</v>
      </c>
      <c r="F26" s="23">
        <v>3</v>
      </c>
      <c r="G26" s="39">
        <v>0</v>
      </c>
      <c r="H26" s="23">
        <v>3</v>
      </c>
      <c r="I26" s="39">
        <v>2</v>
      </c>
      <c r="J26" s="4">
        <f t="shared" si="23"/>
        <v>0</v>
      </c>
      <c r="K26" s="5">
        <f t="shared" si="24"/>
        <v>0</v>
      </c>
      <c r="L26" s="36" t="str">
        <f t="shared" si="25"/>
        <v/>
      </c>
      <c r="M26" s="37">
        <f t="shared" si="26"/>
        <v>7</v>
      </c>
      <c r="N26" s="37">
        <f t="shared" si="27"/>
        <v>2</v>
      </c>
      <c r="O26" s="38">
        <f t="shared" si="28"/>
        <v>0.77777777777777779</v>
      </c>
      <c r="P26" s="38">
        <f t="shared" si="29"/>
        <v>0.22222222222222221</v>
      </c>
    </row>
    <row r="27" spans="1:16">
      <c r="A27" s="10">
        <v>1759</v>
      </c>
      <c r="B27" s="16" t="str">
        <f t="shared" si="21"/>
        <v/>
      </c>
      <c r="C27" s="17" t="str">
        <f t="shared" si="22"/>
        <v/>
      </c>
      <c r="D27" s="23">
        <v>3</v>
      </c>
      <c r="E27" s="39">
        <v>0</v>
      </c>
      <c r="F27" s="23">
        <v>3</v>
      </c>
      <c r="G27" s="39">
        <v>0</v>
      </c>
      <c r="H27" s="23">
        <v>3</v>
      </c>
      <c r="I27" s="39">
        <v>1</v>
      </c>
      <c r="J27" s="4">
        <f t="shared" si="23"/>
        <v>0</v>
      </c>
      <c r="K27" s="5">
        <f t="shared" si="24"/>
        <v>0</v>
      </c>
      <c r="L27" s="36" t="str">
        <f t="shared" si="25"/>
        <v/>
      </c>
      <c r="M27" s="37">
        <f t="shared" si="26"/>
        <v>8</v>
      </c>
      <c r="N27" s="37">
        <f t="shared" si="27"/>
        <v>1</v>
      </c>
      <c r="O27" s="38">
        <f t="shared" si="28"/>
        <v>0.88888888888888884</v>
      </c>
      <c r="P27" s="38">
        <f t="shared" si="29"/>
        <v>0.1111111111111111</v>
      </c>
    </row>
    <row r="28" spans="1:16">
      <c r="A28" s="10">
        <v>1761</v>
      </c>
      <c r="B28" s="18" t="str">
        <f t="shared" si="21"/>
        <v/>
      </c>
      <c r="C28" s="19" t="str">
        <f t="shared" si="22"/>
        <v/>
      </c>
      <c r="D28" s="23">
        <v>3</v>
      </c>
      <c r="E28" s="39">
        <v>0</v>
      </c>
      <c r="F28" s="23">
        <v>3</v>
      </c>
      <c r="G28" s="39">
        <v>0</v>
      </c>
      <c r="H28" s="23">
        <v>3</v>
      </c>
      <c r="I28" s="39">
        <v>1</v>
      </c>
      <c r="J28" s="4">
        <f t="shared" si="23"/>
        <v>0</v>
      </c>
      <c r="K28" s="5">
        <f t="shared" si="24"/>
        <v>0</v>
      </c>
      <c r="L28" s="36" t="str">
        <f t="shared" si="25"/>
        <v/>
      </c>
      <c r="M28" s="37">
        <f t="shared" si="26"/>
        <v>8</v>
      </c>
      <c r="N28" s="37">
        <f t="shared" si="27"/>
        <v>1</v>
      </c>
      <c r="O28" s="38">
        <f t="shared" si="28"/>
        <v>0.88888888888888884</v>
      </c>
      <c r="P28" s="38">
        <f t="shared" si="29"/>
        <v>0.1111111111111111</v>
      </c>
    </row>
    <row r="29" spans="1:16">
      <c r="A29" s="10"/>
      <c r="B29" s="18" t="str">
        <f t="shared" si="21"/>
        <v/>
      </c>
      <c r="C29" s="19" t="str">
        <f t="shared" si="22"/>
        <v/>
      </c>
      <c r="D29" s="23"/>
      <c r="E29" s="39"/>
      <c r="F29" s="24"/>
      <c r="G29" s="39"/>
      <c r="H29" s="24"/>
      <c r="I29" s="39"/>
      <c r="J29" s="4">
        <f t="shared" si="23"/>
        <v>0</v>
      </c>
      <c r="K29" s="5">
        <f t="shared" si="24"/>
        <v>0</v>
      </c>
      <c r="L29" s="36" t="str">
        <f t="shared" si="25"/>
        <v/>
      </c>
      <c r="M29" s="37">
        <f t="shared" si="26"/>
        <v>0</v>
      </c>
      <c r="N29" s="37">
        <f t="shared" si="27"/>
        <v>0</v>
      </c>
      <c r="O29" s="38" t="e">
        <f t="shared" si="28"/>
        <v>#DIV/0!</v>
      </c>
      <c r="P29" s="38" t="e">
        <f t="shared" si="29"/>
        <v>#DIV/0!</v>
      </c>
    </row>
    <row r="30" spans="1:16">
      <c r="A30" s="10"/>
      <c r="B30" s="18" t="str">
        <f t="shared" si="21"/>
        <v/>
      </c>
      <c r="C30" s="19" t="str">
        <f t="shared" si="22"/>
        <v/>
      </c>
      <c r="D30" s="23"/>
      <c r="E30" s="39"/>
      <c r="F30" s="24"/>
      <c r="G30" s="39"/>
      <c r="H30" s="24"/>
      <c r="I30" s="39"/>
      <c r="J30" s="4">
        <f t="shared" si="23"/>
        <v>0</v>
      </c>
      <c r="K30" s="5">
        <f t="shared" si="24"/>
        <v>0</v>
      </c>
      <c r="L30" s="36" t="str">
        <f t="shared" si="25"/>
        <v/>
      </c>
      <c r="M30" s="37">
        <f t="shared" si="26"/>
        <v>0</v>
      </c>
      <c r="N30" s="37">
        <f t="shared" si="27"/>
        <v>0</v>
      </c>
      <c r="O30" s="38" t="e">
        <f t="shared" si="28"/>
        <v>#DIV/0!</v>
      </c>
      <c r="P30" s="38" t="e">
        <f t="shared" si="29"/>
        <v>#DIV/0!</v>
      </c>
    </row>
    <row r="31" spans="1:16" ht="18">
      <c r="A31" s="4"/>
      <c r="B31" s="6" t="s">
        <v>10</v>
      </c>
      <c r="C31" s="6"/>
      <c r="D31" s="25">
        <f>SUM(D24:D30)</f>
        <v>15</v>
      </c>
      <c r="E31" s="25"/>
      <c r="F31" s="25">
        <f>SUM(F24:F30)</f>
        <v>12</v>
      </c>
      <c r="G31" s="25"/>
      <c r="H31" s="25">
        <f>SUM(H24:H30)</f>
        <v>12</v>
      </c>
      <c r="I31" s="25"/>
      <c r="J31" s="4">
        <f>SUM(J24:J30)</f>
        <v>0</v>
      </c>
      <c r="K31" s="5">
        <f>SUM(K24:K30)</f>
        <v>0</v>
      </c>
      <c r="L31" s="36"/>
      <c r="M31" s="11"/>
      <c r="N31" s="11"/>
      <c r="O31" s="11"/>
      <c r="P31" s="11"/>
    </row>
    <row r="32" spans="1:16">
      <c r="A32" s="13"/>
      <c r="B32" s="15" t="s">
        <v>11</v>
      </c>
      <c r="C32" s="48" t="s">
        <v>0</v>
      </c>
      <c r="D32" s="47" t="str">
        <f>D3</f>
        <v>2.2.15</v>
      </c>
      <c r="E32" s="32" t="str">
        <f>$E$3</f>
        <v>2.2.15</v>
      </c>
      <c r="F32" s="47" t="str">
        <f t="shared" ref="F32:H32" si="30">F3</f>
        <v>2.4.15</v>
      </c>
      <c r="G32" s="32" t="str">
        <f>$G$3</f>
        <v>2.4.15</v>
      </c>
      <c r="H32" s="47" t="str">
        <f t="shared" si="30"/>
        <v>2.6.15</v>
      </c>
      <c r="I32" s="32" t="str">
        <f>$I$3</f>
        <v>2.6.15</v>
      </c>
      <c r="J32" s="13">
        <f>IFERROR(VLOOKUP(A32,sku,5,FALSE),0)</f>
        <v>0</v>
      </c>
      <c r="K32" s="14"/>
      <c r="L32" s="36"/>
      <c r="M32" s="35"/>
      <c r="N32" s="35"/>
      <c r="O32" s="35"/>
      <c r="P32" s="35"/>
    </row>
    <row r="33" spans="1:16">
      <c r="A33" s="13"/>
      <c r="B33" s="7" t="s">
        <v>5</v>
      </c>
      <c r="C33" s="48"/>
      <c r="D33" s="47"/>
      <c r="E33" s="32" t="str">
        <f>$E$4</f>
        <v>Waste</v>
      </c>
      <c r="F33" s="47"/>
      <c r="G33" s="32" t="str">
        <f>$G$4</f>
        <v>Waste</v>
      </c>
      <c r="H33" s="47"/>
      <c r="I33" s="32" t="str">
        <f>$I$4</f>
        <v>Waste</v>
      </c>
      <c r="J33" s="13">
        <f>IFERROR(VLOOKUP(A33,sku,5,FALSE),0)</f>
        <v>0</v>
      </c>
      <c r="K33" s="14"/>
      <c r="L33" s="34" t="s">
        <v>24</v>
      </c>
      <c r="M33" s="34" t="s">
        <v>25</v>
      </c>
      <c r="N33" s="34" t="s">
        <v>26</v>
      </c>
      <c r="O33" s="34" t="s">
        <v>27</v>
      </c>
      <c r="P33" s="34" t="s">
        <v>28</v>
      </c>
    </row>
    <row r="34" spans="1:16">
      <c r="A34" s="10">
        <v>1869</v>
      </c>
      <c r="B34" s="16" t="str">
        <f>IFERROR(VLOOKUP(A34,sku,2,FALSE),"")</f>
        <v/>
      </c>
      <c r="C34" s="17" t="str">
        <f t="shared" ref="C34:C38" si="31">IFERROR(VLOOKUP(A34,sku,3,FALSE),"")</f>
        <v/>
      </c>
      <c r="D34" s="23">
        <v>3</v>
      </c>
      <c r="E34" s="39">
        <v>1</v>
      </c>
      <c r="F34" s="23">
        <v>3</v>
      </c>
      <c r="G34" s="39">
        <v>2</v>
      </c>
      <c r="H34" s="23">
        <v>3</v>
      </c>
      <c r="I34" s="39">
        <v>1</v>
      </c>
      <c r="J34" s="4">
        <f>IFERROR(VLOOKUP(A34,sku,4,FALSE),0)</f>
        <v>0</v>
      </c>
      <c r="K34" s="5">
        <f t="shared" ref="K34:K38" si="32">(D34+F34+H34)*J34</f>
        <v>0</v>
      </c>
      <c r="L34" s="36" t="str">
        <f>B34</f>
        <v/>
      </c>
      <c r="M34" s="37">
        <f>D34-E34+F34-G34+H34-I34</f>
        <v>5</v>
      </c>
      <c r="N34" s="37">
        <f>E34+G34+I34</f>
        <v>4</v>
      </c>
      <c r="O34" s="38">
        <f>M34/(D34+F34+H34)</f>
        <v>0.55555555555555558</v>
      </c>
      <c r="P34" s="38">
        <f>N34/(D34+F34+H34)</f>
        <v>0.44444444444444442</v>
      </c>
    </row>
    <row r="35" spans="1:16">
      <c r="A35" s="10">
        <v>1894</v>
      </c>
      <c r="B35" s="16" t="str">
        <f>IFERROR(VLOOKUP(A35,sku,2,FALSE),"")</f>
        <v/>
      </c>
      <c r="C35" s="17" t="str">
        <f t="shared" si="31"/>
        <v/>
      </c>
      <c r="D35" s="23">
        <v>3</v>
      </c>
      <c r="E35" s="39">
        <v>0</v>
      </c>
      <c r="F35" s="23">
        <v>3</v>
      </c>
      <c r="G35" s="39">
        <v>1</v>
      </c>
      <c r="H35" s="23">
        <v>3</v>
      </c>
      <c r="I35" s="39">
        <v>1</v>
      </c>
      <c r="J35" s="4">
        <f>IFERROR(VLOOKUP(A35,sku,4,FALSE),0)</f>
        <v>0</v>
      </c>
      <c r="K35" s="5">
        <f t="shared" si="32"/>
        <v>0</v>
      </c>
      <c r="L35" s="36" t="str">
        <f t="shared" ref="L35:L38" si="33">B35</f>
        <v/>
      </c>
      <c r="M35" s="37">
        <f t="shared" ref="M35:M38" si="34">D35-E35+F35-G35+H35-I35</f>
        <v>7</v>
      </c>
      <c r="N35" s="37">
        <f t="shared" ref="N35:N38" si="35">E35+G35+I35</f>
        <v>2</v>
      </c>
      <c r="O35" s="38">
        <f t="shared" ref="O35:O38" si="36">M35/(D35+F35+H35)</f>
        <v>0.77777777777777779</v>
      </c>
      <c r="P35" s="38">
        <f t="shared" ref="P35:P38" si="37">N35/(D35+F35+H35)</f>
        <v>0.22222222222222221</v>
      </c>
    </row>
    <row r="36" spans="1:16">
      <c r="A36" s="10">
        <v>1873</v>
      </c>
      <c r="B36" s="16" t="str">
        <f>IFERROR(VLOOKUP(A36,sku,2,FALSE),"")</f>
        <v/>
      </c>
      <c r="C36" s="17" t="str">
        <f t="shared" si="31"/>
        <v/>
      </c>
      <c r="D36" s="23">
        <v>3</v>
      </c>
      <c r="E36" s="39">
        <v>0</v>
      </c>
      <c r="F36" s="23">
        <v>3</v>
      </c>
      <c r="G36" s="39">
        <v>0</v>
      </c>
      <c r="H36" s="23">
        <v>3</v>
      </c>
      <c r="I36" s="39">
        <v>1</v>
      </c>
      <c r="J36" s="4">
        <f>IFERROR(VLOOKUP(A36,sku,4,FALSE),0)</f>
        <v>0</v>
      </c>
      <c r="K36" s="5">
        <f t="shared" si="32"/>
        <v>0</v>
      </c>
      <c r="L36" s="36" t="str">
        <f t="shared" si="33"/>
        <v/>
      </c>
      <c r="M36" s="37">
        <f t="shared" si="34"/>
        <v>8</v>
      </c>
      <c r="N36" s="37">
        <f t="shared" si="35"/>
        <v>1</v>
      </c>
      <c r="O36" s="38">
        <f t="shared" si="36"/>
        <v>0.88888888888888884</v>
      </c>
      <c r="P36" s="38">
        <f t="shared" si="37"/>
        <v>0.1111111111111111</v>
      </c>
    </row>
    <row r="37" spans="1:16">
      <c r="A37" s="10"/>
      <c r="B37" s="16" t="str">
        <f>IFERROR(VLOOKUP(A37,sku,2,FALSE),"")</f>
        <v/>
      </c>
      <c r="C37" s="17" t="str">
        <f t="shared" si="31"/>
        <v/>
      </c>
      <c r="D37" s="23"/>
      <c r="E37" s="39"/>
      <c r="F37" s="24"/>
      <c r="G37" s="39"/>
      <c r="H37" s="24"/>
      <c r="I37" s="39"/>
      <c r="J37" s="4">
        <f>IFERROR(VLOOKUP(A37,sku,4,FALSE),0)</f>
        <v>0</v>
      </c>
      <c r="K37" s="5">
        <f t="shared" si="32"/>
        <v>0</v>
      </c>
      <c r="L37" s="36" t="str">
        <f t="shared" si="33"/>
        <v/>
      </c>
      <c r="M37" s="37">
        <f t="shared" si="34"/>
        <v>0</v>
      </c>
      <c r="N37" s="37">
        <f t="shared" si="35"/>
        <v>0</v>
      </c>
      <c r="O37" s="38" t="e">
        <f t="shared" si="36"/>
        <v>#DIV/0!</v>
      </c>
      <c r="P37" s="38" t="e">
        <f t="shared" si="37"/>
        <v>#DIV/0!</v>
      </c>
    </row>
    <row r="38" spans="1:16">
      <c r="A38" s="10"/>
      <c r="B38" s="16" t="str">
        <f>IFERROR(VLOOKUP(A38,sku,2,FALSE),"")</f>
        <v/>
      </c>
      <c r="C38" s="17" t="str">
        <f t="shared" si="31"/>
        <v/>
      </c>
      <c r="D38" s="23"/>
      <c r="E38" s="39"/>
      <c r="F38" s="24"/>
      <c r="G38" s="39"/>
      <c r="H38" s="24"/>
      <c r="I38" s="39"/>
      <c r="J38" s="4">
        <f>IFERROR(VLOOKUP(A38,sku,4,FALSE),0)</f>
        <v>0</v>
      </c>
      <c r="K38" s="5">
        <f t="shared" si="32"/>
        <v>0</v>
      </c>
      <c r="L38" s="36" t="str">
        <f t="shared" si="33"/>
        <v/>
      </c>
      <c r="M38" s="37">
        <f t="shared" si="34"/>
        <v>0</v>
      </c>
      <c r="N38" s="37">
        <f t="shared" si="35"/>
        <v>0</v>
      </c>
      <c r="O38" s="38" t="e">
        <f t="shared" si="36"/>
        <v>#DIV/0!</v>
      </c>
      <c r="P38" s="38" t="e">
        <f t="shared" si="37"/>
        <v>#DIV/0!</v>
      </c>
    </row>
    <row r="39" spans="1:16" ht="18">
      <c r="A39" s="4"/>
      <c r="B39" s="8" t="s">
        <v>12</v>
      </c>
      <c r="C39" s="8"/>
      <c r="D39" s="25">
        <f>SUM(D34:D38)</f>
        <v>9</v>
      </c>
      <c r="E39" s="25"/>
      <c r="F39" s="25">
        <f>SUM(F34:F38)</f>
        <v>9</v>
      </c>
      <c r="G39" s="25"/>
      <c r="H39" s="25">
        <f>SUM(H34:H38)</f>
        <v>9</v>
      </c>
      <c r="I39" s="25"/>
      <c r="J39" s="4">
        <f>SUM(J34:J38)</f>
        <v>0</v>
      </c>
      <c r="K39" s="5">
        <f>SUM(K34:K38)</f>
        <v>0</v>
      </c>
      <c r="L39" s="36"/>
      <c r="M39" s="11"/>
      <c r="N39" s="11"/>
      <c r="O39" s="11"/>
      <c r="P39" s="11"/>
    </row>
    <row r="40" spans="1:16">
      <c r="A40" s="13"/>
      <c r="B40" s="15" t="s">
        <v>13</v>
      </c>
      <c r="C40" s="48" t="s">
        <v>0</v>
      </c>
      <c r="D40" s="47" t="str">
        <f>D3</f>
        <v>2.2.15</v>
      </c>
      <c r="E40" s="32" t="str">
        <f>$E$3</f>
        <v>2.2.15</v>
      </c>
      <c r="F40" s="47" t="str">
        <f t="shared" ref="F40:H40" si="38">F3</f>
        <v>2.4.15</v>
      </c>
      <c r="G40" s="32" t="str">
        <f>$G$3</f>
        <v>2.4.15</v>
      </c>
      <c r="H40" s="47" t="str">
        <f t="shared" si="38"/>
        <v>2.6.15</v>
      </c>
      <c r="I40" s="32" t="str">
        <f>$I$3</f>
        <v>2.6.15</v>
      </c>
      <c r="J40" s="13">
        <f>IFERROR(VLOOKUP(A40,sku,5,FALSE),0)</f>
        <v>0</v>
      </c>
      <c r="K40" s="14"/>
      <c r="L40" s="36"/>
      <c r="M40" s="35"/>
      <c r="N40" s="35"/>
      <c r="O40" s="35"/>
      <c r="P40" s="35"/>
    </row>
    <row r="41" spans="1:16">
      <c r="A41" s="13"/>
      <c r="B41" s="7" t="s">
        <v>5</v>
      </c>
      <c r="C41" s="48"/>
      <c r="D41" s="47"/>
      <c r="E41" s="32" t="str">
        <f>$E$4</f>
        <v>Waste</v>
      </c>
      <c r="F41" s="47"/>
      <c r="G41" s="32" t="str">
        <f>$G$4</f>
        <v>Waste</v>
      </c>
      <c r="H41" s="47"/>
      <c r="I41" s="32" t="str">
        <f>$I$4</f>
        <v>Waste</v>
      </c>
      <c r="J41" s="13">
        <f>IFERROR(VLOOKUP(A41,sku,5,FALSE),0)</f>
        <v>0</v>
      </c>
      <c r="K41" s="14"/>
      <c r="L41" s="34" t="s">
        <v>24</v>
      </c>
      <c r="M41" s="34" t="s">
        <v>25</v>
      </c>
      <c r="N41" s="34" t="s">
        <v>26</v>
      </c>
      <c r="O41" s="34" t="s">
        <v>27</v>
      </c>
      <c r="P41" s="34" t="s">
        <v>28</v>
      </c>
    </row>
    <row r="42" spans="1:16">
      <c r="A42" s="10">
        <v>1939</v>
      </c>
      <c r="B42" s="16" t="str">
        <f>IFERROR(VLOOKUP(A42,sku,2,FALSE),"")</f>
        <v/>
      </c>
      <c r="C42" s="17" t="str">
        <f t="shared" ref="C42:C45" si="39">IFERROR(VLOOKUP(A42,sku,3,FALSE),"")</f>
        <v/>
      </c>
      <c r="D42" s="24">
        <v>3</v>
      </c>
      <c r="E42" s="39">
        <v>3</v>
      </c>
      <c r="F42" s="24">
        <v>3</v>
      </c>
      <c r="G42" s="39">
        <v>0</v>
      </c>
      <c r="H42" s="24">
        <v>3</v>
      </c>
      <c r="I42" s="39">
        <v>3</v>
      </c>
      <c r="J42" s="4">
        <f>IFERROR(VLOOKUP(A42,sku,4,FALSE),0)</f>
        <v>0</v>
      </c>
      <c r="K42" s="5">
        <f t="shared" ref="K42:K45" si="40">(D42+F42+H42)*J42</f>
        <v>0</v>
      </c>
      <c r="L42" s="36" t="str">
        <f>B42</f>
        <v/>
      </c>
      <c r="M42" s="37">
        <f>D42+F42+H42</f>
        <v>9</v>
      </c>
      <c r="N42" s="37">
        <f>E42+G42+I42</f>
        <v>6</v>
      </c>
      <c r="O42" s="38">
        <f>M42/(D42+F42+H42)</f>
        <v>1</v>
      </c>
      <c r="P42" s="38">
        <f>N42/(D42+F42+H42)</f>
        <v>0.66666666666666663</v>
      </c>
    </row>
    <row r="43" spans="1:16">
      <c r="A43" s="10">
        <v>1943</v>
      </c>
      <c r="B43" s="16" t="str">
        <f>IFERROR(VLOOKUP(A43,sku,2,FALSE),"")</f>
        <v/>
      </c>
      <c r="C43" s="17" t="str">
        <f t="shared" si="39"/>
        <v/>
      </c>
      <c r="D43" s="24">
        <v>3</v>
      </c>
      <c r="E43" s="39">
        <v>0</v>
      </c>
      <c r="F43" s="24">
        <v>3</v>
      </c>
      <c r="G43" s="39">
        <v>2</v>
      </c>
      <c r="H43" s="24">
        <v>3</v>
      </c>
      <c r="I43" s="39">
        <v>2</v>
      </c>
      <c r="J43" s="4">
        <f>IFERROR(VLOOKUP(A43,sku,4,FALSE),0)</f>
        <v>0</v>
      </c>
      <c r="K43" s="5">
        <f t="shared" si="40"/>
        <v>0</v>
      </c>
      <c r="L43" s="36" t="str">
        <f t="shared" ref="L43:L45" si="41">B43</f>
        <v/>
      </c>
      <c r="M43" s="37">
        <f t="shared" ref="M43:M45" si="42">D43+F43+H43</f>
        <v>9</v>
      </c>
      <c r="N43" s="37">
        <f t="shared" ref="N43:N45" si="43">E43+G43+I43</f>
        <v>4</v>
      </c>
      <c r="O43" s="38">
        <f t="shared" ref="O43:O45" si="44">M43/(D43+F43+H43)</f>
        <v>1</v>
      </c>
      <c r="P43" s="38">
        <f t="shared" ref="P43:P45" si="45">N43/(D43+F43+H43)</f>
        <v>0.44444444444444442</v>
      </c>
    </row>
    <row r="44" spans="1:16">
      <c r="A44" s="10"/>
      <c r="B44" s="16" t="str">
        <f>IFERROR(VLOOKUP(A44,sku,2,FALSE),"")</f>
        <v/>
      </c>
      <c r="C44" s="17" t="str">
        <f t="shared" si="39"/>
        <v/>
      </c>
      <c r="D44" s="24"/>
      <c r="E44" s="39"/>
      <c r="F44" s="24"/>
      <c r="G44" s="39"/>
      <c r="H44" s="24"/>
      <c r="I44" s="39"/>
      <c r="J44" s="4">
        <f>IFERROR(VLOOKUP(A44,sku,4,FALSE),0)</f>
        <v>0</v>
      </c>
      <c r="K44" s="5">
        <f t="shared" si="40"/>
        <v>0</v>
      </c>
      <c r="L44" s="36" t="str">
        <f t="shared" si="41"/>
        <v/>
      </c>
      <c r="M44" s="37">
        <f t="shared" si="42"/>
        <v>0</v>
      </c>
      <c r="N44" s="37">
        <f t="shared" si="43"/>
        <v>0</v>
      </c>
      <c r="O44" s="38" t="e">
        <f t="shared" si="44"/>
        <v>#DIV/0!</v>
      </c>
      <c r="P44" s="38" t="e">
        <f t="shared" si="45"/>
        <v>#DIV/0!</v>
      </c>
    </row>
    <row r="45" spans="1:16">
      <c r="A45" s="10"/>
      <c r="B45" s="16" t="str">
        <f>IFERROR(VLOOKUP(A45,sku,2,FALSE),"")</f>
        <v/>
      </c>
      <c r="C45" s="17" t="str">
        <f t="shared" si="39"/>
        <v/>
      </c>
      <c r="D45" s="24"/>
      <c r="E45" s="39"/>
      <c r="F45" s="24"/>
      <c r="G45" s="39"/>
      <c r="H45" s="24"/>
      <c r="I45" s="39"/>
      <c r="J45" s="4">
        <f>IFERROR(VLOOKUP(A45,sku,4,FALSE),0)</f>
        <v>0</v>
      </c>
      <c r="K45" s="5">
        <f t="shared" si="40"/>
        <v>0</v>
      </c>
      <c r="L45" s="36" t="str">
        <f t="shared" si="41"/>
        <v/>
      </c>
      <c r="M45" s="37">
        <f t="shared" si="42"/>
        <v>0</v>
      </c>
      <c r="N45" s="37">
        <f t="shared" si="43"/>
        <v>0</v>
      </c>
      <c r="O45" s="38" t="e">
        <f t="shared" si="44"/>
        <v>#DIV/0!</v>
      </c>
      <c r="P45" s="38" t="e">
        <f t="shared" si="45"/>
        <v>#DIV/0!</v>
      </c>
    </row>
    <row r="46" spans="1:16" ht="18">
      <c r="B46" s="8" t="s">
        <v>14</v>
      </c>
      <c r="C46" s="8"/>
      <c r="D46" s="25">
        <f>SUM(D42:D45)</f>
        <v>6</v>
      </c>
      <c r="E46" s="25"/>
      <c r="F46" s="25">
        <f>SUM(F42:F45)</f>
        <v>6</v>
      </c>
      <c r="G46" s="25"/>
      <c r="H46" s="25">
        <f>SUM(H42:H45)</f>
        <v>6</v>
      </c>
      <c r="I46" s="25"/>
      <c r="J46" s="4">
        <f>SUM(J42:J45)</f>
        <v>0</v>
      </c>
      <c r="K46" s="5">
        <f>SUM(K42:K45)</f>
        <v>0</v>
      </c>
      <c r="L46" s="36"/>
      <c r="M46" s="11"/>
      <c r="N46" s="11"/>
      <c r="O46" s="11"/>
      <c r="P46" s="11"/>
    </row>
    <row r="47" spans="1:16" ht="18">
      <c r="B47" s="9" t="s">
        <v>22</v>
      </c>
      <c r="C47" s="9"/>
      <c r="D47" s="29"/>
      <c r="E47" s="26">
        <f>E11+E21+E31+E39+E46</f>
        <v>0</v>
      </c>
      <c r="F47" s="29"/>
      <c r="G47" s="26">
        <f>G11+G21+G31+G39+G46</f>
        <v>0</v>
      </c>
      <c r="H47" s="29"/>
      <c r="I47" s="26">
        <f>I11+I21+I31+I39+I46</f>
        <v>0</v>
      </c>
      <c r="L47" s="35"/>
      <c r="M47" s="11"/>
      <c r="N47" s="11"/>
      <c r="O47" s="11"/>
      <c r="P47" s="11"/>
    </row>
    <row r="48" spans="1:16" ht="18">
      <c r="B48" s="9" t="s">
        <v>18</v>
      </c>
      <c r="C48" s="9"/>
      <c r="D48" s="26">
        <f>D46+D39+D31+D21+D11</f>
        <v>53</v>
      </c>
      <c r="E48" s="30"/>
      <c r="F48" s="26">
        <f>F46+F39+F31+F21+F11</f>
        <v>50</v>
      </c>
      <c r="G48" s="30"/>
      <c r="H48" s="26">
        <f>H46+H39+H31+H21+H11</f>
        <v>50</v>
      </c>
      <c r="I48" s="30"/>
      <c r="L48" s="11"/>
    </row>
  </sheetData>
  <sheetProtection sheet="1" objects="1" scenarios="1" formatColumns="0"/>
  <mergeCells count="22">
    <mergeCell ref="F12:F13"/>
    <mergeCell ref="C3:C4"/>
    <mergeCell ref="D3:D4"/>
    <mergeCell ref="F3:F4"/>
    <mergeCell ref="H3:H4"/>
    <mergeCell ref="H12:H13"/>
    <mergeCell ref="J3:J4"/>
    <mergeCell ref="K3:K4"/>
    <mergeCell ref="H32:H33"/>
    <mergeCell ref="C40:C41"/>
    <mergeCell ref="D40:D41"/>
    <mergeCell ref="F40:F41"/>
    <mergeCell ref="H40:H41"/>
    <mergeCell ref="C32:C33"/>
    <mergeCell ref="D32:D33"/>
    <mergeCell ref="F32:F33"/>
    <mergeCell ref="C22:C23"/>
    <mergeCell ref="D22:D23"/>
    <mergeCell ref="F22:F23"/>
    <mergeCell ref="H22:H23"/>
    <mergeCell ref="C12:C13"/>
    <mergeCell ref="D12:D13"/>
  </mergeCells>
  <pageMargins left="0.7" right="0.7" top="0.75" bottom="0.75" header="0.3" footer="0.3"/>
  <pageSetup scale="37" orientation="portrait"/>
  <colBreaks count="2" manualBreakCount="2">
    <brk id="1" max="1048575" man="1"/>
    <brk id="9" max="46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8"/>
  <sheetViews>
    <sheetView showGridLines="0" workbookViewId="0">
      <selection activeCell="K2" sqref="K2"/>
    </sheetView>
  </sheetViews>
  <sheetFormatPr baseColWidth="10" defaultColWidth="9.1640625" defaultRowHeight="14" x14ac:dyDescent="0"/>
  <cols>
    <col min="1" max="1" width="9.1640625" style="1"/>
    <col min="2" max="2" width="43.6640625" style="1" customWidth="1"/>
    <col min="3" max="3" width="13.83203125" style="1" customWidth="1"/>
    <col min="4" max="4" width="9.6640625" style="28" customWidth="1"/>
    <col min="5" max="9" width="7.83203125" style="28" customWidth="1"/>
    <col min="10" max="10" width="21" style="1" customWidth="1"/>
    <col min="11" max="11" width="20.5" style="2" customWidth="1"/>
    <col min="12" max="12" width="35.6640625" style="1" customWidth="1"/>
    <col min="13" max="15" width="9.1640625" style="1" customWidth="1"/>
    <col min="16" max="16" width="9" style="1" customWidth="1"/>
    <col min="17" max="18" width="9.1640625" style="1"/>
    <col min="19" max="19" width="0" style="1" hidden="1" customWidth="1"/>
    <col min="20" max="16384" width="9.1640625" style="1"/>
  </cols>
  <sheetData>
    <row r="1" spans="1:16" ht="26.25" customHeight="1">
      <c r="B1" s="22" t="s">
        <v>2</v>
      </c>
      <c r="C1" s="22"/>
      <c r="D1" s="27"/>
      <c r="E1" s="27"/>
      <c r="F1" s="27"/>
      <c r="G1" s="27"/>
      <c r="H1" s="27"/>
      <c r="I1" s="27"/>
      <c r="K1" s="2">
        <f>K11+K21+K31+K39+K46</f>
        <v>0</v>
      </c>
    </row>
    <row r="2" spans="1:16" ht="15" customHeight="1">
      <c r="B2" s="22"/>
      <c r="C2" s="22"/>
      <c r="D2" s="27"/>
      <c r="E2" s="27"/>
      <c r="F2" s="27"/>
      <c r="G2" s="27"/>
      <c r="H2" s="27"/>
      <c r="I2" s="27"/>
    </row>
    <row r="3" spans="1:16" ht="15" customHeight="1">
      <c r="A3" s="20"/>
      <c r="B3" s="15" t="s">
        <v>3</v>
      </c>
      <c r="C3" s="50" t="s">
        <v>17</v>
      </c>
      <c r="D3" s="51" t="s">
        <v>29</v>
      </c>
      <c r="E3" s="33" t="str">
        <f>D3</f>
        <v>2.9.15</v>
      </c>
      <c r="F3" s="51" t="s">
        <v>30</v>
      </c>
      <c r="G3" s="31" t="str">
        <f>F3</f>
        <v>2.11.15</v>
      </c>
      <c r="H3" s="51" t="s">
        <v>31</v>
      </c>
      <c r="I3" s="31" t="str">
        <f>H3</f>
        <v>2.13.15</v>
      </c>
      <c r="J3" s="43" t="s">
        <v>1</v>
      </c>
      <c r="K3" s="45" t="s">
        <v>15</v>
      </c>
      <c r="L3" s="34" t="s">
        <v>23</v>
      </c>
      <c r="M3" s="35"/>
      <c r="N3" s="35"/>
      <c r="O3" s="35"/>
      <c r="P3" s="35"/>
    </row>
    <row r="4" spans="1:16">
      <c r="A4" s="21" t="s">
        <v>16</v>
      </c>
      <c r="B4" s="3" t="s">
        <v>5</v>
      </c>
      <c r="C4" s="48"/>
      <c r="D4" s="51"/>
      <c r="E4" s="31" t="s">
        <v>4</v>
      </c>
      <c r="F4" s="51"/>
      <c r="G4" s="31" t="s">
        <v>4</v>
      </c>
      <c r="H4" s="52"/>
      <c r="I4" s="31" t="s">
        <v>4</v>
      </c>
      <c r="J4" s="44"/>
      <c r="K4" s="46"/>
      <c r="L4" s="34" t="s">
        <v>24</v>
      </c>
      <c r="M4" s="34" t="s">
        <v>25</v>
      </c>
      <c r="N4" s="34" t="s">
        <v>26</v>
      </c>
      <c r="O4" s="34" t="s">
        <v>27</v>
      </c>
      <c r="P4" s="34" t="s">
        <v>28</v>
      </c>
    </row>
    <row r="5" spans="1:16">
      <c r="A5" s="12">
        <v>1903</v>
      </c>
      <c r="B5" s="4" t="str">
        <f t="shared" ref="B5:B10" si="0">IFERROR(VLOOKUP(A5,sku,2,FALSE),"")</f>
        <v/>
      </c>
      <c r="C5" s="40" t="str">
        <f t="shared" ref="C5:C10" si="1">IFERROR(VLOOKUP(A5,sku,3,FALSE),"")</f>
        <v/>
      </c>
      <c r="D5" s="23">
        <v>5</v>
      </c>
      <c r="E5" s="39">
        <v>3</v>
      </c>
      <c r="F5" s="23">
        <v>2</v>
      </c>
      <c r="G5" s="39">
        <v>0</v>
      </c>
      <c r="H5" s="23">
        <v>2</v>
      </c>
      <c r="I5" s="39">
        <v>0</v>
      </c>
      <c r="J5" s="4">
        <f t="shared" ref="J5:J10" si="2">IFERROR(VLOOKUP(A5,sku,4,FALSE),0)</f>
        <v>0</v>
      </c>
      <c r="K5" s="5">
        <f>(D5+F5+H5)*J5</f>
        <v>0</v>
      </c>
      <c r="L5" s="36" t="str">
        <f>B5</f>
        <v/>
      </c>
      <c r="M5" s="37">
        <f>D5-E5+F5-G5+H5-I5</f>
        <v>6</v>
      </c>
      <c r="N5" s="37">
        <f>E5+G5+I5</f>
        <v>3</v>
      </c>
      <c r="O5" s="38">
        <f>M5/(D5+F5+H5)</f>
        <v>0.66666666666666663</v>
      </c>
      <c r="P5" s="38">
        <f>N5/(D5+F5+H5)</f>
        <v>0.33333333333333331</v>
      </c>
    </row>
    <row r="6" spans="1:16">
      <c r="A6" s="12">
        <v>1910</v>
      </c>
      <c r="B6" s="4" t="str">
        <f t="shared" si="0"/>
        <v/>
      </c>
      <c r="C6" s="40" t="str">
        <f t="shared" si="1"/>
        <v/>
      </c>
      <c r="D6" s="23">
        <v>5</v>
      </c>
      <c r="E6" s="39">
        <v>0</v>
      </c>
      <c r="F6" s="23">
        <v>2</v>
      </c>
      <c r="G6" s="39">
        <v>0</v>
      </c>
      <c r="H6" s="23">
        <v>2</v>
      </c>
      <c r="I6" s="39">
        <v>0</v>
      </c>
      <c r="J6" s="4">
        <f t="shared" si="2"/>
        <v>0</v>
      </c>
      <c r="K6" s="5">
        <f t="shared" ref="K6:K10" si="3">(D6+F6+H6)*J6</f>
        <v>0</v>
      </c>
      <c r="L6" s="36" t="str">
        <f t="shared" ref="L6:L10" si="4">B6</f>
        <v/>
      </c>
      <c r="M6" s="37">
        <f t="shared" ref="M6:M7" si="5">D6-E6+F6-G6+H6-I6</f>
        <v>9</v>
      </c>
      <c r="N6" s="37">
        <f t="shared" ref="M6:N10" si="6">E6+G6+I6</f>
        <v>0</v>
      </c>
      <c r="O6" s="38">
        <f t="shared" ref="O6:O10" si="7">M6/(D6+F6+H6)</f>
        <v>1</v>
      </c>
      <c r="P6" s="38">
        <f t="shared" ref="P6:P10" si="8">N6/(D6+F6+H6)</f>
        <v>0</v>
      </c>
    </row>
    <row r="7" spans="1:16">
      <c r="A7" s="12">
        <v>1911</v>
      </c>
      <c r="B7" s="4" t="str">
        <f t="shared" si="0"/>
        <v/>
      </c>
      <c r="C7" s="40" t="str">
        <f t="shared" si="1"/>
        <v/>
      </c>
      <c r="D7" s="23">
        <v>5</v>
      </c>
      <c r="E7" s="39">
        <v>3</v>
      </c>
      <c r="F7" s="23">
        <v>2</v>
      </c>
      <c r="G7" s="39">
        <v>2</v>
      </c>
      <c r="H7" s="23">
        <v>2</v>
      </c>
      <c r="I7" s="39">
        <v>1</v>
      </c>
      <c r="J7" s="4">
        <f t="shared" si="2"/>
        <v>0</v>
      </c>
      <c r="K7" s="5">
        <f t="shared" si="3"/>
        <v>0</v>
      </c>
      <c r="L7" s="36" t="str">
        <f t="shared" si="4"/>
        <v/>
      </c>
      <c r="M7" s="37">
        <f t="shared" si="5"/>
        <v>3</v>
      </c>
      <c r="N7" s="37">
        <f t="shared" si="6"/>
        <v>6</v>
      </c>
      <c r="O7" s="38">
        <f t="shared" si="7"/>
        <v>0.33333333333333331</v>
      </c>
      <c r="P7" s="38">
        <f t="shared" si="8"/>
        <v>0.66666666666666663</v>
      </c>
    </row>
    <row r="8" spans="1:16" hidden="1">
      <c r="A8" s="12"/>
      <c r="B8" s="4" t="str">
        <f t="shared" si="0"/>
        <v/>
      </c>
      <c r="C8" s="40" t="str">
        <f t="shared" si="1"/>
        <v/>
      </c>
      <c r="D8" s="23"/>
      <c r="E8" s="39"/>
      <c r="F8" s="24"/>
      <c r="G8" s="39"/>
      <c r="H8" s="24"/>
      <c r="I8" s="39"/>
      <c r="J8" s="4">
        <f t="shared" si="2"/>
        <v>0</v>
      </c>
      <c r="K8" s="5">
        <f t="shared" si="3"/>
        <v>0</v>
      </c>
      <c r="L8" s="36" t="str">
        <f t="shared" si="4"/>
        <v/>
      </c>
      <c r="M8" s="37">
        <f t="shared" si="6"/>
        <v>0</v>
      </c>
      <c r="N8" s="37">
        <f t="shared" si="6"/>
        <v>0</v>
      </c>
      <c r="O8" s="38" t="e">
        <f t="shared" si="7"/>
        <v>#DIV/0!</v>
      </c>
      <c r="P8" s="38" t="e">
        <f t="shared" si="8"/>
        <v>#DIV/0!</v>
      </c>
    </row>
    <row r="9" spans="1:16" hidden="1">
      <c r="A9" s="10"/>
      <c r="B9" s="4" t="str">
        <f t="shared" si="0"/>
        <v/>
      </c>
      <c r="C9" s="40" t="str">
        <f t="shared" si="1"/>
        <v/>
      </c>
      <c r="D9" s="23"/>
      <c r="E9" s="39"/>
      <c r="F9" s="24"/>
      <c r="G9" s="39"/>
      <c r="H9" s="24"/>
      <c r="I9" s="39"/>
      <c r="J9" s="4">
        <f t="shared" si="2"/>
        <v>0</v>
      </c>
      <c r="K9" s="5">
        <f t="shared" si="3"/>
        <v>0</v>
      </c>
      <c r="L9" s="36" t="str">
        <f t="shared" si="4"/>
        <v/>
      </c>
      <c r="M9" s="37">
        <f t="shared" si="6"/>
        <v>0</v>
      </c>
      <c r="N9" s="37">
        <f t="shared" si="6"/>
        <v>0</v>
      </c>
      <c r="O9" s="38" t="e">
        <f t="shared" si="7"/>
        <v>#DIV/0!</v>
      </c>
      <c r="P9" s="38" t="e">
        <f t="shared" si="8"/>
        <v>#DIV/0!</v>
      </c>
    </row>
    <row r="10" spans="1:16" hidden="1">
      <c r="A10" s="10"/>
      <c r="B10" s="4" t="str">
        <f t="shared" si="0"/>
        <v/>
      </c>
      <c r="C10" s="40" t="str">
        <f t="shared" si="1"/>
        <v/>
      </c>
      <c r="D10" s="23"/>
      <c r="E10" s="39"/>
      <c r="F10" s="24"/>
      <c r="G10" s="39"/>
      <c r="H10" s="24"/>
      <c r="I10" s="39"/>
      <c r="J10" s="4">
        <f t="shared" si="2"/>
        <v>0</v>
      </c>
      <c r="K10" s="5">
        <f t="shared" si="3"/>
        <v>0</v>
      </c>
      <c r="L10" s="36" t="str">
        <f t="shared" si="4"/>
        <v/>
      </c>
      <c r="M10" s="37">
        <f t="shared" si="6"/>
        <v>0</v>
      </c>
      <c r="N10" s="37">
        <f t="shared" si="6"/>
        <v>0</v>
      </c>
      <c r="O10" s="38" t="e">
        <f t="shared" si="7"/>
        <v>#DIV/0!</v>
      </c>
      <c r="P10" s="38" t="e">
        <f t="shared" si="8"/>
        <v>#DIV/0!</v>
      </c>
    </row>
    <row r="11" spans="1:16" ht="18">
      <c r="A11" s="4"/>
      <c r="B11" s="6" t="s">
        <v>6</v>
      </c>
      <c r="C11" s="41"/>
      <c r="D11" s="25">
        <f>SUM(D5:D10)</f>
        <v>15</v>
      </c>
      <c r="E11" s="25"/>
      <c r="F11" s="25">
        <f>SUM(F5:F10)</f>
        <v>6</v>
      </c>
      <c r="G11" s="25"/>
      <c r="H11" s="25">
        <f>SUM(H5:H10)</f>
        <v>6</v>
      </c>
      <c r="I11" s="25"/>
      <c r="J11" s="4">
        <f>SUM(J5:J10)</f>
        <v>0</v>
      </c>
      <c r="K11" s="5">
        <f>SUM(K5:K10)</f>
        <v>0</v>
      </c>
      <c r="L11" s="36"/>
      <c r="M11" s="37"/>
      <c r="N11" s="11"/>
      <c r="O11" s="11"/>
      <c r="P11" s="11"/>
    </row>
    <row r="12" spans="1:16">
      <c r="A12" s="13"/>
      <c r="B12" s="15" t="s">
        <v>7</v>
      </c>
      <c r="C12" s="48" t="s">
        <v>0</v>
      </c>
      <c r="D12" s="47" t="str">
        <f>D3</f>
        <v>2.9.15</v>
      </c>
      <c r="E12" s="32" t="str">
        <f>$E$3</f>
        <v>2.9.15</v>
      </c>
      <c r="F12" s="47" t="str">
        <f t="shared" ref="F12:H12" si="9">F3</f>
        <v>2.11.15</v>
      </c>
      <c r="G12" s="32" t="str">
        <f>$G$3</f>
        <v>2.11.15</v>
      </c>
      <c r="H12" s="47" t="str">
        <f t="shared" si="9"/>
        <v>2.13.15</v>
      </c>
      <c r="I12" s="32" t="str">
        <f>$I$3</f>
        <v>2.13.15</v>
      </c>
      <c r="J12" s="13">
        <f>IFERROR(VLOOKUP(A12,sku,5,FALSE),0)</f>
        <v>0</v>
      </c>
      <c r="K12" s="14"/>
      <c r="L12" s="36"/>
      <c r="M12" s="35"/>
      <c r="N12" s="35"/>
      <c r="O12" s="35"/>
      <c r="P12" s="35"/>
    </row>
    <row r="13" spans="1:16">
      <c r="A13" s="13"/>
      <c r="B13" s="7" t="s">
        <v>5</v>
      </c>
      <c r="C13" s="48"/>
      <c r="D13" s="47"/>
      <c r="E13" s="32" t="str">
        <f>$E$4</f>
        <v>Waste</v>
      </c>
      <c r="F13" s="47"/>
      <c r="G13" s="32" t="str">
        <f>$G$4</f>
        <v>Waste</v>
      </c>
      <c r="H13" s="47"/>
      <c r="I13" s="32" t="str">
        <f>$I$4</f>
        <v>Waste</v>
      </c>
      <c r="J13" s="13">
        <f>IFERROR(VLOOKUP(A13,sku,5,FALSE),0)</f>
        <v>0</v>
      </c>
      <c r="K13" s="14"/>
      <c r="L13" s="34" t="s">
        <v>24</v>
      </c>
      <c r="M13" s="34" t="s">
        <v>25</v>
      </c>
      <c r="N13" s="34" t="s">
        <v>26</v>
      </c>
      <c r="O13" s="34" t="s">
        <v>27</v>
      </c>
      <c r="P13" s="34" t="s">
        <v>28</v>
      </c>
    </row>
    <row r="14" spans="1:16">
      <c r="A14" s="12">
        <v>1818</v>
      </c>
      <c r="B14" s="16" t="str">
        <f t="shared" ref="B14:B20" si="10">IFERROR(VLOOKUP(A14,sku,2,FALSE),"")</f>
        <v/>
      </c>
      <c r="C14" s="17" t="str">
        <f t="shared" ref="C14:C20" si="11">IFERROR(VLOOKUP(A14,sku,3,FALSE),"")</f>
        <v/>
      </c>
      <c r="D14" s="23">
        <v>3</v>
      </c>
      <c r="E14" s="39">
        <v>2</v>
      </c>
      <c r="F14" s="23">
        <v>3</v>
      </c>
      <c r="G14" s="39">
        <v>2</v>
      </c>
      <c r="H14" s="23">
        <v>1</v>
      </c>
      <c r="I14" s="39">
        <v>0</v>
      </c>
      <c r="J14" s="4">
        <f t="shared" ref="J14:J20" si="12">IFERROR(VLOOKUP(A14,sku,4,FALSE),0)</f>
        <v>0</v>
      </c>
      <c r="K14" s="5">
        <f t="shared" ref="K14:K20" si="13">(D14+F14+H14)*J14</f>
        <v>0</v>
      </c>
      <c r="L14" s="36" t="str">
        <f>B14</f>
        <v/>
      </c>
      <c r="M14" s="37">
        <f>D14-E14+F14-G14+H14-I14</f>
        <v>3</v>
      </c>
      <c r="N14" s="37">
        <f>E14+G14+I14</f>
        <v>4</v>
      </c>
      <c r="O14" s="38">
        <f>M14/(D14+F14+H14)</f>
        <v>0.42857142857142855</v>
      </c>
      <c r="P14" s="38">
        <f>N14/(D14+F14+H14)</f>
        <v>0.5714285714285714</v>
      </c>
    </row>
    <row r="15" spans="1:16">
      <c r="A15" s="12">
        <v>1804</v>
      </c>
      <c r="B15" s="18" t="str">
        <f t="shared" si="10"/>
        <v/>
      </c>
      <c r="C15" s="19" t="str">
        <f t="shared" si="11"/>
        <v/>
      </c>
      <c r="D15" s="23">
        <v>3</v>
      </c>
      <c r="E15" s="39">
        <v>2</v>
      </c>
      <c r="F15" s="23">
        <v>3</v>
      </c>
      <c r="G15" s="39">
        <v>3</v>
      </c>
      <c r="H15" s="23">
        <v>1</v>
      </c>
      <c r="I15" s="39">
        <v>0</v>
      </c>
      <c r="J15" s="4">
        <f t="shared" si="12"/>
        <v>0</v>
      </c>
      <c r="K15" s="5">
        <f t="shared" si="13"/>
        <v>0</v>
      </c>
      <c r="L15" s="36" t="str">
        <f t="shared" ref="L15:L20" si="14">B15</f>
        <v/>
      </c>
      <c r="M15" s="37">
        <f t="shared" ref="M15:M18" si="15">D15-E15+F15-G15+H15-I15</f>
        <v>2</v>
      </c>
      <c r="N15" s="37">
        <f t="shared" ref="M15:N20" si="16">E15+G15+I15</f>
        <v>5</v>
      </c>
      <c r="O15" s="38">
        <f t="shared" ref="O15:O20" si="17">M15/(D15+F15+H15)</f>
        <v>0.2857142857142857</v>
      </c>
      <c r="P15" s="38">
        <f t="shared" ref="P15:P20" si="18">N15/(D15+F15+H15)</f>
        <v>0.7142857142857143</v>
      </c>
    </row>
    <row r="16" spans="1:16">
      <c r="A16" s="12">
        <v>1799</v>
      </c>
      <c r="B16" s="16" t="str">
        <f t="shared" si="10"/>
        <v/>
      </c>
      <c r="C16" s="17" t="str">
        <f t="shared" si="11"/>
        <v/>
      </c>
      <c r="D16" s="23">
        <v>3</v>
      </c>
      <c r="E16" s="39">
        <v>3</v>
      </c>
      <c r="F16" s="23">
        <v>3</v>
      </c>
      <c r="G16" s="39">
        <v>3</v>
      </c>
      <c r="H16" s="23">
        <v>2</v>
      </c>
      <c r="I16" s="39">
        <v>0</v>
      </c>
      <c r="J16" s="4">
        <f t="shared" si="12"/>
        <v>0</v>
      </c>
      <c r="K16" s="5">
        <f t="shared" si="13"/>
        <v>0</v>
      </c>
      <c r="L16" s="36" t="str">
        <f t="shared" si="14"/>
        <v/>
      </c>
      <c r="M16" s="37">
        <f t="shared" si="15"/>
        <v>2</v>
      </c>
      <c r="N16" s="37">
        <f t="shared" si="16"/>
        <v>6</v>
      </c>
      <c r="O16" s="38">
        <f t="shared" si="17"/>
        <v>0.25</v>
      </c>
      <c r="P16" s="38">
        <f t="shared" si="18"/>
        <v>0.75</v>
      </c>
    </row>
    <row r="17" spans="1:16">
      <c r="A17" s="12">
        <v>1801</v>
      </c>
      <c r="B17" s="16" t="str">
        <f t="shared" si="10"/>
        <v/>
      </c>
      <c r="C17" s="17" t="str">
        <f t="shared" si="11"/>
        <v/>
      </c>
      <c r="D17" s="23">
        <v>3</v>
      </c>
      <c r="E17" s="39">
        <v>1</v>
      </c>
      <c r="F17" s="23">
        <v>3</v>
      </c>
      <c r="G17" s="39">
        <v>3</v>
      </c>
      <c r="H17" s="23">
        <v>1</v>
      </c>
      <c r="I17" s="39">
        <v>0</v>
      </c>
      <c r="J17" s="4">
        <f t="shared" si="12"/>
        <v>0</v>
      </c>
      <c r="K17" s="5">
        <f t="shared" si="13"/>
        <v>0</v>
      </c>
      <c r="L17" s="36" t="str">
        <f t="shared" si="14"/>
        <v/>
      </c>
      <c r="M17" s="37">
        <f t="shared" si="15"/>
        <v>3</v>
      </c>
      <c r="N17" s="37">
        <f t="shared" si="16"/>
        <v>4</v>
      </c>
      <c r="O17" s="38">
        <f t="shared" si="17"/>
        <v>0.42857142857142855</v>
      </c>
      <c r="P17" s="38">
        <f t="shared" si="18"/>
        <v>0.5714285714285714</v>
      </c>
    </row>
    <row r="18" spans="1:16">
      <c r="A18" s="12">
        <v>1791</v>
      </c>
      <c r="B18" s="18" t="str">
        <f t="shared" si="10"/>
        <v/>
      </c>
      <c r="C18" s="17" t="str">
        <f t="shared" si="11"/>
        <v/>
      </c>
      <c r="D18" s="23">
        <v>3</v>
      </c>
      <c r="E18" s="39">
        <v>3</v>
      </c>
      <c r="F18" s="23">
        <v>3</v>
      </c>
      <c r="G18" s="39">
        <v>3</v>
      </c>
      <c r="H18" s="23">
        <v>1</v>
      </c>
      <c r="I18" s="39">
        <v>0</v>
      </c>
      <c r="J18" s="4">
        <f t="shared" si="12"/>
        <v>0</v>
      </c>
      <c r="K18" s="5">
        <f t="shared" si="13"/>
        <v>0</v>
      </c>
      <c r="L18" s="36" t="str">
        <f t="shared" si="14"/>
        <v/>
      </c>
      <c r="M18" s="37">
        <f t="shared" si="15"/>
        <v>1</v>
      </c>
      <c r="N18" s="37">
        <f t="shared" si="16"/>
        <v>6</v>
      </c>
      <c r="O18" s="38">
        <f t="shared" si="17"/>
        <v>0.14285714285714285</v>
      </c>
      <c r="P18" s="38">
        <f t="shared" si="18"/>
        <v>0.8571428571428571</v>
      </c>
    </row>
    <row r="19" spans="1:16" hidden="1">
      <c r="A19" s="12"/>
      <c r="B19" s="18" t="str">
        <f t="shared" si="10"/>
        <v/>
      </c>
      <c r="C19" s="19" t="str">
        <f t="shared" si="11"/>
        <v/>
      </c>
      <c r="D19" s="23"/>
      <c r="E19" s="39"/>
      <c r="F19" s="23"/>
      <c r="G19" s="39"/>
      <c r="H19" s="24"/>
      <c r="I19" s="39"/>
      <c r="J19" s="4">
        <f t="shared" si="12"/>
        <v>0</v>
      </c>
      <c r="K19" s="5">
        <f t="shared" si="13"/>
        <v>0</v>
      </c>
      <c r="L19" s="36" t="str">
        <f t="shared" si="14"/>
        <v/>
      </c>
      <c r="M19" s="37">
        <f t="shared" si="16"/>
        <v>0</v>
      </c>
      <c r="N19" s="37">
        <f t="shared" si="16"/>
        <v>0</v>
      </c>
      <c r="O19" s="38" t="e">
        <f t="shared" si="17"/>
        <v>#DIV/0!</v>
      </c>
      <c r="P19" s="38" t="e">
        <f t="shared" si="18"/>
        <v>#DIV/0!</v>
      </c>
    </row>
    <row r="20" spans="1:16" hidden="1">
      <c r="A20" s="12"/>
      <c r="B20" s="18" t="str">
        <f t="shared" si="10"/>
        <v/>
      </c>
      <c r="C20" s="19" t="str">
        <f t="shared" si="11"/>
        <v/>
      </c>
      <c r="D20" s="23"/>
      <c r="E20" s="39"/>
      <c r="F20" s="23"/>
      <c r="G20" s="39"/>
      <c r="H20" s="24"/>
      <c r="I20" s="39"/>
      <c r="J20" s="4">
        <f t="shared" si="12"/>
        <v>0</v>
      </c>
      <c r="K20" s="5">
        <f t="shared" si="13"/>
        <v>0</v>
      </c>
      <c r="L20" s="36" t="str">
        <f t="shared" si="14"/>
        <v/>
      </c>
      <c r="M20" s="37">
        <f t="shared" si="16"/>
        <v>0</v>
      </c>
      <c r="N20" s="37">
        <f t="shared" si="16"/>
        <v>0</v>
      </c>
      <c r="O20" s="38" t="e">
        <f t="shared" si="17"/>
        <v>#DIV/0!</v>
      </c>
      <c r="P20" s="38" t="e">
        <f t="shared" si="18"/>
        <v>#DIV/0!</v>
      </c>
    </row>
    <row r="21" spans="1:16" ht="18">
      <c r="A21" s="40"/>
      <c r="B21" s="6" t="s">
        <v>8</v>
      </c>
      <c r="C21" s="41"/>
      <c r="D21" s="25">
        <f>SUM(D14:D20)</f>
        <v>15</v>
      </c>
      <c r="E21" s="25"/>
      <c r="F21" s="25">
        <f>SUM(F14:F20)</f>
        <v>15</v>
      </c>
      <c r="G21" s="25"/>
      <c r="H21" s="25">
        <f>SUM(H14:H20)</f>
        <v>6</v>
      </c>
      <c r="I21" s="25"/>
      <c r="J21" s="4">
        <f>SUM(J14:J20)</f>
        <v>0</v>
      </c>
      <c r="K21" s="5">
        <f>SUM(K14:K20)</f>
        <v>0</v>
      </c>
      <c r="L21" s="36"/>
      <c r="M21" s="11"/>
      <c r="N21" s="11"/>
      <c r="O21" s="11"/>
      <c r="P21" s="11"/>
    </row>
    <row r="22" spans="1:16">
      <c r="A22" s="42"/>
      <c r="B22" s="15" t="s">
        <v>9</v>
      </c>
      <c r="C22" s="48" t="s">
        <v>0</v>
      </c>
      <c r="D22" s="47" t="str">
        <f>D3</f>
        <v>2.9.15</v>
      </c>
      <c r="E22" s="32" t="str">
        <f>$E$3</f>
        <v>2.9.15</v>
      </c>
      <c r="F22" s="47" t="str">
        <f t="shared" ref="F22:H22" si="19">F3</f>
        <v>2.11.15</v>
      </c>
      <c r="G22" s="32" t="str">
        <f>$G$3</f>
        <v>2.11.15</v>
      </c>
      <c r="H22" s="47" t="str">
        <f t="shared" si="19"/>
        <v>2.13.15</v>
      </c>
      <c r="I22" s="32" t="str">
        <f>$I$3</f>
        <v>2.13.15</v>
      </c>
      <c r="J22" s="13">
        <f>IFERROR(VLOOKUP(A22,sku,5,FALSE),0)</f>
        <v>0</v>
      </c>
      <c r="K22" s="14"/>
      <c r="L22" s="36"/>
      <c r="M22" s="35"/>
      <c r="N22" s="35"/>
      <c r="O22" s="35"/>
      <c r="P22" s="35"/>
    </row>
    <row r="23" spans="1:16">
      <c r="A23" s="42"/>
      <c r="B23" s="7" t="s">
        <v>5</v>
      </c>
      <c r="C23" s="48"/>
      <c r="D23" s="47"/>
      <c r="E23" s="32" t="str">
        <f>$E$4</f>
        <v>Waste</v>
      </c>
      <c r="F23" s="47"/>
      <c r="G23" s="32" t="str">
        <f>$G$4</f>
        <v>Waste</v>
      </c>
      <c r="H23" s="47"/>
      <c r="I23" s="32" t="str">
        <f>$I$4</f>
        <v>Waste</v>
      </c>
      <c r="J23" s="13">
        <f>IFERROR(VLOOKUP(A23,sku,5,FALSE),0)</f>
        <v>0</v>
      </c>
      <c r="K23" s="14"/>
      <c r="L23" s="34" t="s">
        <v>24</v>
      </c>
      <c r="M23" s="34" t="s">
        <v>25</v>
      </c>
      <c r="N23" s="34" t="s">
        <v>26</v>
      </c>
      <c r="O23" s="34" t="s">
        <v>27</v>
      </c>
      <c r="P23" s="34" t="s">
        <v>28</v>
      </c>
    </row>
    <row r="24" spans="1:16">
      <c r="A24" s="12">
        <v>1841</v>
      </c>
      <c r="B24" s="16" t="str">
        <f t="shared" ref="B24:B30" si="20">IFERROR(VLOOKUP(A24,sku,2,FALSE),"")</f>
        <v/>
      </c>
      <c r="C24" s="17" t="str">
        <f t="shared" ref="C24:C30" si="21">IFERROR(VLOOKUP(A24,sku,3,FALSE),"")</f>
        <v/>
      </c>
      <c r="D24" s="23">
        <v>3</v>
      </c>
      <c r="E24" s="39">
        <v>0</v>
      </c>
      <c r="F24" s="23">
        <v>3</v>
      </c>
      <c r="G24" s="39">
        <v>1</v>
      </c>
      <c r="H24" s="23">
        <v>2</v>
      </c>
      <c r="I24" s="39">
        <v>0</v>
      </c>
      <c r="J24" s="4">
        <f t="shared" ref="J24:J30" si="22">IFERROR(VLOOKUP(A24,sku,4,FALSE),0)</f>
        <v>0</v>
      </c>
      <c r="K24" s="5">
        <f t="shared" ref="K24:K30" si="23">(D24+F24+H24)*J24</f>
        <v>0</v>
      </c>
      <c r="L24" s="36" t="str">
        <f>B24</f>
        <v/>
      </c>
      <c r="M24" s="37">
        <f>D24-E24+F24-G24+H24-I24</f>
        <v>7</v>
      </c>
      <c r="N24" s="37">
        <f>E24+G24+I24</f>
        <v>1</v>
      </c>
      <c r="O24" s="38">
        <f>M24/(D24+F24+H24)</f>
        <v>0.875</v>
      </c>
      <c r="P24" s="38">
        <f>N24/(D24+F24+H24)</f>
        <v>0.125</v>
      </c>
    </row>
    <row r="25" spans="1:16">
      <c r="A25" s="12">
        <v>1837</v>
      </c>
      <c r="B25" s="18" t="str">
        <f t="shared" si="20"/>
        <v/>
      </c>
      <c r="C25" s="19" t="str">
        <f t="shared" si="21"/>
        <v/>
      </c>
      <c r="D25" s="23">
        <v>3</v>
      </c>
      <c r="E25" s="39">
        <v>2</v>
      </c>
      <c r="F25" s="23">
        <v>3</v>
      </c>
      <c r="G25" s="39">
        <v>3</v>
      </c>
      <c r="H25" s="23">
        <v>1</v>
      </c>
      <c r="I25" s="39">
        <v>0</v>
      </c>
      <c r="J25" s="4">
        <f t="shared" si="22"/>
        <v>0</v>
      </c>
      <c r="K25" s="5">
        <f t="shared" si="23"/>
        <v>0</v>
      </c>
      <c r="L25" s="36" t="str">
        <f t="shared" ref="L25:L30" si="24">B25</f>
        <v/>
      </c>
      <c r="M25" s="37">
        <f t="shared" ref="M25:M30" si="25">D25-E25+F25-G25+H25-I25</f>
        <v>2</v>
      </c>
      <c r="N25" s="37">
        <f t="shared" ref="N25:N30" si="26">E25+G25+I25</f>
        <v>5</v>
      </c>
      <c r="O25" s="38">
        <f t="shared" ref="O25:O30" si="27">M25/(D25+F25+H25)</f>
        <v>0.2857142857142857</v>
      </c>
      <c r="P25" s="38">
        <f t="shared" ref="P25:P30" si="28">N25/(D25+F25+H25)</f>
        <v>0.7142857142857143</v>
      </c>
    </row>
    <row r="26" spans="1:16">
      <c r="A26" s="12">
        <v>1849</v>
      </c>
      <c r="B26" s="16" t="str">
        <f t="shared" si="20"/>
        <v/>
      </c>
      <c r="C26" s="17" t="str">
        <f t="shared" si="21"/>
        <v/>
      </c>
      <c r="D26" s="23">
        <v>3</v>
      </c>
      <c r="E26" s="39">
        <v>1</v>
      </c>
      <c r="F26" s="23">
        <v>3</v>
      </c>
      <c r="G26" s="39">
        <v>3</v>
      </c>
      <c r="H26" s="23">
        <v>1</v>
      </c>
      <c r="I26" s="39">
        <v>0</v>
      </c>
      <c r="J26" s="4">
        <f t="shared" si="22"/>
        <v>0</v>
      </c>
      <c r="K26" s="5">
        <f t="shared" si="23"/>
        <v>0</v>
      </c>
      <c r="L26" s="36" t="str">
        <f t="shared" si="24"/>
        <v/>
      </c>
      <c r="M26" s="37">
        <f t="shared" si="25"/>
        <v>3</v>
      </c>
      <c r="N26" s="37">
        <f t="shared" si="26"/>
        <v>4</v>
      </c>
      <c r="O26" s="38">
        <f t="shared" si="27"/>
        <v>0.42857142857142855</v>
      </c>
      <c r="P26" s="38">
        <f t="shared" si="28"/>
        <v>0.5714285714285714</v>
      </c>
    </row>
    <row r="27" spans="1:16">
      <c r="A27" s="12">
        <v>1850</v>
      </c>
      <c r="B27" s="16" t="str">
        <f t="shared" si="20"/>
        <v/>
      </c>
      <c r="C27" s="17" t="str">
        <f t="shared" si="21"/>
        <v/>
      </c>
      <c r="D27" s="23">
        <v>3</v>
      </c>
      <c r="E27" s="39">
        <v>0</v>
      </c>
      <c r="F27" s="23">
        <v>3</v>
      </c>
      <c r="G27" s="39">
        <v>3</v>
      </c>
      <c r="H27" s="23">
        <v>1</v>
      </c>
      <c r="I27" s="39">
        <v>0</v>
      </c>
      <c r="J27" s="4">
        <f t="shared" si="22"/>
        <v>0</v>
      </c>
      <c r="K27" s="5">
        <f t="shared" si="23"/>
        <v>0</v>
      </c>
      <c r="L27" s="36" t="str">
        <f t="shared" si="24"/>
        <v/>
      </c>
      <c r="M27" s="37">
        <f t="shared" si="25"/>
        <v>4</v>
      </c>
      <c r="N27" s="37">
        <f t="shared" si="26"/>
        <v>3</v>
      </c>
      <c r="O27" s="38">
        <f t="shared" si="27"/>
        <v>0.5714285714285714</v>
      </c>
      <c r="P27" s="38">
        <f t="shared" si="28"/>
        <v>0.42857142857142855</v>
      </c>
    </row>
    <row r="28" spans="1:16">
      <c r="A28" s="12">
        <v>1824</v>
      </c>
      <c r="B28" s="18" t="str">
        <f t="shared" si="20"/>
        <v/>
      </c>
      <c r="C28" s="19" t="str">
        <f t="shared" si="21"/>
        <v/>
      </c>
      <c r="D28" s="23">
        <v>3</v>
      </c>
      <c r="E28" s="39">
        <v>3</v>
      </c>
      <c r="F28" s="23">
        <v>3</v>
      </c>
      <c r="G28" s="39">
        <v>2</v>
      </c>
      <c r="H28" s="23">
        <v>1</v>
      </c>
      <c r="I28" s="39">
        <v>0</v>
      </c>
      <c r="J28" s="4">
        <f t="shared" si="22"/>
        <v>0</v>
      </c>
      <c r="K28" s="5">
        <f t="shared" si="23"/>
        <v>0</v>
      </c>
      <c r="L28" s="36" t="str">
        <f t="shared" si="24"/>
        <v/>
      </c>
      <c r="M28" s="37">
        <f t="shared" si="25"/>
        <v>2</v>
      </c>
      <c r="N28" s="37">
        <f t="shared" si="26"/>
        <v>5</v>
      </c>
      <c r="O28" s="38">
        <f t="shared" si="27"/>
        <v>0.2857142857142857</v>
      </c>
      <c r="P28" s="38">
        <f t="shared" si="28"/>
        <v>0.7142857142857143</v>
      </c>
    </row>
    <row r="29" spans="1:16">
      <c r="A29" s="12">
        <v>1759</v>
      </c>
      <c r="B29" s="18" t="str">
        <f t="shared" si="20"/>
        <v/>
      </c>
      <c r="C29" s="19" t="str">
        <f t="shared" si="21"/>
        <v/>
      </c>
      <c r="D29" s="23">
        <v>0</v>
      </c>
      <c r="E29" s="39">
        <v>0</v>
      </c>
      <c r="F29" s="23">
        <v>0</v>
      </c>
      <c r="G29" s="39">
        <v>0</v>
      </c>
      <c r="H29" s="23">
        <v>0</v>
      </c>
      <c r="I29" s="39">
        <v>0</v>
      </c>
      <c r="J29" s="4">
        <f t="shared" si="22"/>
        <v>0</v>
      </c>
      <c r="K29" s="5">
        <f t="shared" si="23"/>
        <v>0</v>
      </c>
      <c r="L29" s="36" t="str">
        <f t="shared" si="24"/>
        <v/>
      </c>
      <c r="M29" s="37">
        <f t="shared" si="25"/>
        <v>0</v>
      </c>
      <c r="N29" s="37">
        <f t="shared" si="26"/>
        <v>0</v>
      </c>
      <c r="O29" s="38" t="e">
        <f t="shared" si="27"/>
        <v>#DIV/0!</v>
      </c>
      <c r="P29" s="38" t="e">
        <f t="shared" si="28"/>
        <v>#DIV/0!</v>
      </c>
    </row>
    <row r="30" spans="1:16">
      <c r="A30" s="12">
        <v>1762</v>
      </c>
      <c r="B30" s="18" t="str">
        <f t="shared" si="20"/>
        <v/>
      </c>
      <c r="C30" s="19" t="str">
        <f t="shared" si="21"/>
        <v/>
      </c>
      <c r="D30" s="23">
        <v>3</v>
      </c>
      <c r="E30" s="39">
        <v>1</v>
      </c>
      <c r="F30" s="23">
        <v>3</v>
      </c>
      <c r="G30" s="39">
        <v>1</v>
      </c>
      <c r="H30" s="23">
        <v>2</v>
      </c>
      <c r="I30" s="39">
        <v>1</v>
      </c>
      <c r="J30" s="4">
        <f t="shared" si="22"/>
        <v>0</v>
      </c>
      <c r="K30" s="5">
        <f t="shared" si="23"/>
        <v>0</v>
      </c>
      <c r="L30" s="36" t="str">
        <f t="shared" si="24"/>
        <v/>
      </c>
      <c r="M30" s="37">
        <f t="shared" si="25"/>
        <v>5</v>
      </c>
      <c r="N30" s="37">
        <f t="shared" si="26"/>
        <v>3</v>
      </c>
      <c r="O30" s="38">
        <f t="shared" si="27"/>
        <v>0.625</v>
      </c>
      <c r="P30" s="38">
        <f t="shared" si="28"/>
        <v>0.375</v>
      </c>
    </row>
    <row r="31" spans="1:16" ht="18">
      <c r="A31" s="40"/>
      <c r="B31" s="6" t="s">
        <v>10</v>
      </c>
      <c r="C31" s="41"/>
      <c r="D31" s="25">
        <f>SUM(D24:D30)</f>
        <v>18</v>
      </c>
      <c r="E31" s="25"/>
      <c r="F31" s="25">
        <f>SUM(F24:F30)</f>
        <v>18</v>
      </c>
      <c r="G31" s="25"/>
      <c r="H31" s="25">
        <f>SUM(H24:H30)</f>
        <v>8</v>
      </c>
      <c r="I31" s="25"/>
      <c r="J31" s="4">
        <f>SUM(J24:J30)</f>
        <v>0</v>
      </c>
      <c r="K31" s="5">
        <f>SUM(K24:K30)</f>
        <v>0</v>
      </c>
      <c r="L31" s="36"/>
      <c r="M31" s="11"/>
      <c r="N31" s="11"/>
      <c r="O31" s="11"/>
      <c r="P31" s="11"/>
    </row>
    <row r="32" spans="1:16">
      <c r="A32" s="42"/>
      <c r="B32" s="15" t="s">
        <v>11</v>
      </c>
      <c r="C32" s="48" t="s">
        <v>0</v>
      </c>
      <c r="D32" s="47" t="str">
        <f>D3</f>
        <v>2.9.15</v>
      </c>
      <c r="E32" s="32" t="str">
        <f>$E$3</f>
        <v>2.9.15</v>
      </c>
      <c r="F32" s="47" t="str">
        <f t="shared" ref="F32:H32" si="29">F3</f>
        <v>2.11.15</v>
      </c>
      <c r="G32" s="32" t="str">
        <f>$G$3</f>
        <v>2.11.15</v>
      </c>
      <c r="H32" s="47" t="str">
        <f t="shared" si="29"/>
        <v>2.13.15</v>
      </c>
      <c r="I32" s="32" t="str">
        <f>$I$3</f>
        <v>2.13.15</v>
      </c>
      <c r="J32" s="13">
        <f>IFERROR(VLOOKUP(A32,sku,5,FALSE),0)</f>
        <v>0</v>
      </c>
      <c r="K32" s="14"/>
      <c r="L32" s="36"/>
      <c r="M32" s="35"/>
      <c r="N32" s="35"/>
      <c r="O32" s="35"/>
      <c r="P32" s="35"/>
    </row>
    <row r="33" spans="1:16">
      <c r="A33" s="42"/>
      <c r="B33" s="7" t="s">
        <v>5</v>
      </c>
      <c r="C33" s="48"/>
      <c r="D33" s="47"/>
      <c r="E33" s="32" t="str">
        <f>$E$4</f>
        <v>Waste</v>
      </c>
      <c r="F33" s="47"/>
      <c r="G33" s="32" t="str">
        <f>$G$4</f>
        <v>Waste</v>
      </c>
      <c r="H33" s="47"/>
      <c r="I33" s="32" t="str">
        <f>$I$4</f>
        <v>Waste</v>
      </c>
      <c r="J33" s="13">
        <f>IFERROR(VLOOKUP(A33,sku,5,FALSE),0)</f>
        <v>0</v>
      </c>
      <c r="K33" s="14"/>
      <c r="L33" s="34" t="s">
        <v>24</v>
      </c>
      <c r="M33" s="34" t="s">
        <v>25</v>
      </c>
      <c r="N33" s="34" t="s">
        <v>26</v>
      </c>
      <c r="O33" s="34" t="s">
        <v>27</v>
      </c>
      <c r="P33" s="34" t="s">
        <v>28</v>
      </c>
    </row>
    <row r="34" spans="1:16">
      <c r="A34" s="12">
        <v>1878</v>
      </c>
      <c r="B34" s="16" t="str">
        <f>IFERROR(VLOOKUP(A34,sku,2,FALSE),"")</f>
        <v/>
      </c>
      <c r="C34" s="17" t="str">
        <f t="shared" ref="C34:C38" si="30">IFERROR(VLOOKUP(A34,sku,3,FALSE),"")</f>
        <v/>
      </c>
      <c r="D34" s="23">
        <v>0</v>
      </c>
      <c r="E34" s="39">
        <v>0</v>
      </c>
      <c r="F34" s="23">
        <v>3</v>
      </c>
      <c r="G34" s="39">
        <v>1</v>
      </c>
      <c r="H34" s="23">
        <v>1</v>
      </c>
      <c r="I34" s="39">
        <v>0</v>
      </c>
      <c r="J34" s="4">
        <f>IFERROR(VLOOKUP(A34,sku,4,FALSE),0)</f>
        <v>0</v>
      </c>
      <c r="K34" s="5">
        <f t="shared" ref="K34:K38" si="31">(D34+F34+H34)*J34</f>
        <v>0</v>
      </c>
      <c r="L34" s="36" t="str">
        <f>B34</f>
        <v/>
      </c>
      <c r="M34" s="37">
        <f>D34-E34+F34-G34+H34-I34</f>
        <v>3</v>
      </c>
      <c r="N34" s="37">
        <f>E34+G34+I34</f>
        <v>1</v>
      </c>
      <c r="O34" s="38">
        <f>M34/(D34+F34+H34)</f>
        <v>0.75</v>
      </c>
      <c r="P34" s="38">
        <f>N34/(D34+F34+H34)</f>
        <v>0.25</v>
      </c>
    </row>
    <row r="35" spans="1:16">
      <c r="A35" s="12">
        <v>1882</v>
      </c>
      <c r="B35" s="16" t="str">
        <f>IFERROR(VLOOKUP(A35,sku,2,FALSE),"")</f>
        <v/>
      </c>
      <c r="C35" s="17" t="str">
        <f t="shared" si="30"/>
        <v/>
      </c>
      <c r="D35" s="23">
        <v>0</v>
      </c>
      <c r="E35" s="39">
        <v>0</v>
      </c>
      <c r="F35" s="23">
        <v>3</v>
      </c>
      <c r="G35" s="39">
        <v>0</v>
      </c>
      <c r="H35" s="23">
        <v>1</v>
      </c>
      <c r="I35" s="39">
        <v>0</v>
      </c>
      <c r="J35" s="4">
        <f>IFERROR(VLOOKUP(A35,sku,4,FALSE),0)</f>
        <v>0</v>
      </c>
      <c r="K35" s="5">
        <f t="shared" si="31"/>
        <v>0</v>
      </c>
      <c r="L35" s="36" t="str">
        <f t="shared" ref="L35:L38" si="32">B35</f>
        <v/>
      </c>
      <c r="M35" s="37">
        <f t="shared" ref="M35:M38" si="33">D35-E35+F35-G35+H35-I35</f>
        <v>4</v>
      </c>
      <c r="N35" s="37">
        <f t="shared" ref="N35:N38" si="34">E35+G35+I35</f>
        <v>0</v>
      </c>
      <c r="O35" s="38">
        <f t="shared" ref="O35:O38" si="35">M35/(D35+F35+H35)</f>
        <v>1</v>
      </c>
      <c r="P35" s="38">
        <f t="shared" ref="P35:P38" si="36">N35/(D35+F35+H35)</f>
        <v>0</v>
      </c>
    </row>
    <row r="36" spans="1:16">
      <c r="A36" s="12">
        <v>1883</v>
      </c>
      <c r="B36" s="16" t="str">
        <f>IFERROR(VLOOKUP(A36,sku,2,FALSE),"")</f>
        <v/>
      </c>
      <c r="C36" s="17" t="str">
        <f t="shared" si="30"/>
        <v/>
      </c>
      <c r="D36" s="23">
        <v>0</v>
      </c>
      <c r="E36" s="39">
        <v>0</v>
      </c>
      <c r="F36" s="23">
        <v>3</v>
      </c>
      <c r="G36" s="39">
        <v>2</v>
      </c>
      <c r="H36" s="23">
        <v>1</v>
      </c>
      <c r="I36" s="39">
        <v>0</v>
      </c>
      <c r="J36" s="4">
        <f>IFERROR(VLOOKUP(A36,sku,4,FALSE),0)</f>
        <v>0</v>
      </c>
      <c r="K36" s="5">
        <f t="shared" si="31"/>
        <v>0</v>
      </c>
      <c r="L36" s="36" t="str">
        <f t="shared" si="32"/>
        <v/>
      </c>
      <c r="M36" s="37">
        <f t="shared" si="33"/>
        <v>2</v>
      </c>
      <c r="N36" s="37">
        <f t="shared" si="34"/>
        <v>2</v>
      </c>
      <c r="O36" s="38">
        <f t="shared" si="35"/>
        <v>0.5</v>
      </c>
      <c r="P36" s="38">
        <f t="shared" si="36"/>
        <v>0.5</v>
      </c>
    </row>
    <row r="37" spans="1:16">
      <c r="A37" s="12">
        <v>1884</v>
      </c>
      <c r="B37" s="16" t="str">
        <f>IFERROR(VLOOKUP(A37,sku,2,FALSE),"")</f>
        <v/>
      </c>
      <c r="C37" s="17" t="str">
        <f t="shared" si="30"/>
        <v/>
      </c>
      <c r="D37" s="23">
        <v>0</v>
      </c>
      <c r="E37" s="39">
        <v>0</v>
      </c>
      <c r="F37" s="23">
        <v>3</v>
      </c>
      <c r="G37" s="39">
        <v>2</v>
      </c>
      <c r="H37" s="23">
        <v>1</v>
      </c>
      <c r="I37" s="39">
        <v>0</v>
      </c>
      <c r="J37" s="4">
        <f>IFERROR(VLOOKUP(A37,sku,4,FALSE),0)</f>
        <v>0</v>
      </c>
      <c r="K37" s="5">
        <f t="shared" si="31"/>
        <v>0</v>
      </c>
      <c r="L37" s="36" t="str">
        <f t="shared" si="32"/>
        <v/>
      </c>
      <c r="M37" s="37">
        <f t="shared" si="33"/>
        <v>2</v>
      </c>
      <c r="N37" s="37">
        <f t="shared" si="34"/>
        <v>2</v>
      </c>
      <c r="O37" s="38">
        <f t="shared" si="35"/>
        <v>0.5</v>
      </c>
      <c r="P37" s="38">
        <f t="shared" si="36"/>
        <v>0.5</v>
      </c>
    </row>
    <row r="38" spans="1:16">
      <c r="A38" s="12">
        <v>1868</v>
      </c>
      <c r="B38" s="16" t="str">
        <f>IFERROR(VLOOKUP(A38,sku,2,FALSE),"")</f>
        <v/>
      </c>
      <c r="C38" s="17" t="str">
        <f t="shared" si="30"/>
        <v/>
      </c>
      <c r="D38" s="23">
        <v>3</v>
      </c>
      <c r="E38" s="39">
        <v>1</v>
      </c>
      <c r="F38" s="23">
        <v>3</v>
      </c>
      <c r="G38" s="39">
        <v>3</v>
      </c>
      <c r="H38" s="23">
        <v>1</v>
      </c>
      <c r="I38" s="39">
        <v>0</v>
      </c>
      <c r="J38" s="4">
        <f>IFERROR(VLOOKUP(A38,sku,4,FALSE),0)</f>
        <v>0</v>
      </c>
      <c r="K38" s="5">
        <f t="shared" si="31"/>
        <v>0</v>
      </c>
      <c r="L38" s="36" t="str">
        <f t="shared" si="32"/>
        <v/>
      </c>
      <c r="M38" s="37">
        <f t="shared" si="33"/>
        <v>3</v>
      </c>
      <c r="N38" s="37">
        <f t="shared" si="34"/>
        <v>4</v>
      </c>
      <c r="O38" s="38">
        <f t="shared" si="35"/>
        <v>0.42857142857142855</v>
      </c>
      <c r="P38" s="38">
        <f t="shared" si="36"/>
        <v>0.5714285714285714</v>
      </c>
    </row>
    <row r="39" spans="1:16" ht="18">
      <c r="A39" s="40"/>
      <c r="B39" s="8" t="s">
        <v>12</v>
      </c>
      <c r="C39" s="8"/>
      <c r="D39" s="25">
        <f>SUM(D34:D38)</f>
        <v>3</v>
      </c>
      <c r="E39" s="25"/>
      <c r="F39" s="25">
        <f>SUM(F34:F38)</f>
        <v>15</v>
      </c>
      <c r="G39" s="25"/>
      <c r="H39" s="25">
        <f>SUM(H34:H38)</f>
        <v>5</v>
      </c>
      <c r="I39" s="25"/>
      <c r="J39" s="4">
        <f>SUM(J34:J38)</f>
        <v>0</v>
      </c>
      <c r="K39" s="5">
        <f>SUM(K34:K38)</f>
        <v>0</v>
      </c>
      <c r="L39" s="36"/>
      <c r="M39" s="11"/>
      <c r="N39" s="11"/>
      <c r="O39" s="11"/>
      <c r="P39" s="11"/>
    </row>
    <row r="40" spans="1:16">
      <c r="A40" s="42"/>
      <c r="B40" s="15" t="s">
        <v>13</v>
      </c>
      <c r="C40" s="48" t="s">
        <v>0</v>
      </c>
      <c r="D40" s="47" t="str">
        <f>D3</f>
        <v>2.9.15</v>
      </c>
      <c r="E40" s="32" t="str">
        <f>$E$3</f>
        <v>2.9.15</v>
      </c>
      <c r="F40" s="47" t="str">
        <f t="shared" ref="F40:H40" si="37">F3</f>
        <v>2.11.15</v>
      </c>
      <c r="G40" s="32" t="str">
        <f>$G$3</f>
        <v>2.11.15</v>
      </c>
      <c r="H40" s="47" t="str">
        <f t="shared" si="37"/>
        <v>2.13.15</v>
      </c>
      <c r="I40" s="32" t="str">
        <f>$I$3</f>
        <v>2.13.15</v>
      </c>
      <c r="J40" s="13">
        <f>IFERROR(VLOOKUP(A40,sku,5,FALSE),0)</f>
        <v>0</v>
      </c>
      <c r="K40" s="14"/>
      <c r="L40" s="36"/>
      <c r="M40" s="35"/>
      <c r="N40" s="35"/>
      <c r="O40" s="35"/>
      <c r="P40" s="35"/>
    </row>
    <row r="41" spans="1:16">
      <c r="A41" s="42"/>
      <c r="B41" s="7" t="s">
        <v>5</v>
      </c>
      <c r="C41" s="48"/>
      <c r="D41" s="47"/>
      <c r="E41" s="32" t="str">
        <f>$E$4</f>
        <v>Waste</v>
      </c>
      <c r="F41" s="47"/>
      <c r="G41" s="32" t="str">
        <f>$G$4</f>
        <v>Waste</v>
      </c>
      <c r="H41" s="47"/>
      <c r="I41" s="32" t="str">
        <f>$I$4</f>
        <v>Waste</v>
      </c>
      <c r="J41" s="13">
        <f>IFERROR(VLOOKUP(A41,sku,5,FALSE),0)</f>
        <v>0</v>
      </c>
      <c r="K41" s="14"/>
      <c r="L41" s="34" t="s">
        <v>24</v>
      </c>
      <c r="M41" s="34" t="s">
        <v>25</v>
      </c>
      <c r="N41" s="34" t="s">
        <v>26</v>
      </c>
      <c r="O41" s="34" t="s">
        <v>27</v>
      </c>
      <c r="P41" s="34" t="s">
        <v>28</v>
      </c>
    </row>
    <row r="42" spans="1:16">
      <c r="A42" s="12">
        <v>1944</v>
      </c>
      <c r="B42" s="16" t="str">
        <f>IFERROR(VLOOKUP(A42,sku,2,FALSE),"")</f>
        <v/>
      </c>
      <c r="C42" s="17" t="str">
        <f t="shared" ref="C42:C45" si="38">IFERROR(VLOOKUP(A42,sku,3,FALSE),"")</f>
        <v/>
      </c>
      <c r="D42" s="24">
        <v>6</v>
      </c>
      <c r="E42" s="39">
        <v>1</v>
      </c>
      <c r="F42" s="24">
        <v>3</v>
      </c>
      <c r="G42" s="39">
        <v>3</v>
      </c>
      <c r="H42" s="24">
        <v>3</v>
      </c>
      <c r="I42" s="24">
        <v>0</v>
      </c>
      <c r="J42" s="4">
        <f>IFERROR(VLOOKUP(A42,sku,4,FALSE),0)</f>
        <v>0</v>
      </c>
      <c r="K42" s="5">
        <f t="shared" ref="K42:K45" si="39">(D42+F42+H42)*J42</f>
        <v>0</v>
      </c>
      <c r="L42" s="36" t="str">
        <f>B42</f>
        <v/>
      </c>
      <c r="M42" s="37">
        <f>D42-E42+F42-G42+H42-I42</f>
        <v>8</v>
      </c>
      <c r="N42" s="37">
        <f>E42+G42+I42</f>
        <v>4</v>
      </c>
      <c r="O42" s="38">
        <f>M42/(D42+F42+H42)</f>
        <v>0.66666666666666663</v>
      </c>
      <c r="P42" s="38">
        <f>N42/(D42+F42+H42)</f>
        <v>0.33333333333333331</v>
      </c>
    </row>
    <row r="43" spans="1:16" hidden="1">
      <c r="A43" s="12"/>
      <c r="B43" s="16" t="str">
        <f>IFERROR(VLOOKUP(A43,sku,2,FALSE),"")</f>
        <v/>
      </c>
      <c r="C43" s="17" t="str">
        <f t="shared" si="38"/>
        <v/>
      </c>
      <c r="D43" s="24"/>
      <c r="E43" s="39"/>
      <c r="F43" s="24"/>
      <c r="G43" s="39"/>
      <c r="H43" s="24"/>
      <c r="I43" s="39"/>
      <c r="J43" s="4">
        <f>IFERROR(VLOOKUP(A43,sku,4,FALSE),0)</f>
        <v>0</v>
      </c>
      <c r="K43" s="5">
        <f t="shared" si="39"/>
        <v>0</v>
      </c>
      <c r="L43" s="36" t="str">
        <f t="shared" ref="L43:L45" si="40">B43</f>
        <v/>
      </c>
      <c r="M43" s="37">
        <f t="shared" ref="M43:N45" si="41">D43+F43+H43</f>
        <v>0</v>
      </c>
      <c r="N43" s="37">
        <f t="shared" si="41"/>
        <v>0</v>
      </c>
      <c r="O43" s="38" t="e">
        <f t="shared" ref="O43:O45" si="42">M43/(D43+F43+H43)</f>
        <v>#DIV/0!</v>
      </c>
      <c r="P43" s="38" t="e">
        <f t="shared" ref="P43:P45" si="43">N43/(D43+F43+H43)</f>
        <v>#DIV/0!</v>
      </c>
    </row>
    <row r="44" spans="1:16" hidden="1">
      <c r="A44" s="10"/>
      <c r="B44" s="16" t="str">
        <f>IFERROR(VLOOKUP(A44,sku,2,FALSE),"")</f>
        <v/>
      </c>
      <c r="C44" s="17" t="str">
        <f t="shared" si="38"/>
        <v/>
      </c>
      <c r="D44" s="24"/>
      <c r="E44" s="39"/>
      <c r="F44" s="24"/>
      <c r="G44" s="39"/>
      <c r="H44" s="24"/>
      <c r="I44" s="39"/>
      <c r="J44" s="4">
        <f>IFERROR(VLOOKUP(A44,sku,4,FALSE),0)</f>
        <v>0</v>
      </c>
      <c r="K44" s="5">
        <f t="shared" si="39"/>
        <v>0</v>
      </c>
      <c r="L44" s="36" t="str">
        <f t="shared" si="40"/>
        <v/>
      </c>
      <c r="M44" s="37">
        <f t="shared" si="41"/>
        <v>0</v>
      </c>
      <c r="N44" s="37">
        <f t="shared" si="41"/>
        <v>0</v>
      </c>
      <c r="O44" s="38" t="e">
        <f t="shared" si="42"/>
        <v>#DIV/0!</v>
      </c>
      <c r="P44" s="38" t="e">
        <f t="shared" si="43"/>
        <v>#DIV/0!</v>
      </c>
    </row>
    <row r="45" spans="1:16" hidden="1">
      <c r="A45" s="10"/>
      <c r="B45" s="16" t="str">
        <f>IFERROR(VLOOKUP(A45,sku,2,FALSE),"")</f>
        <v/>
      </c>
      <c r="C45" s="17" t="str">
        <f t="shared" si="38"/>
        <v/>
      </c>
      <c r="D45" s="24"/>
      <c r="E45" s="39"/>
      <c r="F45" s="24"/>
      <c r="G45" s="39"/>
      <c r="H45" s="24"/>
      <c r="I45" s="39"/>
      <c r="J45" s="4">
        <f>IFERROR(VLOOKUP(A45,sku,4,FALSE),0)</f>
        <v>0</v>
      </c>
      <c r="K45" s="5">
        <f t="shared" si="39"/>
        <v>0</v>
      </c>
      <c r="L45" s="36" t="str">
        <f t="shared" si="40"/>
        <v/>
      </c>
      <c r="M45" s="37">
        <f t="shared" si="41"/>
        <v>0</v>
      </c>
      <c r="N45" s="37">
        <f t="shared" si="41"/>
        <v>0</v>
      </c>
      <c r="O45" s="38" t="e">
        <f t="shared" si="42"/>
        <v>#DIV/0!</v>
      </c>
      <c r="P45" s="38" t="e">
        <f t="shared" si="43"/>
        <v>#DIV/0!</v>
      </c>
    </row>
    <row r="46" spans="1:16" ht="18">
      <c r="B46" s="8" t="s">
        <v>14</v>
      </c>
      <c r="C46" s="8"/>
      <c r="D46" s="25">
        <f>SUM(D42:D45)</f>
        <v>6</v>
      </c>
      <c r="E46" s="25"/>
      <c r="F46" s="25">
        <f>SUM(F42:F45)</f>
        <v>3</v>
      </c>
      <c r="G46" s="25"/>
      <c r="H46" s="25">
        <f>SUM(H42:H45)</f>
        <v>3</v>
      </c>
      <c r="I46" s="25"/>
      <c r="J46" s="4">
        <f>SUM(J42:J45)</f>
        <v>0</v>
      </c>
      <c r="K46" s="5">
        <f>SUM(K42:K45)</f>
        <v>0</v>
      </c>
      <c r="L46" s="36"/>
      <c r="M46" s="11"/>
      <c r="N46" s="11"/>
      <c r="O46" s="11"/>
      <c r="P46" s="11"/>
    </row>
    <row r="47" spans="1:16" ht="18">
      <c r="B47" s="9" t="s">
        <v>22</v>
      </c>
      <c r="C47" s="9"/>
      <c r="D47" s="29"/>
      <c r="E47" s="26">
        <f>E11+E21+E31+E39+E46</f>
        <v>0</v>
      </c>
      <c r="F47" s="29"/>
      <c r="G47" s="26">
        <f>G11+G21+G31+G39+G46</f>
        <v>0</v>
      </c>
      <c r="H47" s="29"/>
      <c r="I47" s="26">
        <f>I11+I21+I31+I39+I46</f>
        <v>0</v>
      </c>
      <c r="L47" s="35"/>
      <c r="M47" s="11"/>
      <c r="N47" s="11"/>
      <c r="O47" s="11"/>
      <c r="P47" s="11"/>
    </row>
    <row r="48" spans="1:16" ht="18">
      <c r="B48" s="9" t="s">
        <v>18</v>
      </c>
      <c r="C48" s="9"/>
      <c r="D48" s="26">
        <f>D46+D39+D31+D21+D11</f>
        <v>57</v>
      </c>
      <c r="E48" s="30"/>
      <c r="F48" s="26">
        <f>F46+F39+F31+F21+F11</f>
        <v>57</v>
      </c>
      <c r="G48" s="30"/>
      <c r="H48" s="26">
        <f>H46+H39+H31+H21+H11</f>
        <v>28</v>
      </c>
      <c r="I48" s="30"/>
    </row>
  </sheetData>
  <sheetProtection sheet="1" objects="1" scenarios="1" formatColumns="0"/>
  <mergeCells count="22">
    <mergeCell ref="K3:K4"/>
    <mergeCell ref="H3:H4"/>
    <mergeCell ref="C3:C4"/>
    <mergeCell ref="D3:D4"/>
    <mergeCell ref="F3:F4"/>
    <mergeCell ref="J3:J4"/>
    <mergeCell ref="H32:H33"/>
    <mergeCell ref="H40:H41"/>
    <mergeCell ref="H12:H13"/>
    <mergeCell ref="H22:H23"/>
    <mergeCell ref="C32:C33"/>
    <mergeCell ref="D32:D33"/>
    <mergeCell ref="F32:F33"/>
    <mergeCell ref="C40:C41"/>
    <mergeCell ref="D40:D41"/>
    <mergeCell ref="F40:F41"/>
    <mergeCell ref="C12:C13"/>
    <mergeCell ref="D12:D13"/>
    <mergeCell ref="F12:F13"/>
    <mergeCell ref="C22:C23"/>
    <mergeCell ref="D22:D23"/>
    <mergeCell ref="F22:F23"/>
  </mergeCells>
  <pageMargins left="0.7" right="0.7" top="0.75" bottom="0.75" header="0.3" footer="0.3"/>
  <pageSetup scale="3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8"/>
  <sheetViews>
    <sheetView showGridLines="0" workbookViewId="0">
      <selection activeCell="I46" sqref="I46"/>
    </sheetView>
  </sheetViews>
  <sheetFormatPr baseColWidth="10" defaultColWidth="9.1640625" defaultRowHeight="14" x14ac:dyDescent="0"/>
  <cols>
    <col min="1" max="1" width="9.1640625" style="1"/>
    <col min="2" max="2" width="43.6640625" style="1" customWidth="1"/>
    <col min="3" max="3" width="13.83203125" style="1" customWidth="1"/>
    <col min="4" max="4" width="9.6640625" style="28" customWidth="1"/>
    <col min="5" max="9" width="7.83203125" style="28" customWidth="1"/>
    <col min="10" max="10" width="21" style="1" customWidth="1"/>
    <col min="11" max="11" width="20.5" style="2" customWidth="1"/>
    <col min="12" max="12" width="54.1640625" style="1" customWidth="1"/>
    <col min="13" max="16384" width="9.1640625" style="1"/>
  </cols>
  <sheetData>
    <row r="1" spans="1:16" ht="26.25" customHeight="1">
      <c r="B1" s="22" t="s">
        <v>2</v>
      </c>
      <c r="C1" s="22"/>
      <c r="D1" s="27"/>
      <c r="E1" s="27"/>
      <c r="F1" s="27"/>
      <c r="G1" s="27"/>
      <c r="H1" s="27"/>
      <c r="I1" s="27"/>
      <c r="K1" s="2">
        <f>K11+K21+K31+K39+K46</f>
        <v>0</v>
      </c>
    </row>
    <row r="2" spans="1:16" ht="15" customHeight="1">
      <c r="B2" s="22"/>
      <c r="C2" s="22"/>
      <c r="D2" s="27"/>
      <c r="E2" s="27"/>
      <c r="F2" s="27"/>
      <c r="G2" s="27"/>
      <c r="H2" s="27"/>
      <c r="I2" s="27"/>
    </row>
    <row r="3" spans="1:16" ht="15" customHeight="1">
      <c r="A3" s="20"/>
      <c r="B3" s="15" t="s">
        <v>3</v>
      </c>
      <c r="C3" s="50" t="s">
        <v>17</v>
      </c>
      <c r="D3" s="51" t="s">
        <v>32</v>
      </c>
      <c r="E3" s="33" t="str">
        <f>D3</f>
        <v>2.16.15</v>
      </c>
      <c r="F3" s="51" t="s">
        <v>33</v>
      </c>
      <c r="G3" s="31" t="str">
        <f>F3</f>
        <v>2.18.15</v>
      </c>
      <c r="H3" s="51" t="s">
        <v>34</v>
      </c>
      <c r="I3" s="31" t="str">
        <f>H3</f>
        <v>2.20.15</v>
      </c>
      <c r="J3" s="43" t="s">
        <v>1</v>
      </c>
      <c r="K3" s="45" t="s">
        <v>15</v>
      </c>
      <c r="L3" s="34" t="s">
        <v>23</v>
      </c>
      <c r="M3" s="35"/>
      <c r="N3" s="35"/>
      <c r="O3" s="35"/>
      <c r="P3" s="35"/>
    </row>
    <row r="4" spans="1:16">
      <c r="A4" s="21" t="s">
        <v>16</v>
      </c>
      <c r="B4" s="3" t="s">
        <v>5</v>
      </c>
      <c r="C4" s="48"/>
      <c r="D4" s="51"/>
      <c r="E4" s="31" t="s">
        <v>4</v>
      </c>
      <c r="F4" s="51"/>
      <c r="G4" s="31" t="s">
        <v>4</v>
      </c>
      <c r="H4" s="52"/>
      <c r="I4" s="31" t="s">
        <v>4</v>
      </c>
      <c r="J4" s="44"/>
      <c r="K4" s="46"/>
      <c r="L4" s="34" t="s">
        <v>24</v>
      </c>
      <c r="M4" s="34" t="s">
        <v>25</v>
      </c>
      <c r="N4" s="34" t="s">
        <v>26</v>
      </c>
      <c r="O4" s="34" t="s">
        <v>27</v>
      </c>
      <c r="P4" s="34" t="s">
        <v>28</v>
      </c>
    </row>
    <row r="5" spans="1:16">
      <c r="A5" s="12">
        <v>1910</v>
      </c>
      <c r="B5" s="4" t="str">
        <f t="shared" ref="B5:B10" si="0">IFERROR(VLOOKUP(A5,sku,2,FALSE),"")</f>
        <v/>
      </c>
      <c r="C5" s="4" t="str">
        <f t="shared" ref="C5:C10" si="1">IFERROR(VLOOKUP(A5,sku,3,FALSE),"")</f>
        <v/>
      </c>
      <c r="D5" s="23">
        <v>5</v>
      </c>
      <c r="E5" s="39">
        <v>1</v>
      </c>
      <c r="F5" s="23">
        <v>5</v>
      </c>
      <c r="G5" s="39">
        <v>0</v>
      </c>
      <c r="H5" s="24">
        <v>4</v>
      </c>
      <c r="I5" s="39">
        <v>0</v>
      </c>
      <c r="J5" s="4">
        <f t="shared" ref="J5:J10" si="2">IFERROR(VLOOKUP(A5,sku,4,FALSE),0)</f>
        <v>0</v>
      </c>
      <c r="K5" s="5">
        <f>(D5+F5+H5)*J5</f>
        <v>0</v>
      </c>
      <c r="L5" s="36" t="str">
        <f>B5</f>
        <v/>
      </c>
      <c r="M5" s="37">
        <f>D5-E5+F5-G5+H5-I5</f>
        <v>13</v>
      </c>
      <c r="N5" s="37">
        <f>E5+G5+I5</f>
        <v>1</v>
      </c>
      <c r="O5" s="38">
        <f>M5/(D5+F5+H5)</f>
        <v>0.9285714285714286</v>
      </c>
      <c r="P5" s="38">
        <f>N5/(D5+F5+H5)</f>
        <v>7.1428571428571425E-2</v>
      </c>
    </row>
    <row r="6" spans="1:16">
      <c r="A6" s="12">
        <v>1903</v>
      </c>
      <c r="B6" s="4" t="str">
        <f t="shared" si="0"/>
        <v/>
      </c>
      <c r="C6" s="4" t="str">
        <f t="shared" si="1"/>
        <v/>
      </c>
      <c r="D6" s="23">
        <v>5</v>
      </c>
      <c r="E6" s="39">
        <v>0</v>
      </c>
      <c r="F6" s="23">
        <v>5</v>
      </c>
      <c r="G6" s="39">
        <v>3</v>
      </c>
      <c r="H6" s="24">
        <v>2</v>
      </c>
      <c r="I6" s="39">
        <v>2</v>
      </c>
      <c r="J6" s="4">
        <f t="shared" si="2"/>
        <v>0</v>
      </c>
      <c r="K6" s="5">
        <f t="shared" ref="K6:K10" si="3">(D6+F6+H6)*J6</f>
        <v>0</v>
      </c>
      <c r="L6" s="36" t="str">
        <f t="shared" ref="L6:L10" si="4">B6</f>
        <v/>
      </c>
      <c r="M6" s="37">
        <f t="shared" ref="M6:M10" si="5">D6-E6+F6-G6+H6-I6</f>
        <v>7</v>
      </c>
      <c r="N6" s="37">
        <f t="shared" ref="N6:N10" si="6">E6+G6+I6</f>
        <v>5</v>
      </c>
      <c r="O6" s="38">
        <f t="shared" ref="O6:O10" si="7">M6/(D6+F6+H6)</f>
        <v>0.58333333333333337</v>
      </c>
      <c r="P6" s="38">
        <f t="shared" ref="P6:P10" si="8">N6/(D6+F6+H6)</f>
        <v>0.41666666666666669</v>
      </c>
    </row>
    <row r="7" spans="1:16">
      <c r="A7" s="12">
        <v>1906</v>
      </c>
      <c r="B7" s="4" t="str">
        <f t="shared" si="0"/>
        <v/>
      </c>
      <c r="C7" s="4" t="str">
        <f t="shared" si="1"/>
        <v/>
      </c>
      <c r="D7" s="23">
        <v>5</v>
      </c>
      <c r="E7" s="39">
        <v>2</v>
      </c>
      <c r="F7" s="23">
        <v>5</v>
      </c>
      <c r="G7" s="39">
        <v>3</v>
      </c>
      <c r="H7" s="24">
        <v>2</v>
      </c>
      <c r="I7" s="39">
        <v>1</v>
      </c>
      <c r="J7" s="4">
        <f t="shared" si="2"/>
        <v>0</v>
      </c>
      <c r="K7" s="5">
        <f t="shared" si="3"/>
        <v>0</v>
      </c>
      <c r="L7" s="36" t="str">
        <f t="shared" si="4"/>
        <v/>
      </c>
      <c r="M7" s="37">
        <f t="shared" si="5"/>
        <v>6</v>
      </c>
      <c r="N7" s="37">
        <f t="shared" si="6"/>
        <v>6</v>
      </c>
      <c r="O7" s="38">
        <f t="shared" si="7"/>
        <v>0.5</v>
      </c>
      <c r="P7" s="38">
        <f t="shared" si="8"/>
        <v>0.5</v>
      </c>
    </row>
    <row r="8" spans="1:16">
      <c r="A8" s="12">
        <v>1911</v>
      </c>
      <c r="B8" s="4" t="str">
        <f t="shared" si="0"/>
        <v/>
      </c>
      <c r="C8" s="4" t="str">
        <f t="shared" si="1"/>
        <v/>
      </c>
      <c r="D8" s="23">
        <v>5</v>
      </c>
      <c r="E8" s="39">
        <v>0</v>
      </c>
      <c r="F8" s="23">
        <v>5</v>
      </c>
      <c r="G8" s="39">
        <v>4</v>
      </c>
      <c r="H8" s="24">
        <v>2</v>
      </c>
      <c r="I8" s="39">
        <v>0</v>
      </c>
      <c r="J8" s="4">
        <f t="shared" si="2"/>
        <v>0</v>
      </c>
      <c r="K8" s="5">
        <f t="shared" si="3"/>
        <v>0</v>
      </c>
      <c r="L8" s="36" t="str">
        <f t="shared" si="4"/>
        <v/>
      </c>
      <c r="M8" s="37">
        <f t="shared" si="5"/>
        <v>8</v>
      </c>
      <c r="N8" s="37">
        <f t="shared" si="6"/>
        <v>4</v>
      </c>
      <c r="O8" s="38">
        <f t="shared" si="7"/>
        <v>0.66666666666666663</v>
      </c>
      <c r="P8" s="38">
        <f t="shared" si="8"/>
        <v>0.33333333333333331</v>
      </c>
    </row>
    <row r="9" spans="1:16" hidden="1">
      <c r="A9" s="10"/>
      <c r="B9" s="4" t="str">
        <f t="shared" si="0"/>
        <v/>
      </c>
      <c r="C9" s="4" t="str">
        <f t="shared" si="1"/>
        <v/>
      </c>
      <c r="D9" s="23"/>
      <c r="E9" s="39"/>
      <c r="F9" s="24"/>
      <c r="G9" s="39"/>
      <c r="H9" s="24"/>
      <c r="I9" s="39"/>
      <c r="J9" s="4">
        <f t="shared" si="2"/>
        <v>0</v>
      </c>
      <c r="K9" s="5">
        <f t="shared" si="3"/>
        <v>0</v>
      </c>
      <c r="L9" s="36" t="str">
        <f t="shared" si="4"/>
        <v/>
      </c>
      <c r="M9" s="37">
        <f t="shared" si="5"/>
        <v>0</v>
      </c>
      <c r="N9" s="37">
        <f t="shared" si="6"/>
        <v>0</v>
      </c>
      <c r="O9" s="38" t="e">
        <f t="shared" si="7"/>
        <v>#DIV/0!</v>
      </c>
      <c r="P9" s="38" t="e">
        <f t="shared" si="8"/>
        <v>#DIV/0!</v>
      </c>
    </row>
    <row r="10" spans="1:16" hidden="1">
      <c r="A10" s="10"/>
      <c r="B10" s="4" t="str">
        <f t="shared" si="0"/>
        <v/>
      </c>
      <c r="C10" s="4" t="str">
        <f t="shared" si="1"/>
        <v/>
      </c>
      <c r="D10" s="23"/>
      <c r="E10" s="39"/>
      <c r="F10" s="24"/>
      <c r="G10" s="39"/>
      <c r="H10" s="24"/>
      <c r="I10" s="39"/>
      <c r="J10" s="4">
        <f t="shared" si="2"/>
        <v>0</v>
      </c>
      <c r="K10" s="5">
        <f t="shared" si="3"/>
        <v>0</v>
      </c>
      <c r="L10" s="36" t="str">
        <f t="shared" si="4"/>
        <v/>
      </c>
      <c r="M10" s="37">
        <f t="shared" si="5"/>
        <v>0</v>
      </c>
      <c r="N10" s="37">
        <f t="shared" si="6"/>
        <v>0</v>
      </c>
      <c r="O10" s="38" t="e">
        <f t="shared" si="7"/>
        <v>#DIV/0!</v>
      </c>
      <c r="P10" s="38" t="e">
        <f t="shared" si="8"/>
        <v>#DIV/0!</v>
      </c>
    </row>
    <row r="11" spans="1:16" ht="18">
      <c r="A11" s="4"/>
      <c r="B11" s="6" t="s">
        <v>6</v>
      </c>
      <c r="C11" s="6"/>
      <c r="D11" s="25">
        <f>SUM(D5:D10)</f>
        <v>20</v>
      </c>
      <c r="E11" s="25"/>
      <c r="F11" s="25">
        <f>SUM(F5:F10)</f>
        <v>20</v>
      </c>
      <c r="G11" s="25"/>
      <c r="H11" s="25">
        <f>SUM(H5:H10)</f>
        <v>10</v>
      </c>
      <c r="I11" s="25"/>
      <c r="J11" s="4">
        <f>SUM(J5:J10)</f>
        <v>0</v>
      </c>
      <c r="K11" s="5">
        <f>SUM(K5:K10)</f>
        <v>0</v>
      </c>
      <c r="L11" s="36"/>
      <c r="M11" s="37"/>
      <c r="N11" s="11"/>
      <c r="O11" s="11"/>
      <c r="P11" s="11"/>
    </row>
    <row r="12" spans="1:16">
      <c r="A12" s="13"/>
      <c r="B12" s="15" t="s">
        <v>7</v>
      </c>
      <c r="C12" s="48"/>
      <c r="D12" s="47"/>
      <c r="E12" s="32"/>
      <c r="F12" s="47"/>
      <c r="G12" s="32"/>
      <c r="H12" s="47"/>
      <c r="I12" s="32"/>
      <c r="J12" s="13">
        <f>IFERROR(VLOOKUP(A12,sku,5,FALSE),0)</f>
        <v>0</v>
      </c>
      <c r="K12" s="14"/>
      <c r="L12" s="36"/>
      <c r="M12" s="35"/>
      <c r="N12" s="35"/>
      <c r="O12" s="35"/>
      <c r="P12" s="35"/>
    </row>
    <row r="13" spans="1:16">
      <c r="A13" s="13"/>
      <c r="B13" s="7"/>
      <c r="C13" s="48"/>
      <c r="D13" s="47"/>
      <c r="E13" s="32"/>
      <c r="F13" s="47"/>
      <c r="G13" s="32"/>
      <c r="H13" s="47"/>
      <c r="I13" s="32"/>
      <c r="J13" s="13">
        <f>IFERROR(VLOOKUP(A13,sku,5,FALSE),0)</f>
        <v>0</v>
      </c>
      <c r="K13" s="14"/>
      <c r="L13" s="34" t="s">
        <v>24</v>
      </c>
      <c r="M13" s="34" t="s">
        <v>25</v>
      </c>
      <c r="N13" s="34" t="s">
        <v>26</v>
      </c>
      <c r="O13" s="34" t="s">
        <v>27</v>
      </c>
      <c r="P13" s="34" t="s">
        <v>28</v>
      </c>
    </row>
    <row r="14" spans="1:16">
      <c r="A14" s="10">
        <v>1808</v>
      </c>
      <c r="B14" s="18" t="str">
        <f t="shared" ref="B14:B20" si="9">IFERROR(VLOOKUP(A14,sku,2,FALSE),"")</f>
        <v/>
      </c>
      <c r="C14" s="19" t="str">
        <f t="shared" ref="C14:C20" si="10">IFERROR(VLOOKUP(A14,sku,3,FALSE),"")</f>
        <v/>
      </c>
      <c r="D14" s="23">
        <v>0</v>
      </c>
      <c r="E14" s="39">
        <v>0</v>
      </c>
      <c r="F14" s="23">
        <v>4</v>
      </c>
      <c r="G14" s="39">
        <v>0</v>
      </c>
      <c r="H14" s="24">
        <v>0</v>
      </c>
      <c r="I14" s="39">
        <v>0</v>
      </c>
      <c r="J14" s="4">
        <f t="shared" ref="J14:J20" si="11">IFERROR(VLOOKUP(A14,sku,4,FALSE),0)</f>
        <v>0</v>
      </c>
      <c r="K14" s="5">
        <f t="shared" ref="K14:K20" si="12">(D14+F14+H14)*J14</f>
        <v>0</v>
      </c>
      <c r="L14" s="36" t="str">
        <f>B14</f>
        <v/>
      </c>
      <c r="M14" s="37">
        <f>D14-E14+F14-G14+H14-I14</f>
        <v>4</v>
      </c>
      <c r="N14" s="37">
        <f>E14+G14+I14</f>
        <v>0</v>
      </c>
      <c r="O14" s="38">
        <f>M14/(D14+F14+H14)</f>
        <v>1</v>
      </c>
      <c r="P14" s="38">
        <f>N14/(D14+F14+H14)</f>
        <v>0</v>
      </c>
    </row>
    <row r="15" spans="1:16">
      <c r="A15" s="10">
        <v>1820</v>
      </c>
      <c r="B15" s="18" t="str">
        <f t="shared" si="9"/>
        <v/>
      </c>
      <c r="C15" s="19" t="str">
        <f t="shared" si="10"/>
        <v/>
      </c>
      <c r="D15" s="23">
        <v>4</v>
      </c>
      <c r="E15" s="39">
        <v>0</v>
      </c>
      <c r="F15" s="23">
        <v>0</v>
      </c>
      <c r="G15" s="39">
        <v>0</v>
      </c>
      <c r="H15" s="24">
        <v>2</v>
      </c>
      <c r="I15" s="39">
        <v>0</v>
      </c>
      <c r="J15" s="4">
        <f t="shared" si="11"/>
        <v>0</v>
      </c>
      <c r="K15" s="5">
        <f t="shared" si="12"/>
        <v>0</v>
      </c>
      <c r="L15" s="36" t="str">
        <f t="shared" ref="L15:L20" si="13">B15</f>
        <v/>
      </c>
      <c r="M15" s="37">
        <f t="shared" ref="M15:M20" si="14">D15-E15+F15-G15+H15-I15</f>
        <v>6</v>
      </c>
      <c r="N15" s="37">
        <f t="shared" ref="N15:N20" si="15">E15+G15+I15</f>
        <v>0</v>
      </c>
      <c r="O15" s="38">
        <f t="shared" ref="O15:O20" si="16">M15/(D15+F15+H15)</f>
        <v>1</v>
      </c>
      <c r="P15" s="38">
        <f t="shared" ref="P15:P20" si="17">N15/(D15+F15+H15)</f>
        <v>0</v>
      </c>
    </row>
    <row r="16" spans="1:16">
      <c r="A16" s="10">
        <v>1821</v>
      </c>
      <c r="B16" s="16" t="str">
        <f t="shared" si="9"/>
        <v/>
      </c>
      <c r="C16" s="17" t="str">
        <f t="shared" si="10"/>
        <v/>
      </c>
      <c r="D16" s="23">
        <v>4</v>
      </c>
      <c r="E16" s="39">
        <v>0</v>
      </c>
      <c r="F16" s="23">
        <v>0</v>
      </c>
      <c r="G16" s="39">
        <v>0</v>
      </c>
      <c r="H16" s="24">
        <v>0</v>
      </c>
      <c r="I16" s="39">
        <v>0</v>
      </c>
      <c r="J16" s="4">
        <f t="shared" si="11"/>
        <v>0</v>
      </c>
      <c r="K16" s="5">
        <f t="shared" si="12"/>
        <v>0</v>
      </c>
      <c r="L16" s="36" t="str">
        <f t="shared" si="13"/>
        <v/>
      </c>
      <c r="M16" s="37">
        <f t="shared" si="14"/>
        <v>4</v>
      </c>
      <c r="N16" s="37">
        <f t="shared" si="15"/>
        <v>0</v>
      </c>
      <c r="O16" s="38">
        <f t="shared" si="16"/>
        <v>1</v>
      </c>
      <c r="P16" s="38">
        <f t="shared" si="17"/>
        <v>0</v>
      </c>
    </row>
    <row r="17" spans="1:16">
      <c r="A17" s="10">
        <v>1806</v>
      </c>
      <c r="B17" s="16" t="str">
        <f t="shared" si="9"/>
        <v/>
      </c>
      <c r="C17" s="17" t="str">
        <f t="shared" si="10"/>
        <v/>
      </c>
      <c r="D17" s="23">
        <v>0</v>
      </c>
      <c r="E17" s="39">
        <v>0</v>
      </c>
      <c r="F17" s="23">
        <v>4</v>
      </c>
      <c r="G17" s="39">
        <v>0</v>
      </c>
      <c r="H17" s="24">
        <v>0</v>
      </c>
      <c r="I17" s="39">
        <v>0</v>
      </c>
      <c r="J17" s="4">
        <f t="shared" si="11"/>
        <v>0</v>
      </c>
      <c r="K17" s="5">
        <f t="shared" si="12"/>
        <v>0</v>
      </c>
      <c r="L17" s="36" t="str">
        <f t="shared" si="13"/>
        <v/>
      </c>
      <c r="M17" s="37">
        <f t="shared" si="14"/>
        <v>4</v>
      </c>
      <c r="N17" s="37">
        <f t="shared" si="15"/>
        <v>0</v>
      </c>
      <c r="O17" s="38">
        <f t="shared" si="16"/>
        <v>1</v>
      </c>
      <c r="P17" s="38">
        <f t="shared" si="17"/>
        <v>0</v>
      </c>
    </row>
    <row r="18" spans="1:16">
      <c r="A18" s="10">
        <v>1795</v>
      </c>
      <c r="B18" s="18" t="str">
        <f t="shared" si="9"/>
        <v/>
      </c>
      <c r="C18" s="17" t="str">
        <f t="shared" si="10"/>
        <v/>
      </c>
      <c r="D18" s="23">
        <v>4</v>
      </c>
      <c r="E18" s="39">
        <v>0</v>
      </c>
      <c r="F18" s="23">
        <v>4</v>
      </c>
      <c r="G18" s="39">
        <v>0</v>
      </c>
      <c r="H18" s="24">
        <v>2</v>
      </c>
      <c r="I18" s="39">
        <v>0</v>
      </c>
      <c r="J18" s="4">
        <f t="shared" si="11"/>
        <v>0</v>
      </c>
      <c r="K18" s="5">
        <f t="shared" si="12"/>
        <v>0</v>
      </c>
      <c r="L18" s="36" t="str">
        <f t="shared" si="13"/>
        <v/>
      </c>
      <c r="M18" s="37">
        <f t="shared" si="14"/>
        <v>10</v>
      </c>
      <c r="N18" s="37">
        <f t="shared" si="15"/>
        <v>0</v>
      </c>
      <c r="O18" s="38">
        <f t="shared" si="16"/>
        <v>1</v>
      </c>
      <c r="P18" s="38">
        <f t="shared" si="17"/>
        <v>0</v>
      </c>
    </row>
    <row r="19" spans="1:16" hidden="1">
      <c r="A19" s="10"/>
      <c r="B19" s="18" t="str">
        <f t="shared" si="9"/>
        <v/>
      </c>
      <c r="C19" s="19" t="str">
        <f t="shared" si="10"/>
        <v/>
      </c>
      <c r="D19" s="23"/>
      <c r="E19" s="39"/>
      <c r="F19" s="23"/>
      <c r="G19" s="39"/>
      <c r="H19" s="24"/>
      <c r="I19" s="39"/>
      <c r="J19" s="4">
        <f t="shared" si="11"/>
        <v>0</v>
      </c>
      <c r="K19" s="5">
        <f t="shared" si="12"/>
        <v>0</v>
      </c>
      <c r="L19" s="36" t="str">
        <f t="shared" si="13"/>
        <v/>
      </c>
      <c r="M19" s="37">
        <f t="shared" si="14"/>
        <v>0</v>
      </c>
      <c r="N19" s="37">
        <f t="shared" si="15"/>
        <v>0</v>
      </c>
      <c r="O19" s="38" t="e">
        <f t="shared" si="16"/>
        <v>#DIV/0!</v>
      </c>
      <c r="P19" s="38" t="e">
        <f t="shared" si="17"/>
        <v>#DIV/0!</v>
      </c>
    </row>
    <row r="20" spans="1:16" hidden="1">
      <c r="A20" s="10"/>
      <c r="B20" s="18" t="str">
        <f t="shared" si="9"/>
        <v/>
      </c>
      <c r="C20" s="19" t="str">
        <f t="shared" si="10"/>
        <v/>
      </c>
      <c r="D20" s="23"/>
      <c r="E20" s="39"/>
      <c r="F20" s="23"/>
      <c r="G20" s="39"/>
      <c r="H20" s="24"/>
      <c r="I20" s="39"/>
      <c r="J20" s="4">
        <f t="shared" si="11"/>
        <v>0</v>
      </c>
      <c r="K20" s="5">
        <f t="shared" si="12"/>
        <v>0</v>
      </c>
      <c r="L20" s="36" t="str">
        <f t="shared" si="13"/>
        <v/>
      </c>
      <c r="M20" s="37">
        <f t="shared" si="14"/>
        <v>0</v>
      </c>
      <c r="N20" s="37">
        <f t="shared" si="15"/>
        <v>0</v>
      </c>
      <c r="O20" s="38" t="e">
        <f t="shared" si="16"/>
        <v>#DIV/0!</v>
      </c>
      <c r="P20" s="38" t="e">
        <f t="shared" si="17"/>
        <v>#DIV/0!</v>
      </c>
    </row>
    <row r="21" spans="1:16" ht="18">
      <c r="A21" s="4"/>
      <c r="B21" s="6" t="s">
        <v>8</v>
      </c>
      <c r="C21" s="6"/>
      <c r="D21" s="25">
        <f>SUM(D14:D20)</f>
        <v>12</v>
      </c>
      <c r="E21" s="25"/>
      <c r="F21" s="25">
        <f>SUM(F14:F20)</f>
        <v>12</v>
      </c>
      <c r="G21" s="25"/>
      <c r="H21" s="25">
        <f>SUM(H14:H20)</f>
        <v>4</v>
      </c>
      <c r="I21" s="25"/>
      <c r="J21" s="4">
        <f>SUM(J14:J20)</f>
        <v>0</v>
      </c>
      <c r="K21" s="5">
        <f>SUM(K14:K20)</f>
        <v>0</v>
      </c>
      <c r="L21" s="36"/>
      <c r="M21" s="11"/>
      <c r="N21" s="11"/>
      <c r="O21" s="11"/>
      <c r="P21" s="11"/>
    </row>
    <row r="22" spans="1:16">
      <c r="A22" s="13"/>
      <c r="B22" s="15" t="s">
        <v>9</v>
      </c>
      <c r="C22" s="48" t="s">
        <v>0</v>
      </c>
      <c r="D22" s="47" t="str">
        <f>D3</f>
        <v>2.16.15</v>
      </c>
      <c r="E22" s="32" t="str">
        <f>$E$3</f>
        <v>2.16.15</v>
      </c>
      <c r="F22" s="47" t="str">
        <f t="shared" ref="F22:H22" si="18">F3</f>
        <v>2.18.15</v>
      </c>
      <c r="G22" s="32" t="str">
        <f>$G$3</f>
        <v>2.18.15</v>
      </c>
      <c r="H22" s="47" t="str">
        <f t="shared" si="18"/>
        <v>2.20.15</v>
      </c>
      <c r="I22" s="32" t="str">
        <f>$I$3</f>
        <v>2.20.15</v>
      </c>
      <c r="J22" s="13">
        <f>IFERROR(VLOOKUP(A22,sku,5,FALSE),0)</f>
        <v>0</v>
      </c>
      <c r="K22" s="14"/>
      <c r="L22" s="36"/>
      <c r="M22" s="35"/>
      <c r="N22" s="35"/>
      <c r="O22" s="35"/>
      <c r="P22" s="35"/>
    </row>
    <row r="23" spans="1:16">
      <c r="A23" s="13"/>
      <c r="B23" s="7" t="s">
        <v>5</v>
      </c>
      <c r="C23" s="48"/>
      <c r="D23" s="47"/>
      <c r="E23" s="32" t="str">
        <f>$E$4</f>
        <v>Waste</v>
      </c>
      <c r="F23" s="47"/>
      <c r="G23" s="32" t="str">
        <f>$G$4</f>
        <v>Waste</v>
      </c>
      <c r="H23" s="47"/>
      <c r="I23" s="32" t="str">
        <f>$I$4</f>
        <v>Waste</v>
      </c>
      <c r="J23" s="13">
        <f>IFERROR(VLOOKUP(A23,sku,5,FALSE),0)</f>
        <v>0</v>
      </c>
      <c r="K23" s="14"/>
      <c r="L23" s="34" t="s">
        <v>24</v>
      </c>
      <c r="M23" s="34" t="s">
        <v>25</v>
      </c>
      <c r="N23" s="34" t="s">
        <v>26</v>
      </c>
      <c r="O23" s="34" t="s">
        <v>27</v>
      </c>
      <c r="P23" s="34" t="s">
        <v>28</v>
      </c>
    </row>
    <row r="24" spans="1:16">
      <c r="A24" s="10">
        <v>1839</v>
      </c>
      <c r="B24" s="16" t="str">
        <f t="shared" ref="B24:B30" si="19">IFERROR(VLOOKUP(A24,sku,2,FALSE),"")</f>
        <v/>
      </c>
      <c r="C24" s="17" t="str">
        <f t="shared" ref="C24:C30" si="20">IFERROR(VLOOKUP(A24,sku,3,FALSE),"")</f>
        <v/>
      </c>
      <c r="D24" s="23">
        <v>4</v>
      </c>
      <c r="E24" s="39">
        <v>0</v>
      </c>
      <c r="F24" s="23">
        <v>0</v>
      </c>
      <c r="G24" s="39">
        <v>0</v>
      </c>
      <c r="H24" s="24">
        <v>2</v>
      </c>
      <c r="I24" s="39">
        <v>0</v>
      </c>
      <c r="J24" s="4">
        <f t="shared" ref="J24:J30" si="21">IFERROR(VLOOKUP(A24,sku,4,FALSE),0)</f>
        <v>0</v>
      </c>
      <c r="K24" s="5">
        <f t="shared" ref="K24:K30" si="22">(D24+F24+H24)*J24</f>
        <v>0</v>
      </c>
      <c r="L24" s="36" t="str">
        <f>B24</f>
        <v/>
      </c>
      <c r="M24" s="37">
        <f>D24-E24+F24-G24+H24-I24</f>
        <v>6</v>
      </c>
      <c r="N24" s="37">
        <f>E24+G24+I24</f>
        <v>0</v>
      </c>
      <c r="O24" s="38">
        <f>M24/(D24+F24+H24)</f>
        <v>1</v>
      </c>
      <c r="P24" s="38">
        <f>N24/(D24+F24+H24)</f>
        <v>0</v>
      </c>
    </row>
    <row r="25" spans="1:16">
      <c r="A25" s="10">
        <v>1852</v>
      </c>
      <c r="B25" s="18" t="str">
        <f t="shared" si="19"/>
        <v/>
      </c>
      <c r="C25" s="19" t="str">
        <f t="shared" si="20"/>
        <v/>
      </c>
      <c r="D25" s="23">
        <v>4</v>
      </c>
      <c r="E25" s="39">
        <v>0</v>
      </c>
      <c r="F25" s="23">
        <v>0</v>
      </c>
      <c r="G25" s="39">
        <v>0</v>
      </c>
      <c r="H25" s="24">
        <v>2</v>
      </c>
      <c r="I25" s="39">
        <v>0</v>
      </c>
      <c r="J25" s="4">
        <f t="shared" si="21"/>
        <v>0</v>
      </c>
      <c r="K25" s="5">
        <f t="shared" si="22"/>
        <v>0</v>
      </c>
      <c r="L25" s="36" t="str">
        <f t="shared" ref="L25:L30" si="23">B25</f>
        <v/>
      </c>
      <c r="M25" s="37">
        <f t="shared" ref="M25:M30" si="24">D25-E25+F25-G25+H25-I25</f>
        <v>6</v>
      </c>
      <c r="N25" s="37">
        <f t="shared" ref="N25:N30" si="25">E25+G25+I25</f>
        <v>0</v>
      </c>
      <c r="O25" s="38">
        <f t="shared" ref="O25:O30" si="26">M25/(D25+F25+H25)</f>
        <v>1</v>
      </c>
      <c r="P25" s="38">
        <f t="shared" ref="P25:P30" si="27">N25/(D25+F25+H25)</f>
        <v>0</v>
      </c>
    </row>
    <row r="26" spans="1:16">
      <c r="A26" s="10">
        <v>1857</v>
      </c>
      <c r="B26" s="16" t="str">
        <f t="shared" si="19"/>
        <v/>
      </c>
      <c r="C26" s="17" t="str">
        <f t="shared" si="20"/>
        <v/>
      </c>
      <c r="D26" s="23">
        <v>0</v>
      </c>
      <c r="E26" s="39">
        <v>0</v>
      </c>
      <c r="F26" s="23">
        <v>4</v>
      </c>
      <c r="G26" s="39">
        <v>1</v>
      </c>
      <c r="H26" s="24">
        <v>0</v>
      </c>
      <c r="I26" s="39">
        <v>0</v>
      </c>
      <c r="J26" s="4">
        <f t="shared" si="21"/>
        <v>0</v>
      </c>
      <c r="K26" s="5">
        <f t="shared" si="22"/>
        <v>0</v>
      </c>
      <c r="L26" s="36" t="str">
        <f t="shared" si="23"/>
        <v/>
      </c>
      <c r="M26" s="37">
        <f t="shared" si="24"/>
        <v>3</v>
      </c>
      <c r="N26" s="37">
        <f t="shared" si="25"/>
        <v>1</v>
      </c>
      <c r="O26" s="38">
        <f t="shared" si="26"/>
        <v>0.75</v>
      </c>
      <c r="P26" s="38">
        <f t="shared" si="27"/>
        <v>0.25</v>
      </c>
    </row>
    <row r="27" spans="1:16">
      <c r="A27" s="10">
        <v>1858</v>
      </c>
      <c r="B27" s="16" t="str">
        <f t="shared" si="19"/>
        <v/>
      </c>
      <c r="C27" s="17" t="str">
        <f t="shared" si="20"/>
        <v/>
      </c>
      <c r="D27" s="23">
        <v>0</v>
      </c>
      <c r="E27" s="39">
        <v>0</v>
      </c>
      <c r="F27" s="23">
        <v>4</v>
      </c>
      <c r="G27" s="39">
        <v>0</v>
      </c>
      <c r="H27" s="24">
        <v>0</v>
      </c>
      <c r="I27" s="39">
        <v>0</v>
      </c>
      <c r="J27" s="4">
        <f t="shared" si="21"/>
        <v>0</v>
      </c>
      <c r="K27" s="5">
        <f t="shared" si="22"/>
        <v>0</v>
      </c>
      <c r="L27" s="36" t="str">
        <f t="shared" si="23"/>
        <v/>
      </c>
      <c r="M27" s="37">
        <f t="shared" si="24"/>
        <v>4</v>
      </c>
      <c r="N27" s="37">
        <f t="shared" si="25"/>
        <v>0</v>
      </c>
      <c r="O27" s="38">
        <f t="shared" si="26"/>
        <v>1</v>
      </c>
      <c r="P27" s="38">
        <f t="shared" si="27"/>
        <v>0</v>
      </c>
    </row>
    <row r="28" spans="1:16">
      <c r="A28" s="10">
        <v>1833</v>
      </c>
      <c r="B28" s="18" t="str">
        <f t="shared" si="19"/>
        <v/>
      </c>
      <c r="C28" s="19" t="str">
        <f t="shared" si="20"/>
        <v/>
      </c>
      <c r="D28" s="23">
        <v>4</v>
      </c>
      <c r="E28" s="39">
        <v>0</v>
      </c>
      <c r="F28" s="23">
        <v>4</v>
      </c>
      <c r="G28" s="39">
        <v>1</v>
      </c>
      <c r="H28" s="24">
        <v>2</v>
      </c>
      <c r="I28" s="39">
        <v>0</v>
      </c>
      <c r="J28" s="4">
        <f t="shared" si="21"/>
        <v>0</v>
      </c>
      <c r="K28" s="5">
        <f t="shared" si="22"/>
        <v>0</v>
      </c>
      <c r="L28" s="36" t="str">
        <f t="shared" si="23"/>
        <v/>
      </c>
      <c r="M28" s="37">
        <f t="shared" si="24"/>
        <v>9</v>
      </c>
      <c r="N28" s="37">
        <f t="shared" si="25"/>
        <v>1</v>
      </c>
      <c r="O28" s="38">
        <f t="shared" si="26"/>
        <v>0.9</v>
      </c>
      <c r="P28" s="38">
        <f t="shared" si="27"/>
        <v>0.1</v>
      </c>
    </row>
    <row r="29" spans="1:16" hidden="1">
      <c r="A29" s="10"/>
      <c r="B29" s="18" t="str">
        <f t="shared" si="19"/>
        <v/>
      </c>
      <c r="C29" s="19" t="str">
        <f t="shared" si="20"/>
        <v/>
      </c>
      <c r="D29" s="23"/>
      <c r="E29" s="39"/>
      <c r="F29" s="23"/>
      <c r="G29" s="39"/>
      <c r="H29" s="24"/>
      <c r="I29" s="39"/>
      <c r="J29" s="4">
        <f t="shared" si="21"/>
        <v>0</v>
      </c>
      <c r="K29" s="5">
        <f t="shared" si="22"/>
        <v>0</v>
      </c>
      <c r="L29" s="36" t="str">
        <f t="shared" si="23"/>
        <v/>
      </c>
      <c r="M29" s="37">
        <f t="shared" si="24"/>
        <v>0</v>
      </c>
      <c r="N29" s="37">
        <f t="shared" si="25"/>
        <v>0</v>
      </c>
      <c r="O29" s="38" t="e">
        <f t="shared" si="26"/>
        <v>#DIV/0!</v>
      </c>
      <c r="P29" s="38" t="e">
        <f t="shared" si="27"/>
        <v>#DIV/0!</v>
      </c>
    </row>
    <row r="30" spans="1:16" hidden="1">
      <c r="A30" s="10"/>
      <c r="B30" s="18" t="str">
        <f t="shared" si="19"/>
        <v/>
      </c>
      <c r="C30" s="19" t="str">
        <f t="shared" si="20"/>
        <v/>
      </c>
      <c r="D30" s="23"/>
      <c r="E30" s="39"/>
      <c r="F30" s="23"/>
      <c r="G30" s="39"/>
      <c r="H30" s="24"/>
      <c r="I30" s="39"/>
      <c r="J30" s="4">
        <f t="shared" si="21"/>
        <v>0</v>
      </c>
      <c r="K30" s="5">
        <f t="shared" si="22"/>
        <v>0</v>
      </c>
      <c r="L30" s="36" t="str">
        <f t="shared" si="23"/>
        <v/>
      </c>
      <c r="M30" s="37">
        <f t="shared" si="24"/>
        <v>0</v>
      </c>
      <c r="N30" s="37">
        <f t="shared" si="25"/>
        <v>0</v>
      </c>
      <c r="O30" s="38" t="e">
        <f t="shared" si="26"/>
        <v>#DIV/0!</v>
      </c>
      <c r="P30" s="38" t="e">
        <f t="shared" si="27"/>
        <v>#DIV/0!</v>
      </c>
    </row>
    <row r="31" spans="1:16" ht="18">
      <c r="A31" s="4"/>
      <c r="B31" s="6" t="s">
        <v>10</v>
      </c>
      <c r="C31" s="6"/>
      <c r="D31" s="25">
        <f>SUM(D24:D30)</f>
        <v>12</v>
      </c>
      <c r="E31" s="25"/>
      <c r="F31" s="25">
        <f>SUM(F24:F30)</f>
        <v>12</v>
      </c>
      <c r="G31" s="25"/>
      <c r="H31" s="25">
        <f>SUM(H24:H30)</f>
        <v>6</v>
      </c>
      <c r="I31" s="25"/>
      <c r="J31" s="4">
        <f>SUM(J24:J30)</f>
        <v>0</v>
      </c>
      <c r="K31" s="5">
        <f>SUM(K24:K30)</f>
        <v>0</v>
      </c>
      <c r="L31" s="36"/>
      <c r="M31" s="11"/>
      <c r="N31" s="11"/>
      <c r="O31" s="11"/>
      <c r="P31" s="11"/>
    </row>
    <row r="32" spans="1:16">
      <c r="A32" s="13"/>
      <c r="B32" s="15" t="s">
        <v>11</v>
      </c>
      <c r="C32" s="48" t="s">
        <v>0</v>
      </c>
      <c r="D32" s="47" t="str">
        <f>D3</f>
        <v>2.16.15</v>
      </c>
      <c r="E32" s="32" t="str">
        <f>$E$3</f>
        <v>2.16.15</v>
      </c>
      <c r="F32" s="47" t="str">
        <f t="shared" ref="F32:H32" si="28">F3</f>
        <v>2.18.15</v>
      </c>
      <c r="G32" s="32" t="str">
        <f>$G$3</f>
        <v>2.18.15</v>
      </c>
      <c r="H32" s="47" t="str">
        <f t="shared" si="28"/>
        <v>2.20.15</v>
      </c>
      <c r="I32" s="32" t="str">
        <f>$I$3</f>
        <v>2.20.15</v>
      </c>
      <c r="J32" s="13">
        <f>IFERROR(VLOOKUP(A32,sku,5,FALSE),0)</f>
        <v>0</v>
      </c>
      <c r="K32" s="14"/>
      <c r="L32" s="36"/>
      <c r="M32" s="35"/>
      <c r="N32" s="35"/>
      <c r="O32" s="35"/>
      <c r="P32" s="35"/>
    </row>
    <row r="33" spans="1:16">
      <c r="A33" s="13"/>
      <c r="B33" s="7" t="s">
        <v>5</v>
      </c>
      <c r="C33" s="48"/>
      <c r="D33" s="47"/>
      <c r="E33" s="32" t="str">
        <f>$E$4</f>
        <v>Waste</v>
      </c>
      <c r="F33" s="47"/>
      <c r="G33" s="32" t="str">
        <f>$G$4</f>
        <v>Waste</v>
      </c>
      <c r="H33" s="47"/>
      <c r="I33" s="32" t="str">
        <f>$I$4</f>
        <v>Waste</v>
      </c>
      <c r="J33" s="13">
        <f>IFERROR(VLOOKUP(A33,sku,5,FALSE),0)</f>
        <v>0</v>
      </c>
      <c r="K33" s="14"/>
      <c r="L33" s="34" t="s">
        <v>24</v>
      </c>
      <c r="M33" s="34" t="s">
        <v>25</v>
      </c>
      <c r="N33" s="34" t="s">
        <v>26</v>
      </c>
      <c r="O33" s="34" t="s">
        <v>27</v>
      </c>
      <c r="P33" s="34" t="s">
        <v>28</v>
      </c>
    </row>
    <row r="34" spans="1:16">
      <c r="A34" s="10">
        <v>1892</v>
      </c>
      <c r="B34" s="16" t="str">
        <f>IFERROR(VLOOKUP(A34,sku,2,FALSE),"")</f>
        <v/>
      </c>
      <c r="C34" s="17" t="str">
        <f t="shared" ref="C34:C38" si="29">IFERROR(VLOOKUP(A34,sku,3,FALSE),"")</f>
        <v/>
      </c>
      <c r="D34" s="23">
        <v>4</v>
      </c>
      <c r="E34" s="39">
        <v>0</v>
      </c>
      <c r="F34" s="23">
        <v>0</v>
      </c>
      <c r="G34" s="39">
        <v>0</v>
      </c>
      <c r="H34" s="24">
        <v>2</v>
      </c>
      <c r="I34" s="39">
        <v>0</v>
      </c>
      <c r="J34" s="4">
        <f>IFERROR(VLOOKUP(A34,sku,4,FALSE),0)</f>
        <v>0</v>
      </c>
      <c r="K34" s="5">
        <f t="shared" ref="K34:K38" si="30">(D34+F34+H34)*J34</f>
        <v>0</v>
      </c>
      <c r="L34" s="36" t="str">
        <f>B34</f>
        <v/>
      </c>
      <c r="M34" s="37">
        <f>D34-E34+F34-G34+H34-I34</f>
        <v>6</v>
      </c>
      <c r="N34" s="37">
        <f>E34+G34+I34</f>
        <v>0</v>
      </c>
      <c r="O34" s="38">
        <f>M34/(D34+F34+H34)</f>
        <v>1</v>
      </c>
      <c r="P34" s="38">
        <f>N34/(D34+F34+H34)</f>
        <v>0</v>
      </c>
    </row>
    <row r="35" spans="1:16">
      <c r="A35" s="10">
        <v>1886</v>
      </c>
      <c r="B35" s="16" t="str">
        <f>IFERROR(VLOOKUP(A35,sku,2,FALSE),"")</f>
        <v/>
      </c>
      <c r="C35" s="17" t="str">
        <f t="shared" si="29"/>
        <v/>
      </c>
      <c r="D35" s="23">
        <v>4</v>
      </c>
      <c r="E35" s="39">
        <v>0</v>
      </c>
      <c r="F35" s="23">
        <v>0</v>
      </c>
      <c r="G35" s="39">
        <v>0</v>
      </c>
      <c r="H35" s="24">
        <v>2</v>
      </c>
      <c r="I35" s="39">
        <v>0</v>
      </c>
      <c r="J35" s="4">
        <f>IFERROR(VLOOKUP(A35,sku,4,FALSE),0)</f>
        <v>0</v>
      </c>
      <c r="K35" s="5">
        <f t="shared" si="30"/>
        <v>0</v>
      </c>
      <c r="L35" s="36" t="str">
        <f t="shared" ref="L35:L38" si="31">B35</f>
        <v/>
      </c>
      <c r="M35" s="37">
        <f t="shared" ref="M35:M38" si="32">D35-E35+F35-G35+H35-I35</f>
        <v>6</v>
      </c>
      <c r="N35" s="37">
        <f t="shared" ref="N35:N38" si="33">E35+G35+I35</f>
        <v>0</v>
      </c>
      <c r="O35" s="38">
        <f t="shared" ref="O35:O38" si="34">M35/(D35+F35+H35)</f>
        <v>1</v>
      </c>
      <c r="P35" s="38">
        <f t="shared" ref="P35:P38" si="35">N35/(D35+F35+H35)</f>
        <v>0</v>
      </c>
    </row>
    <row r="36" spans="1:16">
      <c r="A36" s="10">
        <v>1881</v>
      </c>
      <c r="B36" s="16" t="str">
        <f>IFERROR(VLOOKUP(A36,sku,2,FALSE),"")</f>
        <v/>
      </c>
      <c r="C36" s="17" t="str">
        <f t="shared" si="29"/>
        <v/>
      </c>
      <c r="D36" s="23">
        <v>0</v>
      </c>
      <c r="E36" s="39">
        <v>0</v>
      </c>
      <c r="F36" s="23">
        <v>4</v>
      </c>
      <c r="G36" s="39">
        <v>2</v>
      </c>
      <c r="H36" s="24">
        <v>0</v>
      </c>
      <c r="I36" s="39">
        <v>0</v>
      </c>
      <c r="J36" s="4">
        <f>IFERROR(VLOOKUP(A36,sku,4,FALSE),0)</f>
        <v>0</v>
      </c>
      <c r="K36" s="5">
        <f t="shared" si="30"/>
        <v>0</v>
      </c>
      <c r="L36" s="36" t="str">
        <f t="shared" si="31"/>
        <v/>
      </c>
      <c r="M36" s="37">
        <f t="shared" si="32"/>
        <v>2</v>
      </c>
      <c r="N36" s="37">
        <f t="shared" si="33"/>
        <v>2</v>
      </c>
      <c r="O36" s="38">
        <f t="shared" si="34"/>
        <v>0.5</v>
      </c>
      <c r="P36" s="38">
        <f t="shared" si="35"/>
        <v>0.5</v>
      </c>
    </row>
    <row r="37" spans="1:16">
      <c r="A37" s="10">
        <v>1888</v>
      </c>
      <c r="B37" s="16" t="str">
        <f>IFERROR(VLOOKUP(A37,sku,2,FALSE),"")</f>
        <v/>
      </c>
      <c r="C37" s="17" t="str">
        <f t="shared" si="29"/>
        <v/>
      </c>
      <c r="D37" s="23">
        <v>0</v>
      </c>
      <c r="E37" s="39">
        <v>0</v>
      </c>
      <c r="F37" s="23">
        <v>4</v>
      </c>
      <c r="G37" s="39">
        <v>2</v>
      </c>
      <c r="H37" s="24">
        <v>0</v>
      </c>
      <c r="I37" s="39">
        <v>0</v>
      </c>
      <c r="J37" s="4">
        <f>IFERROR(VLOOKUP(A37,sku,4,FALSE),0)</f>
        <v>0</v>
      </c>
      <c r="K37" s="5">
        <f t="shared" si="30"/>
        <v>0</v>
      </c>
      <c r="L37" s="36" t="str">
        <f t="shared" si="31"/>
        <v/>
      </c>
      <c r="M37" s="37">
        <f t="shared" si="32"/>
        <v>2</v>
      </c>
      <c r="N37" s="37">
        <f t="shared" si="33"/>
        <v>2</v>
      </c>
      <c r="O37" s="38">
        <f t="shared" si="34"/>
        <v>0.5</v>
      </c>
      <c r="P37" s="38">
        <f t="shared" si="35"/>
        <v>0.5</v>
      </c>
    </row>
    <row r="38" spans="1:16">
      <c r="A38" s="10">
        <v>1870</v>
      </c>
      <c r="B38" s="16" t="str">
        <f>IFERROR(VLOOKUP(A38,sku,2,FALSE),"")</f>
        <v/>
      </c>
      <c r="C38" s="17" t="str">
        <f t="shared" si="29"/>
        <v/>
      </c>
      <c r="D38" s="23">
        <v>4</v>
      </c>
      <c r="E38" s="39">
        <v>0</v>
      </c>
      <c r="F38" s="23">
        <v>4</v>
      </c>
      <c r="G38" s="39">
        <v>3</v>
      </c>
      <c r="H38" s="24">
        <v>2</v>
      </c>
      <c r="I38" s="39">
        <v>2</v>
      </c>
      <c r="J38" s="4">
        <f>IFERROR(VLOOKUP(A38,sku,4,FALSE),0)</f>
        <v>0</v>
      </c>
      <c r="K38" s="5">
        <f t="shared" si="30"/>
        <v>0</v>
      </c>
      <c r="L38" s="36" t="str">
        <f t="shared" si="31"/>
        <v/>
      </c>
      <c r="M38" s="37">
        <f t="shared" si="32"/>
        <v>5</v>
      </c>
      <c r="N38" s="37">
        <f t="shared" si="33"/>
        <v>5</v>
      </c>
      <c r="O38" s="38">
        <f t="shared" si="34"/>
        <v>0.5</v>
      </c>
      <c r="P38" s="38">
        <f t="shared" si="35"/>
        <v>0.5</v>
      </c>
    </row>
    <row r="39" spans="1:16" ht="18">
      <c r="A39" s="4"/>
      <c r="B39" s="8" t="s">
        <v>12</v>
      </c>
      <c r="C39" s="8"/>
      <c r="D39" s="25">
        <f>SUM(D34:D38)</f>
        <v>12</v>
      </c>
      <c r="E39" s="25"/>
      <c r="F39" s="25">
        <f>SUM(F34:F38)</f>
        <v>12</v>
      </c>
      <c r="G39" s="25"/>
      <c r="H39" s="25">
        <f>SUM(H34:H38)</f>
        <v>6</v>
      </c>
      <c r="I39" s="25"/>
      <c r="J39" s="4">
        <f>SUM(J34:J38)</f>
        <v>0</v>
      </c>
      <c r="K39" s="5">
        <f>SUM(K34:K38)</f>
        <v>0</v>
      </c>
      <c r="L39" s="36"/>
      <c r="M39" s="11"/>
      <c r="N39" s="11"/>
      <c r="O39" s="11"/>
      <c r="P39" s="11"/>
    </row>
    <row r="40" spans="1:16">
      <c r="A40" s="13"/>
      <c r="B40" s="15" t="s">
        <v>13</v>
      </c>
      <c r="C40" s="48" t="s">
        <v>0</v>
      </c>
      <c r="D40" s="47" t="str">
        <f>D3</f>
        <v>2.16.15</v>
      </c>
      <c r="E40" s="32" t="str">
        <f>$E$3</f>
        <v>2.16.15</v>
      </c>
      <c r="F40" s="47" t="str">
        <f t="shared" ref="F40:H40" si="36">F3</f>
        <v>2.18.15</v>
      </c>
      <c r="G40" s="32" t="str">
        <f>$G$3</f>
        <v>2.18.15</v>
      </c>
      <c r="H40" s="47" t="str">
        <f t="shared" si="36"/>
        <v>2.20.15</v>
      </c>
      <c r="I40" s="32" t="str">
        <f>$I$3</f>
        <v>2.20.15</v>
      </c>
      <c r="J40" s="13">
        <f>IFERROR(VLOOKUP(A40,sku,5,FALSE),0)</f>
        <v>0</v>
      </c>
      <c r="K40" s="14"/>
      <c r="L40" s="36"/>
      <c r="M40" s="35"/>
      <c r="N40" s="35"/>
      <c r="O40" s="35"/>
      <c r="P40" s="35"/>
    </row>
    <row r="41" spans="1:16">
      <c r="A41" s="13"/>
      <c r="B41" s="7" t="s">
        <v>5</v>
      </c>
      <c r="C41" s="48"/>
      <c r="D41" s="47"/>
      <c r="E41" s="32" t="str">
        <f>$E$4</f>
        <v>Waste</v>
      </c>
      <c r="F41" s="47"/>
      <c r="G41" s="32" t="str">
        <f>$G$4</f>
        <v>Waste</v>
      </c>
      <c r="H41" s="47"/>
      <c r="I41" s="32" t="str">
        <f>$I$4</f>
        <v>Waste</v>
      </c>
      <c r="J41" s="13">
        <f>IFERROR(VLOOKUP(A41,sku,5,FALSE),0)</f>
        <v>0</v>
      </c>
      <c r="K41" s="14"/>
      <c r="L41" s="34" t="s">
        <v>24</v>
      </c>
      <c r="M41" s="34" t="s">
        <v>25</v>
      </c>
      <c r="N41" s="34" t="s">
        <v>26</v>
      </c>
      <c r="O41" s="34" t="s">
        <v>27</v>
      </c>
      <c r="P41" s="34" t="s">
        <v>28</v>
      </c>
    </row>
    <row r="42" spans="1:16">
      <c r="A42" s="10">
        <v>1943</v>
      </c>
      <c r="B42" s="16" t="str">
        <f>IFERROR(VLOOKUP(A42,sku,2,FALSE),"")</f>
        <v/>
      </c>
      <c r="C42" s="17" t="str">
        <f t="shared" ref="C42:C45" si="37">IFERROR(VLOOKUP(A42,sku,3,FALSE),"")</f>
        <v/>
      </c>
      <c r="D42" s="24">
        <v>4</v>
      </c>
      <c r="E42" s="39">
        <v>0</v>
      </c>
      <c r="F42" s="24">
        <v>4</v>
      </c>
      <c r="G42" s="39">
        <v>2</v>
      </c>
      <c r="H42" s="24">
        <v>2</v>
      </c>
      <c r="I42" s="39">
        <v>0</v>
      </c>
      <c r="J42" s="4">
        <f>IFERROR(VLOOKUP(A42,sku,4,FALSE),0)</f>
        <v>0</v>
      </c>
      <c r="K42" s="5">
        <f t="shared" ref="K42:K45" si="38">(D42+F42+H42)*J42</f>
        <v>0</v>
      </c>
      <c r="L42" s="36" t="str">
        <f>B42</f>
        <v/>
      </c>
      <c r="M42" s="37">
        <f>D42-E42+F42-G42+H42-I42</f>
        <v>8</v>
      </c>
      <c r="N42" s="37">
        <f>E42+G42+I42</f>
        <v>2</v>
      </c>
      <c r="O42" s="38">
        <f>M42/(D42+F42+H42)</f>
        <v>0.8</v>
      </c>
      <c r="P42" s="38">
        <f>N42/(D42+F42+H42)</f>
        <v>0.2</v>
      </c>
    </row>
    <row r="43" spans="1:16" hidden="1">
      <c r="A43" s="10"/>
      <c r="B43" s="16" t="str">
        <f>IFERROR(VLOOKUP(A43,sku,2,FALSE),"")</f>
        <v/>
      </c>
      <c r="C43" s="17" t="str">
        <f t="shared" si="37"/>
        <v/>
      </c>
      <c r="D43" s="24"/>
      <c r="E43" s="39"/>
      <c r="F43" s="24"/>
      <c r="G43" s="39"/>
      <c r="H43" s="24"/>
      <c r="I43" s="39"/>
      <c r="J43" s="4">
        <f>IFERROR(VLOOKUP(A43,sku,4,FALSE),0)</f>
        <v>0</v>
      </c>
      <c r="K43" s="5">
        <f t="shared" si="38"/>
        <v>0</v>
      </c>
      <c r="L43" s="36" t="str">
        <f t="shared" ref="L43:L45" si="39">B43</f>
        <v/>
      </c>
      <c r="M43" s="37">
        <f t="shared" ref="M43:M45" si="40">D43-E43+F43-G43+H43-I43</f>
        <v>0</v>
      </c>
      <c r="N43" s="37">
        <f t="shared" ref="N43:N45" si="41">E43+G43+I43</f>
        <v>0</v>
      </c>
      <c r="O43" s="38" t="e">
        <f t="shared" ref="O43:O45" si="42">M43/(D43+F43+H43)</f>
        <v>#DIV/0!</v>
      </c>
      <c r="P43" s="38" t="e">
        <f t="shared" ref="P43:P45" si="43">N43/(D43+F43+H43)</f>
        <v>#DIV/0!</v>
      </c>
    </row>
    <row r="44" spans="1:16" hidden="1">
      <c r="A44" s="10"/>
      <c r="B44" s="16" t="str">
        <f>IFERROR(VLOOKUP(A44,sku,2,FALSE),"")</f>
        <v/>
      </c>
      <c r="C44" s="17" t="str">
        <f t="shared" si="37"/>
        <v/>
      </c>
      <c r="D44" s="24"/>
      <c r="E44" s="39"/>
      <c r="F44" s="24"/>
      <c r="G44" s="39"/>
      <c r="H44" s="24"/>
      <c r="I44" s="39"/>
      <c r="J44" s="4">
        <f>IFERROR(VLOOKUP(A44,sku,4,FALSE),0)</f>
        <v>0</v>
      </c>
      <c r="K44" s="5">
        <f t="shared" si="38"/>
        <v>0</v>
      </c>
      <c r="L44" s="36" t="str">
        <f t="shared" si="39"/>
        <v/>
      </c>
      <c r="M44" s="37">
        <f t="shared" si="40"/>
        <v>0</v>
      </c>
      <c r="N44" s="37">
        <f t="shared" si="41"/>
        <v>0</v>
      </c>
      <c r="O44" s="38" t="e">
        <f t="shared" si="42"/>
        <v>#DIV/0!</v>
      </c>
      <c r="P44" s="38" t="e">
        <f t="shared" si="43"/>
        <v>#DIV/0!</v>
      </c>
    </row>
    <row r="45" spans="1:16" hidden="1">
      <c r="A45" s="10"/>
      <c r="B45" s="16" t="str">
        <f>IFERROR(VLOOKUP(A45,sku,2,FALSE),"")</f>
        <v/>
      </c>
      <c r="C45" s="17" t="str">
        <f t="shared" si="37"/>
        <v/>
      </c>
      <c r="D45" s="24"/>
      <c r="E45" s="39"/>
      <c r="F45" s="24"/>
      <c r="G45" s="39"/>
      <c r="H45" s="24"/>
      <c r="I45" s="39"/>
      <c r="J45" s="4">
        <f>IFERROR(VLOOKUP(A45,sku,4,FALSE),0)</f>
        <v>0</v>
      </c>
      <c r="K45" s="5">
        <f t="shared" si="38"/>
        <v>0</v>
      </c>
      <c r="L45" s="36" t="str">
        <f t="shared" si="39"/>
        <v/>
      </c>
      <c r="M45" s="37">
        <f t="shared" si="40"/>
        <v>0</v>
      </c>
      <c r="N45" s="37">
        <f t="shared" si="41"/>
        <v>0</v>
      </c>
      <c r="O45" s="38" t="e">
        <f t="shared" si="42"/>
        <v>#DIV/0!</v>
      </c>
      <c r="P45" s="38" t="e">
        <f t="shared" si="43"/>
        <v>#DIV/0!</v>
      </c>
    </row>
    <row r="46" spans="1:16" ht="18">
      <c r="B46" s="8" t="s">
        <v>14</v>
      </c>
      <c r="C46" s="8"/>
      <c r="D46" s="25">
        <f>SUM(D42:D45)</f>
        <v>4</v>
      </c>
      <c r="E46" s="25"/>
      <c r="F46" s="25">
        <f>SUM(F42:F45)</f>
        <v>4</v>
      </c>
      <c r="G46" s="25"/>
      <c r="H46" s="25">
        <f>SUM(H42:H45)</f>
        <v>2</v>
      </c>
      <c r="I46" s="25"/>
      <c r="J46" s="4">
        <f>SUM(J42:J45)</f>
        <v>0</v>
      </c>
      <c r="K46" s="5">
        <f>SUM(K42:K45)</f>
        <v>0</v>
      </c>
      <c r="L46" s="36"/>
      <c r="M46" s="11"/>
      <c r="N46" s="11"/>
      <c r="O46" s="11"/>
      <c r="P46" s="11"/>
    </row>
    <row r="47" spans="1:16" ht="18">
      <c r="B47" s="9" t="s">
        <v>22</v>
      </c>
      <c r="C47" s="9"/>
      <c r="D47" s="29"/>
      <c r="E47" s="26">
        <f>E11+E21+E31+E39+E46</f>
        <v>0</v>
      </c>
      <c r="F47" s="29"/>
      <c r="G47" s="26">
        <f>G11+G21+G31+G39+G46</f>
        <v>0</v>
      </c>
      <c r="H47" s="29"/>
      <c r="I47" s="26">
        <f>I11+I21+I31+I39+I46</f>
        <v>0</v>
      </c>
      <c r="L47" s="35"/>
      <c r="M47" s="11"/>
      <c r="N47" s="11"/>
      <c r="O47" s="11"/>
      <c r="P47" s="11"/>
    </row>
    <row r="48" spans="1:16" ht="18">
      <c r="B48" s="9" t="s">
        <v>18</v>
      </c>
      <c r="C48" s="9"/>
      <c r="D48" s="26">
        <f>D46+D39+D31+D21+D11</f>
        <v>60</v>
      </c>
      <c r="E48" s="30"/>
      <c r="F48" s="26">
        <f>F46+F39+F31+F21+F11</f>
        <v>60</v>
      </c>
      <c r="G48" s="30"/>
      <c r="H48" s="26">
        <f>H46+H39+H31+H21+H11</f>
        <v>28</v>
      </c>
      <c r="I48" s="30"/>
    </row>
  </sheetData>
  <sheetProtection sheet="1" objects="1" scenarios="1" formatColumns="0"/>
  <mergeCells count="22">
    <mergeCell ref="K3:K4"/>
    <mergeCell ref="H3:H4"/>
    <mergeCell ref="C3:C4"/>
    <mergeCell ref="D3:D4"/>
    <mergeCell ref="F3:F4"/>
    <mergeCell ref="J3:J4"/>
    <mergeCell ref="H32:H33"/>
    <mergeCell ref="H40:H41"/>
    <mergeCell ref="H12:H13"/>
    <mergeCell ref="H22:H23"/>
    <mergeCell ref="C32:C33"/>
    <mergeCell ref="D32:D33"/>
    <mergeCell ref="F32:F33"/>
    <mergeCell ref="C40:C41"/>
    <mergeCell ref="D40:D41"/>
    <mergeCell ref="F40:F41"/>
    <mergeCell ref="C12:C13"/>
    <mergeCell ref="D12:D13"/>
    <mergeCell ref="F12:F13"/>
    <mergeCell ref="C22:C23"/>
    <mergeCell ref="D22:D23"/>
    <mergeCell ref="F22:F23"/>
  </mergeCells>
  <pageMargins left="0.7" right="0.7" top="0.75" bottom="0.75" header="0.3" footer="0.3"/>
  <pageSetup scale="57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8"/>
  <sheetViews>
    <sheetView showGridLines="0" topLeftCell="D4" workbookViewId="0">
      <selection activeCell="I43" sqref="I43"/>
    </sheetView>
  </sheetViews>
  <sheetFormatPr baseColWidth="10" defaultColWidth="9.1640625" defaultRowHeight="14" x14ac:dyDescent="0"/>
  <cols>
    <col min="1" max="1" width="9.1640625" style="1"/>
    <col min="2" max="2" width="43.6640625" style="1" customWidth="1"/>
    <col min="3" max="3" width="13.83203125" style="1" customWidth="1"/>
    <col min="4" max="4" width="9.6640625" style="28" customWidth="1"/>
    <col min="5" max="9" width="7.83203125" style="28" customWidth="1"/>
    <col min="10" max="10" width="21" style="1" customWidth="1"/>
    <col min="11" max="11" width="20.5" style="2" customWidth="1"/>
    <col min="12" max="12" width="22.5" style="1" customWidth="1"/>
    <col min="13" max="16384" width="9.1640625" style="1"/>
  </cols>
  <sheetData>
    <row r="1" spans="1:16" ht="26.25" customHeight="1">
      <c r="B1" s="22" t="s">
        <v>2</v>
      </c>
      <c r="C1" s="22"/>
      <c r="D1" s="27"/>
      <c r="E1" s="27"/>
      <c r="F1" s="27"/>
      <c r="G1" s="27"/>
      <c r="H1" s="27"/>
      <c r="I1" s="27"/>
      <c r="K1" s="2">
        <f>K11+K21+K31+K39+K46</f>
        <v>0</v>
      </c>
    </row>
    <row r="2" spans="1:16" ht="15" customHeight="1">
      <c r="B2" s="22"/>
      <c r="C2" s="22"/>
      <c r="D2" s="27"/>
      <c r="E2" s="27"/>
      <c r="F2" s="27"/>
      <c r="G2" s="27"/>
      <c r="H2" s="27"/>
      <c r="I2" s="27"/>
    </row>
    <row r="3" spans="1:16" ht="15" customHeight="1">
      <c r="A3" s="20"/>
      <c r="B3" s="15" t="s">
        <v>3</v>
      </c>
      <c r="C3" s="50" t="s">
        <v>17</v>
      </c>
      <c r="D3" s="51" t="s">
        <v>35</v>
      </c>
      <c r="E3" s="33" t="str">
        <f>D3</f>
        <v>2.23.15</v>
      </c>
      <c r="F3" s="51" t="s">
        <v>36</v>
      </c>
      <c r="G3" s="31" t="str">
        <f>F3</f>
        <v>2.25.15</v>
      </c>
      <c r="H3" s="51" t="s">
        <v>37</v>
      </c>
      <c r="I3" s="31" t="str">
        <f>H3</f>
        <v>2.27.15</v>
      </c>
      <c r="J3" s="43" t="s">
        <v>1</v>
      </c>
      <c r="K3" s="45" t="s">
        <v>15</v>
      </c>
      <c r="L3" s="34" t="s">
        <v>23</v>
      </c>
      <c r="M3" s="35"/>
      <c r="N3" s="35"/>
      <c r="O3" s="35"/>
      <c r="P3" s="35"/>
    </row>
    <row r="4" spans="1:16">
      <c r="A4" s="21" t="s">
        <v>16</v>
      </c>
      <c r="B4" s="3" t="s">
        <v>5</v>
      </c>
      <c r="C4" s="48"/>
      <c r="D4" s="51"/>
      <c r="E4" s="31" t="s">
        <v>4</v>
      </c>
      <c r="F4" s="51"/>
      <c r="G4" s="31" t="s">
        <v>4</v>
      </c>
      <c r="H4" s="52"/>
      <c r="I4" s="31" t="s">
        <v>4</v>
      </c>
      <c r="J4" s="44"/>
      <c r="K4" s="46"/>
      <c r="L4" s="34" t="s">
        <v>24</v>
      </c>
      <c r="M4" s="34" t="s">
        <v>25</v>
      </c>
      <c r="N4" s="34" t="s">
        <v>26</v>
      </c>
      <c r="O4" s="34" t="s">
        <v>27</v>
      </c>
      <c r="P4" s="34" t="s">
        <v>28</v>
      </c>
    </row>
    <row r="5" spans="1:16">
      <c r="A5" s="12">
        <v>1910</v>
      </c>
      <c r="B5" s="4" t="str">
        <f t="shared" ref="B5:B10" si="0">IFERROR(VLOOKUP(A5,sku,2,FALSE),"")</f>
        <v/>
      </c>
      <c r="C5" s="4" t="str">
        <f t="shared" ref="C5:C10" si="1">IFERROR(VLOOKUP(A5,sku,3,FALSE),"")</f>
        <v/>
      </c>
      <c r="D5" s="23">
        <v>5</v>
      </c>
      <c r="E5" s="39">
        <v>0</v>
      </c>
      <c r="F5" s="24">
        <v>5</v>
      </c>
      <c r="G5" s="39">
        <v>0</v>
      </c>
      <c r="H5" s="24">
        <v>4</v>
      </c>
      <c r="I5" s="39">
        <v>0</v>
      </c>
      <c r="J5" s="4">
        <f t="shared" ref="J5:J10" si="2">IFERROR(VLOOKUP(A5,sku,4,FALSE),0)</f>
        <v>0</v>
      </c>
      <c r="K5" s="5">
        <f>(D5+F5+H5)*J5</f>
        <v>0</v>
      </c>
      <c r="L5" s="36" t="str">
        <f>B5</f>
        <v/>
      </c>
      <c r="M5" s="37">
        <f>D5-E5+F5-G5+H5-I5</f>
        <v>14</v>
      </c>
      <c r="N5" s="37">
        <f>E5+G5+I5</f>
        <v>0</v>
      </c>
      <c r="O5" s="38">
        <f>M5/(D5+F5+H5)</f>
        <v>1</v>
      </c>
      <c r="P5" s="38">
        <f>N5/(D5+F5+H5)</f>
        <v>0</v>
      </c>
    </row>
    <row r="6" spans="1:16">
      <c r="A6" s="12">
        <v>1903</v>
      </c>
      <c r="B6" s="4" t="str">
        <f t="shared" si="0"/>
        <v/>
      </c>
      <c r="C6" s="4" t="str">
        <f t="shared" si="1"/>
        <v/>
      </c>
      <c r="D6" s="23">
        <v>5</v>
      </c>
      <c r="E6" s="39">
        <v>5</v>
      </c>
      <c r="F6" s="24">
        <v>5</v>
      </c>
      <c r="G6" s="39">
        <v>1</v>
      </c>
      <c r="H6" s="24">
        <v>2</v>
      </c>
      <c r="I6" s="39">
        <v>1</v>
      </c>
      <c r="J6" s="4">
        <f t="shared" si="2"/>
        <v>0</v>
      </c>
      <c r="K6" s="5">
        <f t="shared" ref="K6:K10" si="3">(D6+F6+H6)*J6</f>
        <v>0</v>
      </c>
      <c r="L6" s="36" t="str">
        <f t="shared" ref="L6:L10" si="4">B6</f>
        <v/>
      </c>
      <c r="M6" s="37">
        <f t="shared" ref="M6:M10" si="5">D6-E6+F6-G6+H6-I6</f>
        <v>5</v>
      </c>
      <c r="N6" s="37">
        <f t="shared" ref="N6:N10" si="6">E6+G6+I6</f>
        <v>7</v>
      </c>
      <c r="O6" s="38">
        <f t="shared" ref="O6:O10" si="7">M6/(D6+F6+H6)</f>
        <v>0.41666666666666669</v>
      </c>
      <c r="P6" s="38">
        <f t="shared" ref="P6:P10" si="8">N6/(D6+F6+H6)</f>
        <v>0.58333333333333337</v>
      </c>
    </row>
    <row r="7" spans="1:16">
      <c r="A7" s="12">
        <v>1906</v>
      </c>
      <c r="B7" s="4" t="str">
        <f t="shared" si="0"/>
        <v/>
      </c>
      <c r="C7" s="4" t="str">
        <f t="shared" si="1"/>
        <v/>
      </c>
      <c r="D7" s="23">
        <v>5</v>
      </c>
      <c r="E7" s="39">
        <v>4</v>
      </c>
      <c r="F7" s="24">
        <v>5</v>
      </c>
      <c r="G7" s="39">
        <v>2</v>
      </c>
      <c r="H7" s="24">
        <v>2</v>
      </c>
      <c r="I7" s="39">
        <v>1</v>
      </c>
      <c r="J7" s="4">
        <f t="shared" si="2"/>
        <v>0</v>
      </c>
      <c r="K7" s="5">
        <f t="shared" si="3"/>
        <v>0</v>
      </c>
      <c r="L7" s="36" t="str">
        <f t="shared" si="4"/>
        <v/>
      </c>
      <c r="M7" s="37">
        <f t="shared" si="5"/>
        <v>5</v>
      </c>
      <c r="N7" s="37">
        <f t="shared" si="6"/>
        <v>7</v>
      </c>
      <c r="O7" s="38">
        <f t="shared" si="7"/>
        <v>0.41666666666666669</v>
      </c>
      <c r="P7" s="38">
        <f t="shared" si="8"/>
        <v>0.58333333333333337</v>
      </c>
    </row>
    <row r="8" spans="1:16">
      <c r="A8" s="12">
        <v>1904</v>
      </c>
      <c r="B8" s="4" t="str">
        <f t="shared" si="0"/>
        <v/>
      </c>
      <c r="C8" s="4" t="str">
        <f t="shared" si="1"/>
        <v/>
      </c>
      <c r="D8" s="23">
        <v>5</v>
      </c>
      <c r="E8" s="39">
        <v>5</v>
      </c>
      <c r="F8" s="24">
        <v>5</v>
      </c>
      <c r="G8" s="39">
        <v>4</v>
      </c>
      <c r="H8" s="24">
        <v>2</v>
      </c>
      <c r="I8" s="39">
        <v>1</v>
      </c>
      <c r="J8" s="4">
        <f t="shared" si="2"/>
        <v>0</v>
      </c>
      <c r="K8" s="5">
        <f t="shared" si="3"/>
        <v>0</v>
      </c>
      <c r="L8" s="36" t="str">
        <f t="shared" si="4"/>
        <v/>
      </c>
      <c r="M8" s="37">
        <f t="shared" si="5"/>
        <v>2</v>
      </c>
      <c r="N8" s="37">
        <f t="shared" si="6"/>
        <v>10</v>
      </c>
      <c r="O8" s="38">
        <f t="shared" si="7"/>
        <v>0.16666666666666666</v>
      </c>
      <c r="P8" s="38">
        <f t="shared" si="8"/>
        <v>0.83333333333333337</v>
      </c>
    </row>
    <row r="9" spans="1:16">
      <c r="A9" s="10"/>
      <c r="B9" s="4" t="str">
        <f t="shared" si="0"/>
        <v/>
      </c>
      <c r="C9" s="4" t="str">
        <f t="shared" si="1"/>
        <v/>
      </c>
      <c r="D9" s="23"/>
      <c r="E9" s="39"/>
      <c r="F9" s="24"/>
      <c r="G9" s="39"/>
      <c r="H9" s="24"/>
      <c r="I9" s="39"/>
      <c r="J9" s="4">
        <f t="shared" si="2"/>
        <v>0</v>
      </c>
      <c r="K9" s="5">
        <f t="shared" si="3"/>
        <v>0</v>
      </c>
      <c r="L9" s="36" t="str">
        <f t="shared" si="4"/>
        <v/>
      </c>
      <c r="M9" s="37">
        <f t="shared" si="5"/>
        <v>0</v>
      </c>
      <c r="N9" s="37">
        <f t="shared" si="6"/>
        <v>0</v>
      </c>
      <c r="O9" s="38" t="e">
        <f t="shared" si="7"/>
        <v>#DIV/0!</v>
      </c>
      <c r="P9" s="38" t="e">
        <f t="shared" si="8"/>
        <v>#DIV/0!</v>
      </c>
    </row>
    <row r="10" spans="1:16">
      <c r="A10" s="10"/>
      <c r="B10" s="4" t="str">
        <f t="shared" si="0"/>
        <v/>
      </c>
      <c r="C10" s="4" t="str">
        <f t="shared" si="1"/>
        <v/>
      </c>
      <c r="D10" s="23"/>
      <c r="E10" s="39"/>
      <c r="F10" s="24"/>
      <c r="G10" s="39"/>
      <c r="H10" s="24"/>
      <c r="I10" s="39"/>
      <c r="J10" s="4">
        <f t="shared" si="2"/>
        <v>0</v>
      </c>
      <c r="K10" s="5">
        <f t="shared" si="3"/>
        <v>0</v>
      </c>
      <c r="L10" s="36" t="str">
        <f t="shared" si="4"/>
        <v/>
      </c>
      <c r="M10" s="37">
        <f t="shared" si="5"/>
        <v>0</v>
      </c>
      <c r="N10" s="37">
        <f t="shared" si="6"/>
        <v>0</v>
      </c>
      <c r="O10" s="38" t="e">
        <f t="shared" si="7"/>
        <v>#DIV/0!</v>
      </c>
      <c r="P10" s="38" t="e">
        <f t="shared" si="8"/>
        <v>#DIV/0!</v>
      </c>
    </row>
    <row r="11" spans="1:16" ht="18">
      <c r="A11" s="4"/>
      <c r="B11" s="6" t="s">
        <v>6</v>
      </c>
      <c r="C11" s="6"/>
      <c r="D11" s="25">
        <f>SUM(D5:D10)</f>
        <v>20</v>
      </c>
      <c r="E11" s="25"/>
      <c r="F11" s="25">
        <f t="shared" ref="F11:H11" si="9">SUM(F5:F10)</f>
        <v>20</v>
      </c>
      <c r="G11" s="25"/>
      <c r="H11" s="25">
        <f t="shared" si="9"/>
        <v>10</v>
      </c>
      <c r="I11" s="25"/>
      <c r="J11" s="4">
        <f>SUM(J5:J10)</f>
        <v>0</v>
      </c>
      <c r="K11" s="5">
        <f>SUM(K5:K10)</f>
        <v>0</v>
      </c>
      <c r="L11" s="36"/>
      <c r="M11" s="37"/>
      <c r="N11" s="11"/>
      <c r="O11" s="11"/>
      <c r="P11" s="11"/>
    </row>
    <row r="12" spans="1:16">
      <c r="A12" s="13"/>
      <c r="B12" s="15" t="s">
        <v>7</v>
      </c>
      <c r="C12" s="48" t="s">
        <v>0</v>
      </c>
      <c r="D12" s="47" t="str">
        <f>D3</f>
        <v>2.23.15</v>
      </c>
      <c r="E12" s="32" t="str">
        <f>$E$3</f>
        <v>2.23.15</v>
      </c>
      <c r="F12" s="47" t="str">
        <f t="shared" ref="F12:H12" si="10">F3</f>
        <v>2.25.15</v>
      </c>
      <c r="G12" s="32" t="str">
        <f>$G$3</f>
        <v>2.25.15</v>
      </c>
      <c r="H12" s="47" t="str">
        <f t="shared" si="10"/>
        <v>2.27.15</v>
      </c>
      <c r="I12" s="32" t="str">
        <f>$I$3</f>
        <v>2.27.15</v>
      </c>
      <c r="J12" s="13">
        <f>IFERROR(VLOOKUP(A12,sku,5,FALSE),0)</f>
        <v>0</v>
      </c>
      <c r="K12" s="14"/>
      <c r="L12" s="36"/>
      <c r="M12" s="35"/>
      <c r="N12" s="35"/>
      <c r="O12" s="35"/>
      <c r="P12" s="35"/>
    </row>
    <row r="13" spans="1:16">
      <c r="A13" s="13"/>
      <c r="B13" s="7" t="s">
        <v>5</v>
      </c>
      <c r="C13" s="48"/>
      <c r="D13" s="47"/>
      <c r="E13" s="32" t="str">
        <f>$E$4</f>
        <v>Waste</v>
      </c>
      <c r="F13" s="47"/>
      <c r="G13" s="32" t="str">
        <f>$G$4</f>
        <v>Waste</v>
      </c>
      <c r="H13" s="47"/>
      <c r="I13" s="32" t="str">
        <f>$I$4</f>
        <v>Waste</v>
      </c>
      <c r="J13" s="13">
        <f>IFERROR(VLOOKUP(A13,sku,5,FALSE),0)</f>
        <v>0</v>
      </c>
      <c r="K13" s="14"/>
      <c r="L13" s="34" t="s">
        <v>24</v>
      </c>
      <c r="M13" s="34" t="s">
        <v>25</v>
      </c>
      <c r="N13" s="34" t="s">
        <v>26</v>
      </c>
      <c r="O13" s="34" t="s">
        <v>27</v>
      </c>
      <c r="P13" s="34" t="s">
        <v>28</v>
      </c>
    </row>
    <row r="14" spans="1:16">
      <c r="A14" s="10">
        <v>1809</v>
      </c>
      <c r="B14" s="16" t="str">
        <f t="shared" ref="B14:B20" si="11">IFERROR(VLOOKUP(A14,sku,2,FALSE),"")</f>
        <v/>
      </c>
      <c r="C14" s="17" t="str">
        <f t="shared" ref="C14:C20" si="12">IFERROR(VLOOKUP(A14,sku,3,FALSE),"")</f>
        <v/>
      </c>
      <c r="D14" s="23">
        <v>0</v>
      </c>
      <c r="E14" s="39">
        <v>0</v>
      </c>
      <c r="F14" s="24">
        <v>4</v>
      </c>
      <c r="G14" s="39">
        <v>0</v>
      </c>
      <c r="H14" s="24">
        <v>0</v>
      </c>
      <c r="I14" s="39">
        <v>0</v>
      </c>
      <c r="J14" s="4">
        <f t="shared" ref="J14:J20" si="13">IFERROR(VLOOKUP(A14,sku,4,FALSE),0)</f>
        <v>0</v>
      </c>
      <c r="K14" s="5">
        <f t="shared" ref="K14:K20" si="14">(D14+F14+H14)*J14</f>
        <v>0</v>
      </c>
      <c r="L14" s="36" t="str">
        <f>B14</f>
        <v/>
      </c>
      <c r="M14" s="37">
        <f>D14-E14+F14-G14+H14-I14</f>
        <v>4</v>
      </c>
      <c r="N14" s="37">
        <f>E14+G14+I14</f>
        <v>0</v>
      </c>
      <c r="O14" s="38">
        <f>M14/(D14+F14+H14)</f>
        <v>1</v>
      </c>
      <c r="P14" s="38">
        <f>N14/(D14+F14+H14)</f>
        <v>0</v>
      </c>
    </row>
    <row r="15" spans="1:16">
      <c r="A15" s="10">
        <v>1812</v>
      </c>
      <c r="B15" s="18" t="str">
        <f t="shared" si="11"/>
        <v/>
      </c>
      <c r="C15" s="19" t="str">
        <f t="shared" si="12"/>
        <v/>
      </c>
      <c r="D15" s="23">
        <v>4</v>
      </c>
      <c r="E15" s="39">
        <v>1</v>
      </c>
      <c r="F15" s="24">
        <v>0</v>
      </c>
      <c r="G15" s="39">
        <v>0</v>
      </c>
      <c r="H15" s="24">
        <v>2</v>
      </c>
      <c r="I15" s="39">
        <v>2</v>
      </c>
      <c r="J15" s="4">
        <f t="shared" si="13"/>
        <v>0</v>
      </c>
      <c r="K15" s="5">
        <f t="shared" si="14"/>
        <v>0</v>
      </c>
      <c r="L15" s="36" t="str">
        <f t="shared" ref="L15:L20" si="15">B15</f>
        <v/>
      </c>
      <c r="M15" s="37">
        <f t="shared" ref="M15:M20" si="16">D15-E15+F15-G15+H15-I15</f>
        <v>3</v>
      </c>
      <c r="N15" s="37">
        <f t="shared" ref="N15:N20" si="17">E15+G15+I15</f>
        <v>3</v>
      </c>
      <c r="O15" s="38">
        <f t="shared" ref="O15:O20" si="18">M15/(D15+F15+H15)</f>
        <v>0.5</v>
      </c>
      <c r="P15" s="38">
        <f t="shared" ref="P15:P20" si="19">N15/(D15+F15+H15)</f>
        <v>0.5</v>
      </c>
    </row>
    <row r="16" spans="1:16">
      <c r="A16" s="10">
        <v>1805</v>
      </c>
      <c r="B16" s="16" t="str">
        <f t="shared" si="11"/>
        <v/>
      </c>
      <c r="C16" s="17" t="str">
        <f t="shared" si="12"/>
        <v/>
      </c>
      <c r="D16" s="23">
        <v>4</v>
      </c>
      <c r="E16" s="39">
        <v>2</v>
      </c>
      <c r="F16" s="24">
        <v>0</v>
      </c>
      <c r="G16" s="39">
        <v>0</v>
      </c>
      <c r="H16" s="24">
        <v>2</v>
      </c>
      <c r="I16" s="39">
        <v>0</v>
      </c>
      <c r="J16" s="4">
        <f t="shared" si="13"/>
        <v>0</v>
      </c>
      <c r="K16" s="5">
        <f t="shared" si="14"/>
        <v>0</v>
      </c>
      <c r="L16" s="36" t="str">
        <f t="shared" si="15"/>
        <v/>
      </c>
      <c r="M16" s="37">
        <f t="shared" si="16"/>
        <v>4</v>
      </c>
      <c r="N16" s="37">
        <f t="shared" si="17"/>
        <v>2</v>
      </c>
      <c r="O16" s="38">
        <f t="shared" si="18"/>
        <v>0.66666666666666663</v>
      </c>
      <c r="P16" s="38">
        <f t="shared" si="19"/>
        <v>0.33333333333333331</v>
      </c>
    </row>
    <row r="17" spans="1:16">
      <c r="A17" s="10">
        <v>1817</v>
      </c>
      <c r="B17" s="16" t="str">
        <f t="shared" si="11"/>
        <v/>
      </c>
      <c r="C17" s="17" t="str">
        <f t="shared" si="12"/>
        <v/>
      </c>
      <c r="D17" s="23">
        <v>0</v>
      </c>
      <c r="E17" s="39">
        <v>0</v>
      </c>
      <c r="F17" s="24">
        <v>4</v>
      </c>
      <c r="G17" s="39">
        <v>0</v>
      </c>
      <c r="H17" s="24">
        <v>0</v>
      </c>
      <c r="I17" s="39">
        <v>0</v>
      </c>
      <c r="J17" s="4">
        <f t="shared" si="13"/>
        <v>0</v>
      </c>
      <c r="K17" s="5">
        <f t="shared" si="14"/>
        <v>0</v>
      </c>
      <c r="L17" s="36" t="str">
        <f t="shared" si="15"/>
        <v/>
      </c>
      <c r="M17" s="37">
        <f t="shared" si="16"/>
        <v>4</v>
      </c>
      <c r="N17" s="37">
        <f t="shared" si="17"/>
        <v>0</v>
      </c>
      <c r="O17" s="38">
        <f t="shared" si="18"/>
        <v>1</v>
      </c>
      <c r="P17" s="38">
        <f t="shared" si="19"/>
        <v>0</v>
      </c>
    </row>
    <row r="18" spans="1:16">
      <c r="A18" s="10">
        <v>1793</v>
      </c>
      <c r="B18" s="18" t="str">
        <f t="shared" si="11"/>
        <v/>
      </c>
      <c r="C18" s="17" t="str">
        <f t="shared" si="12"/>
        <v/>
      </c>
      <c r="D18" s="23">
        <v>4</v>
      </c>
      <c r="E18" s="39">
        <v>1</v>
      </c>
      <c r="F18" s="24">
        <v>4</v>
      </c>
      <c r="G18" s="39">
        <v>0</v>
      </c>
      <c r="H18" s="24">
        <v>2</v>
      </c>
      <c r="I18" s="39">
        <v>0</v>
      </c>
      <c r="J18" s="4">
        <f t="shared" si="13"/>
        <v>0</v>
      </c>
      <c r="K18" s="5">
        <f t="shared" si="14"/>
        <v>0</v>
      </c>
      <c r="L18" s="36" t="str">
        <f t="shared" si="15"/>
        <v/>
      </c>
      <c r="M18" s="37">
        <f t="shared" si="16"/>
        <v>9</v>
      </c>
      <c r="N18" s="37">
        <f t="shared" si="17"/>
        <v>1</v>
      </c>
      <c r="O18" s="38">
        <f t="shared" si="18"/>
        <v>0.9</v>
      </c>
      <c r="P18" s="38">
        <f t="shared" si="19"/>
        <v>0.1</v>
      </c>
    </row>
    <row r="19" spans="1:16">
      <c r="A19" s="10"/>
      <c r="B19" s="18" t="str">
        <f t="shared" si="11"/>
        <v/>
      </c>
      <c r="C19" s="19" t="str">
        <f t="shared" si="12"/>
        <v/>
      </c>
      <c r="D19" s="23"/>
      <c r="E19" s="39"/>
      <c r="F19" s="24"/>
      <c r="G19" s="39"/>
      <c r="H19" s="24"/>
      <c r="I19" s="39"/>
      <c r="J19" s="4">
        <f t="shared" si="13"/>
        <v>0</v>
      </c>
      <c r="K19" s="5">
        <f t="shared" si="14"/>
        <v>0</v>
      </c>
      <c r="L19" s="36" t="str">
        <f t="shared" si="15"/>
        <v/>
      </c>
      <c r="M19" s="37">
        <f t="shared" si="16"/>
        <v>0</v>
      </c>
      <c r="N19" s="37">
        <f t="shared" si="17"/>
        <v>0</v>
      </c>
      <c r="O19" s="38" t="e">
        <f t="shared" si="18"/>
        <v>#DIV/0!</v>
      </c>
      <c r="P19" s="38" t="e">
        <f t="shared" si="19"/>
        <v>#DIV/0!</v>
      </c>
    </row>
    <row r="20" spans="1:16">
      <c r="A20" s="10"/>
      <c r="B20" s="18" t="str">
        <f t="shared" si="11"/>
        <v/>
      </c>
      <c r="C20" s="19" t="str">
        <f t="shared" si="12"/>
        <v/>
      </c>
      <c r="D20" s="23"/>
      <c r="E20" s="39"/>
      <c r="F20" s="24"/>
      <c r="G20" s="39"/>
      <c r="H20" s="24"/>
      <c r="I20" s="39"/>
      <c r="J20" s="4">
        <f t="shared" si="13"/>
        <v>0</v>
      </c>
      <c r="K20" s="5">
        <f t="shared" si="14"/>
        <v>0</v>
      </c>
      <c r="L20" s="36" t="str">
        <f t="shared" si="15"/>
        <v/>
      </c>
      <c r="M20" s="37">
        <f t="shared" si="16"/>
        <v>0</v>
      </c>
      <c r="N20" s="37">
        <f t="shared" si="17"/>
        <v>0</v>
      </c>
      <c r="O20" s="38" t="e">
        <f t="shared" si="18"/>
        <v>#DIV/0!</v>
      </c>
      <c r="P20" s="38" t="e">
        <f t="shared" si="19"/>
        <v>#DIV/0!</v>
      </c>
    </row>
    <row r="21" spans="1:16" ht="18">
      <c r="A21" s="4"/>
      <c r="B21" s="6" t="s">
        <v>8</v>
      </c>
      <c r="C21" s="6"/>
      <c r="D21" s="25">
        <f>SUM(D14:D20)</f>
        <v>12</v>
      </c>
      <c r="E21" s="25"/>
      <c r="F21" s="25">
        <f>SUM(F14:F20)</f>
        <v>12</v>
      </c>
      <c r="G21" s="25"/>
      <c r="H21" s="25">
        <f>SUM(H14:H20)</f>
        <v>6</v>
      </c>
      <c r="I21" s="25"/>
      <c r="J21" s="4">
        <f>SUM(J14:J20)</f>
        <v>0</v>
      </c>
      <c r="K21" s="5">
        <f>SUM(K14:K20)</f>
        <v>0</v>
      </c>
      <c r="L21" s="36"/>
      <c r="M21" s="11"/>
      <c r="N21" s="11"/>
      <c r="O21" s="11"/>
      <c r="P21" s="11"/>
    </row>
    <row r="22" spans="1:16">
      <c r="A22" s="13"/>
      <c r="B22" s="15" t="s">
        <v>9</v>
      </c>
      <c r="C22" s="48" t="s">
        <v>0</v>
      </c>
      <c r="D22" s="47" t="str">
        <f>D3</f>
        <v>2.23.15</v>
      </c>
      <c r="E22" s="32" t="str">
        <f>$E$3</f>
        <v>2.23.15</v>
      </c>
      <c r="F22" s="47" t="str">
        <f t="shared" ref="F22:H22" si="20">F3</f>
        <v>2.25.15</v>
      </c>
      <c r="G22" s="32" t="str">
        <f>$G$3</f>
        <v>2.25.15</v>
      </c>
      <c r="H22" s="47" t="str">
        <f t="shared" si="20"/>
        <v>2.27.15</v>
      </c>
      <c r="I22" s="32" t="str">
        <f>$I$3</f>
        <v>2.27.15</v>
      </c>
      <c r="J22" s="13">
        <f>IFERROR(VLOOKUP(A22,sku,5,FALSE),0)</f>
        <v>0</v>
      </c>
      <c r="K22" s="14"/>
      <c r="L22" s="36"/>
      <c r="M22" s="35"/>
      <c r="N22" s="35"/>
      <c r="O22" s="35"/>
      <c r="P22" s="35"/>
    </row>
    <row r="23" spans="1:16">
      <c r="A23" s="13"/>
      <c r="B23" s="7" t="s">
        <v>5</v>
      </c>
      <c r="C23" s="48"/>
      <c r="D23" s="47"/>
      <c r="E23" s="32" t="str">
        <f>$E$4</f>
        <v>Waste</v>
      </c>
      <c r="F23" s="47"/>
      <c r="G23" s="32" t="str">
        <f>$G$4</f>
        <v>Waste</v>
      </c>
      <c r="H23" s="47"/>
      <c r="I23" s="32" t="str">
        <f>$I$4</f>
        <v>Waste</v>
      </c>
      <c r="J23" s="13">
        <f>IFERROR(VLOOKUP(A23,sku,5,FALSE),0)</f>
        <v>0</v>
      </c>
      <c r="K23" s="14"/>
      <c r="L23" s="34" t="s">
        <v>24</v>
      </c>
      <c r="M23" s="34" t="s">
        <v>25</v>
      </c>
      <c r="N23" s="34" t="s">
        <v>26</v>
      </c>
      <c r="O23" s="34" t="s">
        <v>27</v>
      </c>
      <c r="P23" s="34" t="s">
        <v>28</v>
      </c>
    </row>
    <row r="24" spans="1:16">
      <c r="A24" s="10">
        <v>1840</v>
      </c>
      <c r="B24" s="16" t="str">
        <f t="shared" ref="B24:B30" si="21">IFERROR(VLOOKUP(A24,sku,2,FALSE),"")</f>
        <v/>
      </c>
      <c r="C24" s="17" t="str">
        <f t="shared" ref="C24:C30" si="22">IFERROR(VLOOKUP(A24,sku,3,FALSE),"")</f>
        <v/>
      </c>
      <c r="D24" s="23">
        <v>5</v>
      </c>
      <c r="E24" s="39">
        <v>0</v>
      </c>
      <c r="F24" s="24">
        <v>0</v>
      </c>
      <c r="G24" s="39">
        <v>0</v>
      </c>
      <c r="H24" s="24">
        <v>2</v>
      </c>
      <c r="I24" s="39">
        <v>0</v>
      </c>
      <c r="J24" s="4">
        <f t="shared" ref="J24:J30" si="23">IFERROR(VLOOKUP(A24,sku,4,FALSE),0)</f>
        <v>0</v>
      </c>
      <c r="K24" s="5">
        <f t="shared" ref="K24:K30" si="24">(D24+F24+H24)*J24</f>
        <v>0</v>
      </c>
      <c r="L24" s="36" t="str">
        <f>B24</f>
        <v/>
      </c>
      <c r="M24" s="37">
        <f>D24-E24+F24-G24+H24-I24</f>
        <v>7</v>
      </c>
      <c r="N24" s="37">
        <f>E24+G24+I24</f>
        <v>0</v>
      </c>
      <c r="O24" s="38">
        <f>M24/(D24+F24+H24)</f>
        <v>1</v>
      </c>
      <c r="P24" s="38">
        <f>N24/(D24+F24+H24)</f>
        <v>0</v>
      </c>
    </row>
    <row r="25" spans="1:16">
      <c r="A25" s="10">
        <v>1851</v>
      </c>
      <c r="B25" s="18" t="str">
        <f t="shared" si="21"/>
        <v/>
      </c>
      <c r="C25" s="19" t="str">
        <f t="shared" si="22"/>
        <v/>
      </c>
      <c r="D25" s="23">
        <v>0</v>
      </c>
      <c r="E25" s="39">
        <v>0</v>
      </c>
      <c r="F25" s="24">
        <v>5</v>
      </c>
      <c r="G25" s="39">
        <v>0</v>
      </c>
      <c r="H25" s="24">
        <v>0</v>
      </c>
      <c r="I25" s="39">
        <v>0</v>
      </c>
      <c r="J25" s="4">
        <f t="shared" si="23"/>
        <v>0</v>
      </c>
      <c r="K25" s="5">
        <f t="shared" si="24"/>
        <v>0</v>
      </c>
      <c r="L25" s="36" t="str">
        <f t="shared" ref="L25:L30" si="25">B25</f>
        <v/>
      </c>
      <c r="M25" s="37">
        <f t="shared" ref="M25:M30" si="26">D25-E25+F25-G25+H25-I25</f>
        <v>5</v>
      </c>
      <c r="N25" s="37">
        <f t="shared" ref="N25:N30" si="27">E25+G25+I25</f>
        <v>0</v>
      </c>
      <c r="O25" s="38">
        <f t="shared" ref="O25:O30" si="28">M25/(D25+F25+H25)</f>
        <v>1</v>
      </c>
      <c r="P25" s="38">
        <f t="shared" ref="P25:P30" si="29">N25/(D25+F25+H25)</f>
        <v>0</v>
      </c>
    </row>
    <row r="26" spans="1:16">
      <c r="A26" s="10">
        <v>1848</v>
      </c>
      <c r="B26" s="16" t="str">
        <f t="shared" si="21"/>
        <v/>
      </c>
      <c r="C26" s="17" t="str">
        <f t="shared" si="22"/>
        <v/>
      </c>
      <c r="D26" s="23">
        <v>5</v>
      </c>
      <c r="E26" s="39">
        <v>3</v>
      </c>
      <c r="F26" s="24">
        <v>0</v>
      </c>
      <c r="G26" s="39">
        <v>0</v>
      </c>
      <c r="H26" s="24">
        <v>2</v>
      </c>
      <c r="I26" s="39">
        <v>0</v>
      </c>
      <c r="J26" s="4">
        <f t="shared" si="23"/>
        <v>0</v>
      </c>
      <c r="K26" s="5">
        <f t="shared" si="24"/>
        <v>0</v>
      </c>
      <c r="L26" s="36" t="str">
        <f t="shared" si="25"/>
        <v/>
      </c>
      <c r="M26" s="37">
        <f t="shared" si="26"/>
        <v>4</v>
      </c>
      <c r="N26" s="37">
        <f t="shared" si="27"/>
        <v>3</v>
      </c>
      <c r="O26" s="38">
        <f t="shared" si="28"/>
        <v>0.5714285714285714</v>
      </c>
      <c r="P26" s="38">
        <f t="shared" si="29"/>
        <v>0.42857142857142855</v>
      </c>
    </row>
    <row r="27" spans="1:16">
      <c r="A27" s="10">
        <v>1842</v>
      </c>
      <c r="B27" s="16" t="str">
        <f t="shared" si="21"/>
        <v/>
      </c>
      <c r="C27" s="17" t="str">
        <f t="shared" si="22"/>
        <v/>
      </c>
      <c r="D27" s="23">
        <v>0</v>
      </c>
      <c r="E27" s="39">
        <v>0</v>
      </c>
      <c r="F27" s="24">
        <v>5</v>
      </c>
      <c r="G27" s="39">
        <v>0</v>
      </c>
      <c r="H27" s="24">
        <v>0</v>
      </c>
      <c r="I27" s="39">
        <v>0</v>
      </c>
      <c r="J27" s="4">
        <f t="shared" si="23"/>
        <v>0</v>
      </c>
      <c r="K27" s="5">
        <f t="shared" si="24"/>
        <v>0</v>
      </c>
      <c r="L27" s="36" t="str">
        <f t="shared" si="25"/>
        <v/>
      </c>
      <c r="M27" s="37">
        <f t="shared" si="26"/>
        <v>5</v>
      </c>
      <c r="N27" s="37">
        <f t="shared" si="27"/>
        <v>0</v>
      </c>
      <c r="O27" s="38">
        <f t="shared" si="28"/>
        <v>1</v>
      </c>
      <c r="P27" s="38">
        <f t="shared" si="29"/>
        <v>0</v>
      </c>
    </row>
    <row r="28" spans="1:16">
      <c r="A28" s="10">
        <v>1825</v>
      </c>
      <c r="B28" s="18" t="str">
        <f t="shared" si="21"/>
        <v/>
      </c>
      <c r="C28" s="19" t="str">
        <f t="shared" si="22"/>
        <v/>
      </c>
      <c r="D28" s="23">
        <v>2</v>
      </c>
      <c r="E28" s="39">
        <v>1</v>
      </c>
      <c r="F28" s="24">
        <v>2</v>
      </c>
      <c r="G28" s="39">
        <v>0</v>
      </c>
      <c r="H28" s="24">
        <v>2</v>
      </c>
      <c r="I28" s="39">
        <v>1</v>
      </c>
      <c r="J28" s="4">
        <f t="shared" si="23"/>
        <v>0</v>
      </c>
      <c r="K28" s="5">
        <f t="shared" si="24"/>
        <v>0</v>
      </c>
      <c r="L28" s="36" t="str">
        <f t="shared" si="25"/>
        <v/>
      </c>
      <c r="M28" s="37">
        <f t="shared" si="26"/>
        <v>4</v>
      </c>
      <c r="N28" s="37">
        <f t="shared" si="27"/>
        <v>2</v>
      </c>
      <c r="O28" s="38">
        <f t="shared" si="28"/>
        <v>0.66666666666666663</v>
      </c>
      <c r="P28" s="38">
        <f t="shared" si="29"/>
        <v>0.33333333333333331</v>
      </c>
    </row>
    <row r="29" spans="1:16">
      <c r="A29" s="10">
        <v>1759</v>
      </c>
      <c r="B29" s="18" t="str">
        <f t="shared" si="21"/>
        <v/>
      </c>
      <c r="C29" s="19" t="str">
        <f t="shared" si="22"/>
        <v/>
      </c>
      <c r="D29" s="23">
        <v>2</v>
      </c>
      <c r="E29" s="39">
        <v>0</v>
      </c>
      <c r="F29" s="24">
        <v>2</v>
      </c>
      <c r="G29" s="39">
        <v>0</v>
      </c>
      <c r="H29" s="24">
        <v>1</v>
      </c>
      <c r="I29" s="39">
        <v>0</v>
      </c>
      <c r="J29" s="4">
        <f t="shared" si="23"/>
        <v>0</v>
      </c>
      <c r="K29" s="5">
        <f t="shared" si="24"/>
        <v>0</v>
      </c>
      <c r="L29" s="36" t="str">
        <f t="shared" si="25"/>
        <v/>
      </c>
      <c r="M29" s="37">
        <f t="shared" si="26"/>
        <v>5</v>
      </c>
      <c r="N29" s="37">
        <f t="shared" si="27"/>
        <v>0</v>
      </c>
      <c r="O29" s="38">
        <f t="shared" si="28"/>
        <v>1</v>
      </c>
      <c r="P29" s="38">
        <f t="shared" si="29"/>
        <v>0</v>
      </c>
    </row>
    <row r="30" spans="1:16">
      <c r="A30" s="10"/>
      <c r="B30" s="18" t="str">
        <f t="shared" si="21"/>
        <v/>
      </c>
      <c r="C30" s="19" t="str">
        <f t="shared" si="22"/>
        <v/>
      </c>
      <c r="D30" s="23"/>
      <c r="E30" s="39"/>
      <c r="F30" s="24"/>
      <c r="G30" s="39"/>
      <c r="H30" s="24"/>
      <c r="I30" s="39"/>
      <c r="J30" s="4">
        <f t="shared" si="23"/>
        <v>0</v>
      </c>
      <c r="K30" s="5">
        <f t="shared" si="24"/>
        <v>0</v>
      </c>
      <c r="L30" s="36" t="str">
        <f t="shared" si="25"/>
        <v/>
      </c>
      <c r="M30" s="37">
        <f t="shared" si="26"/>
        <v>0</v>
      </c>
      <c r="N30" s="37">
        <f t="shared" si="27"/>
        <v>0</v>
      </c>
      <c r="O30" s="38" t="e">
        <f t="shared" si="28"/>
        <v>#DIV/0!</v>
      </c>
      <c r="P30" s="38" t="e">
        <f t="shared" si="29"/>
        <v>#DIV/0!</v>
      </c>
    </row>
    <row r="31" spans="1:16" ht="18">
      <c r="A31" s="4"/>
      <c r="B31" s="6" t="s">
        <v>10</v>
      </c>
      <c r="C31" s="6"/>
      <c r="D31" s="25">
        <f>SUM(D24:D30)</f>
        <v>14</v>
      </c>
      <c r="E31" s="25"/>
      <c r="F31" s="25">
        <f>SUM(F24:F30)</f>
        <v>14</v>
      </c>
      <c r="G31" s="25"/>
      <c r="H31" s="25">
        <f>SUM(H24:H30)</f>
        <v>7</v>
      </c>
      <c r="I31" s="25"/>
      <c r="J31" s="4">
        <f>SUM(J24:J30)</f>
        <v>0</v>
      </c>
      <c r="K31" s="5">
        <f>SUM(K24:K30)</f>
        <v>0</v>
      </c>
      <c r="L31" s="36"/>
      <c r="M31" s="11"/>
      <c r="N31" s="11"/>
      <c r="O31" s="11"/>
      <c r="P31" s="11"/>
    </row>
    <row r="32" spans="1:16">
      <c r="A32" s="13"/>
      <c r="B32" s="15" t="s">
        <v>11</v>
      </c>
      <c r="C32" s="48" t="s">
        <v>0</v>
      </c>
      <c r="D32" s="47" t="str">
        <f>D3</f>
        <v>2.23.15</v>
      </c>
      <c r="E32" s="32" t="str">
        <f>$E$3</f>
        <v>2.23.15</v>
      </c>
      <c r="F32" s="47" t="str">
        <f t="shared" ref="F32:H32" si="30">F3</f>
        <v>2.25.15</v>
      </c>
      <c r="G32" s="32" t="str">
        <f>$G$3</f>
        <v>2.25.15</v>
      </c>
      <c r="H32" s="47" t="str">
        <f t="shared" si="30"/>
        <v>2.27.15</v>
      </c>
      <c r="I32" s="32" t="str">
        <f>$I$3</f>
        <v>2.27.15</v>
      </c>
      <c r="J32" s="13">
        <f>IFERROR(VLOOKUP(A32,sku,5,FALSE),0)</f>
        <v>0</v>
      </c>
      <c r="K32" s="14"/>
      <c r="L32" s="36"/>
      <c r="M32" s="35"/>
      <c r="N32" s="35"/>
      <c r="O32" s="35"/>
      <c r="P32" s="35"/>
    </row>
    <row r="33" spans="1:16">
      <c r="A33" s="13"/>
      <c r="B33" s="7" t="s">
        <v>5</v>
      </c>
      <c r="C33" s="48"/>
      <c r="D33" s="47"/>
      <c r="E33" s="32" t="str">
        <f>$E$4</f>
        <v>Waste</v>
      </c>
      <c r="F33" s="47"/>
      <c r="G33" s="32" t="str">
        <f>$G$4</f>
        <v>Waste</v>
      </c>
      <c r="H33" s="47"/>
      <c r="I33" s="32" t="str">
        <f>$I$4</f>
        <v>Waste</v>
      </c>
      <c r="J33" s="13">
        <f>IFERROR(VLOOKUP(A33,sku,5,FALSE),0)</f>
        <v>0</v>
      </c>
      <c r="K33" s="14"/>
      <c r="L33" s="34" t="s">
        <v>24</v>
      </c>
      <c r="M33" s="34" t="s">
        <v>25</v>
      </c>
      <c r="N33" s="34" t="s">
        <v>26</v>
      </c>
      <c r="O33" s="34" t="s">
        <v>27</v>
      </c>
      <c r="P33" s="34" t="s">
        <v>28</v>
      </c>
    </row>
    <row r="34" spans="1:16">
      <c r="A34" s="10">
        <v>1753</v>
      </c>
      <c r="B34" s="16" t="str">
        <f>IFERROR(VLOOKUP(A34,sku,2,FALSE),"")</f>
        <v/>
      </c>
      <c r="C34" s="17" t="str">
        <f t="shared" ref="C34:C38" si="31">IFERROR(VLOOKUP(A34,sku,3,FALSE),"")</f>
        <v/>
      </c>
      <c r="D34" s="23">
        <v>2</v>
      </c>
      <c r="E34" s="39">
        <v>2</v>
      </c>
      <c r="F34" s="24">
        <v>2</v>
      </c>
      <c r="G34" s="39">
        <v>0</v>
      </c>
      <c r="H34" s="24">
        <v>1</v>
      </c>
      <c r="I34" s="39">
        <v>0</v>
      </c>
      <c r="J34" s="4">
        <f>IFERROR(VLOOKUP(A34,sku,4,FALSE),0)</f>
        <v>0</v>
      </c>
      <c r="K34" s="5">
        <f t="shared" ref="K34:K38" si="32">(D34+F34+H34)*J34</f>
        <v>0</v>
      </c>
      <c r="L34" s="36" t="str">
        <f>B34</f>
        <v/>
      </c>
      <c r="M34" s="37">
        <f>D34-E34+F34-G34+H34-I34</f>
        <v>3</v>
      </c>
      <c r="N34" s="37">
        <f>E34+G34+I34</f>
        <v>2</v>
      </c>
      <c r="O34" s="38">
        <f>M34/(D34+F34+H34)</f>
        <v>0.6</v>
      </c>
      <c r="P34" s="38">
        <f>N34/(D34+F34+H34)</f>
        <v>0.4</v>
      </c>
    </row>
    <row r="35" spans="1:16">
      <c r="A35" s="10">
        <v>1876</v>
      </c>
      <c r="B35" s="16" t="str">
        <f>IFERROR(VLOOKUP(A35,sku,2,FALSE),"")</f>
        <v/>
      </c>
      <c r="C35" s="17" t="str">
        <f t="shared" si="31"/>
        <v/>
      </c>
      <c r="D35" s="23">
        <v>4</v>
      </c>
      <c r="E35" s="39">
        <v>3</v>
      </c>
      <c r="F35" s="24">
        <v>0</v>
      </c>
      <c r="G35" s="39">
        <v>0</v>
      </c>
      <c r="H35" s="24">
        <v>2</v>
      </c>
      <c r="I35" s="39">
        <v>0</v>
      </c>
      <c r="J35" s="4">
        <f>IFERROR(VLOOKUP(A35,sku,4,FALSE),0)</f>
        <v>0</v>
      </c>
      <c r="K35" s="5">
        <f t="shared" si="32"/>
        <v>0</v>
      </c>
      <c r="L35" s="36" t="str">
        <f t="shared" ref="L35:L38" si="33">B35</f>
        <v/>
      </c>
      <c r="M35" s="37">
        <f t="shared" ref="M35:M38" si="34">D35-E35+F35-G35+H35-I35</f>
        <v>3</v>
      </c>
      <c r="N35" s="37">
        <f t="shared" ref="N35:N38" si="35">E35+G35+I35</f>
        <v>3</v>
      </c>
      <c r="O35" s="38">
        <f t="shared" ref="O35:O38" si="36">M35/(D35+F35+H35)</f>
        <v>0.5</v>
      </c>
      <c r="P35" s="38">
        <f t="shared" ref="P35:P38" si="37">N35/(D35+F35+H35)</f>
        <v>0.5</v>
      </c>
    </row>
    <row r="36" spans="1:16">
      <c r="A36" s="10">
        <v>1890</v>
      </c>
      <c r="B36" s="16" t="str">
        <f>IFERROR(VLOOKUP(A36,sku,2,FALSE),"")</f>
        <v/>
      </c>
      <c r="C36" s="17" t="str">
        <f t="shared" si="31"/>
        <v/>
      </c>
      <c r="D36" s="23">
        <v>0</v>
      </c>
      <c r="E36" s="39">
        <v>0</v>
      </c>
      <c r="F36" s="24">
        <v>4</v>
      </c>
      <c r="G36" s="39">
        <v>0</v>
      </c>
      <c r="H36" s="24">
        <v>0</v>
      </c>
      <c r="I36" s="39">
        <v>0</v>
      </c>
      <c r="J36" s="4">
        <f>IFERROR(VLOOKUP(A36,sku,4,FALSE),0)</f>
        <v>0</v>
      </c>
      <c r="K36" s="5">
        <f t="shared" si="32"/>
        <v>0</v>
      </c>
      <c r="L36" s="36" t="str">
        <f t="shared" si="33"/>
        <v/>
      </c>
      <c r="M36" s="37">
        <f t="shared" si="34"/>
        <v>4</v>
      </c>
      <c r="N36" s="37">
        <f t="shared" si="35"/>
        <v>0</v>
      </c>
      <c r="O36" s="38">
        <f t="shared" si="36"/>
        <v>1</v>
      </c>
      <c r="P36" s="38">
        <f t="shared" si="37"/>
        <v>0</v>
      </c>
    </row>
    <row r="37" spans="1:16">
      <c r="A37" s="10">
        <v>1875</v>
      </c>
      <c r="B37" s="16" t="str">
        <f>IFERROR(VLOOKUP(A37,sku,2,FALSE),"")</f>
        <v/>
      </c>
      <c r="C37" s="17" t="str">
        <f t="shared" si="31"/>
        <v/>
      </c>
      <c r="D37" s="23">
        <v>0</v>
      </c>
      <c r="E37" s="39">
        <v>0</v>
      </c>
      <c r="F37" s="24">
        <v>4</v>
      </c>
      <c r="G37" s="39">
        <v>0</v>
      </c>
      <c r="H37" s="24">
        <v>0</v>
      </c>
      <c r="I37" s="39">
        <v>0</v>
      </c>
      <c r="J37" s="4">
        <f>IFERROR(VLOOKUP(A37,sku,4,FALSE),0)</f>
        <v>0</v>
      </c>
      <c r="K37" s="5">
        <f t="shared" si="32"/>
        <v>0</v>
      </c>
      <c r="L37" s="36" t="str">
        <f t="shared" si="33"/>
        <v/>
      </c>
      <c r="M37" s="37">
        <f t="shared" si="34"/>
        <v>4</v>
      </c>
      <c r="N37" s="37">
        <f t="shared" si="35"/>
        <v>0</v>
      </c>
      <c r="O37" s="38">
        <f t="shared" si="36"/>
        <v>1</v>
      </c>
      <c r="P37" s="38">
        <f t="shared" si="37"/>
        <v>0</v>
      </c>
    </row>
    <row r="38" spans="1:16">
      <c r="A38" s="10">
        <v>1887</v>
      </c>
      <c r="B38" s="16" t="str">
        <f>IFERROR(VLOOKUP(A38,sku,2,FALSE),"")</f>
        <v/>
      </c>
      <c r="C38" s="17" t="str">
        <f t="shared" si="31"/>
        <v/>
      </c>
      <c r="D38" s="23">
        <v>4</v>
      </c>
      <c r="E38" s="39">
        <v>1</v>
      </c>
      <c r="F38" s="24">
        <v>0</v>
      </c>
      <c r="G38" s="39">
        <v>0</v>
      </c>
      <c r="H38" s="24">
        <v>2</v>
      </c>
      <c r="I38" s="39">
        <v>0</v>
      </c>
      <c r="J38" s="4">
        <f>IFERROR(VLOOKUP(A38,sku,4,FALSE),0)</f>
        <v>0</v>
      </c>
      <c r="K38" s="5">
        <f t="shared" si="32"/>
        <v>0</v>
      </c>
      <c r="L38" s="36" t="str">
        <f t="shared" si="33"/>
        <v/>
      </c>
      <c r="M38" s="37">
        <f t="shared" si="34"/>
        <v>5</v>
      </c>
      <c r="N38" s="37">
        <f t="shared" si="35"/>
        <v>1</v>
      </c>
      <c r="O38" s="38">
        <f t="shared" si="36"/>
        <v>0.83333333333333337</v>
      </c>
      <c r="P38" s="38">
        <f t="shared" si="37"/>
        <v>0.16666666666666666</v>
      </c>
    </row>
    <row r="39" spans="1:16" ht="18">
      <c r="A39" s="4"/>
      <c r="B39" s="8" t="s">
        <v>12</v>
      </c>
      <c r="C39" s="8"/>
      <c r="D39" s="25">
        <f>SUM(D34:D38)</f>
        <v>10</v>
      </c>
      <c r="E39" s="25"/>
      <c r="F39" s="25">
        <f>SUM(F34:F38)</f>
        <v>10</v>
      </c>
      <c r="G39" s="25"/>
      <c r="H39" s="25">
        <f>SUM(H34:H38)</f>
        <v>5</v>
      </c>
      <c r="I39" s="25"/>
      <c r="J39" s="4">
        <f>SUM(J34:J38)</f>
        <v>0</v>
      </c>
      <c r="K39" s="5">
        <f>SUM(K34:K38)</f>
        <v>0</v>
      </c>
      <c r="L39" s="36"/>
      <c r="M39" s="11"/>
      <c r="N39" s="11"/>
      <c r="O39" s="11"/>
      <c r="P39" s="11"/>
    </row>
    <row r="40" spans="1:16">
      <c r="A40" s="13"/>
      <c r="B40" s="15" t="s">
        <v>13</v>
      </c>
      <c r="C40" s="48" t="s">
        <v>0</v>
      </c>
      <c r="D40" s="47" t="str">
        <f>D3</f>
        <v>2.23.15</v>
      </c>
      <c r="E40" s="32" t="str">
        <f>$E$3</f>
        <v>2.23.15</v>
      </c>
      <c r="F40" s="47" t="str">
        <f t="shared" ref="F40:H40" si="38">F3</f>
        <v>2.25.15</v>
      </c>
      <c r="G40" s="32" t="str">
        <f>$G$3</f>
        <v>2.25.15</v>
      </c>
      <c r="H40" s="47" t="str">
        <f t="shared" si="38"/>
        <v>2.27.15</v>
      </c>
      <c r="I40" s="32" t="str">
        <f>$I$3</f>
        <v>2.27.15</v>
      </c>
      <c r="J40" s="13">
        <f>IFERROR(VLOOKUP(A40,sku,5,FALSE),0)</f>
        <v>0</v>
      </c>
      <c r="K40" s="14"/>
      <c r="L40" s="36"/>
      <c r="M40" s="35"/>
      <c r="N40" s="35"/>
      <c r="O40" s="35"/>
      <c r="P40" s="35"/>
    </row>
    <row r="41" spans="1:16">
      <c r="A41" s="13"/>
      <c r="B41" s="7" t="s">
        <v>5</v>
      </c>
      <c r="C41" s="48"/>
      <c r="D41" s="47"/>
      <c r="E41" s="32" t="str">
        <f>$E$4</f>
        <v>Waste</v>
      </c>
      <c r="F41" s="47"/>
      <c r="G41" s="32" t="str">
        <f>$G$4</f>
        <v>Waste</v>
      </c>
      <c r="H41" s="47"/>
      <c r="I41" s="32" t="str">
        <f>$I$4</f>
        <v>Waste</v>
      </c>
      <c r="J41" s="13">
        <f>IFERROR(VLOOKUP(A41,sku,5,FALSE),0)</f>
        <v>0</v>
      </c>
      <c r="K41" s="14"/>
      <c r="L41" s="34" t="s">
        <v>24</v>
      </c>
      <c r="M41" s="34" t="s">
        <v>25</v>
      </c>
      <c r="N41" s="34" t="s">
        <v>26</v>
      </c>
      <c r="O41" s="34" t="s">
        <v>27</v>
      </c>
      <c r="P41" s="34" t="s">
        <v>28</v>
      </c>
    </row>
    <row r="42" spans="1:16">
      <c r="A42" s="10">
        <v>1943</v>
      </c>
      <c r="B42" s="16" t="str">
        <f>IFERROR(VLOOKUP(A42,sku,2,FALSE),"")</f>
        <v/>
      </c>
      <c r="C42" s="17" t="str">
        <f t="shared" ref="C42:C45" si="39">IFERROR(VLOOKUP(A42,sku,3,FALSE),"")</f>
        <v/>
      </c>
      <c r="D42" s="24">
        <v>4</v>
      </c>
      <c r="E42" s="39">
        <v>0</v>
      </c>
      <c r="F42" s="24">
        <v>4</v>
      </c>
      <c r="G42" s="39">
        <v>0</v>
      </c>
      <c r="H42" s="24">
        <v>0</v>
      </c>
      <c r="I42" s="39">
        <v>0</v>
      </c>
      <c r="J42" s="4">
        <f>IFERROR(VLOOKUP(A42,sku,4,FALSE),0)</f>
        <v>0</v>
      </c>
      <c r="K42" s="5">
        <f t="shared" ref="K42:K45" si="40">(D42+F42+H42)*J42</f>
        <v>0</v>
      </c>
      <c r="L42" s="36" t="str">
        <f>B42</f>
        <v/>
      </c>
      <c r="M42" s="37">
        <f>D42-E42+F42-G42+H42-I42</f>
        <v>8</v>
      </c>
      <c r="N42" s="37">
        <f>E42+G42+I42</f>
        <v>0</v>
      </c>
      <c r="O42" s="38">
        <f>M42/(D42+F42+H42)</f>
        <v>1</v>
      </c>
      <c r="P42" s="38">
        <f>N42/(D42+F42+H42)</f>
        <v>0</v>
      </c>
    </row>
    <row r="43" spans="1:16">
      <c r="A43" s="10"/>
      <c r="B43" s="16" t="str">
        <f>IFERROR(VLOOKUP(A43,sku,2,FALSE),"")</f>
        <v/>
      </c>
      <c r="C43" s="17" t="str">
        <f t="shared" si="39"/>
        <v/>
      </c>
      <c r="D43" s="24"/>
      <c r="E43" s="39"/>
      <c r="F43" s="24"/>
      <c r="G43" s="39"/>
      <c r="H43" s="24"/>
      <c r="I43" s="39"/>
      <c r="J43" s="4">
        <f>IFERROR(VLOOKUP(A43,sku,4,FALSE),0)</f>
        <v>0</v>
      </c>
      <c r="K43" s="5">
        <f t="shared" si="40"/>
        <v>0</v>
      </c>
      <c r="L43" s="36" t="str">
        <f t="shared" ref="L43:L45" si="41">B43</f>
        <v/>
      </c>
      <c r="M43" s="37">
        <f t="shared" ref="M43:M45" si="42">D43-E43+F43-G43+H43-I43</f>
        <v>0</v>
      </c>
      <c r="N43" s="37">
        <f t="shared" ref="N43:N45" si="43">E43+G43+I43</f>
        <v>0</v>
      </c>
      <c r="O43" s="38" t="e">
        <f t="shared" ref="O43:O45" si="44">M43/(D43+F43+H43)</f>
        <v>#DIV/0!</v>
      </c>
      <c r="P43" s="38" t="e">
        <f t="shared" ref="P43:P45" si="45">N43/(D43+F43+H43)</f>
        <v>#DIV/0!</v>
      </c>
    </row>
    <row r="44" spans="1:16">
      <c r="A44" s="10"/>
      <c r="B44" s="16" t="str">
        <f>IFERROR(VLOOKUP(A44,sku,2,FALSE),"")</f>
        <v/>
      </c>
      <c r="C44" s="17" t="str">
        <f t="shared" si="39"/>
        <v/>
      </c>
      <c r="D44" s="24"/>
      <c r="E44" s="39"/>
      <c r="F44" s="24"/>
      <c r="G44" s="39"/>
      <c r="H44" s="24"/>
      <c r="I44" s="39"/>
      <c r="J44" s="4">
        <f>IFERROR(VLOOKUP(A44,sku,4,FALSE),0)</f>
        <v>0</v>
      </c>
      <c r="K44" s="5">
        <f t="shared" si="40"/>
        <v>0</v>
      </c>
      <c r="L44" s="36" t="str">
        <f t="shared" si="41"/>
        <v/>
      </c>
      <c r="M44" s="37">
        <f t="shared" si="42"/>
        <v>0</v>
      </c>
      <c r="N44" s="37">
        <f t="shared" si="43"/>
        <v>0</v>
      </c>
      <c r="O44" s="38" t="e">
        <f t="shared" si="44"/>
        <v>#DIV/0!</v>
      </c>
      <c r="P44" s="38" t="e">
        <f t="shared" si="45"/>
        <v>#DIV/0!</v>
      </c>
    </row>
    <row r="45" spans="1:16">
      <c r="A45" s="10"/>
      <c r="B45" s="16" t="str">
        <f>IFERROR(VLOOKUP(A45,sku,2,FALSE),"")</f>
        <v/>
      </c>
      <c r="C45" s="17" t="str">
        <f t="shared" si="39"/>
        <v/>
      </c>
      <c r="D45" s="24"/>
      <c r="E45" s="39"/>
      <c r="F45" s="24"/>
      <c r="G45" s="39"/>
      <c r="H45" s="24"/>
      <c r="I45" s="39"/>
      <c r="J45" s="4">
        <f>IFERROR(VLOOKUP(A45,sku,4,FALSE),0)</f>
        <v>0</v>
      </c>
      <c r="K45" s="5">
        <f t="shared" si="40"/>
        <v>0</v>
      </c>
      <c r="L45" s="36" t="str">
        <f t="shared" si="41"/>
        <v/>
      </c>
      <c r="M45" s="37">
        <f t="shared" si="42"/>
        <v>0</v>
      </c>
      <c r="N45" s="37">
        <f t="shared" si="43"/>
        <v>0</v>
      </c>
      <c r="O45" s="38" t="e">
        <f t="shared" si="44"/>
        <v>#DIV/0!</v>
      </c>
      <c r="P45" s="38" t="e">
        <f t="shared" si="45"/>
        <v>#DIV/0!</v>
      </c>
    </row>
    <row r="46" spans="1:16" ht="18">
      <c r="B46" s="8" t="s">
        <v>14</v>
      </c>
      <c r="C46" s="8"/>
      <c r="D46" s="25">
        <f>SUM(D42:D45)</f>
        <v>4</v>
      </c>
      <c r="E46" s="25"/>
      <c r="F46" s="25">
        <f>SUM(F42:F45)</f>
        <v>4</v>
      </c>
      <c r="G46" s="25"/>
      <c r="H46" s="25">
        <f>SUM(H42:H45)</f>
        <v>0</v>
      </c>
      <c r="I46" s="25"/>
      <c r="J46" s="4">
        <f>SUM(J42:J45)</f>
        <v>0</v>
      </c>
      <c r="K46" s="5">
        <f>SUM(K42:K45)</f>
        <v>0</v>
      </c>
      <c r="L46" s="36"/>
      <c r="M46" s="11"/>
      <c r="N46" s="11"/>
      <c r="O46" s="11"/>
      <c r="P46" s="11"/>
    </row>
    <row r="47" spans="1:16" ht="18">
      <c r="B47" s="9" t="s">
        <v>22</v>
      </c>
      <c r="C47" s="9"/>
      <c r="D47" s="29"/>
      <c r="E47" s="26">
        <f>E11+E21+E31+E39+E46</f>
        <v>0</v>
      </c>
      <c r="F47" s="29"/>
      <c r="G47" s="26">
        <f>G11+G21+G31+G39+G46</f>
        <v>0</v>
      </c>
      <c r="H47" s="29"/>
      <c r="I47" s="26">
        <f>I11+I21+I31+I39+I46</f>
        <v>0</v>
      </c>
      <c r="L47" s="35"/>
      <c r="M47" s="11"/>
      <c r="N47" s="11"/>
      <c r="O47" s="11"/>
      <c r="P47" s="11"/>
    </row>
    <row r="48" spans="1:16" ht="18">
      <c r="B48" s="9" t="s">
        <v>18</v>
      </c>
      <c r="C48" s="9"/>
      <c r="D48" s="26">
        <f>D46+D39+D31+D21+D11</f>
        <v>60</v>
      </c>
      <c r="E48" s="30"/>
      <c r="F48" s="26">
        <f>F46+F39+F31+F21+F11</f>
        <v>60</v>
      </c>
      <c r="G48" s="30"/>
      <c r="H48" s="26">
        <f>H46+H39+H31+H21+H11</f>
        <v>28</v>
      </c>
      <c r="I48" s="30"/>
    </row>
  </sheetData>
  <sheetProtection sheet="1" objects="1" scenarios="1" formatColumns="0"/>
  <mergeCells count="22">
    <mergeCell ref="K3:K4"/>
    <mergeCell ref="H3:H4"/>
    <mergeCell ref="C3:C4"/>
    <mergeCell ref="D3:D4"/>
    <mergeCell ref="F3:F4"/>
    <mergeCell ref="J3:J4"/>
    <mergeCell ref="H32:H33"/>
    <mergeCell ref="H40:H41"/>
    <mergeCell ref="H12:H13"/>
    <mergeCell ref="H22:H23"/>
    <mergeCell ref="C32:C33"/>
    <mergeCell ref="D32:D33"/>
    <mergeCell ref="F32:F33"/>
    <mergeCell ref="C40:C41"/>
    <mergeCell ref="D40:D41"/>
    <mergeCell ref="F40:F41"/>
    <mergeCell ref="C12:C13"/>
    <mergeCell ref="D12:D13"/>
    <mergeCell ref="F12:F13"/>
    <mergeCell ref="C22:C23"/>
    <mergeCell ref="D22:D23"/>
    <mergeCell ref="F22:F23"/>
  </mergeCells>
  <pageMargins left="0.7" right="0.7" top="0.75" bottom="0.75" header="0.3" footer="0.3"/>
  <pageSetup scale="57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8"/>
  <sheetViews>
    <sheetView showGridLines="0" tabSelected="1" workbookViewId="0">
      <selection activeCell="K1" sqref="K1"/>
    </sheetView>
  </sheetViews>
  <sheetFormatPr baseColWidth="10" defaultColWidth="9.1640625" defaultRowHeight="14" x14ac:dyDescent="0"/>
  <cols>
    <col min="1" max="1" width="9.1640625" style="1"/>
    <col min="2" max="2" width="43.6640625" style="1" customWidth="1"/>
    <col min="3" max="3" width="13.83203125" style="1" customWidth="1"/>
    <col min="4" max="4" width="9.6640625" style="28" customWidth="1"/>
    <col min="5" max="9" width="7.83203125" style="28" customWidth="1"/>
    <col min="10" max="10" width="21" style="1" customWidth="1"/>
    <col min="11" max="11" width="20.5" style="2" customWidth="1"/>
    <col min="12" max="12" width="31.5" style="1" customWidth="1"/>
    <col min="13" max="13" width="9.1640625" style="1" customWidth="1"/>
    <col min="14" max="16384" width="9.1640625" style="1"/>
  </cols>
  <sheetData>
    <row r="1" spans="1:16" ht="26.25" customHeight="1">
      <c r="B1" s="22" t="s">
        <v>2</v>
      </c>
      <c r="C1" s="22"/>
      <c r="D1" s="27"/>
      <c r="E1" s="27"/>
      <c r="F1" s="27"/>
      <c r="G1" s="27"/>
      <c r="H1" s="27"/>
      <c r="I1" s="27"/>
      <c r="K1" s="2">
        <f>K11+K21+K31+K39+K46</f>
        <v>0</v>
      </c>
    </row>
    <row r="2" spans="1:16" ht="15" customHeight="1">
      <c r="B2" s="22"/>
      <c r="C2" s="22"/>
      <c r="D2" s="27"/>
      <c r="E2" s="27"/>
      <c r="F2" s="27"/>
      <c r="G2" s="27"/>
      <c r="H2" s="27"/>
      <c r="I2" s="27"/>
    </row>
    <row r="3" spans="1:16" ht="15" customHeight="1">
      <c r="A3" s="20"/>
      <c r="B3" s="15" t="s">
        <v>3</v>
      </c>
      <c r="C3" s="50" t="s">
        <v>17</v>
      </c>
      <c r="D3" s="51" t="s">
        <v>19</v>
      </c>
      <c r="E3" s="33" t="str">
        <f>D3</f>
        <v>2.2.15</v>
      </c>
      <c r="F3" s="51" t="s">
        <v>20</v>
      </c>
      <c r="G3" s="31" t="str">
        <f>F3</f>
        <v>2.4.15</v>
      </c>
      <c r="H3" s="51" t="s">
        <v>21</v>
      </c>
      <c r="I3" s="31" t="str">
        <f>H3</f>
        <v>2.6.15</v>
      </c>
      <c r="J3" s="43" t="s">
        <v>1</v>
      </c>
      <c r="K3" s="45" t="s">
        <v>15</v>
      </c>
      <c r="L3" s="34" t="s">
        <v>23</v>
      </c>
      <c r="M3" s="35"/>
      <c r="N3" s="35"/>
      <c r="O3" s="35"/>
      <c r="P3" s="35"/>
    </row>
    <row r="4" spans="1:16">
      <c r="A4" s="21" t="s">
        <v>16</v>
      </c>
      <c r="B4" s="3" t="s">
        <v>5</v>
      </c>
      <c r="C4" s="48"/>
      <c r="D4" s="51"/>
      <c r="E4" s="31" t="s">
        <v>4</v>
      </c>
      <c r="F4" s="51"/>
      <c r="G4" s="31" t="s">
        <v>4</v>
      </c>
      <c r="H4" s="52"/>
      <c r="I4" s="31" t="s">
        <v>4</v>
      </c>
      <c r="J4" s="44"/>
      <c r="K4" s="46"/>
      <c r="L4" s="34" t="s">
        <v>24</v>
      </c>
      <c r="M4" s="34" t="s">
        <v>25</v>
      </c>
      <c r="N4" s="34" t="s">
        <v>26</v>
      </c>
      <c r="O4" s="34" t="s">
        <v>27</v>
      </c>
      <c r="P4" s="34" t="s">
        <v>28</v>
      </c>
    </row>
    <row r="5" spans="1:16">
      <c r="A5" s="12"/>
      <c r="B5" s="4" t="str">
        <f t="shared" ref="B5:B10" si="0">IFERROR(VLOOKUP(A5,sku,2,FALSE),"")</f>
        <v/>
      </c>
      <c r="C5" s="4" t="str">
        <f t="shared" ref="C5:C10" si="1">IFERROR(VLOOKUP(A5,sku,3,FALSE),"")</f>
        <v/>
      </c>
      <c r="D5" s="23"/>
      <c r="E5" s="39"/>
      <c r="F5" s="24"/>
      <c r="G5" s="39"/>
      <c r="H5" s="24"/>
      <c r="I5" s="39"/>
      <c r="J5" s="4">
        <f t="shared" ref="J5:J10" si="2">IFERROR(VLOOKUP(A5,sku,4,FALSE),0)</f>
        <v>0</v>
      </c>
      <c r="K5" s="5">
        <f>(D5+F5+H5)*J5</f>
        <v>0</v>
      </c>
      <c r="L5" s="36" t="str">
        <f>B5</f>
        <v/>
      </c>
      <c r="M5" s="37">
        <f>D5-E5+F5-G5+H5-I5</f>
        <v>0</v>
      </c>
      <c r="N5" s="37">
        <f>E5+G5+I5</f>
        <v>0</v>
      </c>
      <c r="O5" s="38" t="e">
        <f>M5/(D5+F5+H5)</f>
        <v>#DIV/0!</v>
      </c>
      <c r="P5" s="38" t="e">
        <f>N5/(D5+F5+H5)</f>
        <v>#DIV/0!</v>
      </c>
    </row>
    <row r="6" spans="1:16">
      <c r="A6" s="12"/>
      <c r="B6" s="4" t="str">
        <f t="shared" si="0"/>
        <v/>
      </c>
      <c r="C6" s="4" t="str">
        <f t="shared" si="1"/>
        <v/>
      </c>
      <c r="D6" s="23"/>
      <c r="E6" s="39"/>
      <c r="F6" s="24"/>
      <c r="G6" s="39"/>
      <c r="H6" s="24"/>
      <c r="I6" s="39"/>
      <c r="J6" s="4">
        <f t="shared" si="2"/>
        <v>0</v>
      </c>
      <c r="K6" s="5">
        <f t="shared" ref="K6:K10" si="3">(D6+F6+H6)*J6</f>
        <v>0</v>
      </c>
      <c r="L6" s="36" t="str">
        <f t="shared" ref="L6:L10" si="4">B6</f>
        <v/>
      </c>
      <c r="M6" s="37">
        <f t="shared" ref="M6:M10" si="5">D6-E6+F6-G6+H6-I6</f>
        <v>0</v>
      </c>
      <c r="N6" s="37">
        <f t="shared" ref="N6:N10" si="6">E6+G6+I6</f>
        <v>0</v>
      </c>
      <c r="O6" s="38" t="e">
        <f t="shared" ref="O6:O10" si="7">M6/(D6+F6+H6)</f>
        <v>#DIV/0!</v>
      </c>
      <c r="P6" s="38" t="e">
        <f t="shared" ref="P6:P10" si="8">N6/(D6+F6+H6)</f>
        <v>#DIV/0!</v>
      </c>
    </row>
    <row r="7" spans="1:16">
      <c r="A7" s="12"/>
      <c r="B7" s="4" t="str">
        <f t="shared" si="0"/>
        <v/>
      </c>
      <c r="C7" s="4" t="str">
        <f t="shared" si="1"/>
        <v/>
      </c>
      <c r="D7" s="23"/>
      <c r="E7" s="39"/>
      <c r="F7" s="24"/>
      <c r="G7" s="39"/>
      <c r="H7" s="24"/>
      <c r="I7" s="39"/>
      <c r="J7" s="4">
        <f t="shared" si="2"/>
        <v>0</v>
      </c>
      <c r="K7" s="5">
        <f t="shared" si="3"/>
        <v>0</v>
      </c>
      <c r="L7" s="36" t="str">
        <f t="shared" si="4"/>
        <v/>
      </c>
      <c r="M7" s="37">
        <f t="shared" si="5"/>
        <v>0</v>
      </c>
      <c r="N7" s="37">
        <f t="shared" si="6"/>
        <v>0</v>
      </c>
      <c r="O7" s="38" t="e">
        <f t="shared" si="7"/>
        <v>#DIV/0!</v>
      </c>
      <c r="P7" s="38" t="e">
        <f t="shared" si="8"/>
        <v>#DIV/0!</v>
      </c>
    </row>
    <row r="8" spans="1:16">
      <c r="A8" s="12"/>
      <c r="B8" s="4" t="str">
        <f t="shared" si="0"/>
        <v/>
      </c>
      <c r="C8" s="4" t="str">
        <f t="shared" si="1"/>
        <v/>
      </c>
      <c r="D8" s="23"/>
      <c r="E8" s="39"/>
      <c r="F8" s="24"/>
      <c r="G8" s="39"/>
      <c r="H8" s="24"/>
      <c r="I8" s="39"/>
      <c r="J8" s="4">
        <f t="shared" si="2"/>
        <v>0</v>
      </c>
      <c r="K8" s="5">
        <f t="shared" si="3"/>
        <v>0</v>
      </c>
      <c r="L8" s="36" t="str">
        <f t="shared" si="4"/>
        <v/>
      </c>
      <c r="M8" s="37">
        <f t="shared" si="5"/>
        <v>0</v>
      </c>
      <c r="N8" s="37">
        <f t="shared" si="6"/>
        <v>0</v>
      </c>
      <c r="O8" s="38" t="e">
        <f t="shared" si="7"/>
        <v>#DIV/0!</v>
      </c>
      <c r="P8" s="38" t="e">
        <f t="shared" si="8"/>
        <v>#DIV/0!</v>
      </c>
    </row>
    <row r="9" spans="1:16">
      <c r="A9" s="10"/>
      <c r="B9" s="4" t="str">
        <f t="shared" si="0"/>
        <v/>
      </c>
      <c r="C9" s="4" t="str">
        <f t="shared" si="1"/>
        <v/>
      </c>
      <c r="D9" s="23"/>
      <c r="E9" s="39"/>
      <c r="F9" s="24"/>
      <c r="G9" s="39"/>
      <c r="H9" s="24"/>
      <c r="I9" s="39"/>
      <c r="J9" s="4">
        <f t="shared" si="2"/>
        <v>0</v>
      </c>
      <c r="K9" s="5">
        <f t="shared" si="3"/>
        <v>0</v>
      </c>
      <c r="L9" s="36" t="str">
        <f t="shared" si="4"/>
        <v/>
      </c>
      <c r="M9" s="37">
        <f t="shared" si="5"/>
        <v>0</v>
      </c>
      <c r="N9" s="37">
        <f t="shared" si="6"/>
        <v>0</v>
      </c>
      <c r="O9" s="38" t="e">
        <f t="shared" si="7"/>
        <v>#DIV/0!</v>
      </c>
      <c r="P9" s="38" t="e">
        <f t="shared" si="8"/>
        <v>#DIV/0!</v>
      </c>
    </row>
    <row r="10" spans="1:16">
      <c r="A10" s="10"/>
      <c r="B10" s="4" t="str">
        <f t="shared" si="0"/>
        <v/>
      </c>
      <c r="C10" s="4" t="str">
        <f t="shared" si="1"/>
        <v/>
      </c>
      <c r="D10" s="23"/>
      <c r="E10" s="39"/>
      <c r="F10" s="24"/>
      <c r="G10" s="39"/>
      <c r="H10" s="24"/>
      <c r="I10" s="39"/>
      <c r="J10" s="4">
        <f t="shared" si="2"/>
        <v>0</v>
      </c>
      <c r="K10" s="5">
        <f t="shared" si="3"/>
        <v>0</v>
      </c>
      <c r="L10" s="36" t="str">
        <f t="shared" si="4"/>
        <v/>
      </c>
      <c r="M10" s="37">
        <f t="shared" si="5"/>
        <v>0</v>
      </c>
      <c r="N10" s="37">
        <f t="shared" si="6"/>
        <v>0</v>
      </c>
      <c r="O10" s="38" t="e">
        <f t="shared" si="7"/>
        <v>#DIV/0!</v>
      </c>
      <c r="P10" s="38" t="e">
        <f t="shared" si="8"/>
        <v>#DIV/0!</v>
      </c>
    </row>
    <row r="11" spans="1:16" ht="18">
      <c r="A11" s="4"/>
      <c r="B11" s="6" t="s">
        <v>6</v>
      </c>
      <c r="C11" s="6"/>
      <c r="D11" s="25">
        <f>SUM(D5:D10)</f>
        <v>0</v>
      </c>
      <c r="E11" s="25"/>
      <c r="F11" s="25">
        <f t="shared" ref="F11:H11" si="9">SUM(F5:F10)</f>
        <v>0</v>
      </c>
      <c r="G11" s="25"/>
      <c r="H11" s="25">
        <f t="shared" si="9"/>
        <v>0</v>
      </c>
      <c r="I11" s="25"/>
      <c r="J11" s="4">
        <f>SUM(J5:J10)</f>
        <v>0</v>
      </c>
      <c r="K11" s="5">
        <f>SUM(K5:K10)</f>
        <v>0</v>
      </c>
      <c r="L11" s="36"/>
      <c r="M11" s="37"/>
      <c r="N11" s="11"/>
      <c r="O11" s="11"/>
      <c r="P11" s="11"/>
    </row>
    <row r="12" spans="1:16">
      <c r="A12" s="13"/>
      <c r="B12" s="15" t="s">
        <v>7</v>
      </c>
      <c r="C12" s="48" t="s">
        <v>0</v>
      </c>
      <c r="D12" s="47" t="str">
        <f>D3</f>
        <v>2.2.15</v>
      </c>
      <c r="E12" s="32" t="str">
        <f>$E$3</f>
        <v>2.2.15</v>
      </c>
      <c r="F12" s="47" t="str">
        <f t="shared" ref="F12:H12" si="10">F3</f>
        <v>2.4.15</v>
      </c>
      <c r="G12" s="32" t="str">
        <f>$G$3</f>
        <v>2.4.15</v>
      </c>
      <c r="H12" s="47" t="str">
        <f t="shared" si="10"/>
        <v>2.6.15</v>
      </c>
      <c r="I12" s="32" t="str">
        <f>$I$3</f>
        <v>2.6.15</v>
      </c>
      <c r="J12" s="13">
        <f>IFERROR(VLOOKUP(A12,sku,5,FALSE),0)</f>
        <v>0</v>
      </c>
      <c r="K12" s="14"/>
      <c r="L12" s="36"/>
      <c r="M12" s="35"/>
      <c r="N12" s="35"/>
      <c r="O12" s="35"/>
      <c r="P12" s="35"/>
    </row>
    <row r="13" spans="1:16">
      <c r="A13" s="13"/>
      <c r="B13" s="7" t="s">
        <v>5</v>
      </c>
      <c r="C13" s="48"/>
      <c r="D13" s="47"/>
      <c r="E13" s="32" t="str">
        <f>$E$4</f>
        <v>Waste</v>
      </c>
      <c r="F13" s="47"/>
      <c r="G13" s="32" t="str">
        <f>$G$4</f>
        <v>Waste</v>
      </c>
      <c r="H13" s="47"/>
      <c r="I13" s="32" t="str">
        <f>$I$4</f>
        <v>Waste</v>
      </c>
      <c r="J13" s="13">
        <f>IFERROR(VLOOKUP(A13,sku,5,FALSE),0)</f>
        <v>0</v>
      </c>
      <c r="K13" s="14"/>
      <c r="L13" s="34" t="s">
        <v>24</v>
      </c>
      <c r="M13" s="34" t="s">
        <v>25</v>
      </c>
      <c r="N13" s="34" t="s">
        <v>26</v>
      </c>
      <c r="O13" s="34" t="s">
        <v>27</v>
      </c>
      <c r="P13" s="34" t="s">
        <v>28</v>
      </c>
    </row>
    <row r="14" spans="1:16">
      <c r="A14" s="10"/>
      <c r="B14" s="16" t="str">
        <f t="shared" ref="B14:B20" si="11">IFERROR(VLOOKUP(A14,sku,2,FALSE),"")</f>
        <v/>
      </c>
      <c r="C14" s="17" t="str">
        <f t="shared" ref="C14:C20" si="12">IFERROR(VLOOKUP(A14,sku,3,FALSE),"")</f>
        <v/>
      </c>
      <c r="D14" s="23"/>
      <c r="E14" s="39"/>
      <c r="F14" s="24"/>
      <c r="G14" s="39"/>
      <c r="H14" s="24"/>
      <c r="I14" s="39"/>
      <c r="J14" s="4">
        <f t="shared" ref="J14:J20" si="13">IFERROR(VLOOKUP(A14,sku,4,FALSE),0)</f>
        <v>0</v>
      </c>
      <c r="K14" s="5">
        <f t="shared" ref="K14:K20" si="14">(D14+F14+H14)*J14</f>
        <v>0</v>
      </c>
      <c r="L14" s="36" t="str">
        <f>B14</f>
        <v/>
      </c>
      <c r="M14" s="37">
        <f>D14-E14+F14-G14+H14-I14</f>
        <v>0</v>
      </c>
      <c r="N14" s="37">
        <f>E14+G14+I14</f>
        <v>0</v>
      </c>
      <c r="O14" s="38" t="e">
        <f>M14/(D14+F14+H14)</f>
        <v>#DIV/0!</v>
      </c>
      <c r="P14" s="38" t="e">
        <f>N14/(D14+F14+H14)</f>
        <v>#DIV/0!</v>
      </c>
    </row>
    <row r="15" spans="1:16">
      <c r="A15" s="10"/>
      <c r="B15" s="18" t="str">
        <f t="shared" si="11"/>
        <v/>
      </c>
      <c r="C15" s="19" t="str">
        <f t="shared" si="12"/>
        <v/>
      </c>
      <c r="D15" s="23"/>
      <c r="E15" s="39"/>
      <c r="F15" s="24"/>
      <c r="G15" s="39"/>
      <c r="H15" s="24"/>
      <c r="I15" s="39"/>
      <c r="J15" s="4">
        <f t="shared" si="13"/>
        <v>0</v>
      </c>
      <c r="K15" s="5">
        <f t="shared" si="14"/>
        <v>0</v>
      </c>
      <c r="L15" s="36" t="str">
        <f t="shared" ref="L15:L20" si="15">B15</f>
        <v/>
      </c>
      <c r="M15" s="37">
        <f t="shared" ref="M15:M20" si="16">D15-E15+F15-G15+H15-I15</f>
        <v>0</v>
      </c>
      <c r="N15" s="37">
        <f t="shared" ref="N15:N20" si="17">E15+G15+I15</f>
        <v>0</v>
      </c>
      <c r="O15" s="38" t="e">
        <f t="shared" ref="O15:O20" si="18">M15/(D15+F15+H15)</f>
        <v>#DIV/0!</v>
      </c>
      <c r="P15" s="38" t="e">
        <f t="shared" ref="P15:P20" si="19">N15/(D15+F15+H15)</f>
        <v>#DIV/0!</v>
      </c>
    </row>
    <row r="16" spans="1:16">
      <c r="A16" s="10"/>
      <c r="B16" s="16" t="str">
        <f t="shared" si="11"/>
        <v/>
      </c>
      <c r="C16" s="17" t="str">
        <f t="shared" si="12"/>
        <v/>
      </c>
      <c r="D16" s="23"/>
      <c r="E16" s="39"/>
      <c r="F16" s="24"/>
      <c r="G16" s="39"/>
      <c r="H16" s="24"/>
      <c r="I16" s="39"/>
      <c r="J16" s="4">
        <f t="shared" si="13"/>
        <v>0</v>
      </c>
      <c r="K16" s="5">
        <f t="shared" si="14"/>
        <v>0</v>
      </c>
      <c r="L16" s="36" t="str">
        <f t="shared" si="15"/>
        <v/>
      </c>
      <c r="M16" s="37">
        <f t="shared" si="16"/>
        <v>0</v>
      </c>
      <c r="N16" s="37">
        <f t="shared" si="17"/>
        <v>0</v>
      </c>
      <c r="O16" s="38" t="e">
        <f t="shared" si="18"/>
        <v>#DIV/0!</v>
      </c>
      <c r="P16" s="38" t="e">
        <f t="shared" si="19"/>
        <v>#DIV/0!</v>
      </c>
    </row>
    <row r="17" spans="1:16">
      <c r="A17" s="10"/>
      <c r="B17" s="16" t="str">
        <f t="shared" si="11"/>
        <v/>
      </c>
      <c r="C17" s="17" t="str">
        <f t="shared" si="12"/>
        <v/>
      </c>
      <c r="D17" s="23"/>
      <c r="E17" s="39"/>
      <c r="F17" s="24"/>
      <c r="G17" s="39"/>
      <c r="H17" s="24"/>
      <c r="I17" s="39"/>
      <c r="J17" s="4">
        <f t="shared" si="13"/>
        <v>0</v>
      </c>
      <c r="K17" s="5">
        <f t="shared" si="14"/>
        <v>0</v>
      </c>
      <c r="L17" s="36" t="str">
        <f t="shared" si="15"/>
        <v/>
      </c>
      <c r="M17" s="37">
        <f t="shared" si="16"/>
        <v>0</v>
      </c>
      <c r="N17" s="37">
        <f t="shared" si="17"/>
        <v>0</v>
      </c>
      <c r="O17" s="38" t="e">
        <f t="shared" si="18"/>
        <v>#DIV/0!</v>
      </c>
      <c r="P17" s="38" t="e">
        <f t="shared" si="19"/>
        <v>#DIV/0!</v>
      </c>
    </row>
    <row r="18" spans="1:16">
      <c r="A18" s="10"/>
      <c r="B18" s="18" t="str">
        <f t="shared" si="11"/>
        <v/>
      </c>
      <c r="C18" s="17" t="str">
        <f t="shared" si="12"/>
        <v/>
      </c>
      <c r="D18" s="23"/>
      <c r="E18" s="39"/>
      <c r="F18" s="24"/>
      <c r="G18" s="39"/>
      <c r="H18" s="24"/>
      <c r="I18" s="39"/>
      <c r="J18" s="4">
        <f t="shared" si="13"/>
        <v>0</v>
      </c>
      <c r="K18" s="5">
        <f t="shared" si="14"/>
        <v>0</v>
      </c>
      <c r="L18" s="36" t="str">
        <f t="shared" si="15"/>
        <v/>
      </c>
      <c r="M18" s="37">
        <f t="shared" si="16"/>
        <v>0</v>
      </c>
      <c r="N18" s="37">
        <f t="shared" si="17"/>
        <v>0</v>
      </c>
      <c r="O18" s="38" t="e">
        <f t="shared" si="18"/>
        <v>#DIV/0!</v>
      </c>
      <c r="P18" s="38" t="e">
        <f t="shared" si="19"/>
        <v>#DIV/0!</v>
      </c>
    </row>
    <row r="19" spans="1:16">
      <c r="A19" s="10"/>
      <c r="B19" s="18" t="str">
        <f t="shared" si="11"/>
        <v/>
      </c>
      <c r="C19" s="19" t="str">
        <f t="shared" si="12"/>
        <v/>
      </c>
      <c r="D19" s="23"/>
      <c r="E19" s="39"/>
      <c r="F19" s="24"/>
      <c r="G19" s="39"/>
      <c r="H19" s="24"/>
      <c r="I19" s="39"/>
      <c r="J19" s="4">
        <f t="shared" si="13"/>
        <v>0</v>
      </c>
      <c r="K19" s="5">
        <f t="shared" si="14"/>
        <v>0</v>
      </c>
      <c r="L19" s="36" t="str">
        <f t="shared" si="15"/>
        <v/>
      </c>
      <c r="M19" s="37">
        <f t="shared" si="16"/>
        <v>0</v>
      </c>
      <c r="N19" s="37">
        <f t="shared" si="17"/>
        <v>0</v>
      </c>
      <c r="O19" s="38" t="e">
        <f t="shared" si="18"/>
        <v>#DIV/0!</v>
      </c>
      <c r="P19" s="38" t="e">
        <f t="shared" si="19"/>
        <v>#DIV/0!</v>
      </c>
    </row>
    <row r="20" spans="1:16">
      <c r="A20" s="10"/>
      <c r="B20" s="18" t="str">
        <f t="shared" si="11"/>
        <v/>
      </c>
      <c r="C20" s="19" t="str">
        <f t="shared" si="12"/>
        <v/>
      </c>
      <c r="D20" s="23"/>
      <c r="E20" s="39"/>
      <c r="F20" s="24"/>
      <c r="G20" s="39"/>
      <c r="H20" s="24"/>
      <c r="I20" s="39"/>
      <c r="J20" s="4">
        <f t="shared" si="13"/>
        <v>0</v>
      </c>
      <c r="K20" s="5">
        <f t="shared" si="14"/>
        <v>0</v>
      </c>
      <c r="L20" s="36" t="str">
        <f t="shared" si="15"/>
        <v/>
      </c>
      <c r="M20" s="37">
        <f t="shared" si="16"/>
        <v>0</v>
      </c>
      <c r="N20" s="37">
        <f t="shared" si="17"/>
        <v>0</v>
      </c>
      <c r="O20" s="38" t="e">
        <f t="shared" si="18"/>
        <v>#DIV/0!</v>
      </c>
      <c r="P20" s="38" t="e">
        <f t="shared" si="19"/>
        <v>#DIV/0!</v>
      </c>
    </row>
    <row r="21" spans="1:16" ht="18">
      <c r="A21" s="4"/>
      <c r="B21" s="6" t="s">
        <v>8</v>
      </c>
      <c r="C21" s="6"/>
      <c r="D21" s="25">
        <f>SUM(D14:D20)</f>
        <v>0</v>
      </c>
      <c r="E21" s="25"/>
      <c r="F21" s="25">
        <f>SUM(F14:F20)</f>
        <v>0</v>
      </c>
      <c r="G21" s="25"/>
      <c r="H21" s="25">
        <f>SUM(H14:H20)</f>
        <v>0</v>
      </c>
      <c r="I21" s="25"/>
      <c r="J21" s="4">
        <f>SUM(J14:J20)</f>
        <v>0</v>
      </c>
      <c r="K21" s="5">
        <f>SUM(K14:K20)</f>
        <v>0</v>
      </c>
      <c r="L21" s="36"/>
      <c r="M21" s="11"/>
      <c r="N21" s="11"/>
      <c r="O21" s="11"/>
      <c r="P21" s="11"/>
    </row>
    <row r="22" spans="1:16">
      <c r="A22" s="13"/>
      <c r="B22" s="15" t="s">
        <v>9</v>
      </c>
      <c r="C22" s="48" t="s">
        <v>0</v>
      </c>
      <c r="D22" s="47" t="str">
        <f>D3</f>
        <v>2.2.15</v>
      </c>
      <c r="E22" s="32" t="str">
        <f>$E$3</f>
        <v>2.2.15</v>
      </c>
      <c r="F22" s="47" t="str">
        <f t="shared" ref="F22:H22" si="20">F3</f>
        <v>2.4.15</v>
      </c>
      <c r="G22" s="32" t="str">
        <f>$G$3</f>
        <v>2.4.15</v>
      </c>
      <c r="H22" s="47" t="str">
        <f t="shared" si="20"/>
        <v>2.6.15</v>
      </c>
      <c r="I22" s="32" t="str">
        <f>$I$3</f>
        <v>2.6.15</v>
      </c>
      <c r="J22" s="13">
        <f>IFERROR(VLOOKUP(A22,sku,5,FALSE),0)</f>
        <v>0</v>
      </c>
      <c r="K22" s="14"/>
      <c r="L22" s="36"/>
      <c r="M22" s="35"/>
      <c r="N22" s="35"/>
      <c r="O22" s="35"/>
      <c r="P22" s="35"/>
    </row>
    <row r="23" spans="1:16">
      <c r="A23" s="13"/>
      <c r="B23" s="7" t="s">
        <v>5</v>
      </c>
      <c r="C23" s="48"/>
      <c r="D23" s="47"/>
      <c r="E23" s="32" t="str">
        <f>$E$4</f>
        <v>Waste</v>
      </c>
      <c r="F23" s="47"/>
      <c r="G23" s="32" t="str">
        <f>$G$4</f>
        <v>Waste</v>
      </c>
      <c r="H23" s="47"/>
      <c r="I23" s="32" t="str">
        <f>$I$4</f>
        <v>Waste</v>
      </c>
      <c r="J23" s="13">
        <f>IFERROR(VLOOKUP(A23,sku,5,FALSE),0)</f>
        <v>0</v>
      </c>
      <c r="K23" s="14"/>
      <c r="L23" s="34" t="s">
        <v>24</v>
      </c>
      <c r="M23" s="34" t="s">
        <v>25</v>
      </c>
      <c r="N23" s="34" t="s">
        <v>26</v>
      </c>
      <c r="O23" s="34" t="s">
        <v>27</v>
      </c>
      <c r="P23" s="34" t="s">
        <v>28</v>
      </c>
    </row>
    <row r="24" spans="1:16">
      <c r="A24" s="10"/>
      <c r="B24" s="16" t="str">
        <f t="shared" ref="B24:B30" si="21">IFERROR(VLOOKUP(A24,sku,2,FALSE),"")</f>
        <v/>
      </c>
      <c r="C24" s="17" t="str">
        <f t="shared" ref="C24:C30" si="22">IFERROR(VLOOKUP(A24,sku,3,FALSE),"")</f>
        <v/>
      </c>
      <c r="D24" s="23"/>
      <c r="E24" s="39"/>
      <c r="F24" s="24"/>
      <c r="G24" s="39"/>
      <c r="H24" s="24"/>
      <c r="I24" s="39"/>
      <c r="J24" s="4">
        <f t="shared" ref="J24:J30" si="23">IFERROR(VLOOKUP(A24,sku,4,FALSE),0)</f>
        <v>0</v>
      </c>
      <c r="K24" s="5">
        <f t="shared" ref="K24:K30" si="24">(D24+F24+H24)*J24</f>
        <v>0</v>
      </c>
      <c r="L24" s="36" t="str">
        <f>B24</f>
        <v/>
      </c>
      <c r="M24" s="37">
        <f>D24-E24+F24-G24+H24-I24</f>
        <v>0</v>
      </c>
      <c r="N24" s="37">
        <f>E24+G24+I24</f>
        <v>0</v>
      </c>
      <c r="O24" s="38" t="e">
        <f>M24/(D24+F24+H24)</f>
        <v>#DIV/0!</v>
      </c>
      <c r="P24" s="38" t="e">
        <f>N24/(D24+F24+H24)</f>
        <v>#DIV/0!</v>
      </c>
    </row>
    <row r="25" spans="1:16">
      <c r="A25" s="10"/>
      <c r="B25" s="18" t="str">
        <f t="shared" si="21"/>
        <v/>
      </c>
      <c r="C25" s="19" t="str">
        <f t="shared" si="22"/>
        <v/>
      </c>
      <c r="D25" s="23"/>
      <c r="E25" s="39"/>
      <c r="F25" s="24"/>
      <c r="G25" s="39"/>
      <c r="H25" s="24"/>
      <c r="I25" s="39"/>
      <c r="J25" s="4">
        <f t="shared" si="23"/>
        <v>0</v>
      </c>
      <c r="K25" s="5">
        <f t="shared" si="24"/>
        <v>0</v>
      </c>
      <c r="L25" s="36" t="str">
        <f t="shared" ref="L25:L30" si="25">B25</f>
        <v/>
      </c>
      <c r="M25" s="37">
        <f t="shared" ref="M25:M30" si="26">D25-E25+F25-G25+H25-I25</f>
        <v>0</v>
      </c>
      <c r="N25" s="37">
        <f t="shared" ref="N25:N30" si="27">E25+G25+I25</f>
        <v>0</v>
      </c>
      <c r="O25" s="38" t="e">
        <f t="shared" ref="O25:O30" si="28">M25/(D25+F25+H25)</f>
        <v>#DIV/0!</v>
      </c>
      <c r="P25" s="38" t="e">
        <f t="shared" ref="P25:P30" si="29">N25/(D25+F25+H25)</f>
        <v>#DIV/0!</v>
      </c>
    </row>
    <row r="26" spans="1:16">
      <c r="A26" s="10"/>
      <c r="B26" s="16" t="str">
        <f t="shared" si="21"/>
        <v/>
      </c>
      <c r="C26" s="17" t="str">
        <f t="shared" si="22"/>
        <v/>
      </c>
      <c r="D26" s="23"/>
      <c r="E26" s="39"/>
      <c r="F26" s="24"/>
      <c r="G26" s="39"/>
      <c r="H26" s="24"/>
      <c r="I26" s="39"/>
      <c r="J26" s="4">
        <f t="shared" si="23"/>
        <v>0</v>
      </c>
      <c r="K26" s="5">
        <f t="shared" si="24"/>
        <v>0</v>
      </c>
      <c r="L26" s="36" t="str">
        <f t="shared" si="25"/>
        <v/>
      </c>
      <c r="M26" s="37">
        <f t="shared" si="26"/>
        <v>0</v>
      </c>
      <c r="N26" s="37">
        <f t="shared" si="27"/>
        <v>0</v>
      </c>
      <c r="O26" s="38" t="e">
        <f t="shared" si="28"/>
        <v>#DIV/0!</v>
      </c>
      <c r="P26" s="38" t="e">
        <f t="shared" si="29"/>
        <v>#DIV/0!</v>
      </c>
    </row>
    <row r="27" spans="1:16">
      <c r="A27" s="10"/>
      <c r="B27" s="16" t="str">
        <f t="shared" si="21"/>
        <v/>
      </c>
      <c r="C27" s="17" t="str">
        <f t="shared" si="22"/>
        <v/>
      </c>
      <c r="D27" s="23"/>
      <c r="E27" s="39"/>
      <c r="F27" s="24"/>
      <c r="G27" s="39"/>
      <c r="H27" s="24"/>
      <c r="I27" s="39"/>
      <c r="J27" s="4">
        <f t="shared" si="23"/>
        <v>0</v>
      </c>
      <c r="K27" s="5">
        <f t="shared" si="24"/>
        <v>0</v>
      </c>
      <c r="L27" s="36" t="str">
        <f t="shared" si="25"/>
        <v/>
      </c>
      <c r="M27" s="37">
        <f t="shared" si="26"/>
        <v>0</v>
      </c>
      <c r="N27" s="37">
        <f t="shared" si="27"/>
        <v>0</v>
      </c>
      <c r="O27" s="38" t="e">
        <f t="shared" si="28"/>
        <v>#DIV/0!</v>
      </c>
      <c r="P27" s="38" t="e">
        <f t="shared" si="29"/>
        <v>#DIV/0!</v>
      </c>
    </row>
    <row r="28" spans="1:16">
      <c r="A28" s="10"/>
      <c r="B28" s="18" t="str">
        <f t="shared" si="21"/>
        <v/>
      </c>
      <c r="C28" s="19" t="str">
        <f t="shared" si="22"/>
        <v/>
      </c>
      <c r="D28" s="23"/>
      <c r="E28" s="39"/>
      <c r="F28" s="24"/>
      <c r="G28" s="39"/>
      <c r="H28" s="24"/>
      <c r="I28" s="39"/>
      <c r="J28" s="4">
        <f t="shared" si="23"/>
        <v>0</v>
      </c>
      <c r="K28" s="5">
        <f t="shared" si="24"/>
        <v>0</v>
      </c>
      <c r="L28" s="36" t="str">
        <f t="shared" si="25"/>
        <v/>
      </c>
      <c r="M28" s="37">
        <f t="shared" si="26"/>
        <v>0</v>
      </c>
      <c r="N28" s="37">
        <f t="shared" si="27"/>
        <v>0</v>
      </c>
      <c r="O28" s="38" t="e">
        <f t="shared" si="28"/>
        <v>#DIV/0!</v>
      </c>
      <c r="P28" s="38" t="e">
        <f t="shared" si="29"/>
        <v>#DIV/0!</v>
      </c>
    </row>
    <row r="29" spans="1:16">
      <c r="A29" s="10"/>
      <c r="B29" s="18" t="str">
        <f t="shared" si="21"/>
        <v/>
      </c>
      <c r="C29" s="19" t="str">
        <f t="shared" si="22"/>
        <v/>
      </c>
      <c r="D29" s="23"/>
      <c r="E29" s="39"/>
      <c r="F29" s="24"/>
      <c r="G29" s="39"/>
      <c r="H29" s="24"/>
      <c r="I29" s="39"/>
      <c r="J29" s="4">
        <f t="shared" si="23"/>
        <v>0</v>
      </c>
      <c r="K29" s="5">
        <f t="shared" si="24"/>
        <v>0</v>
      </c>
      <c r="L29" s="36" t="str">
        <f t="shared" si="25"/>
        <v/>
      </c>
      <c r="M29" s="37">
        <f t="shared" si="26"/>
        <v>0</v>
      </c>
      <c r="N29" s="37">
        <f t="shared" si="27"/>
        <v>0</v>
      </c>
      <c r="O29" s="38" t="e">
        <f t="shared" si="28"/>
        <v>#DIV/0!</v>
      </c>
      <c r="P29" s="38" t="e">
        <f t="shared" si="29"/>
        <v>#DIV/0!</v>
      </c>
    </row>
    <row r="30" spans="1:16">
      <c r="A30" s="10"/>
      <c r="B30" s="18" t="str">
        <f t="shared" si="21"/>
        <v/>
      </c>
      <c r="C30" s="19" t="str">
        <f t="shared" si="22"/>
        <v/>
      </c>
      <c r="D30" s="23"/>
      <c r="E30" s="39"/>
      <c r="F30" s="24"/>
      <c r="G30" s="39"/>
      <c r="H30" s="24"/>
      <c r="I30" s="39"/>
      <c r="J30" s="4">
        <f t="shared" si="23"/>
        <v>0</v>
      </c>
      <c r="K30" s="5">
        <f t="shared" si="24"/>
        <v>0</v>
      </c>
      <c r="L30" s="36" t="str">
        <f t="shared" si="25"/>
        <v/>
      </c>
      <c r="M30" s="37">
        <f t="shared" si="26"/>
        <v>0</v>
      </c>
      <c r="N30" s="37">
        <f t="shared" si="27"/>
        <v>0</v>
      </c>
      <c r="O30" s="38" t="e">
        <f t="shared" si="28"/>
        <v>#DIV/0!</v>
      </c>
      <c r="P30" s="38" t="e">
        <f t="shared" si="29"/>
        <v>#DIV/0!</v>
      </c>
    </row>
    <row r="31" spans="1:16" ht="18">
      <c r="A31" s="4"/>
      <c r="B31" s="6" t="s">
        <v>10</v>
      </c>
      <c r="C31" s="6"/>
      <c r="D31" s="25">
        <f>SUM(D24:D30)</f>
        <v>0</v>
      </c>
      <c r="E31" s="25"/>
      <c r="F31" s="25">
        <f>SUM(F24:F30)</f>
        <v>0</v>
      </c>
      <c r="G31" s="25"/>
      <c r="H31" s="25">
        <f>SUM(H24:H30)</f>
        <v>0</v>
      </c>
      <c r="I31" s="25"/>
      <c r="J31" s="4">
        <f>SUM(J24:J30)</f>
        <v>0</v>
      </c>
      <c r="K31" s="5">
        <f>SUM(K24:K30)</f>
        <v>0</v>
      </c>
      <c r="L31" s="36"/>
      <c r="M31" s="11"/>
      <c r="N31" s="11"/>
      <c r="O31" s="11"/>
      <c r="P31" s="11"/>
    </row>
    <row r="32" spans="1:16">
      <c r="A32" s="13"/>
      <c r="B32" s="15" t="s">
        <v>11</v>
      </c>
      <c r="C32" s="48" t="s">
        <v>0</v>
      </c>
      <c r="D32" s="47" t="str">
        <f>D3</f>
        <v>2.2.15</v>
      </c>
      <c r="E32" s="32" t="str">
        <f>$E$3</f>
        <v>2.2.15</v>
      </c>
      <c r="F32" s="47" t="str">
        <f t="shared" ref="F32:H32" si="30">F3</f>
        <v>2.4.15</v>
      </c>
      <c r="G32" s="32" t="str">
        <f>$G$3</f>
        <v>2.4.15</v>
      </c>
      <c r="H32" s="47" t="str">
        <f t="shared" si="30"/>
        <v>2.6.15</v>
      </c>
      <c r="I32" s="32" t="str">
        <f>$I$3</f>
        <v>2.6.15</v>
      </c>
      <c r="J32" s="13">
        <f>IFERROR(VLOOKUP(A32,sku,5,FALSE),0)</f>
        <v>0</v>
      </c>
      <c r="K32" s="14"/>
      <c r="L32" s="36"/>
      <c r="M32" s="35"/>
      <c r="N32" s="35"/>
      <c r="O32" s="35"/>
      <c r="P32" s="35"/>
    </row>
    <row r="33" spans="1:16">
      <c r="A33" s="13"/>
      <c r="B33" s="7" t="s">
        <v>5</v>
      </c>
      <c r="C33" s="48"/>
      <c r="D33" s="47"/>
      <c r="E33" s="32" t="str">
        <f>$E$4</f>
        <v>Waste</v>
      </c>
      <c r="F33" s="47"/>
      <c r="G33" s="32" t="str">
        <f>$G$4</f>
        <v>Waste</v>
      </c>
      <c r="H33" s="47"/>
      <c r="I33" s="32" t="str">
        <f>$I$4</f>
        <v>Waste</v>
      </c>
      <c r="J33" s="13">
        <f>IFERROR(VLOOKUP(A33,sku,5,FALSE),0)</f>
        <v>0</v>
      </c>
      <c r="K33" s="14"/>
      <c r="L33" s="34" t="s">
        <v>24</v>
      </c>
      <c r="M33" s="34" t="s">
        <v>25</v>
      </c>
      <c r="N33" s="34" t="s">
        <v>26</v>
      </c>
      <c r="O33" s="34" t="s">
        <v>27</v>
      </c>
      <c r="P33" s="34" t="s">
        <v>28</v>
      </c>
    </row>
    <row r="34" spans="1:16">
      <c r="A34" s="10"/>
      <c r="B34" s="16" t="str">
        <f>IFERROR(VLOOKUP(A34,sku,2,FALSE),"")</f>
        <v/>
      </c>
      <c r="C34" s="17" t="str">
        <f t="shared" ref="C34:C38" si="31">IFERROR(VLOOKUP(A34,sku,3,FALSE),"")</f>
        <v/>
      </c>
      <c r="D34" s="23"/>
      <c r="E34" s="39"/>
      <c r="F34" s="24"/>
      <c r="G34" s="39"/>
      <c r="H34" s="24"/>
      <c r="I34" s="39"/>
      <c r="J34" s="4">
        <f>IFERROR(VLOOKUP(A34,sku,4,FALSE),0)</f>
        <v>0</v>
      </c>
      <c r="K34" s="5">
        <f t="shared" ref="K34:K38" si="32">(D34+F34+H34)*J34</f>
        <v>0</v>
      </c>
      <c r="L34" s="36" t="str">
        <f>B34</f>
        <v/>
      </c>
      <c r="M34" s="37">
        <f>D34-E34+F34-G34+H34-I34</f>
        <v>0</v>
      </c>
      <c r="N34" s="37">
        <f>E34+G34+I34</f>
        <v>0</v>
      </c>
      <c r="O34" s="38" t="e">
        <f>M34/(D34+F34+H34)</f>
        <v>#DIV/0!</v>
      </c>
      <c r="P34" s="38" t="e">
        <f>N34/(D34+F34+H34)</f>
        <v>#DIV/0!</v>
      </c>
    </row>
    <row r="35" spans="1:16">
      <c r="A35" s="10"/>
      <c r="B35" s="16" t="str">
        <f>IFERROR(VLOOKUP(A35,sku,2,FALSE),"")</f>
        <v/>
      </c>
      <c r="C35" s="17" t="str">
        <f t="shared" si="31"/>
        <v/>
      </c>
      <c r="D35" s="23"/>
      <c r="E35" s="39"/>
      <c r="F35" s="24"/>
      <c r="G35" s="39"/>
      <c r="H35" s="24"/>
      <c r="I35" s="39"/>
      <c r="J35" s="4">
        <f>IFERROR(VLOOKUP(A35,sku,4,FALSE),0)</f>
        <v>0</v>
      </c>
      <c r="K35" s="5">
        <f t="shared" si="32"/>
        <v>0</v>
      </c>
      <c r="L35" s="36" t="str">
        <f t="shared" ref="L35:L38" si="33">B35</f>
        <v/>
      </c>
      <c r="M35" s="37">
        <f t="shared" ref="M35:M38" si="34">D35-E35+F35-G35+H35-I35</f>
        <v>0</v>
      </c>
      <c r="N35" s="37">
        <f t="shared" ref="N35:N38" si="35">E35+G35+I35</f>
        <v>0</v>
      </c>
      <c r="O35" s="38" t="e">
        <f t="shared" ref="O35:O38" si="36">M35/(D35+F35+H35)</f>
        <v>#DIV/0!</v>
      </c>
      <c r="P35" s="38" t="e">
        <f t="shared" ref="P35:P38" si="37">N35/(D35+F35+H35)</f>
        <v>#DIV/0!</v>
      </c>
    </row>
    <row r="36" spans="1:16">
      <c r="A36" s="10"/>
      <c r="B36" s="16" t="str">
        <f>IFERROR(VLOOKUP(A36,sku,2,FALSE),"")</f>
        <v/>
      </c>
      <c r="C36" s="17" t="str">
        <f t="shared" si="31"/>
        <v/>
      </c>
      <c r="D36" s="23"/>
      <c r="E36" s="39"/>
      <c r="F36" s="24"/>
      <c r="G36" s="39"/>
      <c r="H36" s="24"/>
      <c r="I36" s="39"/>
      <c r="J36" s="4">
        <f>IFERROR(VLOOKUP(A36,sku,4,FALSE),0)</f>
        <v>0</v>
      </c>
      <c r="K36" s="5">
        <f t="shared" si="32"/>
        <v>0</v>
      </c>
      <c r="L36" s="36" t="str">
        <f t="shared" si="33"/>
        <v/>
      </c>
      <c r="M36" s="37">
        <f t="shared" si="34"/>
        <v>0</v>
      </c>
      <c r="N36" s="37">
        <f t="shared" si="35"/>
        <v>0</v>
      </c>
      <c r="O36" s="38" t="e">
        <f t="shared" si="36"/>
        <v>#DIV/0!</v>
      </c>
      <c r="P36" s="38" t="e">
        <f t="shared" si="37"/>
        <v>#DIV/0!</v>
      </c>
    </row>
    <row r="37" spans="1:16">
      <c r="A37" s="10"/>
      <c r="B37" s="16" t="str">
        <f>IFERROR(VLOOKUP(A37,sku,2,FALSE),"")</f>
        <v/>
      </c>
      <c r="C37" s="17" t="str">
        <f t="shared" si="31"/>
        <v/>
      </c>
      <c r="D37" s="23"/>
      <c r="E37" s="39"/>
      <c r="F37" s="24"/>
      <c r="G37" s="39"/>
      <c r="H37" s="24"/>
      <c r="I37" s="39"/>
      <c r="J37" s="4">
        <f>IFERROR(VLOOKUP(A37,sku,4,FALSE),0)</f>
        <v>0</v>
      </c>
      <c r="K37" s="5">
        <f t="shared" si="32"/>
        <v>0</v>
      </c>
      <c r="L37" s="36" t="str">
        <f t="shared" si="33"/>
        <v/>
      </c>
      <c r="M37" s="37">
        <f t="shared" si="34"/>
        <v>0</v>
      </c>
      <c r="N37" s="37">
        <f t="shared" si="35"/>
        <v>0</v>
      </c>
      <c r="O37" s="38" t="e">
        <f t="shared" si="36"/>
        <v>#DIV/0!</v>
      </c>
      <c r="P37" s="38" t="e">
        <f t="shared" si="37"/>
        <v>#DIV/0!</v>
      </c>
    </row>
    <row r="38" spans="1:16">
      <c r="A38" s="10"/>
      <c r="B38" s="16" t="str">
        <f>IFERROR(VLOOKUP(A38,sku,2,FALSE),"")</f>
        <v/>
      </c>
      <c r="C38" s="17" t="str">
        <f t="shared" si="31"/>
        <v/>
      </c>
      <c r="D38" s="23"/>
      <c r="E38" s="39"/>
      <c r="F38" s="24"/>
      <c r="G38" s="39"/>
      <c r="H38" s="24"/>
      <c r="I38" s="39"/>
      <c r="J38" s="4">
        <f>IFERROR(VLOOKUP(A38,sku,4,FALSE),0)</f>
        <v>0</v>
      </c>
      <c r="K38" s="5">
        <f t="shared" si="32"/>
        <v>0</v>
      </c>
      <c r="L38" s="36" t="str">
        <f t="shared" si="33"/>
        <v/>
      </c>
      <c r="M38" s="37">
        <f t="shared" si="34"/>
        <v>0</v>
      </c>
      <c r="N38" s="37">
        <f t="shared" si="35"/>
        <v>0</v>
      </c>
      <c r="O38" s="38" t="e">
        <f t="shared" si="36"/>
        <v>#DIV/0!</v>
      </c>
      <c r="P38" s="38" t="e">
        <f t="shared" si="37"/>
        <v>#DIV/0!</v>
      </c>
    </row>
    <row r="39" spans="1:16" ht="18">
      <c r="A39" s="4"/>
      <c r="B39" s="8" t="s">
        <v>12</v>
      </c>
      <c r="C39" s="8"/>
      <c r="D39" s="25">
        <f>SUM(D34:D38)</f>
        <v>0</v>
      </c>
      <c r="E39" s="25"/>
      <c r="F39" s="25">
        <f>SUM(F34:F38)</f>
        <v>0</v>
      </c>
      <c r="G39" s="25"/>
      <c r="H39" s="25">
        <f>SUM(H34:H38)</f>
        <v>0</v>
      </c>
      <c r="I39" s="25"/>
      <c r="J39" s="4">
        <f>SUM(J34:J38)</f>
        <v>0</v>
      </c>
      <c r="K39" s="5">
        <f>SUM(K34:K38)</f>
        <v>0</v>
      </c>
      <c r="L39" s="36"/>
      <c r="M39" s="11"/>
      <c r="N39" s="11"/>
      <c r="O39" s="11"/>
      <c r="P39" s="11"/>
    </row>
    <row r="40" spans="1:16">
      <c r="A40" s="13"/>
      <c r="B40" s="15" t="s">
        <v>13</v>
      </c>
      <c r="C40" s="48" t="s">
        <v>0</v>
      </c>
      <c r="D40" s="47" t="str">
        <f>D3</f>
        <v>2.2.15</v>
      </c>
      <c r="E40" s="32" t="str">
        <f>$E$3</f>
        <v>2.2.15</v>
      </c>
      <c r="F40" s="47" t="str">
        <f t="shared" ref="F40:H40" si="38">F3</f>
        <v>2.4.15</v>
      </c>
      <c r="G40" s="32" t="str">
        <f>$G$3</f>
        <v>2.4.15</v>
      </c>
      <c r="H40" s="47" t="str">
        <f t="shared" si="38"/>
        <v>2.6.15</v>
      </c>
      <c r="I40" s="32" t="str">
        <f>$I$3</f>
        <v>2.6.15</v>
      </c>
      <c r="J40" s="13">
        <f>IFERROR(VLOOKUP(A40,sku,5,FALSE),0)</f>
        <v>0</v>
      </c>
      <c r="K40" s="14"/>
      <c r="L40" s="36"/>
      <c r="M40" s="35"/>
      <c r="N40" s="35"/>
      <c r="O40" s="35"/>
      <c r="P40" s="35"/>
    </row>
    <row r="41" spans="1:16">
      <c r="A41" s="13"/>
      <c r="B41" s="7" t="s">
        <v>5</v>
      </c>
      <c r="C41" s="48"/>
      <c r="D41" s="47"/>
      <c r="E41" s="32" t="str">
        <f>$E$4</f>
        <v>Waste</v>
      </c>
      <c r="F41" s="47"/>
      <c r="G41" s="32" t="str">
        <f>$G$4</f>
        <v>Waste</v>
      </c>
      <c r="H41" s="47"/>
      <c r="I41" s="32" t="str">
        <f>$I$4</f>
        <v>Waste</v>
      </c>
      <c r="J41" s="13">
        <f>IFERROR(VLOOKUP(A41,sku,5,FALSE),0)</f>
        <v>0</v>
      </c>
      <c r="K41" s="14"/>
      <c r="L41" s="34" t="s">
        <v>24</v>
      </c>
      <c r="M41" s="34" t="s">
        <v>25</v>
      </c>
      <c r="N41" s="34" t="s">
        <v>26</v>
      </c>
      <c r="O41" s="34" t="s">
        <v>27</v>
      </c>
      <c r="P41" s="34" t="s">
        <v>28</v>
      </c>
    </row>
    <row r="42" spans="1:16">
      <c r="A42" s="10"/>
      <c r="B42" s="16" t="str">
        <f>IFERROR(VLOOKUP(A42,sku,2,FALSE),"")</f>
        <v/>
      </c>
      <c r="C42" s="17" t="str">
        <f t="shared" ref="C42:C45" si="39">IFERROR(VLOOKUP(A42,sku,3,FALSE),"")</f>
        <v/>
      </c>
      <c r="D42" s="24"/>
      <c r="E42" s="39"/>
      <c r="F42" s="24"/>
      <c r="G42" s="39"/>
      <c r="H42" s="24"/>
      <c r="I42" s="39"/>
      <c r="J42" s="4">
        <f>IFERROR(VLOOKUP(A42,sku,4,FALSE),0)</f>
        <v>0</v>
      </c>
      <c r="K42" s="5">
        <f t="shared" ref="K42:K45" si="40">(D42+F42+H42)*J42</f>
        <v>0</v>
      </c>
      <c r="L42" s="36" t="str">
        <f>B42</f>
        <v/>
      </c>
      <c r="M42" s="37">
        <f>D42-E42+F42-G42+H42-I42</f>
        <v>0</v>
      </c>
      <c r="N42" s="37">
        <f>E42+G42+I42</f>
        <v>0</v>
      </c>
      <c r="O42" s="38" t="e">
        <f>M42/(D42+F42+H42)</f>
        <v>#DIV/0!</v>
      </c>
      <c r="P42" s="38" t="e">
        <f>N42/(D42+F42+H42)</f>
        <v>#DIV/0!</v>
      </c>
    </row>
    <row r="43" spans="1:16">
      <c r="A43" s="10"/>
      <c r="B43" s="16" t="str">
        <f>IFERROR(VLOOKUP(A43,sku,2,FALSE),"")</f>
        <v/>
      </c>
      <c r="C43" s="17" t="str">
        <f t="shared" si="39"/>
        <v/>
      </c>
      <c r="D43" s="24"/>
      <c r="E43" s="39"/>
      <c r="F43" s="24"/>
      <c r="G43" s="39"/>
      <c r="H43" s="24"/>
      <c r="I43" s="39"/>
      <c r="J43" s="4">
        <f>IFERROR(VLOOKUP(A43,sku,4,FALSE),0)</f>
        <v>0</v>
      </c>
      <c r="K43" s="5">
        <f t="shared" si="40"/>
        <v>0</v>
      </c>
      <c r="L43" s="36" t="str">
        <f t="shared" ref="L43:L45" si="41">B43</f>
        <v/>
      </c>
      <c r="M43" s="37">
        <f t="shared" ref="M43:M45" si="42">D43-E43+F43-G43+H43-I43</f>
        <v>0</v>
      </c>
      <c r="N43" s="37">
        <f t="shared" ref="N43:N45" si="43">E43+G43+I43</f>
        <v>0</v>
      </c>
      <c r="O43" s="38" t="e">
        <f t="shared" ref="O43:O45" si="44">M43/(D43+F43+H43)</f>
        <v>#DIV/0!</v>
      </c>
      <c r="P43" s="38" t="e">
        <f t="shared" ref="P43:P45" si="45">N43/(D43+F43+H43)</f>
        <v>#DIV/0!</v>
      </c>
    </row>
    <row r="44" spans="1:16">
      <c r="A44" s="10"/>
      <c r="B44" s="16" t="str">
        <f>IFERROR(VLOOKUP(A44,sku,2,FALSE),"")</f>
        <v/>
      </c>
      <c r="C44" s="17" t="str">
        <f t="shared" si="39"/>
        <v/>
      </c>
      <c r="D44" s="24"/>
      <c r="E44" s="39"/>
      <c r="F44" s="24"/>
      <c r="G44" s="39"/>
      <c r="H44" s="24"/>
      <c r="I44" s="39"/>
      <c r="J44" s="4">
        <f>IFERROR(VLOOKUP(A44,sku,4,FALSE),0)</f>
        <v>0</v>
      </c>
      <c r="K44" s="5">
        <f t="shared" si="40"/>
        <v>0</v>
      </c>
      <c r="L44" s="36" t="str">
        <f t="shared" si="41"/>
        <v/>
      </c>
      <c r="M44" s="37">
        <f t="shared" si="42"/>
        <v>0</v>
      </c>
      <c r="N44" s="37">
        <f t="shared" si="43"/>
        <v>0</v>
      </c>
      <c r="O44" s="38" t="e">
        <f t="shared" si="44"/>
        <v>#DIV/0!</v>
      </c>
      <c r="P44" s="38" t="e">
        <f t="shared" si="45"/>
        <v>#DIV/0!</v>
      </c>
    </row>
    <row r="45" spans="1:16">
      <c r="A45" s="10"/>
      <c r="B45" s="16" t="str">
        <f>IFERROR(VLOOKUP(A45,sku,2,FALSE),"")</f>
        <v/>
      </c>
      <c r="C45" s="17" t="str">
        <f t="shared" si="39"/>
        <v/>
      </c>
      <c r="D45" s="24"/>
      <c r="E45" s="39"/>
      <c r="F45" s="24"/>
      <c r="G45" s="39"/>
      <c r="H45" s="24"/>
      <c r="I45" s="39"/>
      <c r="J45" s="4">
        <f>IFERROR(VLOOKUP(A45,sku,4,FALSE),0)</f>
        <v>0</v>
      </c>
      <c r="K45" s="5">
        <f t="shared" si="40"/>
        <v>0</v>
      </c>
      <c r="L45" s="36" t="str">
        <f t="shared" si="41"/>
        <v/>
      </c>
      <c r="M45" s="37">
        <f t="shared" si="42"/>
        <v>0</v>
      </c>
      <c r="N45" s="37">
        <f t="shared" si="43"/>
        <v>0</v>
      </c>
      <c r="O45" s="38" t="e">
        <f t="shared" si="44"/>
        <v>#DIV/0!</v>
      </c>
      <c r="P45" s="38" t="e">
        <f t="shared" si="45"/>
        <v>#DIV/0!</v>
      </c>
    </row>
    <row r="46" spans="1:16" ht="18">
      <c r="B46" s="8" t="s">
        <v>14</v>
      </c>
      <c r="C46" s="8"/>
      <c r="D46" s="25">
        <f>SUM(D42:D45)</f>
        <v>0</v>
      </c>
      <c r="E46" s="25"/>
      <c r="F46" s="25">
        <f>SUM(F42:F45)</f>
        <v>0</v>
      </c>
      <c r="G46" s="25"/>
      <c r="H46" s="25">
        <f>SUM(H42:H45)</f>
        <v>0</v>
      </c>
      <c r="I46" s="25"/>
      <c r="J46" s="4">
        <f>SUM(J42:J45)</f>
        <v>0</v>
      </c>
      <c r="K46" s="5">
        <f>SUM(K42:K45)</f>
        <v>0</v>
      </c>
      <c r="L46" s="36"/>
      <c r="M46" s="11"/>
      <c r="N46" s="11"/>
      <c r="O46" s="11"/>
      <c r="P46" s="11"/>
    </row>
    <row r="47" spans="1:16" ht="18">
      <c r="B47" s="9" t="s">
        <v>22</v>
      </c>
      <c r="C47" s="9"/>
      <c r="D47" s="29"/>
      <c r="E47" s="26">
        <f>E11+E21+E31+E39+E46</f>
        <v>0</v>
      </c>
      <c r="F47" s="29"/>
      <c r="G47" s="26">
        <f>G11+G21+G31+G39+G46</f>
        <v>0</v>
      </c>
      <c r="H47" s="29"/>
      <c r="I47" s="26">
        <f>I11+I21+I31+I39+I46</f>
        <v>0</v>
      </c>
      <c r="L47" s="35"/>
      <c r="M47" s="11"/>
      <c r="N47" s="11"/>
      <c r="O47" s="11"/>
      <c r="P47" s="11"/>
    </row>
    <row r="48" spans="1:16" ht="18">
      <c r="B48" s="9" t="s">
        <v>18</v>
      </c>
      <c r="C48" s="9"/>
      <c r="D48" s="26">
        <f>D46+D39+D31+D21+D11</f>
        <v>0</v>
      </c>
      <c r="E48" s="30"/>
      <c r="F48" s="26">
        <f>F46+F39+F31+F21+F11</f>
        <v>0</v>
      </c>
      <c r="G48" s="30"/>
      <c r="H48" s="26">
        <f>H46+H39+H31+H21+H11</f>
        <v>0</v>
      </c>
      <c r="I48" s="30"/>
    </row>
  </sheetData>
  <sheetProtection sheet="1" objects="1" scenarios="1" formatColumns="0"/>
  <mergeCells count="22">
    <mergeCell ref="K3:K4"/>
    <mergeCell ref="H3:H4"/>
    <mergeCell ref="C3:C4"/>
    <mergeCell ref="D3:D4"/>
    <mergeCell ref="F3:F4"/>
    <mergeCell ref="J3:J4"/>
    <mergeCell ref="H32:H33"/>
    <mergeCell ref="H40:H41"/>
    <mergeCell ref="H12:H13"/>
    <mergeCell ref="H22:H23"/>
    <mergeCell ref="C32:C33"/>
    <mergeCell ref="D32:D33"/>
    <mergeCell ref="F32:F33"/>
    <mergeCell ref="C40:C41"/>
    <mergeCell ref="D40:D41"/>
    <mergeCell ref="F40:F41"/>
    <mergeCell ref="C12:C13"/>
    <mergeCell ref="D12:D13"/>
    <mergeCell ref="F12:F13"/>
    <mergeCell ref="C22:C23"/>
    <mergeCell ref="D22:D23"/>
    <mergeCell ref="F22:F23"/>
  </mergeCells>
  <pageMargins left="0.7" right="0.7" top="0.75" bottom="0.75" header="0.3" footer="0.3"/>
  <pageSetup scale="92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 1</vt:lpstr>
      <vt:lpstr>Week 2</vt:lpstr>
      <vt:lpstr>Week 3</vt:lpstr>
      <vt:lpstr>Week 4</vt:lpstr>
      <vt:lpstr>Week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Pierce</dc:creator>
  <cp:lastModifiedBy>steven rosenberg</cp:lastModifiedBy>
  <cp:lastPrinted>2015-03-10T16:32:32Z</cp:lastPrinted>
  <dcterms:created xsi:type="dcterms:W3CDTF">2014-01-03T19:27:25Z</dcterms:created>
  <dcterms:modified xsi:type="dcterms:W3CDTF">2015-11-10T00:29:05Z</dcterms:modified>
</cp:coreProperties>
</file>