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38560" yWindow="680" windowWidth="37680" windowHeight="23720" tabRatio="774"/>
  </bookViews>
  <sheets>
    <sheet name="Week 1" sheetId="2" r:id="rId1"/>
    <sheet name="Week 2" sheetId="8" r:id="rId2"/>
    <sheet name="Week 3" sheetId="9" r:id="rId3"/>
    <sheet name="Week 4" sheetId="10" r:id="rId4"/>
    <sheet name="Week 5" sheetId="11" r:id="rId5"/>
  </sheets>
  <definedNames>
    <definedName name="sku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8" l="1"/>
  <c r="I21" i="8"/>
  <c r="I31" i="8"/>
  <c r="I39" i="8"/>
  <c r="I46" i="8"/>
  <c r="I47" i="8"/>
  <c r="G11" i="8"/>
  <c r="G21" i="8"/>
  <c r="G31" i="8"/>
  <c r="G39" i="8"/>
  <c r="G46" i="8"/>
  <c r="G47" i="8"/>
  <c r="E11" i="8"/>
  <c r="E21" i="8"/>
  <c r="E31" i="8"/>
  <c r="E39" i="8"/>
  <c r="E46" i="8"/>
  <c r="E47" i="8"/>
  <c r="H46" i="8"/>
  <c r="H39" i="8"/>
  <c r="H31" i="8"/>
  <c r="H21" i="8"/>
  <c r="H11" i="8"/>
  <c r="H48" i="8"/>
  <c r="F46" i="8"/>
  <c r="F39" i="8"/>
  <c r="F31" i="8"/>
  <c r="F21" i="8"/>
  <c r="F11" i="8"/>
  <c r="F48" i="8"/>
  <c r="D46" i="8"/>
  <c r="D39" i="8"/>
  <c r="D31" i="8"/>
  <c r="D21" i="8"/>
  <c r="D11" i="8"/>
  <c r="D48" i="8"/>
  <c r="I11" i="9"/>
  <c r="I21" i="9"/>
  <c r="I31" i="9"/>
  <c r="I39" i="9"/>
  <c r="I47" i="9"/>
  <c r="G11" i="9"/>
  <c r="G21" i="9"/>
  <c r="G31" i="9"/>
  <c r="G39" i="9"/>
  <c r="G47" i="9"/>
  <c r="E11" i="9"/>
  <c r="E21" i="9"/>
  <c r="E31" i="9"/>
  <c r="E39" i="9"/>
  <c r="E47" i="9"/>
  <c r="H46" i="9"/>
  <c r="H39" i="9"/>
  <c r="H31" i="9"/>
  <c r="H21" i="9"/>
  <c r="H11" i="9"/>
  <c r="H48" i="9"/>
  <c r="F46" i="9"/>
  <c r="F39" i="9"/>
  <c r="F31" i="9"/>
  <c r="F21" i="9"/>
  <c r="F11" i="9"/>
  <c r="F48" i="9"/>
  <c r="D46" i="9"/>
  <c r="D39" i="9"/>
  <c r="D31" i="9"/>
  <c r="D21" i="9"/>
  <c r="D11" i="9"/>
  <c r="D48" i="9"/>
  <c r="I11" i="10"/>
  <c r="I21" i="10"/>
  <c r="I31" i="10"/>
  <c r="I39" i="10"/>
  <c r="I46" i="10"/>
  <c r="I47" i="10"/>
  <c r="G11" i="10"/>
  <c r="G21" i="10"/>
  <c r="G31" i="10"/>
  <c r="G39" i="10"/>
  <c r="G46" i="10"/>
  <c r="G47" i="10"/>
  <c r="E11" i="10"/>
  <c r="E21" i="10"/>
  <c r="E31" i="10"/>
  <c r="E39" i="10"/>
  <c r="E46" i="10"/>
  <c r="E47" i="10"/>
  <c r="H46" i="10"/>
  <c r="H39" i="10"/>
  <c r="H31" i="10"/>
  <c r="H21" i="10"/>
  <c r="H11" i="10"/>
  <c r="H48" i="10"/>
  <c r="F46" i="10"/>
  <c r="F39" i="10"/>
  <c r="F31" i="10"/>
  <c r="F21" i="10"/>
  <c r="F11" i="10"/>
  <c r="F48" i="10"/>
  <c r="D46" i="10"/>
  <c r="D39" i="10"/>
  <c r="D31" i="10"/>
  <c r="D21" i="10"/>
  <c r="D11" i="10"/>
  <c r="D48" i="10"/>
  <c r="I11" i="2"/>
  <c r="I21" i="2"/>
  <c r="I31" i="2"/>
  <c r="I39" i="2"/>
  <c r="I46" i="2"/>
  <c r="I47" i="2"/>
  <c r="G11" i="2"/>
  <c r="G21" i="2"/>
  <c r="G31" i="2"/>
  <c r="G39" i="2"/>
  <c r="G46" i="2"/>
  <c r="G47" i="2"/>
  <c r="E11" i="2"/>
  <c r="E21" i="2"/>
  <c r="E31" i="2"/>
  <c r="E39" i="2"/>
  <c r="E46" i="2"/>
  <c r="E47" i="2"/>
  <c r="H46" i="2"/>
  <c r="H39" i="2"/>
  <c r="H31" i="2"/>
  <c r="H21" i="2"/>
  <c r="H11" i="2"/>
  <c r="H48" i="2"/>
  <c r="F46" i="2"/>
  <c r="F39" i="2"/>
  <c r="F31" i="2"/>
  <c r="F21" i="2"/>
  <c r="F11" i="2"/>
  <c r="F48" i="2"/>
  <c r="D46" i="2"/>
  <c r="D39" i="2"/>
  <c r="D31" i="2"/>
  <c r="D21" i="2"/>
  <c r="D11" i="2"/>
  <c r="D48" i="2"/>
  <c r="F22" i="8"/>
  <c r="F12" i="8"/>
  <c r="C8" i="10"/>
  <c r="B43" i="10"/>
  <c r="B42" i="10"/>
  <c r="B38" i="10"/>
  <c r="E46" i="11"/>
  <c r="F46" i="11"/>
  <c r="G46" i="11"/>
  <c r="H46" i="11"/>
  <c r="I46" i="11"/>
  <c r="E39" i="11"/>
  <c r="F39" i="11"/>
  <c r="G39" i="11"/>
  <c r="H39" i="11"/>
  <c r="I39" i="11"/>
  <c r="E31" i="11"/>
  <c r="F31" i="11"/>
  <c r="G31" i="11"/>
  <c r="H31" i="11"/>
  <c r="I31" i="11"/>
  <c r="E21" i="11"/>
  <c r="F21" i="11"/>
  <c r="G21" i="11"/>
  <c r="H21" i="11"/>
  <c r="I21" i="11"/>
  <c r="E11" i="11"/>
  <c r="F11" i="11"/>
  <c r="G11" i="11"/>
  <c r="H11" i="11"/>
  <c r="I11" i="11"/>
  <c r="B37" i="2"/>
  <c r="J37" i="2"/>
  <c r="F32" i="8"/>
  <c r="C42" i="9"/>
  <c r="B42" i="9"/>
  <c r="C14" i="9"/>
  <c r="B14" i="9"/>
  <c r="J14" i="9"/>
  <c r="K43" i="11"/>
  <c r="M43" i="11"/>
  <c r="K42" i="11"/>
  <c r="M42" i="11"/>
  <c r="K35" i="11"/>
  <c r="M35" i="11"/>
  <c r="K36" i="11"/>
  <c r="M36" i="11"/>
  <c r="K37" i="11"/>
  <c r="M37" i="11"/>
  <c r="K38" i="11"/>
  <c r="M38" i="11"/>
  <c r="K34" i="11"/>
  <c r="M3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24" i="11"/>
  <c r="M24" i="11"/>
  <c r="K15" i="11"/>
  <c r="M15" i="11"/>
  <c r="K16" i="11"/>
  <c r="M16" i="11"/>
  <c r="K17" i="11"/>
  <c r="M17" i="11"/>
  <c r="K18" i="11"/>
  <c r="M18" i="11"/>
  <c r="K19" i="11"/>
  <c r="M19" i="11"/>
  <c r="K20" i="11"/>
  <c r="K14" i="11"/>
  <c r="M14" i="11"/>
  <c r="K6" i="11"/>
  <c r="M6" i="11"/>
  <c r="K7" i="11"/>
  <c r="M7" i="11"/>
  <c r="K8" i="11"/>
  <c r="M8" i="11"/>
  <c r="K9" i="11"/>
  <c r="M9" i="11"/>
  <c r="K10" i="11"/>
  <c r="M10" i="11"/>
  <c r="K5" i="11"/>
  <c r="M5" i="11"/>
  <c r="K43" i="10"/>
  <c r="M43" i="10"/>
  <c r="K42" i="10"/>
  <c r="M42" i="10"/>
  <c r="K35" i="10"/>
  <c r="M35" i="10"/>
  <c r="K36" i="10"/>
  <c r="M36" i="10"/>
  <c r="K37" i="10"/>
  <c r="M37" i="10"/>
  <c r="K38" i="10"/>
  <c r="M38" i="10"/>
  <c r="K34" i="10"/>
  <c r="M34" i="10"/>
  <c r="K25" i="10"/>
  <c r="M25" i="10"/>
  <c r="K26" i="10"/>
  <c r="M26" i="10"/>
  <c r="K27" i="10"/>
  <c r="M27" i="10"/>
  <c r="K28" i="10"/>
  <c r="M28" i="10"/>
  <c r="K29" i="10"/>
  <c r="M29" i="10"/>
  <c r="K30" i="10"/>
  <c r="M30" i="10"/>
  <c r="K24" i="10"/>
  <c r="M24" i="10"/>
  <c r="K15" i="10"/>
  <c r="M15" i="10"/>
  <c r="K16" i="10"/>
  <c r="M16" i="10"/>
  <c r="K17" i="10"/>
  <c r="M17" i="10"/>
  <c r="K18" i="10"/>
  <c r="M18" i="10"/>
  <c r="K19" i="10"/>
  <c r="M19" i="10"/>
  <c r="K20" i="10"/>
  <c r="M20" i="10"/>
  <c r="K14" i="10"/>
  <c r="M14" i="10"/>
  <c r="K6" i="10"/>
  <c r="M6" i="10"/>
  <c r="K7" i="10"/>
  <c r="M7" i="10"/>
  <c r="K8" i="10"/>
  <c r="M8" i="10"/>
  <c r="K9" i="10"/>
  <c r="M9" i="10"/>
  <c r="K10" i="10"/>
  <c r="M10" i="10"/>
  <c r="K5" i="10"/>
  <c r="M5" i="10"/>
  <c r="K43" i="9"/>
  <c r="M43" i="9"/>
  <c r="K35" i="9"/>
  <c r="M35" i="9"/>
  <c r="K36" i="9"/>
  <c r="M36" i="9"/>
  <c r="K37" i="9"/>
  <c r="M37" i="9"/>
  <c r="K38" i="9"/>
  <c r="M38" i="9"/>
  <c r="K34" i="9"/>
  <c r="M34" i="9"/>
  <c r="K25" i="9"/>
  <c r="M25" i="9"/>
  <c r="K26" i="9"/>
  <c r="M26" i="9"/>
  <c r="K27" i="9"/>
  <c r="M27" i="9"/>
  <c r="K28" i="9"/>
  <c r="M28" i="9"/>
  <c r="K29" i="9"/>
  <c r="K30" i="9"/>
  <c r="M30" i="9"/>
  <c r="K24" i="9"/>
  <c r="M24" i="9"/>
  <c r="K15" i="9"/>
  <c r="M15" i="9"/>
  <c r="K16" i="9"/>
  <c r="M16" i="9"/>
  <c r="K17" i="9"/>
  <c r="M17" i="9"/>
  <c r="K18" i="9"/>
  <c r="M18" i="9"/>
  <c r="K19" i="9"/>
  <c r="M19" i="9"/>
  <c r="K20" i="9"/>
  <c r="M20" i="9"/>
  <c r="K14" i="9"/>
  <c r="M14" i="9"/>
  <c r="K6" i="9"/>
  <c r="M6" i="9"/>
  <c r="K7" i="9"/>
  <c r="M7" i="9"/>
  <c r="K8" i="9"/>
  <c r="M8" i="9"/>
  <c r="K9" i="9"/>
  <c r="M9" i="9"/>
  <c r="K10" i="9"/>
  <c r="M10" i="9"/>
  <c r="K5" i="9"/>
  <c r="M5" i="9"/>
  <c r="K42" i="8"/>
  <c r="M42" i="8"/>
  <c r="K35" i="8"/>
  <c r="M35" i="8"/>
  <c r="K36" i="8"/>
  <c r="M36" i="8"/>
  <c r="K37" i="8"/>
  <c r="M37" i="8"/>
  <c r="K38" i="8"/>
  <c r="M38" i="8"/>
  <c r="K34" i="8"/>
  <c r="M34" i="8"/>
  <c r="K25" i="8"/>
  <c r="M25" i="8"/>
  <c r="K26" i="8"/>
  <c r="M26" i="8"/>
  <c r="K27" i="8"/>
  <c r="M27" i="8"/>
  <c r="K28" i="8"/>
  <c r="M28" i="8"/>
  <c r="K29" i="8"/>
  <c r="M29" i="8"/>
  <c r="K30" i="8"/>
  <c r="M30" i="8"/>
  <c r="K24" i="8"/>
  <c r="M24" i="8"/>
  <c r="K15" i="8"/>
  <c r="M15" i="8"/>
  <c r="K16" i="8"/>
  <c r="M16" i="8"/>
  <c r="K17" i="8"/>
  <c r="M17" i="8"/>
  <c r="K18" i="8"/>
  <c r="M18" i="8"/>
  <c r="K14" i="8"/>
  <c r="M14" i="8"/>
  <c r="K6" i="8"/>
  <c r="M6" i="8"/>
  <c r="K7" i="8"/>
  <c r="M7" i="8"/>
  <c r="K5" i="8"/>
  <c r="M5" i="8"/>
  <c r="K35" i="2"/>
  <c r="M35" i="2"/>
  <c r="K36" i="2"/>
  <c r="M36" i="2"/>
  <c r="K37" i="2"/>
  <c r="M37" i="2"/>
  <c r="K38" i="2"/>
  <c r="M38" i="2"/>
  <c r="K34" i="2"/>
  <c r="M34" i="2"/>
  <c r="K25" i="2"/>
  <c r="M25" i="2"/>
  <c r="K26" i="2"/>
  <c r="M26" i="2"/>
  <c r="K27" i="2"/>
  <c r="M27" i="2"/>
  <c r="K28" i="2"/>
  <c r="M28" i="2"/>
  <c r="K29" i="2"/>
  <c r="M29" i="2"/>
  <c r="K30" i="2"/>
  <c r="K24" i="2"/>
  <c r="M24" i="2"/>
  <c r="K15" i="2"/>
  <c r="M15" i="2"/>
  <c r="K16" i="2"/>
  <c r="M16" i="2"/>
  <c r="K17" i="2"/>
  <c r="M17" i="2"/>
  <c r="K18" i="2"/>
  <c r="M18" i="2"/>
  <c r="K19" i="2"/>
  <c r="M19" i="2"/>
  <c r="K20" i="2"/>
  <c r="M20" i="2"/>
  <c r="K14" i="2"/>
  <c r="M14" i="2"/>
  <c r="K6" i="2"/>
  <c r="M6" i="2"/>
  <c r="K7" i="2"/>
  <c r="M7" i="2"/>
  <c r="K8" i="2"/>
  <c r="M8" i="2"/>
  <c r="K9" i="2"/>
  <c r="M9" i="2"/>
  <c r="K10" i="2"/>
  <c r="M10" i="2"/>
  <c r="K5" i="2"/>
  <c r="M5" i="2"/>
  <c r="D46" i="11"/>
  <c r="D39" i="11"/>
  <c r="D31" i="11"/>
  <c r="D11" i="11"/>
  <c r="D21" i="11"/>
  <c r="L43" i="10"/>
  <c r="N43" i="10"/>
  <c r="L42" i="10"/>
  <c r="N42" i="10"/>
  <c r="L38" i="10"/>
  <c r="N38" i="10"/>
  <c r="L37" i="10"/>
  <c r="N37" i="10"/>
  <c r="L36" i="10"/>
  <c r="N36" i="10"/>
  <c r="L35" i="10"/>
  <c r="N35" i="10"/>
  <c r="L34" i="10"/>
  <c r="N34" i="10"/>
  <c r="L30" i="10"/>
  <c r="N30" i="10"/>
  <c r="L29" i="10"/>
  <c r="N29" i="10"/>
  <c r="L28" i="10"/>
  <c r="N28" i="10"/>
  <c r="L27" i="10"/>
  <c r="N27" i="10"/>
  <c r="L26" i="10"/>
  <c r="N26" i="10"/>
  <c r="L25" i="10"/>
  <c r="N25" i="10"/>
  <c r="L24" i="10"/>
  <c r="N24" i="10"/>
  <c r="L20" i="10"/>
  <c r="N20" i="10"/>
  <c r="L19" i="10"/>
  <c r="N19" i="10"/>
  <c r="L18" i="10"/>
  <c r="N18" i="10"/>
  <c r="L17" i="10"/>
  <c r="N17" i="10"/>
  <c r="L16" i="10"/>
  <c r="N16" i="10"/>
  <c r="L15" i="10"/>
  <c r="N15" i="10"/>
  <c r="L14" i="10"/>
  <c r="N14" i="10"/>
  <c r="L10" i="10"/>
  <c r="N10" i="10"/>
  <c r="L9" i="10"/>
  <c r="N9" i="10"/>
  <c r="L8" i="10"/>
  <c r="N8" i="10"/>
  <c r="L7" i="10"/>
  <c r="N7" i="10"/>
  <c r="L6" i="10"/>
  <c r="N6" i="10"/>
  <c r="L5" i="10"/>
  <c r="N5" i="10"/>
  <c r="L43" i="11"/>
  <c r="N43" i="11"/>
  <c r="L42" i="11"/>
  <c r="N42" i="11"/>
  <c r="L38" i="11"/>
  <c r="N38" i="11"/>
  <c r="L37" i="11"/>
  <c r="N37" i="11"/>
  <c r="L36" i="11"/>
  <c r="N36" i="11"/>
  <c r="L35" i="11"/>
  <c r="N35" i="11"/>
  <c r="L34" i="11"/>
  <c r="N34" i="11"/>
  <c r="L30" i="11"/>
  <c r="N30" i="11"/>
  <c r="L29" i="11"/>
  <c r="N29" i="11"/>
  <c r="L28" i="11"/>
  <c r="N28" i="11"/>
  <c r="L27" i="11"/>
  <c r="N27" i="11"/>
  <c r="L26" i="11"/>
  <c r="N26" i="11"/>
  <c r="L25" i="11"/>
  <c r="N25" i="11"/>
  <c r="L24" i="11"/>
  <c r="N24" i="11"/>
  <c r="L20" i="11"/>
  <c r="N20" i="11"/>
  <c r="M20" i="11"/>
  <c r="L19" i="11"/>
  <c r="N19" i="11"/>
  <c r="L18" i="11"/>
  <c r="N18" i="11"/>
  <c r="L17" i="11"/>
  <c r="N17" i="11"/>
  <c r="L16" i="11"/>
  <c r="N16" i="11"/>
  <c r="L15" i="11"/>
  <c r="N15" i="11"/>
  <c r="L14" i="11"/>
  <c r="N14" i="11"/>
  <c r="L10" i="11"/>
  <c r="N10" i="11"/>
  <c r="L9" i="11"/>
  <c r="N9" i="11"/>
  <c r="L8" i="11"/>
  <c r="N8" i="11"/>
  <c r="L7" i="11"/>
  <c r="N7" i="11"/>
  <c r="L6" i="11"/>
  <c r="N6" i="11"/>
  <c r="L5" i="11"/>
  <c r="N5" i="11"/>
  <c r="L43" i="9"/>
  <c r="N43" i="9"/>
  <c r="L38" i="9"/>
  <c r="N38" i="9"/>
  <c r="L37" i="9"/>
  <c r="N37" i="9"/>
  <c r="L36" i="9"/>
  <c r="N36" i="9"/>
  <c r="L35" i="9"/>
  <c r="N35" i="9"/>
  <c r="L34" i="9"/>
  <c r="N34" i="9"/>
  <c r="L30" i="9"/>
  <c r="N30" i="9"/>
  <c r="L29" i="9"/>
  <c r="N29" i="9"/>
  <c r="M29" i="9"/>
  <c r="L28" i="9"/>
  <c r="N28" i="9"/>
  <c r="L27" i="9"/>
  <c r="N27" i="9"/>
  <c r="L26" i="9"/>
  <c r="N26" i="9"/>
  <c r="L25" i="9"/>
  <c r="N25" i="9"/>
  <c r="L24" i="9"/>
  <c r="N24" i="9"/>
  <c r="L20" i="9"/>
  <c r="N20" i="9"/>
  <c r="L19" i="9"/>
  <c r="N19" i="9"/>
  <c r="L18" i="9"/>
  <c r="N18" i="9"/>
  <c r="L17" i="9"/>
  <c r="N17" i="9"/>
  <c r="L16" i="9"/>
  <c r="N16" i="9"/>
  <c r="L15" i="9"/>
  <c r="N15" i="9"/>
  <c r="L14" i="9"/>
  <c r="N14" i="9"/>
  <c r="L10" i="9"/>
  <c r="N10" i="9"/>
  <c r="L9" i="9"/>
  <c r="N9" i="9"/>
  <c r="L8" i="9"/>
  <c r="N8" i="9"/>
  <c r="L7" i="9"/>
  <c r="N7" i="9"/>
  <c r="L6" i="9"/>
  <c r="N6" i="9"/>
  <c r="L5" i="9"/>
  <c r="N5" i="9"/>
  <c r="I47" i="11"/>
  <c r="G47" i="11"/>
  <c r="E47" i="11"/>
  <c r="L43" i="8"/>
  <c r="N43" i="8"/>
  <c r="K43" i="8"/>
  <c r="M43" i="8"/>
  <c r="L42" i="8"/>
  <c r="N42" i="8"/>
  <c r="L38" i="8"/>
  <c r="N38" i="8"/>
  <c r="L37" i="8"/>
  <c r="N37" i="8"/>
  <c r="L36" i="8"/>
  <c r="N36" i="8"/>
  <c r="L35" i="8"/>
  <c r="N35" i="8"/>
  <c r="L34" i="8"/>
  <c r="N34" i="8"/>
  <c r="L30" i="8"/>
  <c r="N30" i="8"/>
  <c r="L29" i="8"/>
  <c r="N29" i="8"/>
  <c r="L28" i="8"/>
  <c r="N28" i="8"/>
  <c r="L27" i="8"/>
  <c r="N27" i="8"/>
  <c r="L26" i="8"/>
  <c r="N26" i="8"/>
  <c r="L25" i="8"/>
  <c r="N25" i="8"/>
  <c r="L24" i="8"/>
  <c r="N24" i="8"/>
  <c r="L20" i="8"/>
  <c r="N20" i="8"/>
  <c r="K20" i="8"/>
  <c r="M20" i="8"/>
  <c r="L19" i="8"/>
  <c r="N19" i="8"/>
  <c r="K19" i="8"/>
  <c r="M19" i="8"/>
  <c r="L18" i="8"/>
  <c r="N18" i="8"/>
  <c r="L17" i="8"/>
  <c r="N17" i="8"/>
  <c r="L16" i="8"/>
  <c r="N16" i="8"/>
  <c r="L15" i="8"/>
  <c r="N15" i="8"/>
  <c r="L14" i="8"/>
  <c r="N14" i="8"/>
  <c r="L10" i="8"/>
  <c r="N10" i="8"/>
  <c r="K10" i="8"/>
  <c r="M10" i="8"/>
  <c r="L9" i="8"/>
  <c r="N9" i="8"/>
  <c r="K9" i="8"/>
  <c r="M9" i="8"/>
  <c r="L8" i="8"/>
  <c r="N8" i="8"/>
  <c r="K8" i="8"/>
  <c r="M8" i="8"/>
  <c r="L7" i="8"/>
  <c r="N7" i="8"/>
  <c r="L6" i="8"/>
  <c r="N6" i="8"/>
  <c r="L5" i="8"/>
  <c r="N5" i="8"/>
  <c r="D22" i="2"/>
  <c r="K43" i="2"/>
  <c r="M43" i="2"/>
  <c r="L43" i="2"/>
  <c r="N43" i="2"/>
  <c r="L42" i="2"/>
  <c r="N42" i="2"/>
  <c r="K42" i="2"/>
  <c r="M42" i="2"/>
  <c r="L35" i="2"/>
  <c r="N35" i="2"/>
  <c r="L36" i="2"/>
  <c r="N36" i="2"/>
  <c r="L37" i="2"/>
  <c r="N37" i="2"/>
  <c r="L38" i="2"/>
  <c r="N38" i="2"/>
  <c r="L34" i="2"/>
  <c r="N34" i="2"/>
  <c r="L25" i="2"/>
  <c r="N25" i="2"/>
  <c r="L26" i="2"/>
  <c r="N26" i="2"/>
  <c r="L27" i="2"/>
  <c r="N27" i="2"/>
  <c r="L28" i="2"/>
  <c r="N28" i="2"/>
  <c r="L29" i="2"/>
  <c r="N29" i="2"/>
  <c r="M30" i="2"/>
  <c r="L30" i="2"/>
  <c r="N30" i="2"/>
  <c r="L24" i="2"/>
  <c r="N24" i="2"/>
  <c r="L15" i="2"/>
  <c r="N15" i="2"/>
  <c r="L16" i="2"/>
  <c r="N16" i="2"/>
  <c r="L17" i="2"/>
  <c r="N17" i="2"/>
  <c r="L18" i="2"/>
  <c r="N18" i="2"/>
  <c r="L19" i="2"/>
  <c r="N19" i="2"/>
  <c r="L20" i="2"/>
  <c r="N20" i="2"/>
  <c r="L14" i="2"/>
  <c r="N14" i="2"/>
  <c r="L6" i="2"/>
  <c r="N6" i="2"/>
  <c r="L7" i="2"/>
  <c r="N7" i="2"/>
  <c r="L8" i="2"/>
  <c r="N8" i="2"/>
  <c r="L9" i="2"/>
  <c r="N9" i="2"/>
  <c r="L10" i="2"/>
  <c r="N10" i="2"/>
  <c r="L5" i="2"/>
  <c r="N5" i="2"/>
  <c r="I41" i="8"/>
  <c r="I33" i="8"/>
  <c r="I23" i="8"/>
  <c r="I41" i="9"/>
  <c r="I33" i="9"/>
  <c r="I23" i="9"/>
  <c r="I41" i="10"/>
  <c r="I33" i="10"/>
  <c r="I23" i="10"/>
  <c r="I41" i="11"/>
  <c r="I33" i="11"/>
  <c r="I23" i="11"/>
  <c r="I41" i="2"/>
  <c r="I33" i="2"/>
  <c r="I23" i="2"/>
  <c r="G33" i="8"/>
  <c r="G33" i="9"/>
  <c r="G33" i="10"/>
  <c r="G33" i="11"/>
  <c r="G33" i="2"/>
  <c r="G41" i="8"/>
  <c r="G23" i="8"/>
  <c r="G41" i="9"/>
  <c r="G23" i="9"/>
  <c r="G41" i="10"/>
  <c r="G23" i="10"/>
  <c r="G41" i="11"/>
  <c r="G23" i="11"/>
  <c r="G41" i="2"/>
  <c r="G23" i="2"/>
  <c r="E41" i="8"/>
  <c r="E33" i="8"/>
  <c r="E23" i="8"/>
  <c r="E41" i="9"/>
  <c r="E33" i="9"/>
  <c r="E23" i="9"/>
  <c r="E41" i="10"/>
  <c r="E33" i="10"/>
  <c r="E23" i="10"/>
  <c r="E41" i="11"/>
  <c r="E33" i="11"/>
  <c r="E23" i="11"/>
  <c r="E41" i="2"/>
  <c r="E33" i="2"/>
  <c r="E23" i="2"/>
  <c r="I13" i="8"/>
  <c r="I13" i="10"/>
  <c r="I13" i="11"/>
  <c r="I13" i="2"/>
  <c r="G13" i="8"/>
  <c r="G13" i="10"/>
  <c r="G13" i="11"/>
  <c r="G13" i="2"/>
  <c r="E13" i="8"/>
  <c r="E13" i="10"/>
  <c r="E13" i="11"/>
  <c r="E13" i="2"/>
  <c r="I3" i="8"/>
  <c r="I22" i="8"/>
  <c r="I3" i="9"/>
  <c r="I32" i="9"/>
  <c r="I3" i="10"/>
  <c r="I32" i="10"/>
  <c r="I3" i="11"/>
  <c r="I22" i="11"/>
  <c r="I3" i="2"/>
  <c r="I32" i="2"/>
  <c r="G3" i="8"/>
  <c r="G32" i="8"/>
  <c r="G3" i="9"/>
  <c r="G40" i="9"/>
  <c r="G3" i="10"/>
  <c r="G22" i="10"/>
  <c r="G3" i="11"/>
  <c r="G22" i="11"/>
  <c r="G3" i="2"/>
  <c r="G12" i="2"/>
  <c r="E3" i="8"/>
  <c r="E32" i="8"/>
  <c r="E3" i="9"/>
  <c r="E32" i="9"/>
  <c r="E3" i="10"/>
  <c r="E32" i="10"/>
  <c r="E3" i="11"/>
  <c r="E32" i="11"/>
  <c r="E3" i="2"/>
  <c r="E22" i="2"/>
  <c r="F40" i="8"/>
  <c r="H40" i="8"/>
  <c r="F40" i="9"/>
  <c r="H40" i="9"/>
  <c r="F40" i="10"/>
  <c r="H40" i="10"/>
  <c r="F40" i="11"/>
  <c r="H40" i="11"/>
  <c r="F40" i="2"/>
  <c r="H40" i="2"/>
  <c r="H32" i="8"/>
  <c r="F32" i="9"/>
  <c r="H32" i="9"/>
  <c r="F32" i="10"/>
  <c r="H32" i="10"/>
  <c r="F32" i="11"/>
  <c r="H32" i="11"/>
  <c r="F32" i="2"/>
  <c r="H32" i="2"/>
  <c r="H22" i="8"/>
  <c r="F22" i="9"/>
  <c r="H22" i="9"/>
  <c r="F22" i="10"/>
  <c r="H22" i="10"/>
  <c r="F22" i="11"/>
  <c r="H22" i="11"/>
  <c r="F22" i="2"/>
  <c r="H22" i="2"/>
  <c r="H12" i="8"/>
  <c r="F12" i="10"/>
  <c r="H12" i="10"/>
  <c r="F12" i="11"/>
  <c r="H12" i="11"/>
  <c r="F12" i="2"/>
  <c r="H12" i="2"/>
  <c r="C43" i="9"/>
  <c r="B43" i="9"/>
  <c r="J43" i="9"/>
  <c r="D40" i="9"/>
  <c r="C38" i="9"/>
  <c r="B38" i="9"/>
  <c r="J38" i="9"/>
  <c r="C37" i="9"/>
  <c r="B37" i="9"/>
  <c r="J37" i="9"/>
  <c r="C36" i="9"/>
  <c r="B36" i="9"/>
  <c r="J36" i="9"/>
  <c r="C35" i="9"/>
  <c r="B35" i="9"/>
  <c r="J35" i="9"/>
  <c r="C34" i="9"/>
  <c r="B34" i="9"/>
  <c r="J34" i="9"/>
  <c r="D32" i="9"/>
  <c r="C30" i="9"/>
  <c r="B30" i="9"/>
  <c r="J30" i="9"/>
  <c r="C29" i="9"/>
  <c r="B29" i="9"/>
  <c r="J29" i="9"/>
  <c r="C28" i="9"/>
  <c r="B28" i="9"/>
  <c r="J28" i="9"/>
  <c r="C27" i="9"/>
  <c r="B27" i="9"/>
  <c r="J27" i="9"/>
  <c r="C26" i="9"/>
  <c r="B26" i="9"/>
  <c r="J26" i="9"/>
  <c r="C25" i="9"/>
  <c r="B25" i="9"/>
  <c r="J25" i="9"/>
  <c r="C24" i="9"/>
  <c r="B24" i="9"/>
  <c r="J24" i="9"/>
  <c r="D22" i="9"/>
  <c r="C20" i="9"/>
  <c r="B20" i="9"/>
  <c r="J20" i="9"/>
  <c r="C19" i="9"/>
  <c r="B19" i="9"/>
  <c r="J19" i="9"/>
  <c r="C18" i="9"/>
  <c r="B18" i="9"/>
  <c r="J18" i="9"/>
  <c r="C17" i="9"/>
  <c r="B17" i="9"/>
  <c r="J17" i="9"/>
  <c r="C16" i="9"/>
  <c r="B16" i="9"/>
  <c r="J16" i="9"/>
  <c r="C15" i="9"/>
  <c r="B15" i="9"/>
  <c r="J15" i="9"/>
  <c r="C10" i="9"/>
  <c r="B10" i="9"/>
  <c r="J10" i="9"/>
  <c r="C9" i="9"/>
  <c r="B9" i="9"/>
  <c r="J9" i="9"/>
  <c r="C8" i="9"/>
  <c r="B8" i="9"/>
  <c r="J8" i="9"/>
  <c r="C7" i="9"/>
  <c r="B7" i="9"/>
  <c r="J7" i="9"/>
  <c r="C6" i="9"/>
  <c r="B6" i="9"/>
  <c r="J6" i="9"/>
  <c r="C5" i="9"/>
  <c r="B5" i="9"/>
  <c r="J5" i="9"/>
  <c r="C43" i="10"/>
  <c r="J43" i="10"/>
  <c r="C42" i="10"/>
  <c r="J42" i="10"/>
  <c r="D40" i="10"/>
  <c r="C38" i="10"/>
  <c r="J38" i="10"/>
  <c r="C37" i="10"/>
  <c r="B37" i="10"/>
  <c r="J37" i="10"/>
  <c r="C36" i="10"/>
  <c r="B36" i="10"/>
  <c r="J36" i="10"/>
  <c r="C35" i="10"/>
  <c r="B35" i="10"/>
  <c r="J35" i="10"/>
  <c r="C34" i="10"/>
  <c r="B34" i="10"/>
  <c r="J34" i="10"/>
  <c r="D32" i="10"/>
  <c r="C30" i="10"/>
  <c r="B30" i="10"/>
  <c r="J30" i="10"/>
  <c r="C29" i="10"/>
  <c r="B29" i="10"/>
  <c r="J29" i="10"/>
  <c r="C28" i="10"/>
  <c r="B28" i="10"/>
  <c r="J28" i="10"/>
  <c r="C27" i="10"/>
  <c r="B27" i="10"/>
  <c r="J27" i="10"/>
  <c r="C26" i="10"/>
  <c r="B26" i="10"/>
  <c r="J26" i="10"/>
  <c r="C25" i="10"/>
  <c r="B25" i="10"/>
  <c r="J25" i="10"/>
  <c r="C24" i="10"/>
  <c r="B24" i="10"/>
  <c r="J24" i="10"/>
  <c r="D22" i="10"/>
  <c r="C20" i="10"/>
  <c r="B20" i="10"/>
  <c r="J20" i="10"/>
  <c r="C19" i="10"/>
  <c r="B19" i="10"/>
  <c r="J19" i="10"/>
  <c r="C18" i="10"/>
  <c r="B18" i="10"/>
  <c r="J18" i="10"/>
  <c r="C17" i="10"/>
  <c r="B17" i="10"/>
  <c r="J17" i="10"/>
  <c r="C16" i="10"/>
  <c r="B16" i="10"/>
  <c r="J16" i="10"/>
  <c r="C15" i="10"/>
  <c r="B15" i="10"/>
  <c r="J15" i="10"/>
  <c r="C14" i="10"/>
  <c r="B14" i="10"/>
  <c r="J14" i="10"/>
  <c r="D12" i="10"/>
  <c r="C10" i="10"/>
  <c r="B10" i="10"/>
  <c r="J10" i="10"/>
  <c r="C9" i="10"/>
  <c r="B9" i="10"/>
  <c r="J9" i="10"/>
  <c r="B8" i="10"/>
  <c r="J8" i="10"/>
  <c r="C7" i="10"/>
  <c r="B7" i="10"/>
  <c r="J7" i="10"/>
  <c r="C6" i="10"/>
  <c r="B6" i="10"/>
  <c r="J6" i="10"/>
  <c r="C5" i="10"/>
  <c r="B5" i="10"/>
  <c r="J5" i="10"/>
  <c r="C43" i="11"/>
  <c r="B43" i="11"/>
  <c r="J43" i="11"/>
  <c r="C42" i="11"/>
  <c r="B42" i="11"/>
  <c r="J42" i="11"/>
  <c r="D40" i="11"/>
  <c r="C38" i="11"/>
  <c r="B38" i="11"/>
  <c r="J38" i="11"/>
  <c r="C37" i="11"/>
  <c r="B37" i="11"/>
  <c r="J37" i="11"/>
  <c r="C36" i="11"/>
  <c r="B36" i="11"/>
  <c r="J36" i="11"/>
  <c r="C35" i="11"/>
  <c r="B35" i="11"/>
  <c r="J35" i="11"/>
  <c r="C34" i="11"/>
  <c r="B34" i="11"/>
  <c r="J34" i="11"/>
  <c r="D32" i="11"/>
  <c r="C30" i="11"/>
  <c r="B30" i="11"/>
  <c r="J30" i="11"/>
  <c r="C29" i="11"/>
  <c r="B29" i="11"/>
  <c r="J29" i="11"/>
  <c r="C28" i="11"/>
  <c r="B28" i="11"/>
  <c r="J28" i="11"/>
  <c r="C27" i="11"/>
  <c r="B27" i="11"/>
  <c r="J27" i="11"/>
  <c r="C26" i="11"/>
  <c r="B26" i="11"/>
  <c r="J26" i="11"/>
  <c r="C25" i="11"/>
  <c r="B25" i="11"/>
  <c r="J25" i="11"/>
  <c r="C24" i="11"/>
  <c r="B24" i="11"/>
  <c r="J24" i="11"/>
  <c r="D22" i="11"/>
  <c r="C20" i="11"/>
  <c r="B20" i="11"/>
  <c r="J20" i="11"/>
  <c r="C19" i="11"/>
  <c r="B19" i="11"/>
  <c r="J19" i="11"/>
  <c r="C18" i="11"/>
  <c r="B18" i="11"/>
  <c r="J18" i="11"/>
  <c r="C17" i="11"/>
  <c r="B17" i="11"/>
  <c r="J17" i="11"/>
  <c r="C16" i="11"/>
  <c r="B16" i="11"/>
  <c r="J16" i="11"/>
  <c r="C15" i="11"/>
  <c r="B15" i="11"/>
  <c r="J15" i="11"/>
  <c r="C14" i="11"/>
  <c r="B14" i="11"/>
  <c r="J14" i="11"/>
  <c r="D12" i="11"/>
  <c r="C10" i="11"/>
  <c r="B10" i="11"/>
  <c r="J10" i="11"/>
  <c r="C9" i="11"/>
  <c r="B9" i="11"/>
  <c r="J9" i="11"/>
  <c r="C8" i="11"/>
  <c r="B8" i="11"/>
  <c r="J8" i="11"/>
  <c r="C7" i="11"/>
  <c r="B7" i="11"/>
  <c r="J7" i="11"/>
  <c r="C6" i="11"/>
  <c r="B6" i="11"/>
  <c r="J6" i="11"/>
  <c r="C5" i="11"/>
  <c r="B5" i="11"/>
  <c r="J5" i="11"/>
  <c r="C43" i="8"/>
  <c r="B43" i="8"/>
  <c r="J43" i="8"/>
  <c r="C42" i="8"/>
  <c r="B42" i="8"/>
  <c r="J42" i="8"/>
  <c r="D40" i="8"/>
  <c r="C38" i="8"/>
  <c r="B38" i="8"/>
  <c r="J38" i="8"/>
  <c r="C37" i="8"/>
  <c r="B37" i="8"/>
  <c r="J37" i="8"/>
  <c r="C36" i="8"/>
  <c r="B36" i="8"/>
  <c r="J36" i="8"/>
  <c r="C35" i="8"/>
  <c r="B35" i="8"/>
  <c r="J35" i="8"/>
  <c r="C34" i="8"/>
  <c r="B34" i="8"/>
  <c r="J34" i="8"/>
  <c r="D32" i="8"/>
  <c r="C30" i="8"/>
  <c r="B30" i="8"/>
  <c r="J30" i="8"/>
  <c r="C29" i="8"/>
  <c r="B29" i="8"/>
  <c r="J29" i="8"/>
  <c r="C28" i="8"/>
  <c r="B28" i="8"/>
  <c r="J28" i="8"/>
  <c r="C27" i="8"/>
  <c r="B27" i="8"/>
  <c r="J27" i="8"/>
  <c r="C26" i="8"/>
  <c r="B26" i="8"/>
  <c r="J26" i="8"/>
  <c r="C25" i="8"/>
  <c r="B25" i="8"/>
  <c r="J25" i="8"/>
  <c r="C24" i="8"/>
  <c r="B24" i="8"/>
  <c r="J24" i="8"/>
  <c r="D22" i="8"/>
  <c r="C20" i="8"/>
  <c r="B20" i="8"/>
  <c r="J20" i="8"/>
  <c r="C19" i="8"/>
  <c r="B19" i="8"/>
  <c r="J19" i="8"/>
  <c r="C18" i="8"/>
  <c r="B18" i="8"/>
  <c r="J18" i="8"/>
  <c r="C17" i="8"/>
  <c r="B17" i="8"/>
  <c r="J17" i="8"/>
  <c r="C16" i="8"/>
  <c r="B16" i="8"/>
  <c r="J16" i="8"/>
  <c r="C15" i="8"/>
  <c r="B15" i="8"/>
  <c r="J15" i="8"/>
  <c r="C14" i="8"/>
  <c r="B14" i="8"/>
  <c r="J14" i="8"/>
  <c r="D12" i="8"/>
  <c r="C10" i="8"/>
  <c r="B10" i="8"/>
  <c r="J10" i="8"/>
  <c r="C9" i="8"/>
  <c r="B9" i="8"/>
  <c r="J9" i="8"/>
  <c r="C8" i="8"/>
  <c r="B8" i="8"/>
  <c r="J8" i="8"/>
  <c r="C7" i="8"/>
  <c r="B7" i="8"/>
  <c r="J7" i="8"/>
  <c r="C6" i="8"/>
  <c r="B6" i="8"/>
  <c r="J6" i="8"/>
  <c r="C5" i="8"/>
  <c r="B5" i="8"/>
  <c r="J5" i="8"/>
  <c r="C43" i="2"/>
  <c r="B43" i="2"/>
  <c r="J43" i="2"/>
  <c r="C42" i="2"/>
  <c r="B42" i="2"/>
  <c r="J42" i="2"/>
  <c r="C38" i="2"/>
  <c r="B38" i="2"/>
  <c r="J38" i="2"/>
  <c r="C37" i="2"/>
  <c r="C36" i="2"/>
  <c r="B36" i="2"/>
  <c r="J36" i="2"/>
  <c r="C35" i="2"/>
  <c r="B35" i="2"/>
  <c r="J35" i="2"/>
  <c r="C34" i="2"/>
  <c r="B34" i="2"/>
  <c r="J34" i="2"/>
  <c r="C30" i="2"/>
  <c r="B30" i="2"/>
  <c r="J30" i="2"/>
  <c r="C29" i="2"/>
  <c r="B29" i="2"/>
  <c r="J29" i="2"/>
  <c r="C28" i="2"/>
  <c r="B28" i="2"/>
  <c r="J28" i="2"/>
  <c r="C27" i="2"/>
  <c r="B27" i="2"/>
  <c r="J27" i="2"/>
  <c r="C26" i="2"/>
  <c r="B26" i="2"/>
  <c r="J26" i="2"/>
  <c r="C25" i="2"/>
  <c r="B25" i="2"/>
  <c r="J25" i="2"/>
  <c r="C24" i="2"/>
  <c r="B24" i="2"/>
  <c r="J24" i="2"/>
  <c r="B20" i="2"/>
  <c r="J20" i="2"/>
  <c r="C20" i="2"/>
  <c r="C19" i="2"/>
  <c r="B19" i="2"/>
  <c r="J19" i="2"/>
  <c r="C18" i="2"/>
  <c r="B18" i="2"/>
  <c r="J18" i="2"/>
  <c r="C17" i="2"/>
  <c r="B17" i="2"/>
  <c r="J17" i="2"/>
  <c r="C16" i="2"/>
  <c r="B16" i="2"/>
  <c r="J16" i="2"/>
  <c r="C15" i="2"/>
  <c r="B15" i="2"/>
  <c r="J15" i="2"/>
  <c r="C14" i="2"/>
  <c r="B14" i="2"/>
  <c r="J14" i="2"/>
  <c r="C6" i="2"/>
  <c r="C7" i="2"/>
  <c r="C8" i="2"/>
  <c r="C9" i="2"/>
  <c r="C10" i="2"/>
  <c r="B6" i="2"/>
  <c r="J6" i="2"/>
  <c r="B7" i="2"/>
  <c r="J7" i="2"/>
  <c r="B8" i="2"/>
  <c r="J8" i="2"/>
  <c r="B9" i="2"/>
  <c r="J9" i="2"/>
  <c r="B10" i="2"/>
  <c r="J10" i="2"/>
  <c r="B5" i="2"/>
  <c r="J5" i="2"/>
  <c r="C5" i="2"/>
  <c r="D12" i="2"/>
  <c r="D40" i="2"/>
  <c r="D32" i="2"/>
  <c r="E12" i="10"/>
  <c r="I12" i="2"/>
  <c r="I40" i="2"/>
  <c r="G40" i="11"/>
  <c r="E40" i="11"/>
  <c r="I32" i="11"/>
  <c r="G22" i="8"/>
  <c r="G32" i="9"/>
  <c r="E12" i="11"/>
  <c r="I22" i="10"/>
  <c r="E40" i="10"/>
  <c r="I40" i="9"/>
  <c r="E40" i="9"/>
  <c r="E22" i="9"/>
  <c r="G12" i="8"/>
  <c r="I22" i="2"/>
  <c r="G22" i="2"/>
  <c r="G32" i="2"/>
  <c r="G40" i="2"/>
  <c r="I40" i="11"/>
  <c r="G32" i="11"/>
  <c r="G12" i="11"/>
  <c r="E22" i="11"/>
  <c r="F48" i="11"/>
  <c r="D48" i="11"/>
  <c r="H48" i="11"/>
  <c r="I12" i="11"/>
  <c r="I12" i="10"/>
  <c r="E22" i="10"/>
  <c r="I40" i="10"/>
  <c r="G12" i="10"/>
  <c r="G40" i="10"/>
  <c r="G32" i="10"/>
  <c r="I22" i="9"/>
  <c r="G22" i="9"/>
  <c r="G40" i="8"/>
  <c r="E22" i="8"/>
  <c r="I40" i="8"/>
  <c r="I32" i="8"/>
  <c r="I12" i="8"/>
  <c r="E40" i="8"/>
  <c r="E12" i="8"/>
  <c r="E12" i="2"/>
  <c r="E32" i="2"/>
  <c r="E40" i="2"/>
</calcChain>
</file>

<file path=xl/sharedStrings.xml><?xml version="1.0" encoding="utf-8"?>
<sst xmlns="http://schemas.openxmlformats.org/spreadsheetml/2006/main" count="272" uniqueCount="52">
  <si>
    <t>Price</t>
  </si>
  <si>
    <t>Carnagie Melon University Order Guide/ Waste Sheet</t>
  </si>
  <si>
    <t>Snacks</t>
  </si>
  <si>
    <t>Waste</t>
  </si>
  <si>
    <t>TOTAL SNACK ITEMS</t>
  </si>
  <si>
    <t>Sandwiches</t>
  </si>
  <si>
    <t>TOTAL SANDWICHES</t>
  </si>
  <si>
    <t>Wraps</t>
  </si>
  <si>
    <t>TOTAL WRAPS</t>
  </si>
  <si>
    <t>Salads</t>
  </si>
  <si>
    <t>TOTAL SALADS</t>
  </si>
  <si>
    <t>Entrees</t>
  </si>
  <si>
    <t>TOTAL ENTREES</t>
  </si>
  <si>
    <t>SKU</t>
  </si>
  <si>
    <t>Sell
Price</t>
  </si>
  <si>
    <t>TOTAL ITEMS DELIVERED</t>
  </si>
  <si>
    <t>Total ITEMS WASTED</t>
  </si>
  <si>
    <t>END OF WEEK TOTALS</t>
  </si>
  <si>
    <t>NAME</t>
  </si>
  <si>
    <t>SOLD</t>
  </si>
  <si>
    <t>WASTE</t>
  </si>
  <si>
    <t>SELL %</t>
  </si>
  <si>
    <t>WASTE %</t>
  </si>
  <si>
    <t>***USE NEW CMU PANTRY LAB LABELS***</t>
  </si>
  <si>
    <t>TOTAL ITEMS WASTED</t>
  </si>
  <si>
    <t>WEEK OF: 8.31- 9.4</t>
  </si>
  <si>
    <t>9.2.15</t>
  </si>
  <si>
    <t>9.4.15</t>
  </si>
  <si>
    <t>Chicken Pot Pie</t>
  </si>
  <si>
    <t>Black Bean Tofu</t>
  </si>
  <si>
    <t>WEEK OF: 9.7- 9.11</t>
  </si>
  <si>
    <t>9.7.15</t>
  </si>
  <si>
    <t>9.9.15</t>
  </si>
  <si>
    <t>9.11.15</t>
  </si>
  <si>
    <t>WEEK OF: 9.14-9.18</t>
  </si>
  <si>
    <t>9.14.15</t>
  </si>
  <si>
    <t>9.16.15</t>
  </si>
  <si>
    <t>9.18.15</t>
  </si>
  <si>
    <t>WEEK OF: 9.21-9.25</t>
  </si>
  <si>
    <t>9.21.15</t>
  </si>
  <si>
    <t>9.23.15</t>
  </si>
  <si>
    <t>9.25.15</t>
  </si>
  <si>
    <t>WEEK OF: 9.28-10.2</t>
  </si>
  <si>
    <t>9.28.15</t>
  </si>
  <si>
    <t>9.30.15</t>
  </si>
  <si>
    <t>Kung Pao Beef</t>
  </si>
  <si>
    <t>Cedar Smoked Tofu Veggi Stack</t>
  </si>
  <si>
    <t>Cedar Smoked Salmon</t>
  </si>
  <si>
    <t>Slow Roasted Brisket</t>
  </si>
  <si>
    <t>Cajun Tofu Gumbo</t>
  </si>
  <si>
    <t>Salt &amp; Pepper Tofu</t>
  </si>
  <si>
    <t>Chicken Fried Steak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</si>
</sst>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Protection="1"/>
    <xf numFmtId="0" fontId="3" fillId="3" borderId="0" xfId="0" applyFont="1" applyFill="1" applyAlignment="1" applyProtection="1">
      <alignment horizontal="left" vertical="center"/>
    </xf>
    <xf numFmtId="0" fontId="0" fillId="0" borderId="1" xfId="0" applyBorder="1" applyProtection="1"/>
    <xf numFmtId="0" fontId="5" fillId="0" borderId="0" xfId="0" applyFont="1" applyProtection="1"/>
    <xf numFmtId="0" fontId="3" fillId="3" borderId="0" xfId="0" applyFont="1" applyFill="1" applyProtection="1"/>
    <xf numFmtId="0" fontId="8" fillId="0" borderId="0" xfId="0" applyFont="1" applyProtection="1"/>
    <xf numFmtId="0" fontId="9" fillId="3" borderId="0" xfId="0" applyFont="1" applyFill="1" applyProtection="1"/>
    <xf numFmtId="0" fontId="0" fillId="0" borderId="0" xfId="0"/>
    <xf numFmtId="0" fontId="0" fillId="3" borderId="1" xfId="0" applyFill="1" applyBorder="1" applyProtection="1"/>
    <xf numFmtId="0" fontId="3" fillId="3" borderId="0" xfId="0" applyFont="1" applyFill="1" applyAlignment="1" applyProtection="1">
      <alignment horizontal="center" vertical="center"/>
    </xf>
    <xf numFmtId="0" fontId="6" fillId="0" borderId="1" xfId="0" applyFont="1" applyBorder="1" applyProtection="1"/>
    <xf numFmtId="0" fontId="1" fillId="0" borderId="1" xfId="0" applyFont="1" applyBorder="1" applyProtection="1"/>
    <xf numFmtId="0" fontId="10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0" borderId="0" xfId="0" applyFont="1" applyAlignment="1" applyProtection="1">
      <alignment vertical="center"/>
    </xf>
    <xf numFmtId="0" fontId="5" fillId="0" borderId="0" xfId="0" applyNumberFormat="1" applyFont="1" applyAlignment="1" applyProtection="1">
      <alignment horizontal="center" vertical="center"/>
    </xf>
    <xf numFmtId="0" fontId="9" fillId="3" borderId="0" xfId="0" applyNumberFormat="1" applyFont="1" applyFill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center" vertical="center"/>
    </xf>
    <xf numFmtId="0" fontId="0" fillId="0" borderId="0" xfId="0" applyNumberFormat="1" applyAlignment="1" applyProtection="1">
      <alignment horizontal="center" vertical="center"/>
    </xf>
    <xf numFmtId="0" fontId="0" fillId="3" borderId="0" xfId="0" applyNumberFormat="1" applyFill="1" applyAlignment="1" applyProtection="1">
      <alignment horizontal="center" vertical="center"/>
    </xf>
    <xf numFmtId="0" fontId="10" fillId="3" borderId="0" xfId="0" applyNumberFormat="1" applyFont="1" applyFill="1" applyAlignment="1" applyProtection="1">
      <alignment horizontal="center" vertical="center"/>
    </xf>
    <xf numFmtId="0" fontId="3" fillId="3" borderId="0" xfId="0" applyNumberFormat="1" applyFont="1" applyFill="1" applyAlignment="1" applyProtection="1">
      <alignment horizontal="center" vertical="center"/>
      <protection locked="0"/>
    </xf>
    <xf numFmtId="0" fontId="3" fillId="3" borderId="0" xfId="0" applyNumberFormat="1" applyFont="1" applyFill="1" applyAlignment="1" applyProtection="1">
      <alignment horizontal="center" vertical="center"/>
    </xf>
    <xf numFmtId="0" fontId="3" fillId="3" borderId="0" xfId="0" applyNumberFormat="1" applyFont="1" applyFill="1" applyAlignment="1" applyProtection="1">
      <alignment horizontal="center" vertical="center" wrapText="1"/>
      <protection locked="0"/>
    </xf>
    <xf numFmtId="0" fontId="3" fillId="3" borderId="0" xfId="0" applyFont="1" applyFill="1" applyAlignment="1">
      <alignment horizontal="center" vertical="center"/>
    </xf>
    <xf numFmtId="0" fontId="0" fillId="3" borderId="0" xfId="0" applyFill="1"/>
    <xf numFmtId="0" fontId="3" fillId="3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0" fontId="0" fillId="0" borderId="1" xfId="0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0" fillId="3" borderId="1" xfId="0" applyFill="1" applyBorder="1" applyAlignment="1" applyProtection="1">
      <alignment horizontal="center"/>
    </xf>
    <xf numFmtId="0" fontId="0" fillId="0" borderId="0" xfId="0" applyBorder="1" applyProtection="1">
      <protection locked="0"/>
    </xf>
    <xf numFmtId="166" fontId="7" fillId="0" borderId="0" xfId="0" applyNumberFormat="1" applyFon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 vertical="center"/>
      <protection locked="0"/>
    </xf>
    <xf numFmtId="0" fontId="12" fillId="0" borderId="0" xfId="0" applyNumberFormat="1" applyFont="1" applyBorder="1" applyAlignment="1" applyProtection="1">
      <alignment horizontal="center" vertical="center"/>
      <protection locked="0"/>
    </xf>
    <xf numFmtId="0" fontId="0" fillId="3" borderId="3" xfId="0" applyFill="1" applyBorder="1" applyProtection="1"/>
    <xf numFmtId="0" fontId="13" fillId="4" borderId="1" xfId="0" applyNumberFormat="1" applyFont="1" applyFill="1" applyBorder="1" applyAlignment="1" applyProtection="1">
      <alignment horizontal="center" vertical="center"/>
    </xf>
    <xf numFmtId="0" fontId="14" fillId="4" borderId="1" xfId="0" applyNumberFormat="1" applyFont="1" applyFill="1" applyBorder="1" applyAlignment="1" applyProtection="1">
      <alignment horizontal="center" vertical="center"/>
    </xf>
    <xf numFmtId="0" fontId="15" fillId="3" borderId="0" xfId="0" applyNumberFormat="1" applyFont="1" applyFill="1" applyAlignment="1" applyProtection="1">
      <alignment horizontal="center" vertical="center"/>
    </xf>
    <xf numFmtId="0" fontId="15" fillId="0" borderId="0" xfId="0" applyNumberFormat="1" applyFont="1" applyAlignment="1" applyProtection="1">
      <alignment horizontal="center" vertical="center"/>
    </xf>
    <xf numFmtId="0" fontId="1" fillId="0" borderId="2" xfId="0" applyNumberFormat="1" applyFont="1" applyBorder="1" applyAlignment="1" applyProtection="1">
      <alignment horizontal="center" vertical="center"/>
      <protection locked="0"/>
    </xf>
    <xf numFmtId="0" fontId="14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166" fontId="6" fillId="0" borderId="1" xfId="0" applyNumberFormat="1" applyFont="1" applyBorder="1" applyAlignment="1" applyProtection="1">
      <alignment horizontal="center" vertical="center"/>
    </xf>
    <xf numFmtId="166" fontId="1" fillId="0" borderId="1" xfId="0" applyNumberFormat="1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/>
    </xf>
    <xf numFmtId="0" fontId="6" fillId="5" borderId="0" xfId="0" applyFont="1" applyFill="1" applyBorder="1" applyProtection="1"/>
    <xf numFmtId="0" fontId="6" fillId="5" borderId="1" xfId="0" applyFont="1" applyFill="1" applyBorder="1" applyProtection="1"/>
    <xf numFmtId="0" fontId="6" fillId="6" borderId="0" xfId="0" applyFont="1" applyFill="1" applyBorder="1" applyProtection="1"/>
    <xf numFmtId="0" fontId="6" fillId="6" borderId="1" xfId="0" applyFont="1" applyFill="1" applyBorder="1" applyProtection="1"/>
    <xf numFmtId="0" fontId="8" fillId="5" borderId="0" xfId="0" applyFont="1" applyFill="1" applyProtection="1"/>
    <xf numFmtId="0" fontId="16" fillId="0" borderId="1" xfId="0" applyFont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166" fontId="6" fillId="0" borderId="0" xfId="0" applyNumberFormat="1" applyFont="1" applyBorder="1" applyAlignment="1" applyProtection="1">
      <alignment horizontal="center" vertical="center"/>
    </xf>
    <xf numFmtId="0" fontId="1" fillId="0" borderId="0" xfId="0" applyNumberFormat="1" applyFont="1" applyBorder="1" applyAlignment="1" applyProtection="1">
      <alignment horizontal="center" vertical="center"/>
      <protection locked="0"/>
    </xf>
    <xf numFmtId="0" fontId="14" fillId="0" borderId="0" xfId="0" applyNumberFormat="1" applyFont="1" applyBorder="1" applyAlignment="1" applyProtection="1">
      <alignment horizontal="center" vertical="center"/>
      <protection locked="0"/>
    </xf>
    <xf numFmtId="0" fontId="8" fillId="4" borderId="0" xfId="0" applyFont="1" applyFill="1" applyProtection="1"/>
    <xf numFmtId="0" fontId="3" fillId="3" borderId="0" xfId="0" applyNumberFormat="1" applyFont="1" applyFill="1" applyAlignment="1" applyProtection="1">
      <alignment horizontal="center" vertical="center"/>
      <protection locked="0"/>
    </xf>
    <xf numFmtId="0" fontId="3" fillId="3" borderId="4" xfId="0" applyNumberFormat="1" applyFont="1" applyFill="1" applyBorder="1" applyAlignment="1" applyProtection="1">
      <alignment horizontal="center" vertical="center"/>
      <protection locked="0"/>
    </xf>
    <xf numFmtId="0" fontId="3" fillId="3" borderId="0" xfId="0" applyNumberFormat="1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 wrapText="1"/>
    </xf>
    <xf numFmtId="0" fontId="11" fillId="2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51"/>
  <sheetViews>
    <sheetView showGridLines="0" tabSelected="1" topLeftCell="A19" workbookViewId="0">
      <selection activeCell="J19" sqref="J1:L1048576"/>
    </sheetView>
  </sheetViews>
  <sheetFormatPr baseColWidth="10" defaultColWidth="9.1640625" defaultRowHeight="14" x14ac:dyDescent="0"/>
  <cols>
    <col min="1" max="1" width="9.1640625" style="1"/>
    <col min="2" max="2" width="43.83203125" style="1" customWidth="1"/>
    <col min="3" max="3" width="13.5" style="1" customWidth="1"/>
    <col min="4" max="9" width="8.6640625" style="19" customWidth="1"/>
    <col min="10" max="10" width="43.83203125" style="1" customWidth="1"/>
    <col min="11" max="14" width="8.83203125" style="1" customWidth="1"/>
    <col min="15" max="15" width="9.1640625" style="1" customWidth="1"/>
    <col min="16" max="16384" width="9.1640625" style="1"/>
  </cols>
  <sheetData>
    <row r="1" spans="1:14" ht="26.25" customHeight="1">
      <c r="B1" s="15" t="s">
        <v>1</v>
      </c>
      <c r="C1" s="15"/>
      <c r="D1" s="18"/>
      <c r="E1" s="18"/>
      <c r="F1" s="18"/>
      <c r="G1" s="18"/>
      <c r="H1" s="18"/>
      <c r="I1" s="18"/>
    </row>
    <row r="2" spans="1:14" ht="16.5" customHeight="1">
      <c r="B2" s="15" t="s">
        <v>25</v>
      </c>
      <c r="C2" s="15"/>
      <c r="D2" s="18"/>
      <c r="E2" s="18"/>
      <c r="F2" s="18"/>
      <c r="G2" s="18"/>
      <c r="H2" s="18"/>
      <c r="I2" s="18"/>
    </row>
    <row r="3" spans="1:14" ht="16.5" customHeight="1">
      <c r="A3" s="13"/>
      <c r="B3" s="10" t="s">
        <v>2</v>
      </c>
      <c r="C3" s="67" t="s">
        <v>14</v>
      </c>
      <c r="D3" s="61">
        <v>0</v>
      </c>
      <c r="E3" s="24">
        <f>D3</f>
        <v>0</v>
      </c>
      <c r="F3" s="61" t="s">
        <v>26</v>
      </c>
      <c r="G3" s="22" t="str">
        <f>F3</f>
        <v>9.2.15</v>
      </c>
      <c r="H3" s="61" t="s">
        <v>27</v>
      </c>
      <c r="I3" s="22" t="str">
        <f>H3</f>
        <v>9.4.15</v>
      </c>
      <c r="J3" s="25" t="s">
        <v>17</v>
      </c>
      <c r="K3" s="26"/>
      <c r="L3" s="26"/>
      <c r="M3" s="26"/>
      <c r="N3" s="26"/>
    </row>
    <row r="4" spans="1:14" ht="16.5" customHeight="1">
      <c r="A4" s="14" t="s">
        <v>13</v>
      </c>
      <c r="B4" s="2"/>
      <c r="C4" s="65"/>
      <c r="D4" s="61"/>
      <c r="E4" s="22" t="s">
        <v>3</v>
      </c>
      <c r="F4" s="61"/>
      <c r="G4" s="22" t="s">
        <v>3</v>
      </c>
      <c r="H4" s="62"/>
      <c r="I4" s="22" t="s">
        <v>3</v>
      </c>
      <c r="J4" s="25" t="s">
        <v>18</v>
      </c>
      <c r="K4" s="25" t="s">
        <v>19</v>
      </c>
      <c r="L4" s="25" t="s">
        <v>20</v>
      </c>
      <c r="M4" s="25" t="s">
        <v>21</v>
      </c>
      <c r="N4" s="25" t="s">
        <v>22</v>
      </c>
    </row>
    <row r="5" spans="1:14" ht="16.5" customHeight="1">
      <c r="A5" s="55">
        <v>1910</v>
      </c>
      <c r="B5" s="12" t="str">
        <f t="shared" ref="B5:B10" si="0">IFERROR(VLOOKUP(A5,sku,2,FALSE),"")</f>
        <v/>
      </c>
      <c r="C5" s="46" t="str">
        <f t="shared" ref="C5:C10" si="1">IFERROR(VLOOKUP(A5,sku,3,FALSE),"")</f>
        <v/>
      </c>
      <c r="D5" s="42"/>
      <c r="E5" s="43"/>
      <c r="F5" s="42">
        <v>3</v>
      </c>
      <c r="G5" s="43">
        <v>0</v>
      </c>
      <c r="H5" s="42">
        <v>0</v>
      </c>
      <c r="I5" s="43">
        <v>0</v>
      </c>
      <c r="J5" s="27" t="str">
        <f>B5</f>
        <v/>
      </c>
      <c r="K5" s="28">
        <f>D5-E5+F5-G5+H5-I5</f>
        <v>3</v>
      </c>
      <c r="L5" s="28">
        <f>E5+G5+I5</f>
        <v>0</v>
      </c>
      <c r="M5" s="29">
        <f>K5/(D5+F5+H5)</f>
        <v>1</v>
      </c>
      <c r="N5" s="29">
        <f>L5/(D5+F5+H5)</f>
        <v>0</v>
      </c>
    </row>
    <row r="6" spans="1:14" ht="16.5" customHeight="1">
      <c r="A6" s="55">
        <v>1905</v>
      </c>
      <c r="B6" s="12" t="str">
        <f t="shared" si="0"/>
        <v/>
      </c>
      <c r="C6" s="46" t="str">
        <f t="shared" si="1"/>
        <v/>
      </c>
      <c r="D6" s="42"/>
      <c r="E6" s="43"/>
      <c r="F6" s="42">
        <v>3</v>
      </c>
      <c r="G6" s="43">
        <v>0</v>
      </c>
      <c r="H6" s="42">
        <v>0</v>
      </c>
      <c r="I6" s="43">
        <v>0</v>
      </c>
      <c r="J6" s="27" t="str">
        <f>B6</f>
        <v/>
      </c>
      <c r="K6" s="28">
        <f>D6-E6+F6-G6+H6-I6</f>
        <v>3</v>
      </c>
      <c r="L6" s="28">
        <f>E6+G6+I6</f>
        <v>0</v>
      </c>
      <c r="M6" s="29">
        <f>K6/(D6+F6+H6)</f>
        <v>1</v>
      </c>
      <c r="N6" s="29">
        <f>L6/(D6+F6+H6)</f>
        <v>0</v>
      </c>
    </row>
    <row r="7" spans="1:14" ht="16.5" customHeight="1">
      <c r="A7" s="55">
        <v>1721</v>
      </c>
      <c r="B7" s="12" t="str">
        <f t="shared" si="0"/>
        <v/>
      </c>
      <c r="C7" s="46" t="str">
        <f t="shared" si="1"/>
        <v/>
      </c>
      <c r="D7" s="42"/>
      <c r="E7" s="43"/>
      <c r="F7" s="42">
        <v>3</v>
      </c>
      <c r="G7" s="43">
        <v>3</v>
      </c>
      <c r="H7" s="42">
        <v>0</v>
      </c>
      <c r="I7" s="43">
        <v>0</v>
      </c>
      <c r="J7" s="27" t="str">
        <f>B7</f>
        <v/>
      </c>
      <c r="K7" s="28">
        <f>D7-E7+F7-G7+H7-I7</f>
        <v>0</v>
      </c>
      <c r="L7" s="28">
        <f>E7+G7+I7</f>
        <v>3</v>
      </c>
      <c r="M7" s="29">
        <f>K7/(D7+F7+H7)</f>
        <v>0</v>
      </c>
      <c r="N7" s="29">
        <f>L7/(D7+F7+H7)</f>
        <v>1</v>
      </c>
    </row>
    <row r="8" spans="1:14" ht="16.5" customHeight="1">
      <c r="A8" s="55"/>
      <c r="B8" s="12" t="str">
        <f t="shared" si="0"/>
        <v/>
      </c>
      <c r="C8" s="12" t="str">
        <f t="shared" si="1"/>
        <v/>
      </c>
      <c r="D8" s="42"/>
      <c r="E8" s="43"/>
      <c r="F8" s="44"/>
      <c r="G8" s="43"/>
      <c r="H8" s="44"/>
      <c r="I8" s="43"/>
      <c r="J8" s="27" t="str">
        <f>B8</f>
        <v/>
      </c>
      <c r="K8" s="28">
        <f>D8-E8+F8-G8+H8-I8</f>
        <v>0</v>
      </c>
      <c r="L8" s="28">
        <f>E8+G8+I8</f>
        <v>0</v>
      </c>
      <c r="M8" s="29" t="e">
        <f>K8/(D8+F8+H8)</f>
        <v>#DIV/0!</v>
      </c>
      <c r="N8" s="29" t="e">
        <f>L8/(D8+F8+H8)</f>
        <v>#DIV/0!</v>
      </c>
    </row>
    <row r="9" spans="1:14" ht="16.5" customHeight="1">
      <c r="A9" s="55"/>
      <c r="B9" s="12" t="str">
        <f t="shared" si="0"/>
        <v/>
      </c>
      <c r="C9" s="12" t="str">
        <f t="shared" si="1"/>
        <v/>
      </c>
      <c r="D9" s="42"/>
      <c r="E9" s="43"/>
      <c r="F9" s="44"/>
      <c r="G9" s="43"/>
      <c r="H9" s="44"/>
      <c r="I9" s="43"/>
      <c r="J9" s="27" t="str">
        <f>B9</f>
        <v/>
      </c>
      <c r="K9" s="28">
        <f>D9-E9+F9-G9+H9-I9</f>
        <v>0</v>
      </c>
      <c r="L9" s="28">
        <f>E9+G9+I9</f>
        <v>0</v>
      </c>
      <c r="M9" s="29" t="e">
        <f>K9/(D9+F9+H9)</f>
        <v>#DIV/0!</v>
      </c>
      <c r="N9" s="29" t="e">
        <f>L9/(D9+F9+H9)</f>
        <v>#DIV/0!</v>
      </c>
    </row>
    <row r="10" spans="1:14" ht="16.5" customHeight="1">
      <c r="A10" s="55"/>
      <c r="B10" s="12" t="str">
        <f t="shared" si="0"/>
        <v/>
      </c>
      <c r="C10" s="12" t="str">
        <f t="shared" si="1"/>
        <v/>
      </c>
      <c r="D10" s="42"/>
      <c r="E10" s="43"/>
      <c r="F10" s="44"/>
      <c r="G10" s="43"/>
      <c r="H10" s="44"/>
      <c r="I10" s="43"/>
      <c r="J10" s="27" t="str">
        <f>B10</f>
        <v/>
      </c>
      <c r="K10" s="28">
        <f>D10-E10+F10-G10+H10-I10</f>
        <v>0</v>
      </c>
      <c r="L10" s="28">
        <f>E10+G10+I10</f>
        <v>0</v>
      </c>
      <c r="M10" s="29" t="e">
        <f>K10/(D10+F10+H10)</f>
        <v>#DIV/0!</v>
      </c>
      <c r="N10" s="29" t="e">
        <f>L10/(D10+F10+H10)</f>
        <v>#DIV/0!</v>
      </c>
    </row>
    <row r="11" spans="1:14" ht="16.5" customHeight="1">
      <c r="A11" s="3"/>
      <c r="B11" s="4" t="s">
        <v>4</v>
      </c>
      <c r="C11" s="4"/>
      <c r="D11" s="16">
        <f t="shared" ref="D11:I11" si="2">SUM(D5:D10)</f>
        <v>0</v>
      </c>
      <c r="E11" s="41">
        <f t="shared" si="2"/>
        <v>0</v>
      </c>
      <c r="F11" s="16">
        <f t="shared" si="2"/>
        <v>9</v>
      </c>
      <c r="G11" s="41">
        <f t="shared" si="2"/>
        <v>3</v>
      </c>
      <c r="H11" s="16">
        <f t="shared" si="2"/>
        <v>0</v>
      </c>
      <c r="I11" s="41">
        <f t="shared" si="2"/>
        <v>0</v>
      </c>
      <c r="J11" s="27"/>
      <c r="K11" s="28"/>
      <c r="L11" s="8"/>
      <c r="M11" s="8"/>
      <c r="N11" s="8"/>
    </row>
    <row r="12" spans="1:14" ht="16.5" customHeight="1">
      <c r="A12" s="9"/>
      <c r="B12" s="10" t="s">
        <v>5</v>
      </c>
      <c r="C12" s="65" t="s">
        <v>0</v>
      </c>
      <c r="D12" s="63">
        <f>D3</f>
        <v>0</v>
      </c>
      <c r="E12" s="23">
        <f>$E$3</f>
        <v>0</v>
      </c>
      <c r="F12" s="63" t="str">
        <f>F3</f>
        <v>9.2.15</v>
      </c>
      <c r="G12" s="23" t="str">
        <f>$G$3</f>
        <v>9.2.15</v>
      </c>
      <c r="H12" s="63" t="str">
        <f>H3</f>
        <v>9.4.15</v>
      </c>
      <c r="I12" s="23" t="str">
        <f>$I$3</f>
        <v>9.4.15</v>
      </c>
      <c r="J12" s="27"/>
      <c r="K12" s="26"/>
      <c r="L12" s="26"/>
      <c r="M12" s="26"/>
      <c r="N12" s="26"/>
    </row>
    <row r="13" spans="1:14" ht="16.5" customHeight="1">
      <c r="A13" s="9"/>
      <c r="B13" s="5"/>
      <c r="C13" s="65"/>
      <c r="D13" s="63"/>
      <c r="E13" s="23" t="str">
        <f>$E$4</f>
        <v>Waste</v>
      </c>
      <c r="F13" s="63"/>
      <c r="G13" s="23" t="str">
        <f>$G$4</f>
        <v>Waste</v>
      </c>
      <c r="H13" s="63"/>
      <c r="I13" s="23" t="str">
        <f>$I$4</f>
        <v>Waste</v>
      </c>
      <c r="J13" s="25" t="s">
        <v>18</v>
      </c>
      <c r="K13" s="25" t="s">
        <v>19</v>
      </c>
      <c r="L13" s="25" t="s">
        <v>20</v>
      </c>
      <c r="M13" s="25" t="s">
        <v>21</v>
      </c>
      <c r="N13" s="25" t="s">
        <v>22</v>
      </c>
    </row>
    <row r="14" spans="1:14" ht="16.5" customHeight="1">
      <c r="A14" s="55">
        <v>1805</v>
      </c>
      <c r="B14" s="11" t="str">
        <f t="shared" ref="B14:B20" si="3">IFERROR(VLOOKUP(A14,sku,2,FALSE),"")</f>
        <v/>
      </c>
      <c r="C14" s="45" t="str">
        <f t="shared" ref="C14:C19" si="4">IFERROR(VLOOKUP(A14,sku,3,FALSE),"")</f>
        <v/>
      </c>
      <c r="D14" s="42"/>
      <c r="E14" s="43"/>
      <c r="F14" s="42">
        <v>3</v>
      </c>
      <c r="G14" s="43">
        <v>0</v>
      </c>
      <c r="H14" s="42">
        <v>0</v>
      </c>
      <c r="I14" s="43">
        <v>0</v>
      </c>
      <c r="J14" s="27" t="str">
        <f>B14</f>
        <v/>
      </c>
      <c r="K14" s="28">
        <f>D14-E14+F14-G14+H14-I14</f>
        <v>3</v>
      </c>
      <c r="L14" s="28">
        <f>E14+G14+I14</f>
        <v>0</v>
      </c>
      <c r="M14" s="29">
        <f>K14/(D14+F14+H14)</f>
        <v>1</v>
      </c>
      <c r="N14" s="29">
        <f>L14/(D14+F14+H14)</f>
        <v>0</v>
      </c>
    </row>
    <row r="15" spans="1:14" ht="16.5" customHeight="1">
      <c r="A15" s="55">
        <v>1809</v>
      </c>
      <c r="B15" s="12" t="str">
        <f t="shared" si="3"/>
        <v/>
      </c>
      <c r="C15" s="46" t="str">
        <f t="shared" si="4"/>
        <v/>
      </c>
      <c r="D15" s="42"/>
      <c r="E15" s="43"/>
      <c r="F15" s="42">
        <v>3</v>
      </c>
      <c r="G15" s="43">
        <v>0</v>
      </c>
      <c r="H15" s="42">
        <v>0</v>
      </c>
      <c r="I15" s="43">
        <v>0</v>
      </c>
      <c r="J15" s="27" t="str">
        <f>B15</f>
        <v/>
      </c>
      <c r="K15" s="28">
        <f>D15-E15+F15-G15+H15-I15</f>
        <v>3</v>
      </c>
      <c r="L15" s="28">
        <f>E15+G15+I15</f>
        <v>0</v>
      </c>
      <c r="M15" s="29">
        <f>K15/(D15+F15+H15)</f>
        <v>1</v>
      </c>
      <c r="N15" s="29">
        <f>L15/(D15+F15+H15)</f>
        <v>0</v>
      </c>
    </row>
    <row r="16" spans="1:14" ht="16.5" customHeight="1">
      <c r="A16" s="55">
        <v>1812</v>
      </c>
      <c r="B16" s="11" t="str">
        <f t="shared" si="3"/>
        <v/>
      </c>
      <c r="C16" s="45" t="str">
        <f t="shared" si="4"/>
        <v/>
      </c>
      <c r="D16" s="42"/>
      <c r="E16" s="43"/>
      <c r="F16" s="42">
        <v>3</v>
      </c>
      <c r="G16" s="43">
        <v>0</v>
      </c>
      <c r="H16" s="42">
        <v>0</v>
      </c>
      <c r="I16" s="43">
        <v>0</v>
      </c>
      <c r="J16" s="27" t="str">
        <f>B16</f>
        <v/>
      </c>
      <c r="K16" s="28">
        <f>D16-E16+F16-G16+H16-I16</f>
        <v>3</v>
      </c>
      <c r="L16" s="28">
        <f>E16+G16+I16</f>
        <v>0</v>
      </c>
      <c r="M16" s="29">
        <f>K16/(D16+F16+H16)</f>
        <v>1</v>
      </c>
      <c r="N16" s="29">
        <f>L16/(D16+F16+H16)</f>
        <v>0</v>
      </c>
    </row>
    <row r="17" spans="1:14" ht="16.5" customHeight="1">
      <c r="A17" s="55">
        <v>1817</v>
      </c>
      <c r="B17" s="11" t="str">
        <f t="shared" si="3"/>
        <v/>
      </c>
      <c r="C17" s="45" t="str">
        <f t="shared" si="4"/>
        <v/>
      </c>
      <c r="D17" s="42"/>
      <c r="E17" s="43"/>
      <c r="F17" s="42">
        <v>3</v>
      </c>
      <c r="G17" s="43">
        <v>0</v>
      </c>
      <c r="H17" s="42">
        <v>0</v>
      </c>
      <c r="I17" s="43">
        <v>0</v>
      </c>
      <c r="J17" s="27" t="str">
        <f>B17</f>
        <v/>
      </c>
      <c r="K17" s="28">
        <f>D17-E17+F17-G17+H17-I17</f>
        <v>3</v>
      </c>
      <c r="L17" s="28">
        <f>E17+G17+I17</f>
        <v>0</v>
      </c>
      <c r="M17" s="29">
        <f>K17/(D17+F17+H17)</f>
        <v>1</v>
      </c>
      <c r="N17" s="29">
        <f>L17/(D17+F17+H17)</f>
        <v>0</v>
      </c>
    </row>
    <row r="18" spans="1:14" ht="16.5" customHeight="1">
      <c r="A18" s="55">
        <v>1793</v>
      </c>
      <c r="B18" s="12" t="str">
        <f t="shared" si="3"/>
        <v/>
      </c>
      <c r="C18" s="45" t="str">
        <f t="shared" si="4"/>
        <v/>
      </c>
      <c r="D18" s="42"/>
      <c r="E18" s="43"/>
      <c r="F18" s="42">
        <v>3</v>
      </c>
      <c r="G18" s="43">
        <v>0</v>
      </c>
      <c r="H18" s="42">
        <v>0</v>
      </c>
      <c r="I18" s="43">
        <v>0</v>
      </c>
      <c r="J18" s="27" t="str">
        <f>B18</f>
        <v/>
      </c>
      <c r="K18" s="28">
        <f>D18-E18+F18-G18+H18-I18</f>
        <v>3</v>
      </c>
      <c r="L18" s="28">
        <f>E18+G18+I18</f>
        <v>0</v>
      </c>
      <c r="M18" s="29">
        <f>K18/(D18+F18+H18)</f>
        <v>1</v>
      </c>
      <c r="N18" s="29">
        <f>L18/(D18+F18+H18)</f>
        <v>0</v>
      </c>
    </row>
    <row r="19" spans="1:14" ht="16.5" customHeight="1">
      <c r="A19" s="55"/>
      <c r="B19" s="12" t="str">
        <f t="shared" si="3"/>
        <v/>
      </c>
      <c r="C19" s="46" t="str">
        <f t="shared" si="4"/>
        <v/>
      </c>
      <c r="D19" s="42"/>
      <c r="E19" s="43"/>
      <c r="F19" s="44"/>
      <c r="G19" s="43"/>
      <c r="H19" s="44"/>
      <c r="I19" s="43"/>
      <c r="J19" s="27" t="str">
        <f>B19</f>
        <v/>
      </c>
      <c r="K19" s="28">
        <f>D19-E19+F19-G19+H19-I19</f>
        <v>0</v>
      </c>
      <c r="L19" s="28">
        <f>E19+G19+I19</f>
        <v>0</v>
      </c>
      <c r="M19" s="29" t="e">
        <f>K19/(D19+F19+H19)</f>
        <v>#DIV/0!</v>
      </c>
      <c r="N19" s="29" t="e">
        <f>L19/(D19+F19+H19)</f>
        <v>#DIV/0!</v>
      </c>
    </row>
    <row r="20" spans="1:14" ht="16.5" customHeight="1">
      <c r="A20" s="55"/>
      <c r="B20" s="12" t="str">
        <f t="shared" si="3"/>
        <v/>
      </c>
      <c r="C20" s="46" t="str">
        <f>IFERROR(VLOOKUP(A20,sku,3,FALSE),"")</f>
        <v/>
      </c>
      <c r="D20" s="42"/>
      <c r="E20" s="43"/>
      <c r="F20" s="44"/>
      <c r="G20" s="43"/>
      <c r="H20" s="44"/>
      <c r="I20" s="43"/>
      <c r="J20" s="27" t="str">
        <f>B20</f>
        <v/>
      </c>
      <c r="K20" s="28">
        <f>D20-E20+F20-G20+H20-I20</f>
        <v>0</v>
      </c>
      <c r="L20" s="28">
        <f>E20+G20+I20</f>
        <v>0</v>
      </c>
      <c r="M20" s="29" t="e">
        <f>K20/(D20+F20+H20)</f>
        <v>#DIV/0!</v>
      </c>
      <c r="N20" s="29" t="e">
        <f>L20/(D20+F20+H20)</f>
        <v>#DIV/0!</v>
      </c>
    </row>
    <row r="21" spans="1:14" ht="16.5" customHeight="1">
      <c r="A21" s="3"/>
      <c r="B21" s="4" t="s">
        <v>6</v>
      </c>
      <c r="C21" s="4"/>
      <c r="D21" s="16">
        <f t="shared" ref="D21:I21" si="5">SUM(D14:D20)</f>
        <v>0</v>
      </c>
      <c r="E21" s="41">
        <f t="shared" si="5"/>
        <v>0</v>
      </c>
      <c r="F21" s="16">
        <f t="shared" si="5"/>
        <v>15</v>
      </c>
      <c r="G21" s="41">
        <f t="shared" si="5"/>
        <v>0</v>
      </c>
      <c r="H21" s="16">
        <f t="shared" si="5"/>
        <v>0</v>
      </c>
      <c r="I21" s="41">
        <f t="shared" si="5"/>
        <v>0</v>
      </c>
      <c r="J21" s="27"/>
      <c r="K21" s="8"/>
      <c r="L21" s="8"/>
      <c r="M21" s="8"/>
      <c r="N21" s="8"/>
    </row>
    <row r="22" spans="1:14" ht="16.5" customHeight="1">
      <c r="A22" s="9"/>
      <c r="B22" s="10" t="s">
        <v>7</v>
      </c>
      <c r="C22" s="65" t="s">
        <v>0</v>
      </c>
      <c r="D22" s="63">
        <f>D3</f>
        <v>0</v>
      </c>
      <c r="E22" s="23">
        <f>$E$3</f>
        <v>0</v>
      </c>
      <c r="F22" s="63" t="str">
        <f>F3</f>
        <v>9.2.15</v>
      </c>
      <c r="G22" s="23" t="str">
        <f>$G$3</f>
        <v>9.2.15</v>
      </c>
      <c r="H22" s="63" t="str">
        <f>H3</f>
        <v>9.4.15</v>
      </c>
      <c r="I22" s="23" t="str">
        <f>$I$3</f>
        <v>9.4.15</v>
      </c>
      <c r="J22" s="27"/>
      <c r="K22" s="26"/>
      <c r="L22" s="26"/>
      <c r="M22" s="26"/>
      <c r="N22" s="26"/>
    </row>
    <row r="23" spans="1:14" ht="16.5" customHeight="1">
      <c r="A23" s="9"/>
      <c r="B23" s="5"/>
      <c r="C23" s="65"/>
      <c r="D23" s="66"/>
      <c r="E23" s="23" t="str">
        <f>$E$4</f>
        <v>Waste</v>
      </c>
      <c r="F23" s="63"/>
      <c r="G23" s="23" t="str">
        <f>$G$4</f>
        <v>Waste</v>
      </c>
      <c r="H23" s="63"/>
      <c r="I23" s="23" t="str">
        <f>$I$4</f>
        <v>Waste</v>
      </c>
      <c r="J23" s="25" t="s">
        <v>18</v>
      </c>
      <c r="K23" s="25" t="s">
        <v>19</v>
      </c>
      <c r="L23" s="25" t="s">
        <v>20</v>
      </c>
      <c r="M23" s="25" t="s">
        <v>21</v>
      </c>
      <c r="N23" s="25" t="s">
        <v>22</v>
      </c>
    </row>
    <row r="24" spans="1:14" ht="16.5" customHeight="1">
      <c r="A24" s="55">
        <v>1842</v>
      </c>
      <c r="B24" s="11" t="str">
        <f t="shared" ref="B24:B30" si="6">IFERROR(VLOOKUP(A24,sku,2,FALSE),"")</f>
        <v/>
      </c>
      <c r="C24" s="45" t="str">
        <f t="shared" ref="C24:C30" si="7">IFERROR(VLOOKUP(A24,sku,3,FALSE),"")</f>
        <v/>
      </c>
      <c r="D24" s="42"/>
      <c r="E24" s="43"/>
      <c r="F24" s="42">
        <v>2</v>
      </c>
      <c r="G24" s="43">
        <v>0</v>
      </c>
      <c r="H24" s="42">
        <v>0</v>
      </c>
      <c r="I24" s="43">
        <v>0</v>
      </c>
      <c r="J24" s="27" t="str">
        <f>B24</f>
        <v/>
      </c>
      <c r="K24" s="28">
        <f>D24-E24+F24-G24+H24-I24</f>
        <v>2</v>
      </c>
      <c r="L24" s="28">
        <f>E24+G24+I24</f>
        <v>0</v>
      </c>
      <c r="M24" s="29">
        <f>K24/(D24+F24+H24)</f>
        <v>1</v>
      </c>
      <c r="N24" s="29">
        <f>L24/(D24+F24+H24)</f>
        <v>0</v>
      </c>
    </row>
    <row r="25" spans="1:14" ht="16.5" customHeight="1">
      <c r="A25" s="55">
        <v>1860</v>
      </c>
      <c r="B25" s="12" t="str">
        <f t="shared" si="6"/>
        <v/>
      </c>
      <c r="C25" s="46" t="str">
        <f t="shared" si="7"/>
        <v/>
      </c>
      <c r="D25" s="42"/>
      <c r="E25" s="43"/>
      <c r="F25" s="42">
        <v>2</v>
      </c>
      <c r="G25" s="43">
        <v>0</v>
      </c>
      <c r="H25" s="42">
        <v>0</v>
      </c>
      <c r="I25" s="43">
        <v>0</v>
      </c>
      <c r="J25" s="27" t="str">
        <f>B25</f>
        <v/>
      </c>
      <c r="K25" s="28">
        <f>D25-E25+F25-G25+H25-I25</f>
        <v>2</v>
      </c>
      <c r="L25" s="28">
        <f>E25+G25+I25</f>
        <v>0</v>
      </c>
      <c r="M25" s="29">
        <f>K25/(D25+F25+H25)</f>
        <v>1</v>
      </c>
      <c r="N25" s="29">
        <f>L25/(D25+F25+H25)</f>
        <v>0</v>
      </c>
    </row>
    <row r="26" spans="1:14" ht="16.5" customHeight="1">
      <c r="A26" s="55">
        <v>1866</v>
      </c>
      <c r="B26" s="11" t="str">
        <f t="shared" si="6"/>
        <v/>
      </c>
      <c r="C26" s="45" t="str">
        <f t="shared" si="7"/>
        <v/>
      </c>
      <c r="D26" s="42"/>
      <c r="E26" s="43"/>
      <c r="F26" s="42">
        <v>2</v>
      </c>
      <c r="G26" s="43">
        <v>0</v>
      </c>
      <c r="H26" s="42">
        <v>0</v>
      </c>
      <c r="I26" s="43">
        <v>0</v>
      </c>
      <c r="J26" s="27" t="str">
        <f>B26</f>
        <v/>
      </c>
      <c r="K26" s="28">
        <f>D26-E26+F26-G26+H26-I26</f>
        <v>2</v>
      </c>
      <c r="L26" s="28">
        <f>E26+G26+I26</f>
        <v>0</v>
      </c>
      <c r="M26" s="29">
        <f>K26/(D26+F26+H26)</f>
        <v>1</v>
      </c>
      <c r="N26" s="29">
        <f>L26/(D26+F26+H26)</f>
        <v>0</v>
      </c>
    </row>
    <row r="27" spans="1:14" ht="16.5" customHeight="1">
      <c r="A27" s="55">
        <v>1772</v>
      </c>
      <c r="B27" s="11" t="str">
        <f t="shared" si="6"/>
        <v/>
      </c>
      <c r="C27" s="45" t="str">
        <f t="shared" si="7"/>
        <v/>
      </c>
      <c r="D27" s="42"/>
      <c r="E27" s="43"/>
      <c r="F27" s="42">
        <v>2</v>
      </c>
      <c r="G27" s="43">
        <v>0</v>
      </c>
      <c r="H27" s="42">
        <v>0</v>
      </c>
      <c r="I27" s="43">
        <v>0</v>
      </c>
      <c r="J27" s="27" t="str">
        <f>B27</f>
        <v/>
      </c>
      <c r="K27" s="28">
        <f>D27-E27+F27-G27+H27-I27</f>
        <v>2</v>
      </c>
      <c r="L27" s="28">
        <f>E27+G27+I27</f>
        <v>0</v>
      </c>
      <c r="M27" s="29">
        <f>K27/(D27+F27+H27)</f>
        <v>1</v>
      </c>
      <c r="N27" s="29">
        <f>L27/(D27+F27+H27)</f>
        <v>0</v>
      </c>
    </row>
    <row r="28" spans="1:14" ht="16.5" customHeight="1">
      <c r="A28" s="55">
        <v>1834</v>
      </c>
      <c r="B28" s="12" t="str">
        <f t="shared" si="6"/>
        <v/>
      </c>
      <c r="C28" s="46" t="str">
        <f t="shared" si="7"/>
        <v/>
      </c>
      <c r="D28" s="42"/>
      <c r="E28" s="43"/>
      <c r="F28" s="42">
        <v>2</v>
      </c>
      <c r="G28" s="43">
        <v>0</v>
      </c>
      <c r="H28" s="42">
        <v>0</v>
      </c>
      <c r="I28" s="43">
        <v>0</v>
      </c>
      <c r="J28" s="27" t="str">
        <f>B28</f>
        <v/>
      </c>
      <c r="K28" s="28">
        <f>D28-E28+F28-G28+H28-I28</f>
        <v>2</v>
      </c>
      <c r="L28" s="28">
        <f>E28+G28+I28</f>
        <v>0</v>
      </c>
      <c r="M28" s="29">
        <f>K28/(D28+F28+H28)</f>
        <v>1</v>
      </c>
      <c r="N28" s="29">
        <f>L28/(D28+F28+H28)</f>
        <v>0</v>
      </c>
    </row>
    <row r="29" spans="1:14" ht="16.5" customHeight="1">
      <c r="A29" s="55"/>
      <c r="B29" s="12" t="str">
        <f t="shared" si="6"/>
        <v/>
      </c>
      <c r="C29" s="46" t="str">
        <f t="shared" si="7"/>
        <v/>
      </c>
      <c r="D29" s="42"/>
      <c r="E29" s="43"/>
      <c r="F29" s="44"/>
      <c r="G29" s="43"/>
      <c r="H29" s="44"/>
      <c r="I29" s="43"/>
      <c r="J29" s="27" t="str">
        <f>B29</f>
        <v/>
      </c>
      <c r="K29" s="28">
        <f>D29-E29+F29-G29+H29-I29</f>
        <v>0</v>
      </c>
      <c r="L29" s="28">
        <f>E29+G29+I29</f>
        <v>0</v>
      </c>
      <c r="M29" s="29" t="e">
        <f>K29/(D29+F29+H29)</f>
        <v>#DIV/0!</v>
      </c>
      <c r="N29" s="29" t="e">
        <f>L29/(D29+F29+H29)</f>
        <v>#DIV/0!</v>
      </c>
    </row>
    <row r="30" spans="1:14" ht="16.5" customHeight="1">
      <c r="A30" s="55"/>
      <c r="B30" s="12" t="str">
        <f t="shared" si="6"/>
        <v/>
      </c>
      <c r="C30" s="46" t="str">
        <f t="shared" si="7"/>
        <v/>
      </c>
      <c r="D30" s="42"/>
      <c r="E30" s="43"/>
      <c r="F30" s="44"/>
      <c r="G30" s="43"/>
      <c r="H30" s="44"/>
      <c r="I30" s="43"/>
      <c r="J30" s="27" t="str">
        <f>B30</f>
        <v/>
      </c>
      <c r="K30" s="28">
        <f>D30-E30+F30-G30+H30-I30</f>
        <v>0</v>
      </c>
      <c r="L30" s="28">
        <f>E30+G30+I30</f>
        <v>0</v>
      </c>
      <c r="M30" s="29" t="e">
        <f>K30/(D30+F30+H30)</f>
        <v>#DIV/0!</v>
      </c>
      <c r="N30" s="29" t="e">
        <f>L30/(D30+F30+H30)</f>
        <v>#DIV/0!</v>
      </c>
    </row>
    <row r="31" spans="1:14" ht="16.5" customHeight="1">
      <c r="A31" s="3"/>
      <c r="B31" s="4" t="s">
        <v>8</v>
      </c>
      <c r="C31" s="4"/>
      <c r="D31" s="16">
        <f t="shared" ref="D31:I31" si="8">SUM(D24:D30)</f>
        <v>0</v>
      </c>
      <c r="E31" s="41">
        <f t="shared" si="8"/>
        <v>0</v>
      </c>
      <c r="F31" s="16">
        <f t="shared" si="8"/>
        <v>10</v>
      </c>
      <c r="G31" s="41">
        <f t="shared" si="8"/>
        <v>0</v>
      </c>
      <c r="H31" s="16">
        <f t="shared" si="8"/>
        <v>0</v>
      </c>
      <c r="I31" s="41">
        <f t="shared" si="8"/>
        <v>0</v>
      </c>
      <c r="J31" s="27"/>
      <c r="K31" s="8"/>
      <c r="L31" s="8"/>
      <c r="M31" s="8"/>
      <c r="N31" s="8"/>
    </row>
    <row r="32" spans="1:14" ht="16.5" customHeight="1">
      <c r="A32" s="9"/>
      <c r="B32" s="10" t="s">
        <v>9</v>
      </c>
      <c r="C32" s="65" t="s">
        <v>0</v>
      </c>
      <c r="D32" s="63">
        <f>D3</f>
        <v>0</v>
      </c>
      <c r="E32" s="23">
        <f>$E$3</f>
        <v>0</v>
      </c>
      <c r="F32" s="63" t="str">
        <f>F3</f>
        <v>9.2.15</v>
      </c>
      <c r="G32" s="23" t="str">
        <f>$G$3</f>
        <v>9.2.15</v>
      </c>
      <c r="H32" s="63" t="str">
        <f>H3</f>
        <v>9.4.15</v>
      </c>
      <c r="I32" s="23" t="str">
        <f>$I$3</f>
        <v>9.4.15</v>
      </c>
      <c r="J32" s="27"/>
      <c r="K32" s="26"/>
      <c r="L32" s="26"/>
      <c r="M32" s="26"/>
      <c r="N32" s="26"/>
    </row>
    <row r="33" spans="1:14" ht="16.5" customHeight="1">
      <c r="A33" s="9"/>
      <c r="B33" s="5"/>
      <c r="C33" s="65"/>
      <c r="D33" s="63"/>
      <c r="E33" s="23" t="str">
        <f>$E$4</f>
        <v>Waste</v>
      </c>
      <c r="F33" s="63"/>
      <c r="G33" s="23" t="str">
        <f>$G$4</f>
        <v>Waste</v>
      </c>
      <c r="H33" s="63"/>
      <c r="I33" s="23" t="str">
        <f>$I$4</f>
        <v>Waste</v>
      </c>
      <c r="J33" s="25" t="s">
        <v>18</v>
      </c>
      <c r="K33" s="25" t="s">
        <v>19</v>
      </c>
      <c r="L33" s="25" t="s">
        <v>20</v>
      </c>
      <c r="M33" s="25" t="s">
        <v>21</v>
      </c>
      <c r="N33" s="25" t="s">
        <v>22</v>
      </c>
    </row>
    <row r="34" spans="1:14" ht="16.5" customHeight="1">
      <c r="A34" s="55">
        <v>1873</v>
      </c>
      <c r="B34" s="11" t="str">
        <f>IFERROR(VLOOKUP(A34,sku,2,FALSE),"")</f>
        <v/>
      </c>
      <c r="C34" s="45" t="str">
        <f>IFERROR(VLOOKUP(A34,sku,3,FALSE),"")</f>
        <v/>
      </c>
      <c r="D34" s="42"/>
      <c r="E34" s="43"/>
      <c r="F34" s="42">
        <v>2</v>
      </c>
      <c r="G34" s="43">
        <v>0</v>
      </c>
      <c r="H34" s="42">
        <v>0</v>
      </c>
      <c r="I34" s="43">
        <v>0</v>
      </c>
      <c r="J34" s="27" t="str">
        <f>B34</f>
        <v/>
      </c>
      <c r="K34" s="28">
        <f>D34-E34+F34-G34+H34-I34</f>
        <v>2</v>
      </c>
      <c r="L34" s="28">
        <f>E34+G34+I34</f>
        <v>0</v>
      </c>
      <c r="M34" s="29">
        <f>K34/(D34+F34+H34)</f>
        <v>1</v>
      </c>
      <c r="N34" s="29">
        <f>L34/(D34+F34+H34)</f>
        <v>0</v>
      </c>
    </row>
    <row r="35" spans="1:14" ht="16.5" customHeight="1">
      <c r="A35" s="55">
        <v>1879</v>
      </c>
      <c r="B35" s="11" t="str">
        <f>IFERROR(VLOOKUP(A35,sku,2,FALSE),"")</f>
        <v/>
      </c>
      <c r="C35" s="45" t="str">
        <f>IFERROR(VLOOKUP(A35,sku,3,FALSE),"")</f>
        <v/>
      </c>
      <c r="D35" s="42"/>
      <c r="E35" s="43"/>
      <c r="F35" s="42">
        <v>2</v>
      </c>
      <c r="G35" s="43">
        <v>0</v>
      </c>
      <c r="H35" s="42">
        <v>0</v>
      </c>
      <c r="I35" s="43">
        <v>0</v>
      </c>
      <c r="J35" s="27" t="str">
        <f>B35</f>
        <v/>
      </c>
      <c r="K35" s="28">
        <f>D35-E35+F35-G35+H35-I35</f>
        <v>2</v>
      </c>
      <c r="L35" s="28">
        <f>E35+G35+I35</f>
        <v>0</v>
      </c>
      <c r="M35" s="29">
        <f>K35/(D35+F35+H35)</f>
        <v>1</v>
      </c>
      <c r="N35" s="29">
        <f>L35/(D35+F35+H35)</f>
        <v>0</v>
      </c>
    </row>
    <row r="36" spans="1:14" ht="16.5" customHeight="1">
      <c r="A36" s="55">
        <v>1881</v>
      </c>
      <c r="B36" s="11" t="str">
        <f>IFERROR(VLOOKUP(A36,sku,2,FALSE),"")</f>
        <v/>
      </c>
      <c r="C36" s="45" t="str">
        <f>IFERROR(VLOOKUP(A36,sku,3,FALSE),"")</f>
        <v/>
      </c>
      <c r="D36" s="42"/>
      <c r="E36" s="43"/>
      <c r="F36" s="42">
        <v>2</v>
      </c>
      <c r="G36" s="43">
        <v>0</v>
      </c>
      <c r="H36" s="42">
        <v>0</v>
      </c>
      <c r="I36" s="43">
        <v>0</v>
      </c>
      <c r="J36" s="27" t="str">
        <f>B36</f>
        <v/>
      </c>
      <c r="K36" s="28">
        <f>D36-E36+F36-G36+H36-I36</f>
        <v>2</v>
      </c>
      <c r="L36" s="28">
        <f>E36+G36+I36</f>
        <v>0</v>
      </c>
      <c r="M36" s="29">
        <f>K36/(D36+F36+H36)</f>
        <v>1</v>
      </c>
      <c r="N36" s="29">
        <f>L36/(D36+F36+H36)</f>
        <v>0</v>
      </c>
    </row>
    <row r="37" spans="1:14" ht="16.5" customHeight="1">
      <c r="A37" s="55">
        <v>1868</v>
      </c>
      <c r="B37" s="11" t="str">
        <f>IFERROR(VLOOKUP(A37,sku,2,FALSE),"")</f>
        <v/>
      </c>
      <c r="C37" s="45" t="str">
        <f>IFERROR(VLOOKUP(A37,sku,3,FALSE),"")</f>
        <v/>
      </c>
      <c r="D37" s="42"/>
      <c r="E37" s="43"/>
      <c r="F37" s="42">
        <v>2</v>
      </c>
      <c r="G37" s="43">
        <v>0</v>
      </c>
      <c r="H37" s="42">
        <v>0</v>
      </c>
      <c r="I37" s="43">
        <v>0</v>
      </c>
      <c r="J37" s="27" t="str">
        <f>B37</f>
        <v/>
      </c>
      <c r="K37" s="28">
        <f>D37-E37+F37-G37+H37-I37</f>
        <v>2</v>
      </c>
      <c r="L37" s="28">
        <f>E37+G37+I37</f>
        <v>0</v>
      </c>
      <c r="M37" s="29">
        <f>K37/(D37+F37+H37)</f>
        <v>1</v>
      </c>
      <c r="N37" s="29">
        <f>L37/(D37+F37+H37)</f>
        <v>0</v>
      </c>
    </row>
    <row r="38" spans="1:14" ht="16.5" customHeight="1">
      <c r="A38" s="55"/>
      <c r="B38" s="11" t="str">
        <f>IFERROR(VLOOKUP(A38,sku,2,FALSE),"")</f>
        <v/>
      </c>
      <c r="C38" s="45" t="str">
        <f>IFERROR(VLOOKUP(A38,sku,3,FALSE),"")</f>
        <v/>
      </c>
      <c r="D38" s="42"/>
      <c r="E38" s="43"/>
      <c r="F38" s="42"/>
      <c r="G38" s="43"/>
      <c r="H38" s="44"/>
      <c r="I38" s="43"/>
      <c r="J38" s="27" t="str">
        <f>B38</f>
        <v/>
      </c>
      <c r="K38" s="28">
        <f>D38-E38+F38-G38+H38-I38</f>
        <v>0</v>
      </c>
      <c r="L38" s="28">
        <f>E38+G38+I38</f>
        <v>0</v>
      </c>
      <c r="M38" s="29" t="e">
        <f>K38/(D38+F38+H38)</f>
        <v>#DIV/0!</v>
      </c>
      <c r="N38" s="29" t="e">
        <f>L38/(D38+F38+H38)</f>
        <v>#DIV/0!</v>
      </c>
    </row>
    <row r="39" spans="1:14" ht="16.5" customHeight="1">
      <c r="A39" s="3"/>
      <c r="B39" s="6" t="s">
        <v>10</v>
      </c>
      <c r="C39" s="6"/>
      <c r="D39" s="16">
        <f t="shared" ref="D39:I39" si="9">SUM(D34:D38)</f>
        <v>0</v>
      </c>
      <c r="E39" s="41">
        <f t="shared" si="9"/>
        <v>0</v>
      </c>
      <c r="F39" s="16">
        <f t="shared" si="9"/>
        <v>8</v>
      </c>
      <c r="G39" s="41">
        <f t="shared" si="9"/>
        <v>0</v>
      </c>
      <c r="H39" s="16">
        <f t="shared" si="9"/>
        <v>0</v>
      </c>
      <c r="I39" s="41">
        <f t="shared" si="9"/>
        <v>0</v>
      </c>
      <c r="J39" s="27"/>
      <c r="K39" s="8"/>
      <c r="L39" s="8"/>
      <c r="M39" s="8"/>
      <c r="N39" s="8"/>
    </row>
    <row r="40" spans="1:14" ht="16.5" customHeight="1">
      <c r="A40" s="9"/>
      <c r="B40" s="10" t="s">
        <v>11</v>
      </c>
      <c r="C40" s="65" t="s">
        <v>0</v>
      </c>
      <c r="D40" s="63">
        <f>D3</f>
        <v>0</v>
      </c>
      <c r="E40" s="23">
        <f>$E$3</f>
        <v>0</v>
      </c>
      <c r="F40" s="63" t="str">
        <f>F3</f>
        <v>9.2.15</v>
      </c>
      <c r="G40" s="23" t="str">
        <f>$G$3</f>
        <v>9.2.15</v>
      </c>
      <c r="H40" s="63" t="str">
        <f>H3</f>
        <v>9.4.15</v>
      </c>
      <c r="I40" s="23" t="str">
        <f>$I$3</f>
        <v>9.4.15</v>
      </c>
      <c r="J40" s="27"/>
      <c r="K40" s="26"/>
      <c r="L40" s="26"/>
      <c r="M40" s="26"/>
      <c r="N40" s="26"/>
    </row>
    <row r="41" spans="1:14" ht="16.5" customHeight="1">
      <c r="A41" s="9"/>
      <c r="B41" s="5"/>
      <c r="C41" s="65"/>
      <c r="D41" s="63"/>
      <c r="E41" s="23" t="str">
        <f>$E$4</f>
        <v>Waste</v>
      </c>
      <c r="F41" s="63"/>
      <c r="G41" s="23" t="str">
        <f>$G$4</f>
        <v>Waste</v>
      </c>
      <c r="H41" s="63"/>
      <c r="I41" s="23" t="str">
        <f>$I$4</f>
        <v>Waste</v>
      </c>
      <c r="J41" s="25" t="s">
        <v>18</v>
      </c>
      <c r="K41" s="25" t="s">
        <v>19</v>
      </c>
      <c r="L41" s="25" t="s">
        <v>20</v>
      </c>
      <c r="M41" s="25" t="s">
        <v>21</v>
      </c>
      <c r="N41" s="25" t="s">
        <v>22</v>
      </c>
    </row>
    <row r="42" spans="1:14" ht="16.5" customHeight="1">
      <c r="A42" s="55">
        <v>1943</v>
      </c>
      <c r="B42" s="49" t="str">
        <f>IFERROR(VLOOKUP(A42,sku,2,FALSE),"")</f>
        <v/>
      </c>
      <c r="C42" s="45" t="str">
        <f>IFERROR(VLOOKUP(A42,sku,3,FALSE),"")</f>
        <v/>
      </c>
      <c r="D42" s="44"/>
      <c r="E42" s="43"/>
      <c r="F42" s="44">
        <v>2</v>
      </c>
      <c r="G42" s="43">
        <v>0</v>
      </c>
      <c r="H42" s="44">
        <v>0</v>
      </c>
      <c r="I42" s="43">
        <v>0</v>
      </c>
      <c r="J42" s="27" t="str">
        <f>B42</f>
        <v/>
      </c>
      <c r="K42" s="28">
        <f>D42+F42+H42</f>
        <v>2</v>
      </c>
      <c r="L42" s="28">
        <f>E42+G42+I42</f>
        <v>0</v>
      </c>
      <c r="M42" s="29">
        <f>K42/(D42+F42+H42)</f>
        <v>1</v>
      </c>
      <c r="N42" s="29">
        <f>L42/(D42+F42+H42)</f>
        <v>0</v>
      </c>
    </row>
    <row r="43" spans="1:14" ht="16.5" customHeight="1">
      <c r="A43" s="55">
        <v>1945</v>
      </c>
      <c r="B43" s="51" t="str">
        <f>IFERROR(VLOOKUP(A43,sku,2,FALSE),"")</f>
        <v/>
      </c>
      <c r="C43" s="45" t="str">
        <f>IFERROR(VLOOKUP(A43,sku,3,FALSE),"")</f>
        <v/>
      </c>
      <c r="D43" s="44"/>
      <c r="E43" s="43"/>
      <c r="F43" s="44">
        <v>2</v>
      </c>
      <c r="G43" s="43">
        <v>0</v>
      </c>
      <c r="H43" s="44">
        <v>0</v>
      </c>
      <c r="I43" s="43">
        <v>0</v>
      </c>
      <c r="J43" s="27" t="str">
        <f>B43</f>
        <v/>
      </c>
      <c r="K43" s="28">
        <f>D43+F43+H43</f>
        <v>2</v>
      </c>
      <c r="L43" s="28">
        <f>E43+G43+I43</f>
        <v>0</v>
      </c>
      <c r="M43" s="29">
        <f>K43/(D43+F43+H43)</f>
        <v>1</v>
      </c>
      <c r="N43" s="29">
        <f>L43/(D43+F43+H43)</f>
        <v>0</v>
      </c>
    </row>
    <row r="44" spans="1:14" ht="16.5" customHeight="1">
      <c r="A44" s="33"/>
      <c r="B44" s="48" t="s">
        <v>28</v>
      </c>
      <c r="C44" s="34"/>
      <c r="D44" s="35"/>
      <c r="E44" s="36"/>
      <c r="F44" s="35"/>
      <c r="G44" s="36"/>
      <c r="H44" s="35"/>
      <c r="I44" s="36"/>
      <c r="J44" s="27"/>
      <c r="K44" s="28"/>
      <c r="L44" s="28"/>
      <c r="M44" s="29"/>
      <c r="N44" s="29"/>
    </row>
    <row r="45" spans="1:14" ht="16.5" customHeight="1">
      <c r="A45" s="33"/>
      <c r="B45" s="50" t="s">
        <v>29</v>
      </c>
      <c r="C45" s="34"/>
      <c r="D45" s="35"/>
      <c r="E45" s="36"/>
      <c r="F45" s="35"/>
      <c r="G45" s="36"/>
      <c r="H45" s="35"/>
      <c r="I45" s="36"/>
      <c r="J45" s="27"/>
      <c r="K45" s="28"/>
      <c r="L45" s="28"/>
      <c r="M45" s="29"/>
      <c r="N45" s="29"/>
    </row>
    <row r="46" spans="1:14" ht="16.5" customHeight="1">
      <c r="B46" s="6" t="s">
        <v>12</v>
      </c>
      <c r="C46" s="6"/>
      <c r="D46" s="16">
        <f t="shared" ref="D46:I46" si="10">SUM(D42:D43)</f>
        <v>0</v>
      </c>
      <c r="E46" s="41">
        <f t="shared" si="10"/>
        <v>0</v>
      </c>
      <c r="F46" s="16">
        <f t="shared" si="10"/>
        <v>4</v>
      </c>
      <c r="G46" s="41">
        <f t="shared" si="10"/>
        <v>0</v>
      </c>
      <c r="H46" s="16">
        <f t="shared" si="10"/>
        <v>0</v>
      </c>
      <c r="I46" s="41">
        <f t="shared" si="10"/>
        <v>0</v>
      </c>
      <c r="J46" s="27"/>
      <c r="K46" s="8"/>
      <c r="L46" s="8"/>
      <c r="M46" s="8"/>
      <c r="N46" s="8"/>
    </row>
    <row r="47" spans="1:14" ht="16.5" customHeight="1">
      <c r="B47" s="7" t="s">
        <v>16</v>
      </c>
      <c r="C47" s="7"/>
      <c r="D47" s="20"/>
      <c r="E47" s="40">
        <f>E11+E21+E31+E39+E46</f>
        <v>0</v>
      </c>
      <c r="F47" s="20"/>
      <c r="G47" s="40">
        <f>G11+G21+G31+G39+G46</f>
        <v>3</v>
      </c>
      <c r="H47" s="20"/>
      <c r="I47" s="40">
        <f>I11+I21+I31+I39+I46</f>
        <v>0</v>
      </c>
      <c r="J47" s="26"/>
      <c r="K47" s="8"/>
      <c r="L47" s="8"/>
      <c r="M47" s="8"/>
      <c r="N47" s="8"/>
    </row>
    <row r="48" spans="1:14" ht="15.75" customHeight="1">
      <c r="B48" s="7" t="s">
        <v>15</v>
      </c>
      <c r="C48" s="7"/>
      <c r="D48" s="17">
        <f>D46+D39+D31+D21+D11</f>
        <v>0</v>
      </c>
      <c r="E48" s="21"/>
      <c r="F48" s="17">
        <f>F46+F39+F31+F21+F11</f>
        <v>46</v>
      </c>
      <c r="G48" s="21"/>
      <c r="H48" s="17">
        <f>H46+H39+H31+H21+H11</f>
        <v>0</v>
      </c>
      <c r="I48" s="21"/>
      <c r="J48" s="8"/>
    </row>
    <row r="49" spans="1:3" ht="15.75" customHeight="1">
      <c r="A49" s="64" t="s">
        <v>23</v>
      </c>
      <c r="B49" s="64"/>
      <c r="C49" s="64"/>
    </row>
    <row r="50" spans="1:3" ht="15.75" customHeight="1"/>
    <row r="51" spans="1:3" ht="15.75" customHeight="1"/>
  </sheetData>
  <sheetProtection formatColumns="0"/>
  <mergeCells count="21">
    <mergeCell ref="A49:C49"/>
    <mergeCell ref="H32:H33"/>
    <mergeCell ref="C40:C41"/>
    <mergeCell ref="D40:D41"/>
    <mergeCell ref="F40:F41"/>
    <mergeCell ref="H40:H41"/>
    <mergeCell ref="C32:C33"/>
    <mergeCell ref="D32:D33"/>
    <mergeCell ref="F32:F33"/>
    <mergeCell ref="C22:C23"/>
    <mergeCell ref="D22:D23"/>
    <mergeCell ref="F22:F23"/>
    <mergeCell ref="H22:H23"/>
    <mergeCell ref="C12:C13"/>
    <mergeCell ref="C3:C4"/>
    <mergeCell ref="H3:H4"/>
    <mergeCell ref="H12:H13"/>
    <mergeCell ref="D12:D13"/>
    <mergeCell ref="F12:F13"/>
    <mergeCell ref="D3:D4"/>
    <mergeCell ref="F3:F4"/>
  </mergeCells>
  <pageMargins left="0.7" right="0.7" top="0.75" bottom="0.75" header="0.3" footer="0.3"/>
  <pageSetup scale="37" orientation="portrait"/>
  <colBreaks count="1" manualBreakCount="1">
    <brk id="1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51"/>
  <sheetViews>
    <sheetView showGridLines="0" topLeftCell="B19" workbookViewId="0">
      <selection activeCell="J19" sqref="J1:L1048576"/>
    </sheetView>
  </sheetViews>
  <sheetFormatPr baseColWidth="10" defaultColWidth="9.1640625" defaultRowHeight="14" x14ac:dyDescent="0"/>
  <cols>
    <col min="1" max="1" width="9.1640625" style="1"/>
    <col min="2" max="2" width="43.83203125" style="1" customWidth="1"/>
    <col min="3" max="3" width="13.5" style="1" customWidth="1"/>
    <col min="4" max="9" width="8.6640625" style="19" customWidth="1"/>
    <col min="10" max="10" width="43.83203125" style="1" customWidth="1"/>
    <col min="11" max="14" width="8.83203125" style="1" customWidth="1"/>
    <col min="15" max="16" width="9.1640625" style="1"/>
    <col min="17" max="17" width="9.1640625" style="1" customWidth="1"/>
    <col min="18" max="16384" width="9.1640625" style="1"/>
  </cols>
  <sheetData>
    <row r="1" spans="1:14" ht="26.25" customHeight="1">
      <c r="B1" s="15" t="s">
        <v>1</v>
      </c>
      <c r="C1" s="15"/>
      <c r="D1" s="18"/>
      <c r="E1" s="18"/>
      <c r="F1" s="18"/>
      <c r="G1" s="18"/>
      <c r="H1" s="18"/>
      <c r="I1" s="18"/>
    </row>
    <row r="2" spans="1:14" ht="16.5" customHeight="1">
      <c r="B2" s="15" t="s">
        <v>30</v>
      </c>
      <c r="C2" s="15"/>
      <c r="D2" s="18"/>
      <c r="E2" s="18"/>
      <c r="F2" s="18"/>
      <c r="G2" s="18"/>
      <c r="H2" s="18"/>
      <c r="I2" s="18"/>
    </row>
    <row r="3" spans="1:14" ht="16.5" customHeight="1">
      <c r="A3" s="13"/>
      <c r="B3" s="10" t="s">
        <v>2</v>
      </c>
      <c r="C3" s="67" t="s">
        <v>14</v>
      </c>
      <c r="D3" s="61" t="s">
        <v>31</v>
      </c>
      <c r="E3" s="24" t="str">
        <f>D3</f>
        <v>9.7.15</v>
      </c>
      <c r="F3" s="61" t="s">
        <v>32</v>
      </c>
      <c r="G3" s="22" t="str">
        <f>F3</f>
        <v>9.9.15</v>
      </c>
      <c r="H3" s="61" t="s">
        <v>33</v>
      </c>
      <c r="I3" s="22" t="str">
        <f>H3</f>
        <v>9.11.15</v>
      </c>
      <c r="J3" s="25" t="s">
        <v>17</v>
      </c>
      <c r="K3" s="26"/>
      <c r="L3" s="26"/>
      <c r="M3" s="26"/>
      <c r="N3" s="26"/>
    </row>
    <row r="4" spans="1:14" ht="16.5" customHeight="1">
      <c r="A4" s="14" t="s">
        <v>13</v>
      </c>
      <c r="B4" s="2"/>
      <c r="C4" s="65"/>
      <c r="D4" s="61"/>
      <c r="E4" s="22" t="s">
        <v>3</v>
      </c>
      <c r="F4" s="61"/>
      <c r="G4" s="22" t="s">
        <v>3</v>
      </c>
      <c r="H4" s="62"/>
      <c r="I4" s="22" t="s">
        <v>3</v>
      </c>
      <c r="J4" s="25" t="s">
        <v>18</v>
      </c>
      <c r="K4" s="25" t="s">
        <v>19</v>
      </c>
      <c r="L4" s="25" t="s">
        <v>20</v>
      </c>
      <c r="M4" s="25" t="s">
        <v>21</v>
      </c>
      <c r="N4" s="25" t="s">
        <v>22</v>
      </c>
    </row>
    <row r="5" spans="1:14" ht="16.5" customHeight="1">
      <c r="A5" s="53">
        <v>1912</v>
      </c>
      <c r="B5" s="12" t="str">
        <f t="shared" ref="B5:B10" si="0">IFERROR(VLOOKUP(A5,sku,2,FALSE),"")</f>
        <v/>
      </c>
      <c r="C5" s="46" t="str">
        <f t="shared" ref="C5:C10" si="1">IFERROR(VLOOKUP(A5,sku,3,FALSE),"")</f>
        <v/>
      </c>
      <c r="D5" s="42">
        <v>0</v>
      </c>
      <c r="E5" s="43">
        <v>0</v>
      </c>
      <c r="F5" s="42">
        <v>2</v>
      </c>
      <c r="G5" s="43">
        <v>2</v>
      </c>
      <c r="H5" s="42">
        <v>2</v>
      </c>
      <c r="I5" s="43">
        <v>2</v>
      </c>
      <c r="J5" s="27" t="str">
        <f>B5</f>
        <v/>
      </c>
      <c r="K5" s="28">
        <f>D5-E5+F5-G5+H5-I5</f>
        <v>0</v>
      </c>
      <c r="L5" s="28">
        <f>E5+G5+I5</f>
        <v>4</v>
      </c>
      <c r="M5" s="29">
        <f>K5/(D5+F5+H5)</f>
        <v>0</v>
      </c>
      <c r="N5" s="29">
        <f>L5/(D5+F5+H5)</f>
        <v>1</v>
      </c>
    </row>
    <row r="6" spans="1:14" ht="16.5" customHeight="1">
      <c r="A6" s="53">
        <v>1903</v>
      </c>
      <c r="B6" s="12" t="str">
        <f t="shared" si="0"/>
        <v/>
      </c>
      <c r="C6" s="46" t="str">
        <f t="shared" si="1"/>
        <v/>
      </c>
      <c r="D6" s="42">
        <v>0</v>
      </c>
      <c r="E6" s="43">
        <v>0</v>
      </c>
      <c r="F6" s="42">
        <v>2</v>
      </c>
      <c r="G6" s="43">
        <v>2</v>
      </c>
      <c r="H6" s="42">
        <v>2</v>
      </c>
      <c r="I6" s="43">
        <v>2</v>
      </c>
      <c r="J6" s="27" t="str">
        <f>B6</f>
        <v/>
      </c>
      <c r="K6" s="28">
        <f>D6-E6+F6-G6+H6-I6</f>
        <v>0</v>
      </c>
      <c r="L6" s="28">
        <f>E6+G6+I6</f>
        <v>4</v>
      </c>
      <c r="M6" s="29">
        <f>K6/(D6+F6+H6)</f>
        <v>0</v>
      </c>
      <c r="N6" s="29">
        <f>L6/(D6+F6+H6)</f>
        <v>1</v>
      </c>
    </row>
    <row r="7" spans="1:14" ht="16.5" customHeight="1">
      <c r="A7" s="53">
        <v>1910</v>
      </c>
      <c r="B7" s="12" t="str">
        <f t="shared" si="0"/>
        <v/>
      </c>
      <c r="C7" s="46" t="str">
        <f t="shared" si="1"/>
        <v/>
      </c>
      <c r="D7" s="42">
        <v>0</v>
      </c>
      <c r="E7" s="43">
        <v>0</v>
      </c>
      <c r="F7" s="42">
        <v>2</v>
      </c>
      <c r="G7" s="43">
        <v>0</v>
      </c>
      <c r="H7" s="42">
        <v>2</v>
      </c>
      <c r="I7" s="43">
        <v>0</v>
      </c>
      <c r="J7" s="27" t="str">
        <f>B7</f>
        <v/>
      </c>
      <c r="K7" s="28">
        <f>D7-E7+F7-G7+H7-I7</f>
        <v>4</v>
      </c>
      <c r="L7" s="28">
        <f>E7+G7+I7</f>
        <v>0</v>
      </c>
      <c r="M7" s="29">
        <f>K7/(D7+F7+H7)</f>
        <v>1</v>
      </c>
      <c r="N7" s="29">
        <f>L7/(D7+F7+H7)</f>
        <v>0</v>
      </c>
    </row>
    <row r="8" spans="1:14" ht="16.5" customHeight="1">
      <c r="A8" s="53">
        <v>1721</v>
      </c>
      <c r="B8" s="12" t="str">
        <f t="shared" si="0"/>
        <v/>
      </c>
      <c r="C8" s="47" t="str">
        <f t="shared" si="1"/>
        <v/>
      </c>
      <c r="D8" s="42">
        <v>0</v>
      </c>
      <c r="E8" s="43">
        <v>0</v>
      </c>
      <c r="F8" s="42">
        <v>2</v>
      </c>
      <c r="G8" s="43">
        <v>2</v>
      </c>
      <c r="H8" s="42">
        <v>2</v>
      </c>
      <c r="I8" s="43">
        <v>2</v>
      </c>
      <c r="J8" s="27" t="str">
        <f>B8</f>
        <v/>
      </c>
      <c r="K8" s="28">
        <f>D8+F8+H8</f>
        <v>4</v>
      </c>
      <c r="L8" s="28">
        <f>E8+G8+I8</f>
        <v>4</v>
      </c>
      <c r="M8" s="29">
        <f>K8/(D8+F8+H8)</f>
        <v>1</v>
      </c>
      <c r="N8" s="29">
        <f>L8/(D8+F8+H8)</f>
        <v>1</v>
      </c>
    </row>
    <row r="9" spans="1:14" ht="16.5" customHeight="1">
      <c r="A9" s="53">
        <v>1899</v>
      </c>
      <c r="B9" s="12" t="str">
        <f t="shared" si="0"/>
        <v/>
      </c>
      <c r="C9" s="47" t="str">
        <f t="shared" si="1"/>
        <v/>
      </c>
      <c r="D9" s="42">
        <v>0</v>
      </c>
      <c r="E9" s="43">
        <v>0</v>
      </c>
      <c r="F9" s="42">
        <v>2</v>
      </c>
      <c r="G9" s="43">
        <v>1</v>
      </c>
      <c r="H9" s="42">
        <v>2</v>
      </c>
      <c r="I9" s="43">
        <v>1</v>
      </c>
      <c r="J9" s="27" t="str">
        <f>B9</f>
        <v/>
      </c>
      <c r="K9" s="28">
        <f>D9+F9+H9</f>
        <v>4</v>
      </c>
      <c r="L9" s="28">
        <f>E9+G9+I9</f>
        <v>2</v>
      </c>
      <c r="M9" s="29">
        <f>K9/(D9+F9+H9)</f>
        <v>1</v>
      </c>
      <c r="N9" s="29">
        <f>L9/(D9+F9+H9)</f>
        <v>0.5</v>
      </c>
    </row>
    <row r="10" spans="1:14" ht="16.5" customHeight="1">
      <c r="A10" s="53"/>
      <c r="B10" s="12" t="str">
        <f t="shared" si="0"/>
        <v/>
      </c>
      <c r="C10" s="47" t="str">
        <f t="shared" si="1"/>
        <v/>
      </c>
      <c r="D10" s="42"/>
      <c r="E10" s="43"/>
      <c r="F10" s="42"/>
      <c r="G10" s="43"/>
      <c r="H10" s="44"/>
      <c r="I10" s="43"/>
      <c r="J10" s="27" t="str">
        <f>B10</f>
        <v/>
      </c>
      <c r="K10" s="28">
        <f>D10+F10+H10</f>
        <v>0</v>
      </c>
      <c r="L10" s="28">
        <f>E10+G10+I10</f>
        <v>0</v>
      </c>
      <c r="M10" s="29" t="e">
        <f>K10/(D10+F10+H10)</f>
        <v>#DIV/0!</v>
      </c>
      <c r="N10" s="29" t="e">
        <f>L10/(D10+F10+H10)</f>
        <v>#DIV/0!</v>
      </c>
    </row>
    <row r="11" spans="1:14" ht="16.5" customHeight="1">
      <c r="A11" s="3"/>
      <c r="B11" s="4" t="s">
        <v>4</v>
      </c>
      <c r="C11" s="31"/>
      <c r="D11" s="16">
        <f t="shared" ref="D11:I11" si="2">SUM(D5:D10)</f>
        <v>0</v>
      </c>
      <c r="E11" s="41">
        <f t="shared" si="2"/>
        <v>0</v>
      </c>
      <c r="F11" s="16">
        <f t="shared" si="2"/>
        <v>10</v>
      </c>
      <c r="G11" s="41">
        <f t="shared" si="2"/>
        <v>7</v>
      </c>
      <c r="H11" s="16">
        <f t="shared" si="2"/>
        <v>10</v>
      </c>
      <c r="I11" s="41">
        <f t="shared" si="2"/>
        <v>7</v>
      </c>
      <c r="J11" s="27"/>
      <c r="K11" s="28"/>
      <c r="L11" s="8"/>
      <c r="M11" s="8"/>
      <c r="N11" s="8"/>
    </row>
    <row r="12" spans="1:14" ht="16.5" customHeight="1">
      <c r="A12" s="9"/>
      <c r="B12" s="10" t="s">
        <v>5</v>
      </c>
      <c r="C12" s="65" t="s">
        <v>0</v>
      </c>
      <c r="D12" s="63" t="str">
        <f>D3</f>
        <v>9.7.15</v>
      </c>
      <c r="E12" s="23" t="str">
        <f>$E$3</f>
        <v>9.7.15</v>
      </c>
      <c r="F12" s="63" t="str">
        <f>F3</f>
        <v>9.9.15</v>
      </c>
      <c r="G12" s="23" t="str">
        <f>$G$3</f>
        <v>9.9.15</v>
      </c>
      <c r="H12" s="63" t="str">
        <f>H3</f>
        <v>9.11.15</v>
      </c>
      <c r="I12" s="23" t="str">
        <f>$I$3</f>
        <v>9.11.15</v>
      </c>
      <c r="J12" s="27"/>
      <c r="K12" s="26"/>
      <c r="L12" s="26"/>
      <c r="M12" s="26"/>
      <c r="N12" s="26"/>
    </row>
    <row r="13" spans="1:14" ht="16.5" customHeight="1">
      <c r="A13" s="9"/>
      <c r="B13" s="5"/>
      <c r="C13" s="65"/>
      <c r="D13" s="66"/>
      <c r="E13" s="23" t="str">
        <f>$E$4</f>
        <v>Waste</v>
      </c>
      <c r="F13" s="63"/>
      <c r="G13" s="23" t="str">
        <f>$G$4</f>
        <v>Waste</v>
      </c>
      <c r="H13" s="63"/>
      <c r="I13" s="23" t="str">
        <f>$I$4</f>
        <v>Waste</v>
      </c>
      <c r="J13" s="25" t="s">
        <v>18</v>
      </c>
      <c r="K13" s="25" t="s">
        <v>19</v>
      </c>
      <c r="L13" s="25" t="s">
        <v>20</v>
      </c>
      <c r="M13" s="25" t="s">
        <v>21</v>
      </c>
      <c r="N13" s="25" t="s">
        <v>22</v>
      </c>
    </row>
    <row r="14" spans="1:14" ht="16.5" customHeight="1">
      <c r="A14" s="53">
        <v>1814</v>
      </c>
      <c r="B14" s="11" t="str">
        <f t="shared" ref="B14:B20" si="3">IFERROR(VLOOKUP(A14,sku,2,FALSE),"")</f>
        <v/>
      </c>
      <c r="C14" s="45" t="str">
        <f t="shared" ref="C14:C20" si="4">IFERROR(VLOOKUP(A14,sku,3,FALSE),"")</f>
        <v/>
      </c>
      <c r="D14" s="42">
        <v>0</v>
      </c>
      <c r="E14" s="43">
        <v>0</v>
      </c>
      <c r="F14" s="42">
        <v>3</v>
      </c>
      <c r="G14" s="43">
        <v>2</v>
      </c>
      <c r="H14" s="42">
        <v>3</v>
      </c>
      <c r="I14" s="43">
        <v>0</v>
      </c>
      <c r="J14" s="27" t="str">
        <f>B14</f>
        <v/>
      </c>
      <c r="K14" s="28">
        <f>D14-E14+F14-G14+H14-I14</f>
        <v>4</v>
      </c>
      <c r="L14" s="28">
        <f>E14+G14+I14</f>
        <v>2</v>
      </c>
      <c r="M14" s="29">
        <f>K14/(D14+F14+H14)</f>
        <v>0.66666666666666663</v>
      </c>
      <c r="N14" s="29">
        <f>L14/(D14+F14+H14)</f>
        <v>0.33333333333333331</v>
      </c>
    </row>
    <row r="15" spans="1:14" ht="16.5" customHeight="1">
      <c r="A15" s="53">
        <v>1817</v>
      </c>
      <c r="B15" s="12" t="str">
        <f t="shared" si="3"/>
        <v/>
      </c>
      <c r="C15" s="46" t="str">
        <f t="shared" si="4"/>
        <v/>
      </c>
      <c r="D15" s="42">
        <v>0</v>
      </c>
      <c r="E15" s="43">
        <v>0</v>
      </c>
      <c r="F15" s="42">
        <v>3</v>
      </c>
      <c r="G15" s="43">
        <v>0</v>
      </c>
      <c r="H15" s="42">
        <v>3</v>
      </c>
      <c r="I15" s="43">
        <v>0</v>
      </c>
      <c r="J15" s="27" t="str">
        <f>B15</f>
        <v/>
      </c>
      <c r="K15" s="28">
        <f>D15-E15+F15-G15+H15-I15</f>
        <v>6</v>
      </c>
      <c r="L15" s="28">
        <f>E15+G15+I15</f>
        <v>0</v>
      </c>
      <c r="M15" s="29">
        <f>K15/(D15+F15+H15)</f>
        <v>1</v>
      </c>
      <c r="N15" s="29">
        <f>L15/(D15+F15+H15)</f>
        <v>0</v>
      </c>
    </row>
    <row r="16" spans="1:14" ht="16.5" customHeight="1">
      <c r="A16" s="53">
        <v>1811</v>
      </c>
      <c r="B16" s="11" t="str">
        <f t="shared" si="3"/>
        <v/>
      </c>
      <c r="C16" s="45" t="str">
        <f t="shared" si="4"/>
        <v/>
      </c>
      <c r="D16" s="42">
        <v>0</v>
      </c>
      <c r="E16" s="43">
        <v>0</v>
      </c>
      <c r="F16" s="42">
        <v>3</v>
      </c>
      <c r="G16" s="43">
        <v>1</v>
      </c>
      <c r="H16" s="42">
        <v>3</v>
      </c>
      <c r="I16" s="43">
        <v>1</v>
      </c>
      <c r="J16" s="27" t="str">
        <f>B16</f>
        <v/>
      </c>
      <c r="K16" s="28">
        <f>D16-E16+F16-G16+H16-I16</f>
        <v>4</v>
      </c>
      <c r="L16" s="28">
        <f>E16+G16+I16</f>
        <v>2</v>
      </c>
      <c r="M16" s="29">
        <f>K16/(D16+F16+H16)</f>
        <v>0.66666666666666663</v>
      </c>
      <c r="N16" s="29">
        <f>L16/(D16+F16+H16)</f>
        <v>0.33333333333333331</v>
      </c>
    </row>
    <row r="17" spans="1:14" ht="16.5" customHeight="1">
      <c r="A17" s="53">
        <v>1794</v>
      </c>
      <c r="B17" s="11" t="str">
        <f t="shared" si="3"/>
        <v/>
      </c>
      <c r="C17" s="45" t="str">
        <f t="shared" si="4"/>
        <v/>
      </c>
      <c r="D17" s="42">
        <v>0</v>
      </c>
      <c r="E17" s="43">
        <v>0</v>
      </c>
      <c r="F17" s="42">
        <v>3</v>
      </c>
      <c r="G17" s="43">
        <v>2</v>
      </c>
      <c r="H17" s="42">
        <v>3</v>
      </c>
      <c r="I17" s="43">
        <v>1</v>
      </c>
      <c r="J17" s="27" t="str">
        <f>B17</f>
        <v/>
      </c>
      <c r="K17" s="28">
        <f>D17-E17+F17-G17+H17-I17</f>
        <v>3</v>
      </c>
      <c r="L17" s="28">
        <f>E17+G17+I17</f>
        <v>3</v>
      </c>
      <c r="M17" s="29">
        <f>K17/(D17+F17+H17)</f>
        <v>0.5</v>
      </c>
      <c r="N17" s="29">
        <f>L17/(D17+F17+H17)</f>
        <v>0.5</v>
      </c>
    </row>
    <row r="18" spans="1:14" ht="16.5" customHeight="1">
      <c r="A18" s="53"/>
      <c r="B18" s="12" t="str">
        <f t="shared" si="3"/>
        <v/>
      </c>
      <c r="C18" s="45" t="str">
        <f t="shared" si="4"/>
        <v/>
      </c>
      <c r="D18" s="42"/>
      <c r="E18" s="43"/>
      <c r="F18" s="42"/>
      <c r="G18" s="43"/>
      <c r="H18" s="42"/>
      <c r="I18" s="43"/>
      <c r="J18" s="27" t="str">
        <f>B18</f>
        <v/>
      </c>
      <c r="K18" s="28">
        <f>D18-E18+F18-G18+H18-I18</f>
        <v>0</v>
      </c>
      <c r="L18" s="28">
        <f>E18+G18+I18</f>
        <v>0</v>
      </c>
      <c r="M18" s="29" t="e">
        <f>K18/(D18+F18+H18)</f>
        <v>#DIV/0!</v>
      </c>
      <c r="N18" s="29" t="e">
        <f>L18/(D18+F18+H18)</f>
        <v>#DIV/0!</v>
      </c>
    </row>
    <row r="19" spans="1:14" ht="16.5" customHeight="1">
      <c r="A19" s="53"/>
      <c r="B19" s="12" t="str">
        <f t="shared" si="3"/>
        <v/>
      </c>
      <c r="C19" s="46" t="str">
        <f t="shared" si="4"/>
        <v/>
      </c>
      <c r="D19" s="42"/>
      <c r="E19" s="43"/>
      <c r="F19" s="42"/>
      <c r="G19" s="43"/>
      <c r="H19" s="42"/>
      <c r="I19" s="43"/>
      <c r="J19" s="27" t="str">
        <f>B19</f>
        <v/>
      </c>
      <c r="K19" s="28">
        <f>D19+F19+H19</f>
        <v>0</v>
      </c>
      <c r="L19" s="28">
        <f>E19+G19+I19</f>
        <v>0</v>
      </c>
      <c r="M19" s="29" t="e">
        <f>K19/(D19+F19+H19)</f>
        <v>#DIV/0!</v>
      </c>
      <c r="N19" s="29" t="e">
        <f>L19/(D19+F19+H19)</f>
        <v>#DIV/0!</v>
      </c>
    </row>
    <row r="20" spans="1:14" ht="16.5" customHeight="1">
      <c r="A20" s="53"/>
      <c r="B20" s="12" t="str">
        <f t="shared" si="3"/>
        <v/>
      </c>
      <c r="C20" s="46" t="str">
        <f t="shared" si="4"/>
        <v/>
      </c>
      <c r="D20" s="42"/>
      <c r="E20" s="43"/>
      <c r="F20" s="42"/>
      <c r="G20" s="43"/>
      <c r="H20" s="44"/>
      <c r="I20" s="43"/>
      <c r="J20" s="27" t="str">
        <f>B20</f>
        <v/>
      </c>
      <c r="K20" s="28">
        <f>D20+F20+H20</f>
        <v>0</v>
      </c>
      <c r="L20" s="28">
        <f>E20+G20+I20</f>
        <v>0</v>
      </c>
      <c r="M20" s="29" t="e">
        <f>K20/(D20+F20+H20)</f>
        <v>#DIV/0!</v>
      </c>
      <c r="N20" s="29" t="e">
        <f>L20/(D20+F20+H20)</f>
        <v>#DIV/0!</v>
      </c>
    </row>
    <row r="21" spans="1:14" ht="16.5" customHeight="1">
      <c r="A21" s="30"/>
      <c r="B21" s="4" t="s">
        <v>6</v>
      </c>
      <c r="C21" s="31"/>
      <c r="D21" s="16">
        <f t="shared" ref="D21:I21" si="5">SUM(D14:D20)</f>
        <v>0</v>
      </c>
      <c r="E21" s="41">
        <f t="shared" si="5"/>
        <v>0</v>
      </c>
      <c r="F21" s="16">
        <f t="shared" si="5"/>
        <v>12</v>
      </c>
      <c r="G21" s="41">
        <f t="shared" si="5"/>
        <v>5</v>
      </c>
      <c r="H21" s="16">
        <f t="shared" si="5"/>
        <v>12</v>
      </c>
      <c r="I21" s="41">
        <f t="shared" si="5"/>
        <v>2</v>
      </c>
      <c r="J21" s="27"/>
      <c r="K21" s="8"/>
      <c r="L21" s="8"/>
      <c r="M21" s="8"/>
      <c r="N21" s="8"/>
    </row>
    <row r="22" spans="1:14" ht="16.5" customHeight="1">
      <c r="A22" s="32"/>
      <c r="B22" s="10" t="s">
        <v>7</v>
      </c>
      <c r="C22" s="65" t="s">
        <v>0</v>
      </c>
      <c r="D22" s="63" t="str">
        <f>D3</f>
        <v>9.7.15</v>
      </c>
      <c r="E22" s="23" t="str">
        <f>$E$3</f>
        <v>9.7.15</v>
      </c>
      <c r="F22" s="63" t="str">
        <f>F3</f>
        <v>9.9.15</v>
      </c>
      <c r="G22" s="23" t="str">
        <f>$G$3</f>
        <v>9.9.15</v>
      </c>
      <c r="H22" s="63" t="str">
        <f>H3</f>
        <v>9.11.15</v>
      </c>
      <c r="I22" s="23" t="str">
        <f>$I$3</f>
        <v>9.11.15</v>
      </c>
      <c r="J22" s="27"/>
      <c r="K22" s="26"/>
      <c r="L22" s="26"/>
      <c r="M22" s="26"/>
      <c r="N22" s="26"/>
    </row>
    <row r="23" spans="1:14" ht="16.5" customHeight="1">
      <c r="A23" s="32"/>
      <c r="B23" s="5"/>
      <c r="C23" s="65"/>
      <c r="D23" s="63"/>
      <c r="E23" s="23" t="str">
        <f>$E$4</f>
        <v>Waste</v>
      </c>
      <c r="F23" s="63"/>
      <c r="G23" s="23" t="str">
        <f>$G$4</f>
        <v>Waste</v>
      </c>
      <c r="H23" s="63"/>
      <c r="I23" s="23" t="str">
        <f>$I$4</f>
        <v>Waste</v>
      </c>
      <c r="J23" s="25" t="s">
        <v>18</v>
      </c>
      <c r="K23" s="25" t="s">
        <v>19</v>
      </c>
      <c r="L23" s="25" t="s">
        <v>20</v>
      </c>
      <c r="M23" s="25" t="s">
        <v>21</v>
      </c>
      <c r="N23" s="25" t="s">
        <v>22</v>
      </c>
    </row>
    <row r="24" spans="1:14" ht="16.5" customHeight="1">
      <c r="A24" s="53">
        <v>1844</v>
      </c>
      <c r="B24" s="11" t="str">
        <f t="shared" ref="B24:B30" si="6">IFERROR(VLOOKUP(A24,sku,2,FALSE),"")</f>
        <v/>
      </c>
      <c r="C24" s="45" t="str">
        <f t="shared" ref="C24:C30" si="7">IFERROR(VLOOKUP(A24,sku,3,FALSE),"")</f>
        <v/>
      </c>
      <c r="D24" s="42">
        <v>0</v>
      </c>
      <c r="E24" s="43">
        <v>0</v>
      </c>
      <c r="F24" s="42">
        <v>2</v>
      </c>
      <c r="G24" s="43">
        <v>0</v>
      </c>
      <c r="H24" s="42">
        <v>2</v>
      </c>
      <c r="I24" s="43">
        <v>0</v>
      </c>
      <c r="J24" s="27" t="str">
        <f>B24</f>
        <v/>
      </c>
      <c r="K24" s="28">
        <f>D24-E24+F24-G24+H24-I24</f>
        <v>4</v>
      </c>
      <c r="L24" s="28">
        <f>E24+G24+I24</f>
        <v>0</v>
      </c>
      <c r="M24" s="29">
        <f>K24/(D24+F24+H24)</f>
        <v>1</v>
      </c>
      <c r="N24" s="29">
        <f>L24/(D24+F24+H24)</f>
        <v>0</v>
      </c>
    </row>
    <row r="25" spans="1:14" ht="16.5" customHeight="1">
      <c r="A25" s="53">
        <v>1864</v>
      </c>
      <c r="B25" s="12" t="str">
        <f t="shared" si="6"/>
        <v/>
      </c>
      <c r="C25" s="46" t="str">
        <f t="shared" si="7"/>
        <v/>
      </c>
      <c r="D25" s="42">
        <v>0</v>
      </c>
      <c r="E25" s="43">
        <v>0</v>
      </c>
      <c r="F25" s="42">
        <v>2</v>
      </c>
      <c r="G25" s="43">
        <v>2</v>
      </c>
      <c r="H25" s="42">
        <v>2</v>
      </c>
      <c r="I25" s="43">
        <v>0</v>
      </c>
      <c r="J25" s="27" t="str">
        <f>B25</f>
        <v/>
      </c>
      <c r="K25" s="28">
        <f>D25-E25+F25-G25+H25-I25</f>
        <v>2</v>
      </c>
      <c r="L25" s="28">
        <f>E25+G25+I25</f>
        <v>2</v>
      </c>
      <c r="M25" s="29">
        <f>K25/(D25+F25+H25)</f>
        <v>0.5</v>
      </c>
      <c r="N25" s="29">
        <f>L25/(D25+F25+H25)</f>
        <v>0.5</v>
      </c>
    </row>
    <row r="26" spans="1:14" ht="16.5" customHeight="1">
      <c r="A26" s="53">
        <v>1837</v>
      </c>
      <c r="B26" s="11" t="str">
        <f t="shared" si="6"/>
        <v/>
      </c>
      <c r="C26" s="45" t="str">
        <f t="shared" si="7"/>
        <v/>
      </c>
      <c r="D26" s="42">
        <v>0</v>
      </c>
      <c r="E26" s="43">
        <v>0</v>
      </c>
      <c r="F26" s="42">
        <v>2</v>
      </c>
      <c r="G26" s="43">
        <v>0</v>
      </c>
      <c r="H26" s="42">
        <v>2</v>
      </c>
      <c r="I26" s="43">
        <v>0</v>
      </c>
      <c r="J26" s="27" t="str">
        <f>B26</f>
        <v/>
      </c>
      <c r="K26" s="28">
        <f>D26-E26+F26-G26+H26-I26</f>
        <v>4</v>
      </c>
      <c r="L26" s="28">
        <f>E26+G26+I26</f>
        <v>0</v>
      </c>
      <c r="M26" s="29">
        <f>K26/(D26+F26+H26)</f>
        <v>1</v>
      </c>
      <c r="N26" s="29">
        <f>L26/(D26+F26+H26)</f>
        <v>0</v>
      </c>
    </row>
    <row r="27" spans="1:14" ht="16.5" customHeight="1">
      <c r="A27" s="53">
        <v>1861</v>
      </c>
      <c r="B27" s="11" t="str">
        <f t="shared" si="6"/>
        <v/>
      </c>
      <c r="C27" s="45" t="str">
        <f t="shared" si="7"/>
        <v/>
      </c>
      <c r="D27" s="42">
        <v>0</v>
      </c>
      <c r="E27" s="43">
        <v>0</v>
      </c>
      <c r="F27" s="42">
        <v>2</v>
      </c>
      <c r="G27" s="43">
        <v>1</v>
      </c>
      <c r="H27" s="42">
        <v>2</v>
      </c>
      <c r="I27" s="43">
        <v>0</v>
      </c>
      <c r="J27" s="27" t="str">
        <f>B27</f>
        <v/>
      </c>
      <c r="K27" s="28">
        <f>D27-E27+F27-G27+H27-I27</f>
        <v>3</v>
      </c>
      <c r="L27" s="28">
        <f>E27+G27+I27</f>
        <v>1</v>
      </c>
      <c r="M27" s="29">
        <f>K27/(D27+F27+H27)</f>
        <v>0.75</v>
      </c>
      <c r="N27" s="29">
        <f>L27/(D27+F27+H27)</f>
        <v>0.25</v>
      </c>
    </row>
    <row r="28" spans="1:14" ht="16.5" customHeight="1">
      <c r="A28" s="53">
        <v>1833</v>
      </c>
      <c r="B28" s="12" t="str">
        <f t="shared" si="6"/>
        <v/>
      </c>
      <c r="C28" s="46" t="str">
        <f t="shared" si="7"/>
        <v/>
      </c>
      <c r="D28" s="42">
        <v>0</v>
      </c>
      <c r="E28" s="43">
        <v>0</v>
      </c>
      <c r="F28" s="42">
        <v>4</v>
      </c>
      <c r="G28" s="43">
        <v>0</v>
      </c>
      <c r="H28" s="42">
        <v>4</v>
      </c>
      <c r="I28" s="43">
        <v>2</v>
      </c>
      <c r="J28" s="27" t="str">
        <f>B28</f>
        <v/>
      </c>
      <c r="K28" s="28">
        <f>D28-E28+F28-G28+H28-I28</f>
        <v>6</v>
      </c>
      <c r="L28" s="28">
        <f>E28+G28+I28</f>
        <v>2</v>
      </c>
      <c r="M28" s="29">
        <f>K28/(D28+F28+H28)</f>
        <v>0.75</v>
      </c>
      <c r="N28" s="29">
        <f>L28/(D28+F28+H28)</f>
        <v>0.25</v>
      </c>
    </row>
    <row r="29" spans="1:14" ht="16.5" customHeight="1">
      <c r="A29" s="53"/>
      <c r="B29" s="12" t="str">
        <f t="shared" si="6"/>
        <v/>
      </c>
      <c r="C29" s="46" t="str">
        <f t="shared" si="7"/>
        <v/>
      </c>
      <c r="D29" s="42"/>
      <c r="E29" s="43"/>
      <c r="F29" s="42"/>
      <c r="G29" s="43"/>
      <c r="H29" s="42"/>
      <c r="I29" s="43"/>
      <c r="J29" s="27" t="str">
        <f>B29</f>
        <v/>
      </c>
      <c r="K29" s="28">
        <f>D29-E29+F29-G29+H29-I29</f>
        <v>0</v>
      </c>
      <c r="L29" s="28">
        <f>E29+G29+I29</f>
        <v>0</v>
      </c>
      <c r="M29" s="29" t="e">
        <f>K29/(D29+F29+H29)</f>
        <v>#DIV/0!</v>
      </c>
      <c r="N29" s="29" t="e">
        <f>L29/(D29+F29+H29)</f>
        <v>#DIV/0!</v>
      </c>
    </row>
    <row r="30" spans="1:14" ht="16.5" customHeight="1">
      <c r="A30" s="53"/>
      <c r="B30" s="12" t="str">
        <f t="shared" si="6"/>
        <v/>
      </c>
      <c r="C30" s="46" t="str">
        <f t="shared" si="7"/>
        <v/>
      </c>
      <c r="D30" s="42"/>
      <c r="E30" s="43"/>
      <c r="F30" s="42"/>
      <c r="G30" s="43"/>
      <c r="H30" s="42"/>
      <c r="I30" s="43"/>
      <c r="J30" s="27" t="str">
        <f>B30</f>
        <v/>
      </c>
      <c r="K30" s="28">
        <f>D30-E30+F30-G30+H30-I30</f>
        <v>0</v>
      </c>
      <c r="L30" s="28">
        <f>E30+G30+I30</f>
        <v>0</v>
      </c>
      <c r="M30" s="29" t="e">
        <f>K30/(D30+F30+H30)</f>
        <v>#DIV/0!</v>
      </c>
      <c r="N30" s="29" t="e">
        <f>L30/(D30+F30+H30)</f>
        <v>#DIV/0!</v>
      </c>
    </row>
    <row r="31" spans="1:14" ht="16.5" customHeight="1">
      <c r="A31" s="30"/>
      <c r="B31" s="4" t="s">
        <v>8</v>
      </c>
      <c r="C31" s="31"/>
      <c r="D31" s="16">
        <f t="shared" ref="D31:I31" si="8">SUM(D24:D30)</f>
        <v>0</v>
      </c>
      <c r="E31" s="41">
        <f t="shared" si="8"/>
        <v>0</v>
      </c>
      <c r="F31" s="16">
        <f t="shared" si="8"/>
        <v>12</v>
      </c>
      <c r="G31" s="41">
        <f t="shared" si="8"/>
        <v>3</v>
      </c>
      <c r="H31" s="16">
        <f t="shared" si="8"/>
        <v>12</v>
      </c>
      <c r="I31" s="41">
        <f t="shared" si="8"/>
        <v>2</v>
      </c>
      <c r="J31" s="27"/>
      <c r="K31" s="8"/>
      <c r="L31" s="8"/>
      <c r="M31" s="8"/>
      <c r="N31" s="8"/>
    </row>
    <row r="32" spans="1:14" ht="16.5" customHeight="1">
      <c r="A32" s="32"/>
      <c r="B32" s="10" t="s">
        <v>9</v>
      </c>
      <c r="C32" s="65" t="s">
        <v>0</v>
      </c>
      <c r="D32" s="63" t="str">
        <f>D3</f>
        <v>9.7.15</v>
      </c>
      <c r="E32" s="23" t="str">
        <f>$E$3</f>
        <v>9.7.15</v>
      </c>
      <c r="F32" s="63" t="str">
        <f>F3</f>
        <v>9.9.15</v>
      </c>
      <c r="G32" s="23" t="str">
        <f>$G$3</f>
        <v>9.9.15</v>
      </c>
      <c r="H32" s="63" t="str">
        <f>H3</f>
        <v>9.11.15</v>
      </c>
      <c r="I32" s="23" t="str">
        <f>$I$3</f>
        <v>9.11.15</v>
      </c>
      <c r="J32" s="27"/>
      <c r="K32" s="26"/>
      <c r="L32" s="26"/>
      <c r="M32" s="26"/>
      <c r="N32" s="26"/>
    </row>
    <row r="33" spans="1:14" ht="16.5" customHeight="1">
      <c r="A33" s="32"/>
      <c r="B33" s="5"/>
      <c r="C33" s="65"/>
      <c r="D33" s="63"/>
      <c r="E33" s="23" t="str">
        <f>$E$4</f>
        <v>Waste</v>
      </c>
      <c r="F33" s="66"/>
      <c r="G33" s="23" t="str">
        <f>$G$4</f>
        <v>Waste</v>
      </c>
      <c r="H33" s="63"/>
      <c r="I33" s="23" t="str">
        <f>$I$4</f>
        <v>Waste</v>
      </c>
      <c r="J33" s="25" t="s">
        <v>18</v>
      </c>
      <c r="K33" s="25" t="s">
        <v>19</v>
      </c>
      <c r="L33" s="25" t="s">
        <v>20</v>
      </c>
      <c r="M33" s="25" t="s">
        <v>21</v>
      </c>
      <c r="N33" s="25" t="s">
        <v>22</v>
      </c>
    </row>
    <row r="34" spans="1:14" ht="16.5" customHeight="1">
      <c r="A34" s="53">
        <v>1875</v>
      </c>
      <c r="B34" s="11" t="str">
        <f>IFERROR(VLOOKUP(A34,sku,2,FALSE),"")</f>
        <v/>
      </c>
      <c r="C34" s="45" t="str">
        <f>IFERROR(VLOOKUP(A34,sku,3,FALSE),"")</f>
        <v/>
      </c>
      <c r="D34" s="42">
        <v>0</v>
      </c>
      <c r="E34" s="43">
        <v>0</v>
      </c>
      <c r="F34" s="42">
        <v>2</v>
      </c>
      <c r="G34" s="43">
        <v>1</v>
      </c>
      <c r="H34" s="42">
        <v>2</v>
      </c>
      <c r="I34" s="43">
        <v>1</v>
      </c>
      <c r="J34" s="27" t="str">
        <f>B34</f>
        <v/>
      </c>
      <c r="K34" s="28">
        <f>D34-E34+F34-G34+H34-I34</f>
        <v>2</v>
      </c>
      <c r="L34" s="28">
        <f>E34+G34+I34</f>
        <v>2</v>
      </c>
      <c r="M34" s="29">
        <f>K34/(D34+F34+H34)</f>
        <v>0.5</v>
      </c>
      <c r="N34" s="29">
        <f>L34/(D34+F34+H34)</f>
        <v>0.5</v>
      </c>
    </row>
    <row r="35" spans="1:14" ht="16.5" customHeight="1">
      <c r="A35" s="53">
        <v>1877</v>
      </c>
      <c r="B35" s="11" t="str">
        <f>IFERROR(VLOOKUP(A35,sku,2,FALSE),"")</f>
        <v/>
      </c>
      <c r="C35" s="45" t="str">
        <f>IFERROR(VLOOKUP(A35,sku,3,FALSE),"")</f>
        <v/>
      </c>
      <c r="D35" s="42">
        <v>0</v>
      </c>
      <c r="E35" s="43">
        <v>0</v>
      </c>
      <c r="F35" s="42">
        <v>2</v>
      </c>
      <c r="G35" s="43">
        <v>1</v>
      </c>
      <c r="H35" s="42">
        <v>2</v>
      </c>
      <c r="I35" s="43">
        <v>1</v>
      </c>
      <c r="J35" s="27" t="str">
        <f>B35</f>
        <v/>
      </c>
      <c r="K35" s="28">
        <f>D35-E35+F35-G35+H35-I35</f>
        <v>2</v>
      </c>
      <c r="L35" s="28">
        <f>E35+G35+I35</f>
        <v>2</v>
      </c>
      <c r="M35" s="29">
        <f>K35/(D35+F35+H35)</f>
        <v>0.5</v>
      </c>
      <c r="N35" s="29">
        <f>L35/(D35+F35+H35)</f>
        <v>0.5</v>
      </c>
    </row>
    <row r="36" spans="1:14" ht="16.5" customHeight="1">
      <c r="A36" s="53">
        <v>1887</v>
      </c>
      <c r="B36" s="11" t="str">
        <f>IFERROR(VLOOKUP(A36,sku,2,FALSE),"")</f>
        <v/>
      </c>
      <c r="C36" s="45" t="str">
        <f>IFERROR(VLOOKUP(A36,sku,3,FALSE),"")</f>
        <v/>
      </c>
      <c r="D36" s="42">
        <v>0</v>
      </c>
      <c r="E36" s="43">
        <v>0</v>
      </c>
      <c r="F36" s="42">
        <v>2</v>
      </c>
      <c r="G36" s="43">
        <v>2</v>
      </c>
      <c r="H36" s="42">
        <v>2</v>
      </c>
      <c r="I36" s="43">
        <v>1</v>
      </c>
      <c r="J36" s="27" t="str">
        <f>B36</f>
        <v/>
      </c>
      <c r="K36" s="28">
        <f>D36-E36+F36-G36+H36-I36</f>
        <v>1</v>
      </c>
      <c r="L36" s="28">
        <f>E36+G36+I36</f>
        <v>3</v>
      </c>
      <c r="M36" s="29">
        <f>K36/(D36+F36+H36)</f>
        <v>0.25</v>
      </c>
      <c r="N36" s="29">
        <f>L36/(D36+F36+H36)</f>
        <v>0.75</v>
      </c>
    </row>
    <row r="37" spans="1:14" ht="16.5" customHeight="1">
      <c r="A37" s="53">
        <v>1872</v>
      </c>
      <c r="B37" s="11" t="str">
        <f>IFERROR(VLOOKUP(A37,sku,2,FALSE),"")</f>
        <v/>
      </c>
      <c r="C37" s="45" t="str">
        <f>IFERROR(VLOOKUP(A37,sku,3,FALSE),"")</f>
        <v/>
      </c>
      <c r="D37" s="42">
        <v>0</v>
      </c>
      <c r="E37" s="43">
        <v>0</v>
      </c>
      <c r="F37" s="42">
        <v>4</v>
      </c>
      <c r="G37" s="43">
        <v>3</v>
      </c>
      <c r="H37" s="42">
        <v>4</v>
      </c>
      <c r="I37" s="43">
        <v>3</v>
      </c>
      <c r="J37" s="27" t="str">
        <f>B37</f>
        <v/>
      </c>
      <c r="K37" s="28">
        <f>D37-E37+F37-G37+H37-I37</f>
        <v>2</v>
      </c>
      <c r="L37" s="28">
        <f>E37+G37+I37</f>
        <v>6</v>
      </c>
      <c r="M37" s="29">
        <f>K37/(D37+F37+H37)</f>
        <v>0.25</v>
      </c>
      <c r="N37" s="29">
        <f>L37/(D37+F37+H37)</f>
        <v>0.75</v>
      </c>
    </row>
    <row r="38" spans="1:14" ht="16.5" customHeight="1">
      <c r="A38" s="53"/>
      <c r="B38" s="11" t="str">
        <f>IFERROR(VLOOKUP(A38,sku,2,FALSE),"")</f>
        <v/>
      </c>
      <c r="C38" s="45" t="str">
        <f>IFERROR(VLOOKUP(A38,sku,3,FALSE),"")</f>
        <v/>
      </c>
      <c r="D38" s="42"/>
      <c r="E38" s="43"/>
      <c r="F38" s="42"/>
      <c r="G38" s="43"/>
      <c r="H38" s="42"/>
      <c r="I38" s="43"/>
      <c r="J38" s="27" t="str">
        <f>B38</f>
        <v/>
      </c>
      <c r="K38" s="28">
        <f>D38-E38+F38-G38+H38-I38</f>
        <v>0</v>
      </c>
      <c r="L38" s="28">
        <f>E38+G38+I38</f>
        <v>0</v>
      </c>
      <c r="M38" s="29" t="e">
        <f>K38/(D38+F38+H38)</f>
        <v>#DIV/0!</v>
      </c>
      <c r="N38" s="29" t="e">
        <f>L38/(D38+F38+H38)</f>
        <v>#DIV/0!</v>
      </c>
    </row>
    <row r="39" spans="1:14" ht="16.5" customHeight="1">
      <c r="A39" s="30"/>
      <c r="B39" s="6" t="s">
        <v>10</v>
      </c>
      <c r="C39" s="6"/>
      <c r="D39" s="16">
        <f t="shared" ref="D39:I39" si="9">SUM(D34:D38)</f>
        <v>0</v>
      </c>
      <c r="E39" s="41">
        <f t="shared" si="9"/>
        <v>0</v>
      </c>
      <c r="F39" s="16">
        <f t="shared" si="9"/>
        <v>10</v>
      </c>
      <c r="G39" s="41">
        <f t="shared" si="9"/>
        <v>7</v>
      </c>
      <c r="H39" s="16">
        <f t="shared" si="9"/>
        <v>10</v>
      </c>
      <c r="I39" s="41">
        <f t="shared" si="9"/>
        <v>6</v>
      </c>
      <c r="J39" s="27"/>
      <c r="K39" s="8"/>
      <c r="L39" s="8"/>
      <c r="M39" s="8"/>
      <c r="N39" s="8"/>
    </row>
    <row r="40" spans="1:14" ht="16.5" customHeight="1">
      <c r="A40" s="32"/>
      <c r="B40" s="10" t="s">
        <v>11</v>
      </c>
      <c r="C40" s="65" t="s">
        <v>0</v>
      </c>
      <c r="D40" s="63" t="str">
        <f>D3</f>
        <v>9.7.15</v>
      </c>
      <c r="E40" s="23" t="str">
        <f>$E$3</f>
        <v>9.7.15</v>
      </c>
      <c r="F40" s="63" t="str">
        <f>F3</f>
        <v>9.9.15</v>
      </c>
      <c r="G40" s="23" t="str">
        <f>$G$3</f>
        <v>9.9.15</v>
      </c>
      <c r="H40" s="63" t="str">
        <f>H3</f>
        <v>9.11.15</v>
      </c>
      <c r="I40" s="23" t="str">
        <f>$I$3</f>
        <v>9.11.15</v>
      </c>
      <c r="J40" s="27"/>
      <c r="K40" s="26"/>
      <c r="L40" s="26"/>
      <c r="M40" s="26"/>
      <c r="N40" s="26"/>
    </row>
    <row r="41" spans="1:14" ht="16.5" customHeight="1">
      <c r="A41" s="32"/>
      <c r="B41" s="5"/>
      <c r="C41" s="65"/>
      <c r="D41" s="63"/>
      <c r="E41" s="23" t="str">
        <f>$E$4</f>
        <v>Waste</v>
      </c>
      <c r="F41" s="63"/>
      <c r="G41" s="23" t="str">
        <f>$G$4</f>
        <v>Waste</v>
      </c>
      <c r="H41" s="63"/>
      <c r="I41" s="23" t="str">
        <f>$I$4</f>
        <v>Waste</v>
      </c>
      <c r="J41" s="25" t="s">
        <v>18</v>
      </c>
      <c r="K41" s="25" t="s">
        <v>19</v>
      </c>
      <c r="L41" s="25" t="s">
        <v>20</v>
      </c>
      <c r="M41" s="25" t="s">
        <v>21</v>
      </c>
      <c r="N41" s="25" t="s">
        <v>22</v>
      </c>
    </row>
    <row r="42" spans="1:14" ht="16.5" customHeight="1">
      <c r="A42" s="53">
        <v>1943</v>
      </c>
      <c r="B42" s="49" t="str">
        <f>IFERROR(VLOOKUP(A42,sku,2,FALSE),"")</f>
        <v/>
      </c>
      <c r="C42" s="45" t="str">
        <f>IFERROR(VLOOKUP(A42,sku,3,FALSE),"")</f>
        <v/>
      </c>
      <c r="D42" s="44">
        <v>0</v>
      </c>
      <c r="E42" s="43">
        <v>0</v>
      </c>
      <c r="F42" s="44">
        <v>2</v>
      </c>
      <c r="G42" s="43">
        <v>0</v>
      </c>
      <c r="H42" s="44">
        <v>2</v>
      </c>
      <c r="I42" s="43">
        <v>0</v>
      </c>
      <c r="J42" s="27" t="str">
        <f>B42</f>
        <v/>
      </c>
      <c r="K42" s="28">
        <f>D42-E42+F42-G42+H42-I42</f>
        <v>4</v>
      </c>
      <c r="L42" s="28">
        <f>E42+G42+I42</f>
        <v>0</v>
      </c>
      <c r="M42" s="29">
        <f>K42/(D42+F42+H42)</f>
        <v>1</v>
      </c>
      <c r="N42" s="29">
        <f>L42/(D42+F42+H42)</f>
        <v>0</v>
      </c>
    </row>
    <row r="43" spans="1:14" ht="16.5" customHeight="1">
      <c r="A43" s="53">
        <v>1945</v>
      </c>
      <c r="B43" s="51" t="str">
        <f>IFERROR(VLOOKUP(A43,sku,2,FALSE),"")</f>
        <v/>
      </c>
      <c r="C43" s="45" t="str">
        <f>IFERROR(VLOOKUP(A43,sku,3,FALSE),"")</f>
        <v/>
      </c>
      <c r="D43" s="44">
        <v>0</v>
      </c>
      <c r="E43" s="43">
        <v>0</v>
      </c>
      <c r="F43" s="44">
        <v>4</v>
      </c>
      <c r="G43" s="43">
        <v>0</v>
      </c>
      <c r="H43" s="44">
        <v>4</v>
      </c>
      <c r="I43" s="43">
        <v>2</v>
      </c>
      <c r="J43" s="27" t="str">
        <f>B43</f>
        <v/>
      </c>
      <c r="K43" s="28">
        <f>D43+F43+H43</f>
        <v>8</v>
      </c>
      <c r="L43" s="28">
        <f>E43+G43+I43</f>
        <v>2</v>
      </c>
      <c r="M43" s="29">
        <f>K43/(D43+F43+H43)</f>
        <v>1</v>
      </c>
      <c r="N43" s="29">
        <f>L43/(D43+F43+H43)</f>
        <v>0.25</v>
      </c>
    </row>
    <row r="44" spans="1:14" ht="16.5" customHeight="1">
      <c r="A44" s="33"/>
      <c r="B44" s="48" t="s">
        <v>45</v>
      </c>
      <c r="C44" s="34"/>
      <c r="D44" s="35"/>
      <c r="E44" s="36"/>
      <c r="F44" s="35"/>
      <c r="G44" s="36"/>
      <c r="H44" s="35"/>
      <c r="I44" s="36"/>
      <c r="J44" s="27"/>
      <c r="K44" s="28"/>
      <c r="L44" s="28"/>
      <c r="M44" s="29"/>
      <c r="N44" s="29"/>
    </row>
    <row r="45" spans="1:14" ht="16.5" customHeight="1">
      <c r="A45" s="33"/>
      <c r="B45" s="50" t="s">
        <v>29</v>
      </c>
      <c r="C45" s="34"/>
      <c r="D45" s="35"/>
      <c r="E45" s="36"/>
      <c r="F45" s="35"/>
      <c r="G45" s="36"/>
      <c r="H45" s="35"/>
      <c r="I45" s="36"/>
      <c r="J45" s="27"/>
      <c r="K45" s="28"/>
      <c r="L45" s="28"/>
      <c r="M45" s="29"/>
      <c r="N45" s="29"/>
    </row>
    <row r="46" spans="1:14" ht="16.5" customHeight="1">
      <c r="B46" s="6" t="s">
        <v>12</v>
      </c>
      <c r="C46" s="6"/>
      <c r="D46" s="16">
        <f t="shared" ref="D46:I46" si="10">SUM(D42:D43)</f>
        <v>0</v>
      </c>
      <c r="E46" s="41">
        <f t="shared" si="10"/>
        <v>0</v>
      </c>
      <c r="F46" s="16">
        <f t="shared" si="10"/>
        <v>6</v>
      </c>
      <c r="G46" s="41">
        <f t="shared" si="10"/>
        <v>0</v>
      </c>
      <c r="H46" s="16">
        <f t="shared" si="10"/>
        <v>6</v>
      </c>
      <c r="I46" s="41">
        <f t="shared" si="10"/>
        <v>2</v>
      </c>
      <c r="J46" s="27"/>
      <c r="K46" s="8"/>
      <c r="L46" s="8"/>
      <c r="M46" s="8"/>
      <c r="N46" s="8"/>
    </row>
    <row r="47" spans="1:14" ht="16.5" customHeight="1">
      <c r="B47" s="7" t="s">
        <v>16</v>
      </c>
      <c r="C47" s="7"/>
      <c r="D47" s="20"/>
      <c r="E47" s="40">
        <f>E11+E21+E31+E39+E46</f>
        <v>0</v>
      </c>
      <c r="F47" s="20"/>
      <c r="G47" s="40">
        <f>G11+G21+G31+G39+G46</f>
        <v>22</v>
      </c>
      <c r="H47" s="20"/>
      <c r="I47" s="40">
        <f>I11+I21+I31+I39+I46</f>
        <v>19</v>
      </c>
      <c r="J47" s="26"/>
      <c r="K47" s="8"/>
      <c r="L47" s="8"/>
      <c r="M47" s="8"/>
      <c r="N47" s="8"/>
    </row>
    <row r="48" spans="1:14" ht="15.75" customHeight="1">
      <c r="B48" s="7" t="s">
        <v>15</v>
      </c>
      <c r="C48" s="7"/>
      <c r="D48" s="17">
        <f>D46+D39+D31+D21+D11</f>
        <v>0</v>
      </c>
      <c r="E48" s="21"/>
      <c r="F48" s="17">
        <f>F46+F39+F31+F21+F11</f>
        <v>50</v>
      </c>
      <c r="G48" s="21"/>
      <c r="H48" s="17">
        <f>H46+H39+H31+H21+H11</f>
        <v>50</v>
      </c>
      <c r="I48" s="21"/>
    </row>
    <row r="49" spans="1:3" ht="15.75" customHeight="1">
      <c r="A49" s="68" t="s">
        <v>23</v>
      </c>
      <c r="B49" s="68"/>
      <c r="C49" s="68"/>
    </row>
    <row r="50" spans="1:3" ht="15.75" customHeight="1"/>
    <row r="51" spans="1:3" ht="15.75" customHeight="1"/>
  </sheetData>
  <sheetProtection formatColumns="0"/>
  <mergeCells count="21">
    <mergeCell ref="A49:C49"/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  <mergeCell ref="F22:F23"/>
    <mergeCell ref="H3:H4"/>
    <mergeCell ref="C3:C4"/>
    <mergeCell ref="D3:D4"/>
    <mergeCell ref="F3:F4"/>
  </mergeCells>
  <pageMargins left="0.7" right="0.7" top="0.75" bottom="0.75" header="0.3" footer="0.3"/>
  <pageSetup scale="37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51"/>
  <sheetViews>
    <sheetView showGridLines="0" workbookViewId="0">
      <selection activeCell="J19" sqref="J1:L1048576"/>
    </sheetView>
  </sheetViews>
  <sheetFormatPr baseColWidth="10" defaultColWidth="9.1640625" defaultRowHeight="14" x14ac:dyDescent="0"/>
  <cols>
    <col min="1" max="1" width="9.1640625" style="1"/>
    <col min="2" max="2" width="43.83203125" style="1" customWidth="1"/>
    <col min="3" max="3" width="13.5" style="1" customWidth="1"/>
    <col min="4" max="9" width="8.6640625" style="19" customWidth="1"/>
    <col min="10" max="10" width="43.83203125" style="1" customWidth="1"/>
    <col min="11" max="14" width="8.83203125" style="1" customWidth="1"/>
    <col min="15" max="16384" width="9.1640625" style="1"/>
  </cols>
  <sheetData>
    <row r="1" spans="1:14" ht="26.25" customHeight="1">
      <c r="B1" s="15" t="s">
        <v>1</v>
      </c>
      <c r="C1" s="15"/>
      <c r="D1" s="18"/>
      <c r="E1" s="18"/>
      <c r="F1" s="18"/>
      <c r="G1" s="18"/>
      <c r="H1" s="18"/>
      <c r="I1" s="18"/>
    </row>
    <row r="2" spans="1:14" ht="16.5" customHeight="1">
      <c r="B2" s="15" t="s">
        <v>34</v>
      </c>
      <c r="C2" s="15"/>
      <c r="D2" s="18"/>
      <c r="E2" s="18"/>
      <c r="F2" s="18"/>
      <c r="G2" s="18"/>
      <c r="H2" s="18"/>
      <c r="I2" s="18"/>
    </row>
    <row r="3" spans="1:14" ht="16.5" customHeight="1">
      <c r="A3" s="13"/>
      <c r="B3" s="10" t="s">
        <v>2</v>
      </c>
      <c r="C3" s="67" t="s">
        <v>14</v>
      </c>
      <c r="D3" s="61" t="s">
        <v>35</v>
      </c>
      <c r="E3" s="24" t="str">
        <f>D3</f>
        <v>9.14.15</v>
      </c>
      <c r="F3" s="61" t="s">
        <v>36</v>
      </c>
      <c r="G3" s="22" t="str">
        <f>F3</f>
        <v>9.16.15</v>
      </c>
      <c r="H3" s="61" t="s">
        <v>37</v>
      </c>
      <c r="I3" s="22" t="str">
        <f>H3</f>
        <v>9.18.15</v>
      </c>
      <c r="J3" s="25" t="s">
        <v>17</v>
      </c>
      <c r="K3" s="26"/>
      <c r="L3" s="26"/>
      <c r="M3" s="26"/>
      <c r="N3" s="26"/>
    </row>
    <row r="4" spans="1:14" ht="16.5" customHeight="1">
      <c r="A4" s="14" t="s">
        <v>13</v>
      </c>
      <c r="B4" s="2"/>
      <c r="C4" s="65"/>
      <c r="D4" s="61"/>
      <c r="E4" s="22" t="s">
        <v>3</v>
      </c>
      <c r="F4" s="61"/>
      <c r="G4" s="22" t="s">
        <v>3</v>
      </c>
      <c r="H4" s="62"/>
      <c r="I4" s="22" t="s">
        <v>3</v>
      </c>
      <c r="J4" s="25" t="s">
        <v>18</v>
      </c>
      <c r="K4" s="25" t="s">
        <v>19</v>
      </c>
      <c r="L4" s="25" t="s">
        <v>20</v>
      </c>
      <c r="M4" s="25" t="s">
        <v>21</v>
      </c>
      <c r="N4" s="25" t="s">
        <v>22</v>
      </c>
    </row>
    <row r="5" spans="1:14" ht="16.5" customHeight="1">
      <c r="A5" s="55">
        <v>1910</v>
      </c>
      <c r="B5" s="12" t="str">
        <f t="shared" ref="B5:B10" si="0">IFERROR(VLOOKUP(A5,sku,2,FALSE),"")</f>
        <v/>
      </c>
      <c r="C5" s="46" t="str">
        <f t="shared" ref="C5:C10" si="1">IFERROR(VLOOKUP(A5,sku,3,FALSE),"")</f>
        <v/>
      </c>
      <c r="D5" s="42">
        <v>2</v>
      </c>
      <c r="E5" s="43">
        <v>0</v>
      </c>
      <c r="F5" s="42">
        <v>2</v>
      </c>
      <c r="G5" s="43">
        <v>0</v>
      </c>
      <c r="H5" s="42">
        <v>2</v>
      </c>
      <c r="I5" s="43">
        <v>0</v>
      </c>
      <c r="J5" s="27" t="str">
        <f>B5</f>
        <v/>
      </c>
      <c r="K5" s="28">
        <f>D5-E5+F5-G5+H5-I5</f>
        <v>6</v>
      </c>
      <c r="L5" s="28">
        <f>E5+G5+I5</f>
        <v>0</v>
      </c>
      <c r="M5" s="29">
        <f>K5/(D5+F5+H5)</f>
        <v>1</v>
      </c>
      <c r="N5" s="29">
        <f>L5/(D5+F5+H5)</f>
        <v>0</v>
      </c>
    </row>
    <row r="6" spans="1:14" ht="16.5" customHeight="1">
      <c r="A6" s="55">
        <v>1905</v>
      </c>
      <c r="B6" s="12" t="str">
        <f t="shared" si="0"/>
        <v/>
      </c>
      <c r="C6" s="46" t="str">
        <f t="shared" si="1"/>
        <v/>
      </c>
      <c r="D6" s="42">
        <v>2</v>
      </c>
      <c r="E6" s="43">
        <v>1</v>
      </c>
      <c r="F6" s="42">
        <v>2</v>
      </c>
      <c r="G6" s="43">
        <v>1</v>
      </c>
      <c r="H6" s="42">
        <v>2</v>
      </c>
      <c r="I6" s="43">
        <v>0</v>
      </c>
      <c r="J6" s="27" t="str">
        <f>B6</f>
        <v/>
      </c>
      <c r="K6" s="28">
        <f>D6-E6+F6-G6+H6-I6</f>
        <v>4</v>
      </c>
      <c r="L6" s="28">
        <f>E6+G6+I6</f>
        <v>2</v>
      </c>
      <c r="M6" s="29">
        <f>K6/(D6+F6+H6)</f>
        <v>0.66666666666666663</v>
      </c>
      <c r="N6" s="29">
        <f>L6/(D6+F6+H6)</f>
        <v>0.33333333333333331</v>
      </c>
    </row>
    <row r="7" spans="1:14" ht="16.5" customHeight="1">
      <c r="A7" s="55">
        <v>1721</v>
      </c>
      <c r="B7" s="12" t="str">
        <f t="shared" si="0"/>
        <v/>
      </c>
      <c r="C7" s="46" t="str">
        <f t="shared" si="1"/>
        <v/>
      </c>
      <c r="D7" s="42">
        <v>2</v>
      </c>
      <c r="E7" s="43">
        <v>0</v>
      </c>
      <c r="F7" s="42">
        <v>2</v>
      </c>
      <c r="G7" s="43">
        <v>1</v>
      </c>
      <c r="H7" s="42">
        <v>2</v>
      </c>
      <c r="I7" s="43">
        <v>1</v>
      </c>
      <c r="J7" s="27" t="str">
        <f>B7</f>
        <v/>
      </c>
      <c r="K7" s="28">
        <f>D7-E7+F7-G7+H7-I7</f>
        <v>4</v>
      </c>
      <c r="L7" s="28">
        <f>E7+G7+I7</f>
        <v>2</v>
      </c>
      <c r="M7" s="29">
        <f>K7/(D7+F7+H7)</f>
        <v>0.66666666666666663</v>
      </c>
      <c r="N7" s="29">
        <f>L7/(D7+F7+H7)</f>
        <v>0.33333333333333331</v>
      </c>
    </row>
    <row r="8" spans="1:14" ht="16.5" customHeight="1">
      <c r="A8" s="53">
        <v>1901</v>
      </c>
      <c r="B8" s="12" t="str">
        <f t="shared" si="0"/>
        <v/>
      </c>
      <c r="C8" s="46" t="str">
        <f t="shared" si="1"/>
        <v/>
      </c>
      <c r="D8" s="42">
        <v>2</v>
      </c>
      <c r="E8" s="43">
        <v>0</v>
      </c>
      <c r="F8" s="42">
        <v>2</v>
      </c>
      <c r="G8" s="43">
        <v>1</v>
      </c>
      <c r="H8" s="42">
        <v>2</v>
      </c>
      <c r="I8" s="43">
        <v>0</v>
      </c>
      <c r="J8" s="27" t="str">
        <f>B8</f>
        <v/>
      </c>
      <c r="K8" s="28">
        <f>D8-E8+F8-G8+H8-I8</f>
        <v>5</v>
      </c>
      <c r="L8" s="28">
        <f>E8+G8+I8</f>
        <v>1</v>
      </c>
      <c r="M8" s="29">
        <f>K8/(D8+F8+H8)</f>
        <v>0.83333333333333337</v>
      </c>
      <c r="N8" s="29">
        <f>L8/(D8+F8+H8)</f>
        <v>0.16666666666666666</v>
      </c>
    </row>
    <row r="9" spans="1:14" ht="16.5" customHeight="1">
      <c r="A9" s="53">
        <v>1911</v>
      </c>
      <c r="B9" s="12" t="str">
        <f t="shared" si="0"/>
        <v/>
      </c>
      <c r="C9" s="46" t="str">
        <f t="shared" si="1"/>
        <v/>
      </c>
      <c r="D9" s="42">
        <v>2</v>
      </c>
      <c r="E9" s="43">
        <v>0</v>
      </c>
      <c r="F9" s="42">
        <v>2</v>
      </c>
      <c r="G9" s="43">
        <v>0</v>
      </c>
      <c r="H9" s="42">
        <v>2</v>
      </c>
      <c r="I9" s="43">
        <v>0</v>
      </c>
      <c r="J9" s="27" t="str">
        <f>B9</f>
        <v/>
      </c>
      <c r="K9" s="28">
        <f>D9-E9+F9-G9+H9-I9</f>
        <v>6</v>
      </c>
      <c r="L9" s="28">
        <f>E9+G9+I9</f>
        <v>0</v>
      </c>
      <c r="M9" s="29">
        <f>K9/(D9+F9+H9)</f>
        <v>1</v>
      </c>
      <c r="N9" s="29">
        <f>L9/(D9+F9+H9)</f>
        <v>0</v>
      </c>
    </row>
    <row r="10" spans="1:14" ht="16.5" customHeight="1">
      <c r="A10" s="53"/>
      <c r="B10" s="12" t="str">
        <f t="shared" si="0"/>
        <v/>
      </c>
      <c r="C10" s="46" t="str">
        <f t="shared" si="1"/>
        <v/>
      </c>
      <c r="D10" s="42"/>
      <c r="E10" s="43"/>
      <c r="F10" s="44"/>
      <c r="G10" s="43"/>
      <c r="H10" s="44"/>
      <c r="I10" s="43"/>
      <c r="J10" s="27" t="str">
        <f>B10</f>
        <v/>
      </c>
      <c r="K10" s="28">
        <f>D10-E10+F10-G10+H10-I10</f>
        <v>0</v>
      </c>
      <c r="L10" s="28">
        <f>E10+G10+I10</f>
        <v>0</v>
      </c>
      <c r="M10" s="29" t="e">
        <f>K10/(D10+F10+H10)</f>
        <v>#DIV/0!</v>
      </c>
      <c r="N10" s="29" t="e">
        <f>L10/(D10+F10+H10)</f>
        <v>#DIV/0!</v>
      </c>
    </row>
    <row r="11" spans="1:14" ht="16.5" customHeight="1">
      <c r="A11" s="3"/>
      <c r="B11" s="4" t="s">
        <v>4</v>
      </c>
      <c r="C11" s="4"/>
      <c r="D11" s="16">
        <f t="shared" ref="D11:I11" si="2">SUM(D5:D10)</f>
        <v>10</v>
      </c>
      <c r="E11" s="41">
        <f t="shared" si="2"/>
        <v>1</v>
      </c>
      <c r="F11" s="16">
        <f t="shared" si="2"/>
        <v>10</v>
      </c>
      <c r="G11" s="41">
        <f t="shared" si="2"/>
        <v>3</v>
      </c>
      <c r="H11" s="16">
        <f t="shared" si="2"/>
        <v>10</v>
      </c>
      <c r="I11" s="41">
        <f t="shared" si="2"/>
        <v>1</v>
      </c>
      <c r="J11" s="27"/>
      <c r="K11" s="28"/>
      <c r="L11" s="8"/>
      <c r="M11" s="8"/>
      <c r="N11" s="8"/>
    </row>
    <row r="12" spans="1:14" ht="16.5" customHeight="1">
      <c r="A12" s="9"/>
      <c r="B12" s="10" t="s">
        <v>5</v>
      </c>
      <c r="C12" s="65"/>
      <c r="D12" s="63"/>
      <c r="E12" s="23"/>
      <c r="F12" s="63"/>
      <c r="G12" s="23"/>
      <c r="H12" s="63"/>
      <c r="I12" s="23"/>
      <c r="J12" s="27"/>
      <c r="K12" s="26"/>
      <c r="L12" s="26"/>
      <c r="M12" s="26"/>
      <c r="N12" s="26"/>
    </row>
    <row r="13" spans="1:14" ht="16.5" customHeight="1">
      <c r="A13" s="9"/>
      <c r="B13" s="5"/>
      <c r="C13" s="65"/>
      <c r="D13" s="63"/>
      <c r="E13" s="23"/>
      <c r="F13" s="63"/>
      <c r="G13" s="23"/>
      <c r="H13" s="63"/>
      <c r="I13" s="23"/>
      <c r="J13" s="25" t="s">
        <v>18</v>
      </c>
      <c r="K13" s="25" t="s">
        <v>19</v>
      </c>
      <c r="L13" s="25" t="s">
        <v>20</v>
      </c>
      <c r="M13" s="25" t="s">
        <v>21</v>
      </c>
      <c r="N13" s="25" t="s">
        <v>22</v>
      </c>
    </row>
    <row r="14" spans="1:14" ht="16.5" customHeight="1">
      <c r="A14" s="53">
        <v>1800</v>
      </c>
      <c r="B14" s="12" t="str">
        <f t="shared" ref="B14:B20" si="3">IFERROR(VLOOKUP(A14,sku,2,FALSE),"")</f>
        <v/>
      </c>
      <c r="C14" s="46" t="str">
        <f t="shared" ref="C14:C20" si="4">IFERROR(VLOOKUP(A14,sku,3,FALSE),"")</f>
        <v/>
      </c>
      <c r="D14" s="42">
        <v>3</v>
      </c>
      <c r="E14" s="43">
        <v>0</v>
      </c>
      <c r="F14" s="42">
        <v>5</v>
      </c>
      <c r="G14" s="43">
        <v>0</v>
      </c>
      <c r="H14" s="42">
        <v>3</v>
      </c>
      <c r="I14" s="43">
        <v>0</v>
      </c>
      <c r="J14" s="27" t="str">
        <f>B14</f>
        <v/>
      </c>
      <c r="K14" s="28">
        <f>D14-E14+F14-G14+H14-I14</f>
        <v>11</v>
      </c>
      <c r="L14" s="28">
        <f>E14+G14+I14</f>
        <v>0</v>
      </c>
      <c r="M14" s="29">
        <f>K14/(D14+F14+H14)</f>
        <v>1</v>
      </c>
      <c r="N14" s="29">
        <f>L14/(D14+F14+H14)</f>
        <v>0</v>
      </c>
    </row>
    <row r="15" spans="1:14" ht="16.5" customHeight="1">
      <c r="A15" s="53">
        <v>1802</v>
      </c>
      <c r="B15" s="12" t="str">
        <f t="shared" si="3"/>
        <v/>
      </c>
      <c r="C15" s="46" t="str">
        <f t="shared" si="4"/>
        <v/>
      </c>
      <c r="D15" s="42">
        <v>3</v>
      </c>
      <c r="E15" s="43">
        <v>0</v>
      </c>
      <c r="F15" s="42">
        <v>5</v>
      </c>
      <c r="G15" s="43">
        <v>0</v>
      </c>
      <c r="H15" s="42">
        <v>3</v>
      </c>
      <c r="I15" s="43">
        <v>0</v>
      </c>
      <c r="J15" s="27" t="str">
        <f>B15</f>
        <v/>
      </c>
      <c r="K15" s="28">
        <f>D15-E15+F15-G15+H15-I15</f>
        <v>11</v>
      </c>
      <c r="L15" s="28">
        <f>E15+G15+I15</f>
        <v>0</v>
      </c>
      <c r="M15" s="29">
        <f>K15/(D15+F15+H15)</f>
        <v>1</v>
      </c>
      <c r="N15" s="29">
        <f>L15/(D15+F15+H15)</f>
        <v>0</v>
      </c>
    </row>
    <row r="16" spans="1:14" ht="16.5" customHeight="1">
      <c r="A16" s="53">
        <v>1810</v>
      </c>
      <c r="B16" s="11" t="str">
        <f t="shared" si="3"/>
        <v/>
      </c>
      <c r="C16" s="45" t="str">
        <f t="shared" si="4"/>
        <v/>
      </c>
      <c r="D16" s="42">
        <v>3</v>
      </c>
      <c r="E16" s="43">
        <v>0</v>
      </c>
      <c r="F16" s="42">
        <v>5</v>
      </c>
      <c r="G16" s="43">
        <v>0</v>
      </c>
      <c r="H16" s="42">
        <v>3</v>
      </c>
      <c r="I16" s="43">
        <v>0</v>
      </c>
      <c r="J16" s="27" t="str">
        <f>B16</f>
        <v/>
      </c>
      <c r="K16" s="28">
        <f>D16-E16+F16-G16+H16-I16</f>
        <v>11</v>
      </c>
      <c r="L16" s="28">
        <f>E16+G16+I16</f>
        <v>0</v>
      </c>
      <c r="M16" s="29">
        <f>K16/(D16+F16+H16)</f>
        <v>1</v>
      </c>
      <c r="N16" s="29">
        <f>L16/(D16+F16+H16)</f>
        <v>0</v>
      </c>
    </row>
    <row r="17" spans="1:14" ht="16.5" customHeight="1">
      <c r="A17" s="53">
        <v>2824</v>
      </c>
      <c r="B17" s="11" t="str">
        <f t="shared" si="3"/>
        <v/>
      </c>
      <c r="C17" s="45" t="str">
        <f t="shared" si="4"/>
        <v/>
      </c>
      <c r="D17" s="42">
        <v>3</v>
      </c>
      <c r="E17" s="43">
        <v>0</v>
      </c>
      <c r="F17" s="42">
        <v>5</v>
      </c>
      <c r="G17" s="43">
        <v>0</v>
      </c>
      <c r="H17" s="42">
        <v>3</v>
      </c>
      <c r="I17" s="43">
        <v>0</v>
      </c>
      <c r="J17" s="27" t="str">
        <f>B17</f>
        <v/>
      </c>
      <c r="K17" s="28">
        <f>D17-E17+F17-G17+H17-I17</f>
        <v>11</v>
      </c>
      <c r="L17" s="28">
        <f>E17+G17+I17</f>
        <v>0</v>
      </c>
      <c r="M17" s="29">
        <f>K17/(D17+F17+H17)</f>
        <v>1</v>
      </c>
      <c r="N17" s="29">
        <f>L17/(D17+F17+H17)</f>
        <v>0</v>
      </c>
    </row>
    <row r="18" spans="1:14" ht="16.5" customHeight="1">
      <c r="A18" s="53">
        <v>1794</v>
      </c>
      <c r="B18" s="12" t="str">
        <f t="shared" si="3"/>
        <v/>
      </c>
      <c r="C18" s="45" t="str">
        <f t="shared" si="4"/>
        <v/>
      </c>
      <c r="D18" s="42">
        <v>4</v>
      </c>
      <c r="E18" s="43">
        <v>0</v>
      </c>
      <c r="F18" s="42">
        <v>6</v>
      </c>
      <c r="G18" s="43">
        <v>1</v>
      </c>
      <c r="H18" s="42">
        <v>4</v>
      </c>
      <c r="I18" s="43">
        <v>0</v>
      </c>
      <c r="J18" s="27" t="str">
        <f>B18</f>
        <v/>
      </c>
      <c r="K18" s="28">
        <f>D18-E18+F18-G18+H18-I18</f>
        <v>13</v>
      </c>
      <c r="L18" s="28">
        <f>E18+G18+I18</f>
        <v>1</v>
      </c>
      <c r="M18" s="29">
        <f>K18/(D18+F18+H18)</f>
        <v>0.9285714285714286</v>
      </c>
      <c r="N18" s="29">
        <f>L18/(D18+F18+H18)</f>
        <v>7.1428571428571425E-2</v>
      </c>
    </row>
    <row r="19" spans="1:14" ht="16.5" customHeight="1">
      <c r="A19" s="53"/>
      <c r="B19" s="12" t="str">
        <f t="shared" si="3"/>
        <v/>
      </c>
      <c r="C19" s="46" t="str">
        <f t="shared" si="4"/>
        <v/>
      </c>
      <c r="D19" s="42"/>
      <c r="E19" s="43"/>
      <c r="F19" s="42"/>
      <c r="G19" s="43"/>
      <c r="H19" s="44"/>
      <c r="I19" s="43"/>
      <c r="J19" s="27" t="str">
        <f>B19</f>
        <v/>
      </c>
      <c r="K19" s="28">
        <f>D19-E19+F19-G19+H19-I19</f>
        <v>0</v>
      </c>
      <c r="L19" s="28">
        <f>E19+G19+I19</f>
        <v>0</v>
      </c>
      <c r="M19" s="29" t="e">
        <f>K19/(D19+F19+H19)</f>
        <v>#DIV/0!</v>
      </c>
      <c r="N19" s="29" t="e">
        <f>L19/(D19+F19+H19)</f>
        <v>#DIV/0!</v>
      </c>
    </row>
    <row r="20" spans="1:14" ht="16.5" customHeight="1">
      <c r="A20" s="53"/>
      <c r="B20" s="12" t="str">
        <f t="shared" si="3"/>
        <v/>
      </c>
      <c r="C20" s="46" t="str">
        <f t="shared" si="4"/>
        <v/>
      </c>
      <c r="D20" s="42"/>
      <c r="E20" s="43"/>
      <c r="F20" s="42"/>
      <c r="G20" s="43"/>
      <c r="H20" s="44"/>
      <c r="I20" s="43"/>
      <c r="J20" s="27" t="str">
        <f>B20</f>
        <v/>
      </c>
      <c r="K20" s="28">
        <f>D20-E20+F20-G20+H20-I20</f>
        <v>0</v>
      </c>
      <c r="L20" s="28">
        <f>E20+G20+I20</f>
        <v>0</v>
      </c>
      <c r="M20" s="29" t="e">
        <f>K20/(D20+F20+H20)</f>
        <v>#DIV/0!</v>
      </c>
      <c r="N20" s="29" t="e">
        <f>L20/(D20+F20+H20)</f>
        <v>#DIV/0!</v>
      </c>
    </row>
    <row r="21" spans="1:14" ht="16.5" customHeight="1">
      <c r="A21" s="3"/>
      <c r="B21" s="4" t="s">
        <v>6</v>
      </c>
      <c r="C21" s="4"/>
      <c r="D21" s="16">
        <f t="shared" ref="D21:I21" si="5">SUM(D14:D20)</f>
        <v>16</v>
      </c>
      <c r="E21" s="41">
        <f t="shared" si="5"/>
        <v>0</v>
      </c>
      <c r="F21" s="16">
        <f t="shared" si="5"/>
        <v>26</v>
      </c>
      <c r="G21" s="41">
        <f t="shared" si="5"/>
        <v>1</v>
      </c>
      <c r="H21" s="16">
        <f t="shared" si="5"/>
        <v>16</v>
      </c>
      <c r="I21" s="41">
        <f t="shared" si="5"/>
        <v>0</v>
      </c>
      <c r="J21" s="27"/>
      <c r="K21" s="8"/>
      <c r="L21" s="8"/>
      <c r="M21" s="8"/>
      <c r="N21" s="8"/>
    </row>
    <row r="22" spans="1:14" ht="16.5" customHeight="1">
      <c r="A22" s="9"/>
      <c r="B22" s="10" t="s">
        <v>7</v>
      </c>
      <c r="C22" s="65" t="s">
        <v>0</v>
      </c>
      <c r="D22" s="63" t="str">
        <f>D3</f>
        <v>9.14.15</v>
      </c>
      <c r="E22" s="23" t="str">
        <f>$E$3</f>
        <v>9.14.15</v>
      </c>
      <c r="F22" s="63" t="str">
        <f>F3</f>
        <v>9.16.15</v>
      </c>
      <c r="G22" s="23" t="str">
        <f>$G$3</f>
        <v>9.16.15</v>
      </c>
      <c r="H22" s="63" t="str">
        <f>H3</f>
        <v>9.18.15</v>
      </c>
      <c r="I22" s="23" t="str">
        <f>$I$3</f>
        <v>9.18.15</v>
      </c>
      <c r="J22" s="27"/>
      <c r="K22" s="26"/>
      <c r="L22" s="26"/>
      <c r="M22" s="26"/>
      <c r="N22" s="26"/>
    </row>
    <row r="23" spans="1:14" ht="16.5" customHeight="1">
      <c r="A23" s="9"/>
      <c r="B23" s="5"/>
      <c r="C23" s="65"/>
      <c r="D23" s="63"/>
      <c r="E23" s="23" t="str">
        <f>$E$4</f>
        <v>Waste</v>
      </c>
      <c r="F23" s="63"/>
      <c r="G23" s="23" t="str">
        <f>$G$4</f>
        <v>Waste</v>
      </c>
      <c r="H23" s="63"/>
      <c r="I23" s="23" t="str">
        <f>$I$4</f>
        <v>Waste</v>
      </c>
      <c r="J23" s="25" t="s">
        <v>18</v>
      </c>
      <c r="K23" s="25" t="s">
        <v>19</v>
      </c>
      <c r="L23" s="25" t="s">
        <v>20</v>
      </c>
      <c r="M23" s="25" t="s">
        <v>21</v>
      </c>
      <c r="N23" s="25" t="s">
        <v>22</v>
      </c>
    </row>
    <row r="24" spans="1:14" ht="16.5" customHeight="1">
      <c r="A24" s="53">
        <v>1847</v>
      </c>
      <c r="B24" s="11" t="str">
        <f t="shared" ref="B24:B30" si="6">IFERROR(VLOOKUP(A24,sku,2,FALSE),"")</f>
        <v/>
      </c>
      <c r="C24" s="45" t="str">
        <f t="shared" ref="C24:C30" si="7">IFERROR(VLOOKUP(A24,sku,3,FALSE),"")</f>
        <v/>
      </c>
      <c r="D24" s="42">
        <v>2</v>
      </c>
      <c r="E24" s="43">
        <v>0</v>
      </c>
      <c r="F24" s="42">
        <v>3</v>
      </c>
      <c r="G24" s="43">
        <v>0</v>
      </c>
      <c r="H24" s="42">
        <v>2</v>
      </c>
      <c r="I24" s="43">
        <v>0</v>
      </c>
      <c r="J24" s="27" t="str">
        <f>B24</f>
        <v/>
      </c>
      <c r="K24" s="28">
        <f>D24-E24+F24-G24+H24-I24</f>
        <v>7</v>
      </c>
      <c r="L24" s="28">
        <f>E24+G24+I24</f>
        <v>0</v>
      </c>
      <c r="M24" s="29">
        <f>K24/(D24+F24+H24)</f>
        <v>1</v>
      </c>
      <c r="N24" s="29">
        <f>L24/(D24+F24+H24)</f>
        <v>0</v>
      </c>
    </row>
    <row r="25" spans="1:14" ht="16.5" customHeight="1">
      <c r="A25" s="53">
        <v>2653</v>
      </c>
      <c r="B25" s="12" t="str">
        <f t="shared" si="6"/>
        <v/>
      </c>
      <c r="C25" s="46" t="str">
        <f t="shared" si="7"/>
        <v/>
      </c>
      <c r="D25" s="42">
        <v>2</v>
      </c>
      <c r="E25" s="43">
        <v>0</v>
      </c>
      <c r="F25" s="42">
        <v>3</v>
      </c>
      <c r="G25" s="43">
        <v>0</v>
      </c>
      <c r="H25" s="42">
        <v>2</v>
      </c>
      <c r="I25" s="43">
        <v>0</v>
      </c>
      <c r="J25" s="27" t="str">
        <f>B25</f>
        <v/>
      </c>
      <c r="K25" s="28">
        <f>D25-E25+F25-G25+H25-I25</f>
        <v>7</v>
      </c>
      <c r="L25" s="28">
        <f>E25+G25+I25</f>
        <v>0</v>
      </c>
      <c r="M25" s="29">
        <f>K25/(D25+F25+H25)</f>
        <v>1</v>
      </c>
      <c r="N25" s="29">
        <f>L25/(D25+F25+H25)</f>
        <v>0</v>
      </c>
    </row>
    <row r="26" spans="1:14" ht="16.5" customHeight="1">
      <c r="A26" s="53">
        <v>1843</v>
      </c>
      <c r="B26" s="11" t="str">
        <f t="shared" si="6"/>
        <v/>
      </c>
      <c r="C26" s="45" t="str">
        <f t="shared" si="7"/>
        <v/>
      </c>
      <c r="D26" s="42">
        <v>2</v>
      </c>
      <c r="E26" s="43">
        <v>0</v>
      </c>
      <c r="F26" s="42">
        <v>3</v>
      </c>
      <c r="G26" s="43">
        <v>0</v>
      </c>
      <c r="H26" s="42">
        <v>2</v>
      </c>
      <c r="I26" s="43">
        <v>0</v>
      </c>
      <c r="J26" s="27" t="str">
        <f>B26</f>
        <v/>
      </c>
      <c r="K26" s="28">
        <f>D26-E26+F26-G26+H26-I26</f>
        <v>7</v>
      </c>
      <c r="L26" s="28">
        <f>E26+G26+I26</f>
        <v>0</v>
      </c>
      <c r="M26" s="29">
        <f>K26/(D26+F26+H26)</f>
        <v>1</v>
      </c>
      <c r="N26" s="29">
        <f>L26/(D26+F26+H26)</f>
        <v>0</v>
      </c>
    </row>
    <row r="27" spans="1:14" ht="16.5" customHeight="1">
      <c r="A27" s="53">
        <v>1830</v>
      </c>
      <c r="B27" s="11" t="str">
        <f t="shared" si="6"/>
        <v/>
      </c>
      <c r="C27" s="45" t="str">
        <f t="shared" si="7"/>
        <v/>
      </c>
      <c r="D27" s="42">
        <v>2</v>
      </c>
      <c r="E27" s="43">
        <v>0</v>
      </c>
      <c r="F27" s="42">
        <v>3</v>
      </c>
      <c r="G27" s="43">
        <v>0</v>
      </c>
      <c r="H27" s="42">
        <v>2</v>
      </c>
      <c r="I27" s="43">
        <v>0</v>
      </c>
      <c r="J27" s="27" t="str">
        <f>B27</f>
        <v/>
      </c>
      <c r="K27" s="28">
        <f>D27-E27+F27-G27+H27-I27</f>
        <v>7</v>
      </c>
      <c r="L27" s="28">
        <f>E27+G27+I27</f>
        <v>0</v>
      </c>
      <c r="M27" s="29">
        <f>K27/(D27+F27+H27)</f>
        <v>1</v>
      </c>
      <c r="N27" s="29">
        <f>L27/(D27+F27+H27)</f>
        <v>0</v>
      </c>
    </row>
    <row r="28" spans="1:14" ht="16.5" customHeight="1">
      <c r="A28" s="53">
        <v>1758</v>
      </c>
      <c r="B28" s="12" t="str">
        <f t="shared" si="6"/>
        <v/>
      </c>
      <c r="C28" s="46" t="str">
        <f t="shared" si="7"/>
        <v/>
      </c>
      <c r="D28" s="42">
        <v>4</v>
      </c>
      <c r="E28" s="43">
        <v>0</v>
      </c>
      <c r="F28" s="42">
        <v>5</v>
      </c>
      <c r="G28" s="43">
        <v>0</v>
      </c>
      <c r="H28" s="42">
        <v>4</v>
      </c>
      <c r="I28" s="43">
        <v>0</v>
      </c>
      <c r="J28" s="27" t="str">
        <f>B28</f>
        <v/>
      </c>
      <c r="K28" s="28">
        <f>D28-E28+F28-G28+H28-I28</f>
        <v>13</v>
      </c>
      <c r="L28" s="28">
        <f>E28+G28+I28</f>
        <v>0</v>
      </c>
      <c r="M28" s="29">
        <f>K28/(D28+F28+H28)</f>
        <v>1</v>
      </c>
      <c r="N28" s="29">
        <f>L28/(D28+F28+H28)</f>
        <v>0</v>
      </c>
    </row>
    <row r="29" spans="1:14" ht="16.5" customHeight="1">
      <c r="A29" s="53"/>
      <c r="B29" s="12" t="str">
        <f t="shared" si="6"/>
        <v/>
      </c>
      <c r="C29" s="46" t="str">
        <f t="shared" si="7"/>
        <v/>
      </c>
      <c r="D29" s="42"/>
      <c r="E29" s="43"/>
      <c r="F29" s="42"/>
      <c r="G29" s="43"/>
      <c r="H29" s="44"/>
      <c r="I29" s="43"/>
      <c r="J29" s="27" t="str">
        <f>B29</f>
        <v/>
      </c>
      <c r="K29" s="28">
        <f>D29-E29+F29-G29+H29-I29</f>
        <v>0</v>
      </c>
      <c r="L29" s="28">
        <f>E29+G29+I29</f>
        <v>0</v>
      </c>
      <c r="M29" s="29" t="e">
        <f>K29/(D29+F29+H29)</f>
        <v>#DIV/0!</v>
      </c>
      <c r="N29" s="29" t="e">
        <f>L29/(D29+F29+H29)</f>
        <v>#DIV/0!</v>
      </c>
    </row>
    <row r="30" spans="1:14" ht="16.5" customHeight="1">
      <c r="A30" s="53"/>
      <c r="B30" s="12" t="str">
        <f t="shared" si="6"/>
        <v/>
      </c>
      <c r="C30" s="46" t="str">
        <f t="shared" si="7"/>
        <v/>
      </c>
      <c r="D30" s="42"/>
      <c r="E30" s="43"/>
      <c r="F30" s="42"/>
      <c r="G30" s="43"/>
      <c r="H30" s="44"/>
      <c r="I30" s="43"/>
      <c r="J30" s="27" t="str">
        <f>B30</f>
        <v/>
      </c>
      <c r="K30" s="28">
        <f>D30-E30+F30-G30+H30-I30</f>
        <v>0</v>
      </c>
      <c r="L30" s="28">
        <f>E30+G30+I30</f>
        <v>0</v>
      </c>
      <c r="M30" s="29" t="e">
        <f>K30/(D30+F30+H30)</f>
        <v>#DIV/0!</v>
      </c>
      <c r="N30" s="29" t="e">
        <f>L30/(D30+F30+H30)</f>
        <v>#DIV/0!</v>
      </c>
    </row>
    <row r="31" spans="1:14" ht="16.5" customHeight="1">
      <c r="A31" s="3"/>
      <c r="B31" s="4" t="s">
        <v>8</v>
      </c>
      <c r="C31" s="4"/>
      <c r="D31" s="16">
        <f t="shared" ref="D31:I31" si="8">SUM(D24:D30)</f>
        <v>12</v>
      </c>
      <c r="E31" s="41">
        <f t="shared" si="8"/>
        <v>0</v>
      </c>
      <c r="F31" s="16">
        <f t="shared" si="8"/>
        <v>17</v>
      </c>
      <c r="G31" s="41">
        <f t="shared" si="8"/>
        <v>0</v>
      </c>
      <c r="H31" s="16">
        <f t="shared" si="8"/>
        <v>12</v>
      </c>
      <c r="I31" s="41">
        <f t="shared" si="8"/>
        <v>0</v>
      </c>
      <c r="J31" s="27"/>
      <c r="K31" s="8"/>
      <c r="L31" s="8"/>
      <c r="M31" s="8"/>
      <c r="N31" s="8"/>
    </row>
    <row r="32" spans="1:14" ht="16.5" customHeight="1">
      <c r="A32" s="9"/>
      <c r="B32" s="10" t="s">
        <v>9</v>
      </c>
      <c r="C32" s="65" t="s">
        <v>0</v>
      </c>
      <c r="D32" s="63" t="str">
        <f>D3</f>
        <v>9.14.15</v>
      </c>
      <c r="E32" s="23" t="str">
        <f>$E$3</f>
        <v>9.14.15</v>
      </c>
      <c r="F32" s="63" t="str">
        <f>F3</f>
        <v>9.16.15</v>
      </c>
      <c r="G32" s="23" t="str">
        <f>$G$3</f>
        <v>9.16.15</v>
      </c>
      <c r="H32" s="63" t="str">
        <f>H3</f>
        <v>9.18.15</v>
      </c>
      <c r="I32" s="23" t="str">
        <f>$I$3</f>
        <v>9.18.15</v>
      </c>
      <c r="J32" s="27"/>
      <c r="K32" s="26"/>
      <c r="L32" s="26"/>
      <c r="M32" s="26"/>
      <c r="N32" s="26"/>
    </row>
    <row r="33" spans="1:14" ht="16.5" customHeight="1">
      <c r="A33" s="9"/>
      <c r="B33" s="5"/>
      <c r="C33" s="65"/>
      <c r="D33" s="63"/>
      <c r="E33" s="23" t="str">
        <f>$E$4</f>
        <v>Waste</v>
      </c>
      <c r="F33" s="63"/>
      <c r="G33" s="23" t="str">
        <f>$G$4</f>
        <v>Waste</v>
      </c>
      <c r="H33" s="63"/>
      <c r="I33" s="23" t="str">
        <f>$I$4</f>
        <v>Waste</v>
      </c>
      <c r="J33" s="25" t="s">
        <v>18</v>
      </c>
      <c r="K33" s="25" t="s">
        <v>19</v>
      </c>
      <c r="L33" s="25" t="s">
        <v>20</v>
      </c>
      <c r="M33" s="25" t="s">
        <v>21</v>
      </c>
      <c r="N33" s="25" t="s">
        <v>22</v>
      </c>
    </row>
    <row r="34" spans="1:14" ht="16.5" customHeight="1">
      <c r="A34" s="53">
        <v>1880</v>
      </c>
      <c r="B34" s="11" t="str">
        <f>IFERROR(VLOOKUP(A34,sku,2,FALSE),"")</f>
        <v/>
      </c>
      <c r="C34" s="45" t="str">
        <f>IFERROR(VLOOKUP(A34,sku,3,FALSE),"")</f>
        <v/>
      </c>
      <c r="D34" s="42">
        <v>3</v>
      </c>
      <c r="E34" s="43">
        <v>0</v>
      </c>
      <c r="F34" s="42">
        <v>6</v>
      </c>
      <c r="G34" s="43">
        <v>1</v>
      </c>
      <c r="H34" s="42">
        <v>3</v>
      </c>
      <c r="I34" s="43">
        <v>0</v>
      </c>
      <c r="J34" s="27" t="str">
        <f>B34</f>
        <v/>
      </c>
      <c r="K34" s="28">
        <f>D34-E34+F34-G34+H34-I34</f>
        <v>11</v>
      </c>
      <c r="L34" s="28">
        <f>E34+G34+I34</f>
        <v>1</v>
      </c>
      <c r="M34" s="29">
        <f>K34/(D34+F34+H34)</f>
        <v>0.91666666666666663</v>
      </c>
      <c r="N34" s="29">
        <f>L34/(D34+F34+H34)</f>
        <v>8.3333333333333329E-2</v>
      </c>
    </row>
    <row r="35" spans="1:14" ht="16.5" customHeight="1">
      <c r="A35" s="53">
        <v>1889</v>
      </c>
      <c r="B35" s="11" t="str">
        <f>IFERROR(VLOOKUP(A35,sku,2,FALSE),"")</f>
        <v/>
      </c>
      <c r="C35" s="45" t="str">
        <f>IFERROR(VLOOKUP(A35,sku,3,FALSE),"")</f>
        <v/>
      </c>
      <c r="D35" s="42">
        <v>3</v>
      </c>
      <c r="E35" s="43">
        <v>0</v>
      </c>
      <c r="F35" s="42">
        <v>6</v>
      </c>
      <c r="G35" s="43">
        <v>1</v>
      </c>
      <c r="H35" s="42">
        <v>3</v>
      </c>
      <c r="I35" s="43">
        <v>0</v>
      </c>
      <c r="J35" s="27" t="str">
        <f>B35</f>
        <v/>
      </c>
      <c r="K35" s="28">
        <f>D35-E35+F35-G35+H35-I35</f>
        <v>11</v>
      </c>
      <c r="L35" s="28">
        <f>E35+G35+I35</f>
        <v>1</v>
      </c>
      <c r="M35" s="29">
        <f>K35/(D35+F35+H35)</f>
        <v>0.91666666666666663</v>
      </c>
      <c r="N35" s="29">
        <f>L35/(D35+F35+H35)</f>
        <v>8.3333333333333329E-2</v>
      </c>
    </row>
    <row r="36" spans="1:14" ht="16.5" customHeight="1">
      <c r="A36" s="53">
        <v>1894</v>
      </c>
      <c r="B36" s="11" t="str">
        <f>IFERROR(VLOOKUP(A36,sku,2,FALSE),"")</f>
        <v/>
      </c>
      <c r="C36" s="45" t="str">
        <f>IFERROR(VLOOKUP(A36,sku,3,FALSE),"")</f>
        <v/>
      </c>
      <c r="D36" s="42">
        <v>3</v>
      </c>
      <c r="E36" s="43">
        <v>0</v>
      </c>
      <c r="F36" s="42">
        <v>6</v>
      </c>
      <c r="G36" s="43">
        <v>1</v>
      </c>
      <c r="H36" s="42">
        <v>3</v>
      </c>
      <c r="I36" s="43">
        <v>0</v>
      </c>
      <c r="J36" s="27" t="str">
        <f>B36</f>
        <v/>
      </c>
      <c r="K36" s="28">
        <f>D36-E36+F36-G36+H36-I36</f>
        <v>11</v>
      </c>
      <c r="L36" s="28">
        <f>E36+G36+I36</f>
        <v>1</v>
      </c>
      <c r="M36" s="29">
        <f>K36/(D36+F36+H36)</f>
        <v>0.91666666666666663</v>
      </c>
      <c r="N36" s="29">
        <f>L36/(D36+F36+H36)</f>
        <v>8.3333333333333329E-2</v>
      </c>
    </row>
    <row r="37" spans="1:14" ht="16.5" customHeight="1">
      <c r="A37" s="53">
        <v>1868</v>
      </c>
      <c r="B37" s="11" t="str">
        <f>IFERROR(VLOOKUP(A37,sku,2,FALSE),"")</f>
        <v/>
      </c>
      <c r="C37" s="45" t="str">
        <f>IFERROR(VLOOKUP(A37,sku,3,FALSE),"")</f>
        <v/>
      </c>
      <c r="D37" s="42">
        <v>4</v>
      </c>
      <c r="E37" s="43">
        <v>0</v>
      </c>
      <c r="F37" s="42">
        <v>7</v>
      </c>
      <c r="G37" s="43">
        <v>1</v>
      </c>
      <c r="H37" s="42">
        <v>4</v>
      </c>
      <c r="I37" s="43">
        <v>2</v>
      </c>
      <c r="J37" s="27" t="str">
        <f>B37</f>
        <v/>
      </c>
      <c r="K37" s="28">
        <f>D37-E37+F37-G37+H37-I37</f>
        <v>12</v>
      </c>
      <c r="L37" s="28">
        <f>E37+G37+I37</f>
        <v>3</v>
      </c>
      <c r="M37" s="29">
        <f>K37/(D37+F37+H37)</f>
        <v>0.8</v>
      </c>
      <c r="N37" s="29">
        <f>L37/(D37+F37+H37)</f>
        <v>0.2</v>
      </c>
    </row>
    <row r="38" spans="1:14" ht="16.5" customHeight="1">
      <c r="A38" s="53"/>
      <c r="B38" s="11" t="str">
        <f>IFERROR(VLOOKUP(A38,sku,2,FALSE),"")</f>
        <v/>
      </c>
      <c r="C38" s="45" t="str">
        <f>IFERROR(VLOOKUP(A38,sku,3,FALSE),"")</f>
        <v/>
      </c>
      <c r="D38" s="42"/>
      <c r="E38" s="43"/>
      <c r="F38" s="42"/>
      <c r="G38" s="43"/>
      <c r="H38" s="42"/>
      <c r="I38" s="43"/>
      <c r="J38" s="27" t="str">
        <f>B38</f>
        <v/>
      </c>
      <c r="K38" s="28">
        <f>D38-E38+F38-G38+H38-I38</f>
        <v>0</v>
      </c>
      <c r="L38" s="28">
        <f>E38+G38+I38</f>
        <v>0</v>
      </c>
      <c r="M38" s="29" t="e">
        <f>K38/(D38+F38+H38)</f>
        <v>#DIV/0!</v>
      </c>
      <c r="N38" s="29" t="e">
        <f>L38/(D38+F38+H38)</f>
        <v>#DIV/0!</v>
      </c>
    </row>
    <row r="39" spans="1:14" ht="16.5" customHeight="1">
      <c r="A39" s="3"/>
      <c r="B39" s="6" t="s">
        <v>10</v>
      </c>
      <c r="C39" s="6"/>
      <c r="D39" s="16">
        <f t="shared" ref="D39:I39" si="9">SUM(D34:D38)</f>
        <v>13</v>
      </c>
      <c r="E39" s="41">
        <f t="shared" si="9"/>
        <v>0</v>
      </c>
      <c r="F39" s="16">
        <f t="shared" si="9"/>
        <v>25</v>
      </c>
      <c r="G39" s="41">
        <f t="shared" si="9"/>
        <v>4</v>
      </c>
      <c r="H39" s="16">
        <f t="shared" si="9"/>
        <v>13</v>
      </c>
      <c r="I39" s="41">
        <f t="shared" si="9"/>
        <v>2</v>
      </c>
      <c r="J39" s="27"/>
      <c r="K39" s="8"/>
      <c r="L39" s="8"/>
      <c r="M39" s="8"/>
      <c r="N39" s="8"/>
    </row>
    <row r="40" spans="1:14" ht="16.5" customHeight="1">
      <c r="A40" s="9"/>
      <c r="B40" s="10" t="s">
        <v>11</v>
      </c>
      <c r="C40" s="65" t="s">
        <v>0</v>
      </c>
      <c r="D40" s="63" t="str">
        <f>D3</f>
        <v>9.14.15</v>
      </c>
      <c r="E40" s="23" t="str">
        <f>$E$3</f>
        <v>9.14.15</v>
      </c>
      <c r="F40" s="63" t="str">
        <f>F3</f>
        <v>9.16.15</v>
      </c>
      <c r="G40" s="23" t="str">
        <f>$G$3</f>
        <v>9.16.15</v>
      </c>
      <c r="H40" s="63" t="str">
        <f>H3</f>
        <v>9.18.15</v>
      </c>
      <c r="I40" s="23" t="str">
        <f>$I$3</f>
        <v>9.18.15</v>
      </c>
      <c r="J40" s="27"/>
      <c r="K40" s="26"/>
      <c r="L40" s="26"/>
      <c r="M40" s="26"/>
      <c r="N40" s="26"/>
    </row>
    <row r="41" spans="1:14" ht="16.5" customHeight="1">
      <c r="A41" s="37"/>
      <c r="B41" s="5"/>
      <c r="C41" s="65"/>
      <c r="D41" s="63"/>
      <c r="E41" s="23" t="str">
        <f>$E$4</f>
        <v>Waste</v>
      </c>
      <c r="F41" s="63"/>
      <c r="G41" s="23" t="str">
        <f>$G$4</f>
        <v>Waste</v>
      </c>
      <c r="H41" s="63"/>
      <c r="I41" s="23" t="str">
        <f>$I$4</f>
        <v>Waste</v>
      </c>
      <c r="J41" s="25" t="s">
        <v>18</v>
      </c>
      <c r="K41" s="25" t="s">
        <v>19</v>
      </c>
      <c r="L41" s="25" t="s">
        <v>20</v>
      </c>
      <c r="M41" s="25" t="s">
        <v>21</v>
      </c>
      <c r="N41" s="25" t="s">
        <v>22</v>
      </c>
    </row>
    <row r="42" spans="1:14" ht="16.5" customHeight="1">
      <c r="A42" s="54">
        <v>1943</v>
      </c>
      <c r="B42" s="49" t="str">
        <f>IFERROR(VLOOKUP(A42,sku,2,FALSE),"")</f>
        <v/>
      </c>
      <c r="C42" s="45" t="str">
        <f>IFERROR(VLOOKUP(A42,sku,3,FALSE),"")</f>
        <v/>
      </c>
      <c r="D42" s="38">
        <v>2</v>
      </c>
      <c r="E42" s="39">
        <v>0</v>
      </c>
      <c r="F42" s="38">
        <v>2</v>
      </c>
      <c r="G42" s="39">
        <v>0</v>
      </c>
      <c r="H42" s="38">
        <v>2</v>
      </c>
      <c r="I42" s="39">
        <v>0</v>
      </c>
      <c r="J42" s="25"/>
      <c r="K42" s="25"/>
      <c r="L42" s="25"/>
      <c r="M42" s="25"/>
      <c r="N42" s="25"/>
    </row>
    <row r="43" spans="1:14" ht="16.5" customHeight="1">
      <c r="A43" s="53">
        <v>1945</v>
      </c>
      <c r="B43" s="51" t="str">
        <f>IFERROR(VLOOKUP(A43,sku,2,FALSE),"")</f>
        <v/>
      </c>
      <c r="C43" s="45" t="str">
        <f>IFERROR(VLOOKUP(A43,sku,3,FALSE),"")</f>
        <v/>
      </c>
      <c r="D43" s="44">
        <v>2</v>
      </c>
      <c r="E43" s="43">
        <v>0</v>
      </c>
      <c r="F43" s="44">
        <v>2</v>
      </c>
      <c r="G43" s="43">
        <v>0</v>
      </c>
      <c r="H43" s="44">
        <v>2</v>
      </c>
      <c r="I43" s="43">
        <v>0</v>
      </c>
      <c r="J43" s="27" t="str">
        <f>B43</f>
        <v/>
      </c>
      <c r="K43" s="28">
        <f>D43-E43+F43-G43+H43-I43</f>
        <v>6</v>
      </c>
      <c r="L43" s="28">
        <f>E43+G43+I43</f>
        <v>0</v>
      </c>
      <c r="M43" s="29">
        <f>K43/(D43+F43+H43)</f>
        <v>1</v>
      </c>
      <c r="N43" s="29">
        <f>L43/(D43+F43+H43)</f>
        <v>0</v>
      </c>
    </row>
    <row r="44" spans="1:14" ht="16.5" customHeight="1">
      <c r="A44" s="56"/>
      <c r="B44" s="48" t="s">
        <v>47</v>
      </c>
      <c r="C44" s="57"/>
      <c r="D44" s="58"/>
      <c r="E44" s="59"/>
      <c r="F44" s="58"/>
      <c r="G44" s="59"/>
      <c r="H44" s="58"/>
      <c r="I44" s="58"/>
      <c r="J44" s="27"/>
      <c r="K44" s="28"/>
      <c r="L44" s="28"/>
      <c r="M44" s="29"/>
      <c r="N44" s="29"/>
    </row>
    <row r="45" spans="1:14" ht="16.5" customHeight="1">
      <c r="A45" s="56"/>
      <c r="B45" s="50" t="s">
        <v>46</v>
      </c>
      <c r="C45" s="57"/>
      <c r="D45" s="58"/>
      <c r="E45" s="59"/>
      <c r="F45" s="58"/>
      <c r="G45" s="59"/>
      <c r="H45" s="58"/>
      <c r="I45" s="58"/>
      <c r="J45" s="27"/>
      <c r="K45" s="28"/>
      <c r="L45" s="28"/>
      <c r="M45" s="29"/>
      <c r="N45" s="29"/>
    </row>
    <row r="46" spans="1:14" ht="16.5" customHeight="1">
      <c r="B46" s="60" t="s">
        <v>12</v>
      </c>
      <c r="C46" s="6"/>
      <c r="D46" s="16">
        <f>SUM(D42:D43)</f>
        <v>4</v>
      </c>
      <c r="E46" s="16"/>
      <c r="F46" s="16">
        <f>SUM(F42:F43)</f>
        <v>4</v>
      </c>
      <c r="G46" s="16"/>
      <c r="H46" s="16">
        <f>SUM(H42:H43)</f>
        <v>4</v>
      </c>
      <c r="I46" s="16"/>
      <c r="J46" s="27"/>
      <c r="K46" s="8"/>
      <c r="L46" s="8"/>
      <c r="M46" s="8"/>
      <c r="N46" s="8"/>
    </row>
    <row r="47" spans="1:14" ht="16.5" customHeight="1">
      <c r="B47" s="7" t="s">
        <v>24</v>
      </c>
      <c r="C47" s="7"/>
      <c r="D47" s="20"/>
      <c r="E47" s="40">
        <f>E11+E21+E31+E39+E46</f>
        <v>1</v>
      </c>
      <c r="F47" s="20"/>
      <c r="G47" s="40">
        <f>G11+G21+G31+G39+G46</f>
        <v>8</v>
      </c>
      <c r="H47" s="20"/>
      <c r="I47" s="40">
        <f>I11+I21+I31+I39+I46</f>
        <v>3</v>
      </c>
      <c r="J47" s="26"/>
      <c r="K47" s="8"/>
      <c r="L47" s="8"/>
      <c r="M47" s="8"/>
      <c r="N47" s="8"/>
    </row>
    <row r="48" spans="1:14" ht="15.75" customHeight="1">
      <c r="B48" s="7" t="s">
        <v>15</v>
      </c>
      <c r="C48" s="7"/>
      <c r="D48" s="17">
        <f t="shared" ref="D48:H48" si="10">D46+D39+D31+D21+D11</f>
        <v>55</v>
      </c>
      <c r="E48" s="40"/>
      <c r="F48" s="17">
        <f t="shared" si="10"/>
        <v>82</v>
      </c>
      <c r="G48" s="40"/>
      <c r="H48" s="17">
        <f t="shared" si="10"/>
        <v>55</v>
      </c>
      <c r="I48" s="40"/>
    </row>
    <row r="49" spans="1:3" ht="15.75" customHeight="1"/>
    <row r="50" spans="1:3" ht="15.75" customHeight="1"/>
    <row r="51" spans="1:3" ht="15.75" customHeight="1">
      <c r="A51" s="68" t="s">
        <v>23</v>
      </c>
      <c r="B51" s="68"/>
      <c r="C51" s="68"/>
    </row>
  </sheetData>
  <sheetProtection formatColumns="0"/>
  <mergeCells count="21">
    <mergeCell ref="A51:C51"/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  <mergeCell ref="F22:F23"/>
    <mergeCell ref="H3:H4"/>
    <mergeCell ref="C3:C4"/>
    <mergeCell ref="D3:D4"/>
    <mergeCell ref="F3:F4"/>
  </mergeCells>
  <pageMargins left="0.7" right="0.7" top="0.75" bottom="0.75" header="0.3" footer="0.3"/>
  <pageSetup scale="37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51"/>
  <sheetViews>
    <sheetView showGridLines="0" topLeftCell="B1" zoomScale="150" zoomScaleNormal="150" zoomScalePageLayoutView="150" workbookViewId="0">
      <selection activeCell="M10" sqref="M10"/>
    </sheetView>
  </sheetViews>
  <sheetFormatPr baseColWidth="10" defaultColWidth="9.1640625" defaultRowHeight="14" x14ac:dyDescent="0"/>
  <cols>
    <col min="1" max="1" width="9.1640625" style="1"/>
    <col min="2" max="2" width="43.83203125" style="1" customWidth="1"/>
    <col min="3" max="3" width="13.5" style="1" customWidth="1"/>
    <col min="4" max="9" width="8.6640625" style="19" customWidth="1"/>
    <col min="10" max="10" width="43.83203125" style="1" customWidth="1"/>
    <col min="11" max="14" width="8.83203125" style="1" customWidth="1"/>
    <col min="15" max="15" width="9.1640625" style="1" customWidth="1"/>
    <col min="16" max="16384" width="9.1640625" style="1"/>
  </cols>
  <sheetData>
    <row r="1" spans="1:14" ht="26.25" customHeight="1">
      <c r="B1" s="15" t="s">
        <v>1</v>
      </c>
      <c r="C1" s="15"/>
      <c r="D1" s="18"/>
      <c r="E1" s="18"/>
      <c r="F1" s="18"/>
      <c r="G1" s="18"/>
      <c r="H1" s="18"/>
      <c r="I1" s="18"/>
    </row>
    <row r="2" spans="1:14" ht="16.5" customHeight="1">
      <c r="B2" s="15" t="s">
        <v>38</v>
      </c>
      <c r="C2" s="15"/>
      <c r="D2" s="18">
        <v>68</v>
      </c>
      <c r="E2" s="18"/>
      <c r="F2" s="18">
        <v>68</v>
      </c>
      <c r="G2" s="18"/>
      <c r="H2" s="18">
        <v>30</v>
      </c>
      <c r="I2" s="18"/>
    </row>
    <row r="3" spans="1:14" ht="16.5" customHeight="1">
      <c r="A3" s="13"/>
      <c r="B3" s="10" t="s">
        <v>2</v>
      </c>
      <c r="C3" s="67" t="s">
        <v>14</v>
      </c>
      <c r="D3" s="61" t="s">
        <v>39</v>
      </c>
      <c r="E3" s="24" t="str">
        <f>D3</f>
        <v>9.21.15</v>
      </c>
      <c r="F3" s="61" t="s">
        <v>40</v>
      </c>
      <c r="G3" s="22" t="str">
        <f>F3</f>
        <v>9.23.15</v>
      </c>
      <c r="H3" s="61" t="s">
        <v>41</v>
      </c>
      <c r="I3" s="22" t="str">
        <f>H3</f>
        <v>9.25.15</v>
      </c>
      <c r="J3" s="25" t="s">
        <v>17</v>
      </c>
      <c r="K3" s="26"/>
      <c r="L3" s="26"/>
      <c r="M3" s="26"/>
      <c r="N3" s="26"/>
    </row>
    <row r="4" spans="1:14" ht="16.5" customHeight="1">
      <c r="A4" s="14" t="s">
        <v>13</v>
      </c>
      <c r="B4" s="2"/>
      <c r="C4" s="65"/>
      <c r="D4" s="61"/>
      <c r="E4" s="22" t="s">
        <v>3</v>
      </c>
      <c r="F4" s="61"/>
      <c r="G4" s="22" t="s">
        <v>3</v>
      </c>
      <c r="H4" s="62"/>
      <c r="I4" s="22" t="s">
        <v>3</v>
      </c>
      <c r="J4" s="25" t="s">
        <v>18</v>
      </c>
      <c r="K4" s="25" t="s">
        <v>19</v>
      </c>
      <c r="L4" s="25" t="s">
        <v>20</v>
      </c>
      <c r="M4" s="25" t="s">
        <v>21</v>
      </c>
      <c r="N4" s="25" t="s">
        <v>22</v>
      </c>
    </row>
    <row r="5" spans="1:14" ht="16.5" customHeight="1">
      <c r="A5" s="53">
        <v>1910</v>
      </c>
      <c r="B5" s="12" t="str">
        <f t="shared" ref="B5:B10" si="0">IFERROR(VLOOKUP(A5,sku,2,FALSE),"")</f>
        <v/>
      </c>
      <c r="C5" s="46" t="str">
        <f t="shared" ref="C5:C10" si="1">IFERROR(VLOOKUP(A5,sku,3,FALSE),"")</f>
        <v/>
      </c>
      <c r="D5" s="42">
        <v>3</v>
      </c>
      <c r="E5" s="43">
        <v>0</v>
      </c>
      <c r="F5" s="42">
        <v>3</v>
      </c>
      <c r="G5" s="43">
        <v>0</v>
      </c>
      <c r="H5" s="42">
        <v>2</v>
      </c>
      <c r="I5" s="43">
        <v>0</v>
      </c>
      <c r="J5" s="27" t="str">
        <f>B5</f>
        <v/>
      </c>
      <c r="K5" s="28">
        <f>D5-E5+F5-G5+H5-I5</f>
        <v>8</v>
      </c>
      <c r="L5" s="28">
        <f>E5+G5+I5</f>
        <v>0</v>
      </c>
      <c r="M5" s="29">
        <f>K5/(D5+F5+H5)</f>
        <v>1</v>
      </c>
      <c r="N5" s="29">
        <f>L5/(D5+F5+H5)</f>
        <v>0</v>
      </c>
    </row>
    <row r="6" spans="1:14" ht="16.5" customHeight="1">
      <c r="A6" s="53">
        <v>1721</v>
      </c>
      <c r="B6" s="12" t="str">
        <f t="shared" si="0"/>
        <v/>
      </c>
      <c r="C6" s="46" t="str">
        <f t="shared" si="1"/>
        <v/>
      </c>
      <c r="D6" s="42">
        <v>3</v>
      </c>
      <c r="E6" s="43">
        <v>1</v>
      </c>
      <c r="F6" s="42">
        <v>3</v>
      </c>
      <c r="G6" s="43">
        <v>1</v>
      </c>
      <c r="H6" s="42">
        <v>2</v>
      </c>
      <c r="I6" s="43">
        <v>2</v>
      </c>
      <c r="J6" s="27" t="str">
        <f>B6</f>
        <v/>
      </c>
      <c r="K6" s="28">
        <f>D6-E6+F6-G6+H6-I6</f>
        <v>4</v>
      </c>
      <c r="L6" s="28">
        <f>E6+G6+I6</f>
        <v>4</v>
      </c>
      <c r="M6" s="29">
        <f>K6/(D6+F6+H6)</f>
        <v>0.5</v>
      </c>
      <c r="N6" s="29">
        <f>L6/(D6+F6+H6)</f>
        <v>0.5</v>
      </c>
    </row>
    <row r="7" spans="1:14" ht="16.5" customHeight="1">
      <c r="A7" s="53">
        <v>1902</v>
      </c>
      <c r="B7" s="12" t="str">
        <f t="shared" si="0"/>
        <v/>
      </c>
      <c r="C7" s="46" t="str">
        <f t="shared" si="1"/>
        <v/>
      </c>
      <c r="D7" s="42">
        <v>3</v>
      </c>
      <c r="E7" s="43">
        <v>2</v>
      </c>
      <c r="F7" s="42">
        <v>3</v>
      </c>
      <c r="G7" s="43">
        <v>1</v>
      </c>
      <c r="H7" s="42">
        <v>1</v>
      </c>
      <c r="I7" s="43">
        <v>1</v>
      </c>
      <c r="J7" s="27" t="str">
        <f>B7</f>
        <v/>
      </c>
      <c r="K7" s="28">
        <f>D7-E7+F7-G7+H7-I7</f>
        <v>3</v>
      </c>
      <c r="L7" s="28">
        <f>E7+G7+I7</f>
        <v>4</v>
      </c>
      <c r="M7" s="29">
        <f>K7/(D7+F7+H7)</f>
        <v>0.42857142857142855</v>
      </c>
      <c r="N7" s="29">
        <f>L7/(D7+F7+H7)</f>
        <v>0.5714285714285714</v>
      </c>
    </row>
    <row r="8" spans="1:14" ht="16.5" customHeight="1">
      <c r="A8" s="53">
        <v>1897</v>
      </c>
      <c r="B8" s="12" t="str">
        <f t="shared" si="0"/>
        <v/>
      </c>
      <c r="C8" s="46" t="str">
        <f t="shared" si="1"/>
        <v/>
      </c>
      <c r="D8" s="42">
        <v>3</v>
      </c>
      <c r="E8" s="43">
        <v>1</v>
      </c>
      <c r="F8" s="42">
        <v>3</v>
      </c>
      <c r="G8" s="43">
        <v>2</v>
      </c>
      <c r="H8" s="42">
        <v>1</v>
      </c>
      <c r="I8" s="43">
        <v>0</v>
      </c>
      <c r="J8" s="27" t="str">
        <f>B8</f>
        <v/>
      </c>
      <c r="K8" s="28">
        <f>D8-E8+F8-G8+H8-I8</f>
        <v>4</v>
      </c>
      <c r="L8" s="28">
        <f>E8+G8+I8</f>
        <v>3</v>
      </c>
      <c r="M8" s="29">
        <f>K8/(D8+F8+H8)</f>
        <v>0.5714285714285714</v>
      </c>
      <c r="N8" s="29">
        <f>L8/(D8+F8+H8)</f>
        <v>0.42857142857142855</v>
      </c>
    </row>
    <row r="9" spans="1:14" ht="16.5" customHeight="1">
      <c r="A9" s="53">
        <v>1903</v>
      </c>
      <c r="B9" s="12" t="str">
        <f t="shared" si="0"/>
        <v/>
      </c>
      <c r="C9" s="46" t="str">
        <f t="shared" si="1"/>
        <v/>
      </c>
      <c r="D9" s="42">
        <v>3</v>
      </c>
      <c r="E9" s="43">
        <v>2</v>
      </c>
      <c r="F9" s="42">
        <v>3</v>
      </c>
      <c r="G9" s="43">
        <v>2</v>
      </c>
      <c r="H9" s="42">
        <v>1</v>
      </c>
      <c r="I9" s="43">
        <v>1</v>
      </c>
      <c r="J9" s="27" t="str">
        <f>B9</f>
        <v/>
      </c>
      <c r="K9" s="28">
        <f>D9-E9+F9-G9+H9-I9</f>
        <v>2</v>
      </c>
      <c r="L9" s="28">
        <f>E9+G9+I9</f>
        <v>5</v>
      </c>
      <c r="M9" s="29">
        <f>K9/(D9+F9+H9)</f>
        <v>0.2857142857142857</v>
      </c>
      <c r="N9" s="29">
        <f>L9/(D9+F9+H9)</f>
        <v>0.7142857142857143</v>
      </c>
    </row>
    <row r="10" spans="1:14" ht="16.5" customHeight="1">
      <c r="A10" s="53"/>
      <c r="B10" s="12" t="str">
        <f t="shared" si="0"/>
        <v/>
      </c>
      <c r="C10" s="46" t="str">
        <f t="shared" si="1"/>
        <v/>
      </c>
      <c r="D10" s="42"/>
      <c r="E10" s="43"/>
      <c r="F10" s="44"/>
      <c r="G10" s="43"/>
      <c r="H10" s="44"/>
      <c r="I10" s="43"/>
      <c r="J10" s="27" t="str">
        <f>B10</f>
        <v/>
      </c>
      <c r="K10" s="28">
        <f>D10-E10+F10-G10+H10-I10</f>
        <v>0</v>
      </c>
      <c r="L10" s="28">
        <f>E10+G10+I10</f>
        <v>0</v>
      </c>
      <c r="M10" s="29" t="e">
        <f>K10/(D10+F10+H10)</f>
        <v>#DIV/0!</v>
      </c>
      <c r="N10" s="29" t="e">
        <f>L10/(D10+F10+H10)</f>
        <v>#DIV/0!</v>
      </c>
    </row>
    <row r="11" spans="1:14" ht="16.5" customHeight="1">
      <c r="A11" s="3"/>
      <c r="B11" s="4" t="s">
        <v>4</v>
      </c>
      <c r="C11" s="4"/>
      <c r="D11" s="16">
        <f t="shared" ref="D11:I11" si="2">SUM(D5:D10)</f>
        <v>15</v>
      </c>
      <c r="E11" s="41">
        <f t="shared" si="2"/>
        <v>6</v>
      </c>
      <c r="F11" s="16">
        <f t="shared" si="2"/>
        <v>15</v>
      </c>
      <c r="G11" s="41">
        <f t="shared" si="2"/>
        <v>6</v>
      </c>
      <c r="H11" s="16">
        <f t="shared" si="2"/>
        <v>7</v>
      </c>
      <c r="I11" s="41">
        <f t="shared" si="2"/>
        <v>4</v>
      </c>
      <c r="J11" s="27"/>
      <c r="K11" s="28"/>
      <c r="L11" s="8"/>
      <c r="M11" s="8"/>
      <c r="N11" s="8"/>
    </row>
    <row r="12" spans="1:14" ht="16.5" customHeight="1">
      <c r="A12" s="9"/>
      <c r="B12" s="10" t="s">
        <v>5</v>
      </c>
      <c r="C12" s="65" t="s">
        <v>0</v>
      </c>
      <c r="D12" s="63" t="str">
        <f>D3</f>
        <v>9.21.15</v>
      </c>
      <c r="E12" s="23" t="str">
        <f>$E$3</f>
        <v>9.21.15</v>
      </c>
      <c r="F12" s="63" t="str">
        <f>F3</f>
        <v>9.23.15</v>
      </c>
      <c r="G12" s="23" t="str">
        <f>$G$3</f>
        <v>9.23.15</v>
      </c>
      <c r="H12" s="63" t="str">
        <f>H3</f>
        <v>9.25.15</v>
      </c>
      <c r="I12" s="23" t="str">
        <f>$I$3</f>
        <v>9.25.15</v>
      </c>
      <c r="J12" s="27"/>
      <c r="K12" s="26"/>
      <c r="L12" s="26"/>
      <c r="M12" s="26"/>
      <c r="N12" s="26"/>
    </row>
    <row r="13" spans="1:14" ht="16.5" customHeight="1">
      <c r="A13" s="9"/>
      <c r="B13" s="5"/>
      <c r="C13" s="65"/>
      <c r="D13" s="63"/>
      <c r="E13" s="23" t="str">
        <f>$E$4</f>
        <v>Waste</v>
      </c>
      <c r="F13" s="63"/>
      <c r="G13" s="23" t="str">
        <f>$G$4</f>
        <v>Waste</v>
      </c>
      <c r="H13" s="63"/>
      <c r="I13" s="23" t="str">
        <f>$I$4</f>
        <v>Waste</v>
      </c>
      <c r="J13" s="25" t="s">
        <v>18</v>
      </c>
      <c r="K13" s="25" t="s">
        <v>19</v>
      </c>
      <c r="L13" s="25" t="s">
        <v>20</v>
      </c>
      <c r="M13" s="25" t="s">
        <v>21</v>
      </c>
      <c r="N13" s="25" t="s">
        <v>22</v>
      </c>
    </row>
    <row r="14" spans="1:14" ht="16.5" customHeight="1">
      <c r="A14" s="53">
        <v>1815</v>
      </c>
      <c r="B14" s="11" t="str">
        <f t="shared" ref="B14:B20" si="3">IFERROR(VLOOKUP(A14,sku,2,FALSE),"")</f>
        <v/>
      </c>
      <c r="C14" s="45" t="str">
        <f t="shared" ref="C14:C20" si="4">IFERROR(VLOOKUP(A14,sku,3,FALSE),"")</f>
        <v/>
      </c>
      <c r="D14" s="42">
        <v>4</v>
      </c>
      <c r="E14" s="43">
        <v>2</v>
      </c>
      <c r="F14" s="42">
        <v>4</v>
      </c>
      <c r="G14" s="43">
        <v>1</v>
      </c>
      <c r="H14" s="42">
        <v>2</v>
      </c>
      <c r="I14" s="43">
        <v>0</v>
      </c>
      <c r="J14" s="27" t="str">
        <f>B14</f>
        <v/>
      </c>
      <c r="K14" s="28">
        <f>D14-E14+F14-G14+H14-I14</f>
        <v>7</v>
      </c>
      <c r="L14" s="28">
        <f>E14+G14+I14</f>
        <v>3</v>
      </c>
      <c r="M14" s="29">
        <f>K14/(D14+F14+H14)</f>
        <v>0.7</v>
      </c>
      <c r="N14" s="29">
        <f>L14/(D14+F14+H14)</f>
        <v>0.3</v>
      </c>
    </row>
    <row r="15" spans="1:14" ht="16.5" customHeight="1">
      <c r="A15" s="53">
        <v>1816</v>
      </c>
      <c r="B15" s="12" t="str">
        <f t="shared" si="3"/>
        <v/>
      </c>
      <c r="C15" s="46" t="str">
        <f t="shared" si="4"/>
        <v/>
      </c>
      <c r="D15" s="42">
        <v>4</v>
      </c>
      <c r="E15" s="43">
        <v>1</v>
      </c>
      <c r="F15" s="42">
        <v>4</v>
      </c>
      <c r="G15" s="43">
        <v>0</v>
      </c>
      <c r="H15" s="42">
        <v>2</v>
      </c>
      <c r="I15" s="43">
        <v>0</v>
      </c>
      <c r="J15" s="27" t="str">
        <f>B15</f>
        <v/>
      </c>
      <c r="K15" s="28">
        <f>D15-E15+F15-G15+H15-I15</f>
        <v>9</v>
      </c>
      <c r="L15" s="28">
        <f>E15+G15+I15</f>
        <v>1</v>
      </c>
      <c r="M15" s="29">
        <f>K15/(D15+F15+H15)</f>
        <v>0.9</v>
      </c>
      <c r="N15" s="29">
        <f>L15/(D15+F15+H15)</f>
        <v>0.1</v>
      </c>
    </row>
    <row r="16" spans="1:14" ht="16.5" customHeight="1">
      <c r="A16" s="53">
        <v>1819</v>
      </c>
      <c r="B16" s="11" t="str">
        <f t="shared" si="3"/>
        <v/>
      </c>
      <c r="C16" s="45" t="str">
        <f t="shared" si="4"/>
        <v/>
      </c>
      <c r="D16" s="42">
        <v>4</v>
      </c>
      <c r="E16" s="43">
        <v>0</v>
      </c>
      <c r="F16" s="42">
        <v>4</v>
      </c>
      <c r="G16" s="43">
        <v>0</v>
      </c>
      <c r="H16" s="42">
        <v>2</v>
      </c>
      <c r="I16" s="43">
        <v>0</v>
      </c>
      <c r="J16" s="27" t="str">
        <f>B16</f>
        <v/>
      </c>
      <c r="K16" s="28">
        <f>D16-E16+F16-G16+H16-I16</f>
        <v>10</v>
      </c>
      <c r="L16" s="28">
        <f>E16+G16+I16</f>
        <v>0</v>
      </c>
      <c r="M16" s="29">
        <f>K16/(D16+F16+H16)</f>
        <v>1</v>
      </c>
      <c r="N16" s="29">
        <f>L16/(D16+F16+H16)</f>
        <v>0</v>
      </c>
    </row>
    <row r="17" spans="1:14" ht="16.5" customHeight="1">
      <c r="A17" s="53">
        <v>1795</v>
      </c>
      <c r="B17" s="11" t="str">
        <f t="shared" si="3"/>
        <v/>
      </c>
      <c r="C17" s="45" t="str">
        <f t="shared" si="4"/>
        <v/>
      </c>
      <c r="D17" s="42">
        <v>4</v>
      </c>
      <c r="E17" s="43">
        <v>0</v>
      </c>
      <c r="F17" s="42">
        <v>4</v>
      </c>
      <c r="G17" s="43">
        <v>1</v>
      </c>
      <c r="H17" s="42">
        <v>2</v>
      </c>
      <c r="I17" s="43">
        <v>0</v>
      </c>
      <c r="J17" s="27" t="str">
        <f>B17</f>
        <v/>
      </c>
      <c r="K17" s="28">
        <f>D17-E17+F17-G17+H17-I17</f>
        <v>9</v>
      </c>
      <c r="L17" s="28">
        <f>E17+G17+I17</f>
        <v>1</v>
      </c>
      <c r="M17" s="29">
        <f>K17/(D17+F17+H17)</f>
        <v>0.9</v>
      </c>
      <c r="N17" s="29">
        <f>L17/(D17+F17+H17)</f>
        <v>0.1</v>
      </c>
    </row>
    <row r="18" spans="1:14" ht="16.5" customHeight="1">
      <c r="A18" s="53"/>
      <c r="B18" s="12" t="str">
        <f t="shared" si="3"/>
        <v/>
      </c>
      <c r="C18" s="45" t="str">
        <f t="shared" si="4"/>
        <v/>
      </c>
      <c r="D18" s="42"/>
      <c r="E18" s="43"/>
      <c r="F18" s="42"/>
      <c r="G18" s="43"/>
      <c r="H18" s="42"/>
      <c r="I18" s="43"/>
      <c r="J18" s="27" t="str">
        <f>B18</f>
        <v/>
      </c>
      <c r="K18" s="28">
        <f>D18-E18+F18-G18+H18-I18</f>
        <v>0</v>
      </c>
      <c r="L18" s="28">
        <f>E18+G18+I18</f>
        <v>0</v>
      </c>
      <c r="M18" s="29" t="e">
        <f>K18/(D18+F18+H18)</f>
        <v>#DIV/0!</v>
      </c>
      <c r="N18" s="29" t="e">
        <f>L18/(D18+F18+H18)</f>
        <v>#DIV/0!</v>
      </c>
    </row>
    <row r="19" spans="1:14" ht="16.5" customHeight="1">
      <c r="A19" s="53"/>
      <c r="B19" s="12" t="str">
        <f t="shared" si="3"/>
        <v/>
      </c>
      <c r="C19" s="46" t="str">
        <f t="shared" si="4"/>
        <v/>
      </c>
      <c r="D19" s="42"/>
      <c r="E19" s="43"/>
      <c r="F19" s="44"/>
      <c r="G19" s="43"/>
      <c r="H19" s="44"/>
      <c r="I19" s="43"/>
      <c r="J19" s="27" t="str">
        <f>B19</f>
        <v/>
      </c>
      <c r="K19" s="28">
        <f>D19-E19+F19-G19+H19-I19</f>
        <v>0</v>
      </c>
      <c r="L19" s="28">
        <f>E19+G19+I19</f>
        <v>0</v>
      </c>
      <c r="M19" s="29" t="e">
        <f>K19/(D19+F19+H19)</f>
        <v>#DIV/0!</v>
      </c>
      <c r="N19" s="29" t="e">
        <f>L19/(D19+F19+H19)</f>
        <v>#DIV/0!</v>
      </c>
    </row>
    <row r="20" spans="1:14" ht="16.5" customHeight="1">
      <c r="A20" s="53"/>
      <c r="B20" s="12" t="str">
        <f t="shared" si="3"/>
        <v/>
      </c>
      <c r="C20" s="46" t="str">
        <f t="shared" si="4"/>
        <v/>
      </c>
      <c r="D20" s="42"/>
      <c r="E20" s="43"/>
      <c r="F20" s="44"/>
      <c r="G20" s="43"/>
      <c r="H20" s="44"/>
      <c r="I20" s="43"/>
      <c r="J20" s="27" t="str">
        <f>B20</f>
        <v/>
      </c>
      <c r="K20" s="28">
        <f>D20-E20+F20-G20+H20-I20</f>
        <v>0</v>
      </c>
      <c r="L20" s="28">
        <f>E20+G20+I20</f>
        <v>0</v>
      </c>
      <c r="M20" s="29" t="e">
        <f>K20/(D20+F20+H20)</f>
        <v>#DIV/0!</v>
      </c>
      <c r="N20" s="29" t="e">
        <f>L20/(D20+F20+H20)</f>
        <v>#DIV/0!</v>
      </c>
    </row>
    <row r="21" spans="1:14" ht="16.5" customHeight="1">
      <c r="A21" s="3"/>
      <c r="B21" s="4" t="s">
        <v>6</v>
      </c>
      <c r="C21" s="4"/>
      <c r="D21" s="16">
        <f t="shared" ref="D21:I21" si="5">SUM(D14:D20)</f>
        <v>16</v>
      </c>
      <c r="E21" s="41">
        <f t="shared" si="5"/>
        <v>3</v>
      </c>
      <c r="F21" s="16">
        <f t="shared" si="5"/>
        <v>16</v>
      </c>
      <c r="G21" s="41">
        <f t="shared" si="5"/>
        <v>2</v>
      </c>
      <c r="H21" s="16">
        <f t="shared" si="5"/>
        <v>8</v>
      </c>
      <c r="I21" s="41">
        <f t="shared" si="5"/>
        <v>0</v>
      </c>
      <c r="J21" s="27"/>
      <c r="K21" s="8"/>
      <c r="L21" s="8"/>
      <c r="M21" s="8"/>
      <c r="N21" s="8"/>
    </row>
    <row r="22" spans="1:14" ht="16.5" customHeight="1">
      <c r="A22" s="9"/>
      <c r="B22" s="10" t="s">
        <v>7</v>
      </c>
      <c r="C22" s="65" t="s">
        <v>0</v>
      </c>
      <c r="D22" s="63" t="str">
        <f>D3</f>
        <v>9.21.15</v>
      </c>
      <c r="E22" s="23" t="str">
        <f>$E$3</f>
        <v>9.21.15</v>
      </c>
      <c r="F22" s="63" t="str">
        <f>F3</f>
        <v>9.23.15</v>
      </c>
      <c r="G22" s="23" t="str">
        <f>$G$3</f>
        <v>9.23.15</v>
      </c>
      <c r="H22" s="63" t="str">
        <f>H3</f>
        <v>9.25.15</v>
      </c>
      <c r="I22" s="23" t="str">
        <f>$I$3</f>
        <v>9.25.15</v>
      </c>
      <c r="J22" s="27"/>
      <c r="K22" s="26"/>
      <c r="L22" s="26"/>
      <c r="M22" s="26"/>
      <c r="N22" s="26"/>
    </row>
    <row r="23" spans="1:14" ht="16.5" customHeight="1">
      <c r="A23" s="9"/>
      <c r="B23" s="5"/>
      <c r="C23" s="65"/>
      <c r="D23" s="63"/>
      <c r="E23" s="23" t="str">
        <f>$E$4</f>
        <v>Waste</v>
      </c>
      <c r="F23" s="63"/>
      <c r="G23" s="23" t="str">
        <f>$G$4</f>
        <v>Waste</v>
      </c>
      <c r="H23" s="63"/>
      <c r="I23" s="23" t="str">
        <f>$I$4</f>
        <v>Waste</v>
      </c>
      <c r="J23" s="25" t="s">
        <v>18</v>
      </c>
      <c r="K23" s="25" t="s">
        <v>19</v>
      </c>
      <c r="L23" s="25" t="s">
        <v>20</v>
      </c>
      <c r="M23" s="25" t="s">
        <v>21</v>
      </c>
      <c r="N23" s="25" t="s">
        <v>22</v>
      </c>
    </row>
    <row r="24" spans="1:14" ht="16.5" customHeight="1">
      <c r="A24" s="53">
        <v>1836</v>
      </c>
      <c r="B24" s="11" t="str">
        <f t="shared" ref="B24:B30" si="6">IFERROR(VLOOKUP(A24,sku,2,FALSE),"")</f>
        <v/>
      </c>
      <c r="C24" s="45" t="str">
        <f t="shared" ref="C24:C30" si="7">IFERROR(VLOOKUP(A24,sku,3,FALSE),"")</f>
        <v/>
      </c>
      <c r="D24" s="42">
        <v>3</v>
      </c>
      <c r="E24" s="43">
        <v>0</v>
      </c>
      <c r="F24" s="42">
        <v>3</v>
      </c>
      <c r="G24" s="43">
        <v>0</v>
      </c>
      <c r="H24" s="42">
        <v>1</v>
      </c>
      <c r="I24" s="43">
        <v>0</v>
      </c>
      <c r="J24" s="27" t="str">
        <f>B24</f>
        <v/>
      </c>
      <c r="K24" s="28">
        <f>D24-E24+F24-G24+H24-I24</f>
        <v>7</v>
      </c>
      <c r="L24" s="28">
        <f>E24+G24+I24</f>
        <v>0</v>
      </c>
      <c r="M24" s="29">
        <f>K24/(D24+F24+H24)</f>
        <v>1</v>
      </c>
      <c r="N24" s="29">
        <f>L24/(D24+F24+H24)</f>
        <v>0</v>
      </c>
    </row>
    <row r="25" spans="1:14" ht="16.5" customHeight="1">
      <c r="A25" s="53">
        <v>1851</v>
      </c>
      <c r="B25" s="12" t="str">
        <f t="shared" si="6"/>
        <v/>
      </c>
      <c r="C25" s="46" t="str">
        <f t="shared" si="7"/>
        <v/>
      </c>
      <c r="D25" s="42">
        <v>3</v>
      </c>
      <c r="E25" s="43">
        <v>0</v>
      </c>
      <c r="F25" s="42">
        <v>3</v>
      </c>
      <c r="G25" s="43">
        <v>0</v>
      </c>
      <c r="H25" s="42">
        <v>1</v>
      </c>
      <c r="I25" s="43">
        <v>0</v>
      </c>
      <c r="J25" s="27" t="str">
        <f>B25</f>
        <v/>
      </c>
      <c r="K25" s="28">
        <f>D25-E25+F25-G25+H25-I25</f>
        <v>7</v>
      </c>
      <c r="L25" s="28">
        <f>E25+G25+I25</f>
        <v>0</v>
      </c>
      <c r="M25" s="29">
        <f>K25/(D25+F25+H25)</f>
        <v>1</v>
      </c>
      <c r="N25" s="29">
        <f>L25/(D25+F25+H25)</f>
        <v>0</v>
      </c>
    </row>
    <row r="26" spans="1:14" ht="16.5" customHeight="1">
      <c r="A26" s="53">
        <v>1841</v>
      </c>
      <c r="B26" s="11" t="str">
        <f t="shared" si="6"/>
        <v/>
      </c>
      <c r="C26" s="45" t="str">
        <f t="shared" si="7"/>
        <v/>
      </c>
      <c r="D26" s="42">
        <v>3</v>
      </c>
      <c r="E26" s="43">
        <v>0</v>
      </c>
      <c r="F26" s="42">
        <v>3</v>
      </c>
      <c r="G26" s="43">
        <v>0</v>
      </c>
      <c r="H26" s="42">
        <v>1</v>
      </c>
      <c r="I26" s="43">
        <v>0</v>
      </c>
      <c r="J26" s="27" t="str">
        <f>B26</f>
        <v/>
      </c>
      <c r="K26" s="28">
        <f>D26-E26+F26-G26+H26-I26</f>
        <v>7</v>
      </c>
      <c r="L26" s="28">
        <f>E26+G26+I26</f>
        <v>0</v>
      </c>
      <c r="M26" s="29">
        <f>K26/(D26+F26+H26)</f>
        <v>1</v>
      </c>
      <c r="N26" s="29">
        <f>L26/(D26+F26+H26)</f>
        <v>0</v>
      </c>
    </row>
    <row r="27" spans="1:14" ht="16.5" customHeight="1">
      <c r="A27" s="53">
        <v>2825</v>
      </c>
      <c r="B27" s="11" t="str">
        <f t="shared" si="6"/>
        <v/>
      </c>
      <c r="C27" s="45" t="str">
        <f t="shared" si="7"/>
        <v/>
      </c>
      <c r="D27" s="42">
        <v>3</v>
      </c>
      <c r="E27" s="43">
        <v>0</v>
      </c>
      <c r="F27" s="42">
        <v>3</v>
      </c>
      <c r="G27" s="43">
        <v>0</v>
      </c>
      <c r="H27" s="42">
        <v>1</v>
      </c>
      <c r="I27" s="43">
        <v>0</v>
      </c>
      <c r="J27" s="27" t="str">
        <f>B27</f>
        <v/>
      </c>
      <c r="K27" s="28">
        <f>D27-E27+F27-G27+H27-I27</f>
        <v>7</v>
      </c>
      <c r="L27" s="28">
        <f>E27+G27+I27</f>
        <v>0</v>
      </c>
      <c r="M27" s="29">
        <f>K27/(D27+F27+H27)</f>
        <v>1</v>
      </c>
      <c r="N27" s="29">
        <f>L27/(D27+F27+H27)</f>
        <v>0</v>
      </c>
    </row>
    <row r="28" spans="1:14" ht="16.5" customHeight="1">
      <c r="A28" s="53">
        <v>1824</v>
      </c>
      <c r="B28" s="12" t="str">
        <f t="shared" si="6"/>
        <v/>
      </c>
      <c r="C28" s="46" t="str">
        <f t="shared" si="7"/>
        <v/>
      </c>
      <c r="D28" s="42">
        <v>3</v>
      </c>
      <c r="E28" s="43">
        <v>0</v>
      </c>
      <c r="F28" s="42">
        <v>3</v>
      </c>
      <c r="G28" s="43">
        <v>0</v>
      </c>
      <c r="H28" s="44">
        <v>1</v>
      </c>
      <c r="I28" s="43">
        <v>0</v>
      </c>
      <c r="J28" s="27" t="str">
        <f>B28</f>
        <v/>
      </c>
      <c r="K28" s="28">
        <f>D28-E28+F28-G28+H28-I28</f>
        <v>7</v>
      </c>
      <c r="L28" s="28">
        <f>E28+G28+I28</f>
        <v>0</v>
      </c>
      <c r="M28" s="29">
        <f>K28/(D28+F28+H28)</f>
        <v>1</v>
      </c>
      <c r="N28" s="29">
        <f>L28/(D28+F28+H28)</f>
        <v>0</v>
      </c>
    </row>
    <row r="29" spans="1:14" ht="16.5" customHeight="1">
      <c r="A29" s="53"/>
      <c r="B29" s="12" t="str">
        <f t="shared" si="6"/>
        <v/>
      </c>
      <c r="C29" s="46" t="str">
        <f t="shared" si="7"/>
        <v/>
      </c>
      <c r="D29" s="42"/>
      <c r="E29" s="43"/>
      <c r="F29" s="44"/>
      <c r="G29" s="43"/>
      <c r="H29" s="44"/>
      <c r="I29" s="43"/>
      <c r="J29" s="27" t="str">
        <f>B29</f>
        <v/>
      </c>
      <c r="K29" s="28">
        <f>D29-E29+F29-G29+H29-I29</f>
        <v>0</v>
      </c>
      <c r="L29" s="28">
        <f>E29+G29+I29</f>
        <v>0</v>
      </c>
      <c r="M29" s="29" t="e">
        <f>K29/(D29+F29+H29)</f>
        <v>#DIV/0!</v>
      </c>
      <c r="N29" s="29" t="e">
        <f>L29/(D29+F29+H29)</f>
        <v>#DIV/0!</v>
      </c>
    </row>
    <row r="30" spans="1:14" ht="16.5" customHeight="1">
      <c r="A30" s="53"/>
      <c r="B30" s="12" t="str">
        <f t="shared" si="6"/>
        <v/>
      </c>
      <c r="C30" s="46" t="str">
        <f t="shared" si="7"/>
        <v/>
      </c>
      <c r="D30" s="42"/>
      <c r="E30" s="43"/>
      <c r="F30" s="44"/>
      <c r="G30" s="43"/>
      <c r="H30" s="44"/>
      <c r="I30" s="43"/>
      <c r="J30" s="27" t="str">
        <f>B30</f>
        <v/>
      </c>
      <c r="K30" s="28">
        <f>D30-E30+F30-G30+H30-I30</f>
        <v>0</v>
      </c>
      <c r="L30" s="28">
        <f>E30+G30+I30</f>
        <v>0</v>
      </c>
      <c r="M30" s="29" t="e">
        <f>K30/(D30+F30+H30)</f>
        <v>#DIV/0!</v>
      </c>
      <c r="N30" s="29" t="e">
        <f>L30/(D30+F30+H30)</f>
        <v>#DIV/0!</v>
      </c>
    </row>
    <row r="31" spans="1:14" ht="16.5" customHeight="1">
      <c r="A31" s="3"/>
      <c r="B31" s="4" t="s">
        <v>8</v>
      </c>
      <c r="C31" s="4"/>
      <c r="D31" s="16">
        <f t="shared" ref="D31:I31" si="8">SUM(D24:D30)</f>
        <v>15</v>
      </c>
      <c r="E31" s="41">
        <f t="shared" si="8"/>
        <v>0</v>
      </c>
      <c r="F31" s="16">
        <f t="shared" si="8"/>
        <v>15</v>
      </c>
      <c r="G31" s="41">
        <f t="shared" si="8"/>
        <v>0</v>
      </c>
      <c r="H31" s="16">
        <f t="shared" si="8"/>
        <v>5</v>
      </c>
      <c r="I31" s="41">
        <f t="shared" si="8"/>
        <v>0</v>
      </c>
      <c r="J31" s="27"/>
      <c r="K31" s="8"/>
      <c r="L31" s="8"/>
      <c r="M31" s="8"/>
      <c r="N31" s="8"/>
    </row>
    <row r="32" spans="1:14" ht="16.5" customHeight="1">
      <c r="A32" s="9"/>
      <c r="B32" s="10" t="s">
        <v>9</v>
      </c>
      <c r="C32" s="65" t="s">
        <v>0</v>
      </c>
      <c r="D32" s="63" t="str">
        <f>D3</f>
        <v>9.21.15</v>
      </c>
      <c r="E32" s="23" t="str">
        <f>$E$3</f>
        <v>9.21.15</v>
      </c>
      <c r="F32" s="63" t="str">
        <f>F3</f>
        <v>9.23.15</v>
      </c>
      <c r="G32" s="23" t="str">
        <f>$G$3</f>
        <v>9.23.15</v>
      </c>
      <c r="H32" s="63" t="str">
        <f>H3</f>
        <v>9.25.15</v>
      </c>
      <c r="I32" s="23" t="str">
        <f>$I$3</f>
        <v>9.25.15</v>
      </c>
      <c r="J32" s="27"/>
      <c r="K32" s="26"/>
      <c r="L32" s="26"/>
      <c r="M32" s="26"/>
      <c r="N32" s="26"/>
    </row>
    <row r="33" spans="1:14" ht="16.5" customHeight="1">
      <c r="A33" s="9"/>
      <c r="B33" s="5"/>
      <c r="C33" s="65"/>
      <c r="D33" s="63"/>
      <c r="E33" s="23" t="str">
        <f>$E$4</f>
        <v>Waste</v>
      </c>
      <c r="F33" s="63"/>
      <c r="G33" s="23" t="str">
        <f>$G$4</f>
        <v>Waste</v>
      </c>
      <c r="H33" s="63"/>
      <c r="I33" s="23" t="str">
        <f>$I$4</f>
        <v>Waste</v>
      </c>
      <c r="J33" s="25" t="s">
        <v>18</v>
      </c>
      <c r="K33" s="25" t="s">
        <v>19</v>
      </c>
      <c r="L33" s="25" t="s">
        <v>20</v>
      </c>
      <c r="M33" s="25" t="s">
        <v>21</v>
      </c>
      <c r="N33" s="25" t="s">
        <v>22</v>
      </c>
    </row>
    <row r="34" spans="1:14" ht="16.5" customHeight="1">
      <c r="A34" s="53">
        <v>1883</v>
      </c>
      <c r="B34" s="11" t="str">
        <f>IFERROR(VLOOKUP(A34,sku,2,FALSE),"")</f>
        <v/>
      </c>
      <c r="C34" s="45" t="str">
        <f>IFERROR(VLOOKUP(A34,sku,3,FALSE),"")</f>
        <v/>
      </c>
      <c r="D34" s="42">
        <v>4</v>
      </c>
      <c r="E34" s="43">
        <v>2</v>
      </c>
      <c r="F34" s="42">
        <v>4</v>
      </c>
      <c r="G34" s="43">
        <v>0</v>
      </c>
      <c r="H34" s="42">
        <v>2</v>
      </c>
      <c r="I34" s="43">
        <v>1</v>
      </c>
      <c r="J34" s="27" t="str">
        <f>B34</f>
        <v/>
      </c>
      <c r="K34" s="28">
        <f>D34-E34+F34-G34+H34-I34</f>
        <v>7</v>
      </c>
      <c r="L34" s="28">
        <f>E34+G34+I34</f>
        <v>3</v>
      </c>
      <c r="M34" s="29">
        <f>K34/(D34+F34+H34)</f>
        <v>0.7</v>
      </c>
      <c r="N34" s="29">
        <f>L34/(D34+F34+H34)</f>
        <v>0.3</v>
      </c>
    </row>
    <row r="35" spans="1:14" ht="16.5" customHeight="1">
      <c r="A35" s="53">
        <v>1890</v>
      </c>
      <c r="B35" s="11" t="str">
        <f>IFERROR(VLOOKUP(A35,sku,2,FALSE),"")</f>
        <v/>
      </c>
      <c r="C35" s="45" t="str">
        <f>IFERROR(VLOOKUP(A35,sku,3,FALSE),"")</f>
        <v/>
      </c>
      <c r="D35" s="42">
        <v>4</v>
      </c>
      <c r="E35" s="43">
        <v>1</v>
      </c>
      <c r="F35" s="42">
        <v>4</v>
      </c>
      <c r="G35" s="43">
        <v>1</v>
      </c>
      <c r="H35" s="42">
        <v>2</v>
      </c>
      <c r="I35" s="43">
        <v>1</v>
      </c>
      <c r="J35" s="27" t="str">
        <f>B35</f>
        <v/>
      </c>
      <c r="K35" s="28">
        <f>D35-E35+F35-G35+H35-I35</f>
        <v>7</v>
      </c>
      <c r="L35" s="28">
        <f>E35+G35+I35</f>
        <v>3</v>
      </c>
      <c r="M35" s="29">
        <f>K35/(D35+F35+H35)</f>
        <v>0.7</v>
      </c>
      <c r="N35" s="29">
        <f>L35/(D35+F35+H35)</f>
        <v>0.3</v>
      </c>
    </row>
    <row r="36" spans="1:14" ht="16.5" customHeight="1">
      <c r="A36" s="53">
        <v>1891</v>
      </c>
      <c r="B36" s="11" t="str">
        <f>IFERROR(VLOOKUP(A36,sku,2,FALSE),"")</f>
        <v/>
      </c>
      <c r="C36" s="45" t="str">
        <f>IFERROR(VLOOKUP(A36,sku,3,FALSE),"")</f>
        <v/>
      </c>
      <c r="D36" s="42">
        <v>4</v>
      </c>
      <c r="E36" s="43">
        <v>1</v>
      </c>
      <c r="F36" s="42">
        <v>4</v>
      </c>
      <c r="G36" s="43">
        <v>1</v>
      </c>
      <c r="H36" s="42">
        <v>2</v>
      </c>
      <c r="I36" s="43">
        <v>1</v>
      </c>
      <c r="J36" s="27" t="str">
        <f>B36</f>
        <v/>
      </c>
      <c r="K36" s="28">
        <f>D36-E36+F36-G36+H36-I36</f>
        <v>7</v>
      </c>
      <c r="L36" s="28">
        <f>E36+G36+I36</f>
        <v>3</v>
      </c>
      <c r="M36" s="29">
        <f>K36/(D36+F36+H36)</f>
        <v>0.7</v>
      </c>
      <c r="N36" s="29">
        <f>L36/(D36+F36+H36)</f>
        <v>0.3</v>
      </c>
    </row>
    <row r="37" spans="1:14" ht="16.5" customHeight="1">
      <c r="A37" s="53">
        <v>1870</v>
      </c>
      <c r="B37" s="11" t="str">
        <f>IFERROR(VLOOKUP(A37,sku,2,FALSE),"")</f>
        <v/>
      </c>
      <c r="C37" s="45" t="str">
        <f>IFERROR(VLOOKUP(A37,sku,3,FALSE),"")</f>
        <v/>
      </c>
      <c r="D37" s="42">
        <v>4</v>
      </c>
      <c r="E37" s="43">
        <v>2</v>
      </c>
      <c r="F37" s="42">
        <v>4</v>
      </c>
      <c r="G37" s="43">
        <v>3</v>
      </c>
      <c r="H37" s="42">
        <v>2</v>
      </c>
      <c r="I37" s="43">
        <v>2</v>
      </c>
      <c r="J37" s="27" t="str">
        <f>B37</f>
        <v/>
      </c>
      <c r="K37" s="28">
        <f>D37-E37+F37-G37+H37-I37</f>
        <v>3</v>
      </c>
      <c r="L37" s="28">
        <f>E37+G37+I37</f>
        <v>7</v>
      </c>
      <c r="M37" s="29">
        <f>K37/(D37+F37+H37)</f>
        <v>0.3</v>
      </c>
      <c r="N37" s="29">
        <f>L37/(D37+F37+H37)</f>
        <v>0.7</v>
      </c>
    </row>
    <row r="38" spans="1:14" ht="16.5" customHeight="1">
      <c r="A38" s="53"/>
      <c r="B38" s="11" t="str">
        <f>IFERROR(VLOOKUP(A38,sku,2,FALSE),"")</f>
        <v/>
      </c>
      <c r="C38" s="45" t="str">
        <f>IFERROR(VLOOKUP(A38,sku,3,FALSE),"")</f>
        <v/>
      </c>
      <c r="D38" s="42"/>
      <c r="E38" s="43"/>
      <c r="F38" s="42"/>
      <c r="G38" s="43"/>
      <c r="H38" s="42"/>
      <c r="I38" s="43"/>
      <c r="J38" s="27" t="str">
        <f>B38</f>
        <v/>
      </c>
      <c r="K38" s="28">
        <f>D38-E38+F38-G38+H38-I38</f>
        <v>0</v>
      </c>
      <c r="L38" s="28">
        <f>E38+G38+I38</f>
        <v>0</v>
      </c>
      <c r="M38" s="29" t="e">
        <f>K38/(D38+F38+H38)</f>
        <v>#DIV/0!</v>
      </c>
      <c r="N38" s="29" t="e">
        <f>L38/(D38+F38+H38)</f>
        <v>#DIV/0!</v>
      </c>
    </row>
    <row r="39" spans="1:14" ht="16.5" customHeight="1">
      <c r="A39" s="3"/>
      <c r="B39" s="6" t="s">
        <v>10</v>
      </c>
      <c r="C39" s="6"/>
      <c r="D39" s="16">
        <f t="shared" ref="D39:I39" si="9">SUM(D34:D38)</f>
        <v>16</v>
      </c>
      <c r="E39" s="41">
        <f t="shared" si="9"/>
        <v>6</v>
      </c>
      <c r="F39" s="16">
        <f t="shared" si="9"/>
        <v>16</v>
      </c>
      <c r="G39" s="41">
        <f t="shared" si="9"/>
        <v>5</v>
      </c>
      <c r="H39" s="16">
        <f t="shared" si="9"/>
        <v>8</v>
      </c>
      <c r="I39" s="41">
        <f t="shared" si="9"/>
        <v>5</v>
      </c>
      <c r="J39" s="27"/>
      <c r="K39" s="8"/>
      <c r="L39" s="8"/>
      <c r="M39" s="8"/>
      <c r="N39" s="8"/>
    </row>
    <row r="40" spans="1:14" ht="16.5" customHeight="1">
      <c r="A40" s="9"/>
      <c r="B40" s="10" t="s">
        <v>11</v>
      </c>
      <c r="C40" s="65" t="s">
        <v>0</v>
      </c>
      <c r="D40" s="63" t="str">
        <f>D3</f>
        <v>9.21.15</v>
      </c>
      <c r="E40" s="23" t="str">
        <f>$E$3</f>
        <v>9.21.15</v>
      </c>
      <c r="F40" s="63" t="str">
        <f>F3</f>
        <v>9.23.15</v>
      </c>
      <c r="G40" s="23" t="str">
        <f>$G$3</f>
        <v>9.23.15</v>
      </c>
      <c r="H40" s="63" t="str">
        <f>H3</f>
        <v>9.25.15</v>
      </c>
      <c r="I40" s="23" t="str">
        <f>$I$3</f>
        <v>9.25.15</v>
      </c>
      <c r="J40" s="27"/>
      <c r="K40" s="26"/>
      <c r="L40" s="26"/>
      <c r="M40" s="26"/>
      <c r="N40" s="26"/>
    </row>
    <row r="41" spans="1:14" ht="16.5" customHeight="1">
      <c r="A41" s="9"/>
      <c r="B41" s="5"/>
      <c r="C41" s="65"/>
      <c r="D41" s="63"/>
      <c r="E41" s="23" t="str">
        <f>$E$4</f>
        <v>Waste</v>
      </c>
      <c r="F41" s="63"/>
      <c r="G41" s="23" t="str">
        <f>$G$4</f>
        <v>Waste</v>
      </c>
      <c r="H41" s="63"/>
      <c r="I41" s="23" t="str">
        <f>$I$4</f>
        <v>Waste</v>
      </c>
      <c r="J41" s="25" t="s">
        <v>18</v>
      </c>
      <c r="K41" s="25" t="s">
        <v>19</v>
      </c>
      <c r="L41" s="25" t="s">
        <v>20</v>
      </c>
      <c r="M41" s="25" t="s">
        <v>21</v>
      </c>
      <c r="N41" s="25" t="s">
        <v>22</v>
      </c>
    </row>
    <row r="42" spans="1:14" ht="16.5" customHeight="1">
      <c r="A42" s="53">
        <v>1943</v>
      </c>
      <c r="B42" s="48" t="str">
        <f>IFERROR(VLOOKUP(A42,sku,2,FALSE),"")</f>
        <v/>
      </c>
      <c r="C42" s="45" t="str">
        <f>IFERROR(VLOOKUP(A42,sku,3,FALSE),"")</f>
        <v/>
      </c>
      <c r="D42" s="44">
        <v>3</v>
      </c>
      <c r="E42" s="43">
        <v>0</v>
      </c>
      <c r="F42" s="44">
        <v>3</v>
      </c>
      <c r="G42" s="43">
        <v>1</v>
      </c>
      <c r="H42" s="44">
        <v>1</v>
      </c>
      <c r="I42" s="43">
        <v>1</v>
      </c>
      <c r="J42" s="27" t="str">
        <f>B42</f>
        <v/>
      </c>
      <c r="K42" s="28">
        <f>D42-E42+F42-G42+H42-I42</f>
        <v>5</v>
      </c>
      <c r="L42" s="28">
        <f>E42+G42+I42</f>
        <v>2</v>
      </c>
      <c r="M42" s="29">
        <f>K42/(D42+F42+H42)</f>
        <v>0.7142857142857143</v>
      </c>
      <c r="N42" s="29">
        <f>L42/(D42+F42+H42)</f>
        <v>0.2857142857142857</v>
      </c>
    </row>
    <row r="43" spans="1:14" ht="16.5" customHeight="1">
      <c r="A43" s="53">
        <v>1945</v>
      </c>
      <c r="B43" s="50" t="str">
        <f>IFERROR(VLOOKUP(A43,sku,2,FALSE),"")</f>
        <v/>
      </c>
      <c r="C43" s="45" t="str">
        <f>IFERROR(VLOOKUP(A43,sku,3,FALSE),"")</f>
        <v/>
      </c>
      <c r="D43" s="44">
        <v>3</v>
      </c>
      <c r="E43" s="43">
        <v>0</v>
      </c>
      <c r="F43" s="44">
        <v>3</v>
      </c>
      <c r="G43" s="43">
        <v>1</v>
      </c>
      <c r="H43" s="44">
        <v>1</v>
      </c>
      <c r="I43" s="43">
        <v>1</v>
      </c>
      <c r="J43" s="27" t="str">
        <f>B43</f>
        <v/>
      </c>
      <c r="K43" s="28">
        <f>D43-E43+F43-G43+H43-I43</f>
        <v>5</v>
      </c>
      <c r="L43" s="28">
        <f>E43+G43+I43</f>
        <v>2</v>
      </c>
      <c r="M43" s="29">
        <f>K43/(D43+F43+H43)</f>
        <v>0.7142857142857143</v>
      </c>
      <c r="N43" s="29">
        <f>L43/(D43+F43+H43)</f>
        <v>0.2857142857142857</v>
      </c>
    </row>
    <row r="44" spans="1:14" ht="16.5" customHeight="1">
      <c r="A44" s="56"/>
      <c r="B44" s="48" t="s">
        <v>48</v>
      </c>
      <c r="C44" s="57"/>
      <c r="D44" s="58"/>
      <c r="E44" s="59"/>
      <c r="F44" s="58"/>
      <c r="G44" s="59"/>
      <c r="H44" s="58"/>
      <c r="I44" s="59"/>
      <c r="J44" s="27"/>
      <c r="K44" s="28"/>
      <c r="L44" s="28"/>
      <c r="M44" s="29"/>
      <c r="N44" s="29"/>
    </row>
    <row r="45" spans="1:14" ht="16.5" customHeight="1">
      <c r="A45" s="56"/>
      <c r="B45" s="50" t="s">
        <v>49</v>
      </c>
      <c r="C45" s="57"/>
      <c r="D45" s="58"/>
      <c r="E45" s="59"/>
      <c r="F45" s="58"/>
      <c r="G45" s="59"/>
      <c r="H45" s="58"/>
      <c r="I45" s="59"/>
      <c r="J45" s="27"/>
      <c r="K45" s="28"/>
      <c r="L45" s="28"/>
      <c r="M45" s="29"/>
      <c r="N45" s="29"/>
    </row>
    <row r="46" spans="1:14" ht="16.5" customHeight="1">
      <c r="B46" s="52" t="s">
        <v>12</v>
      </c>
      <c r="C46" s="6"/>
      <c r="D46" s="16">
        <f t="shared" ref="D46:G46" si="10">SUM(D42:D43)</f>
        <v>6</v>
      </c>
      <c r="E46" s="16">
        <f t="shared" si="10"/>
        <v>0</v>
      </c>
      <c r="F46" s="16">
        <f t="shared" si="10"/>
        <v>6</v>
      </c>
      <c r="G46" s="16">
        <f t="shared" si="10"/>
        <v>2</v>
      </c>
      <c r="H46" s="16">
        <f>SUM(H42:H43)</f>
        <v>2</v>
      </c>
      <c r="I46" s="16">
        <f>I42+I43</f>
        <v>2</v>
      </c>
      <c r="J46" s="27"/>
      <c r="K46" s="8"/>
      <c r="L46" s="8"/>
      <c r="M46" s="8"/>
      <c r="N46" s="8"/>
    </row>
    <row r="47" spans="1:14" ht="16.5" customHeight="1">
      <c r="B47" s="7" t="s">
        <v>16</v>
      </c>
      <c r="C47" s="7"/>
      <c r="D47" s="20"/>
      <c r="E47" s="40">
        <f>E11+E21+E31+E39+E46</f>
        <v>15</v>
      </c>
      <c r="F47" s="20"/>
      <c r="G47" s="40">
        <f>G11+G21+G31+G39+G46</f>
        <v>15</v>
      </c>
      <c r="H47" s="20"/>
      <c r="I47" s="40">
        <f>I11+I21+I31+I39+I46</f>
        <v>11</v>
      </c>
      <c r="J47" s="26"/>
      <c r="K47" s="8"/>
      <c r="L47" s="8"/>
      <c r="M47" s="8"/>
      <c r="N47" s="8"/>
    </row>
    <row r="48" spans="1:14" ht="15.75" customHeight="1">
      <c r="B48" s="7" t="s">
        <v>15</v>
      </c>
      <c r="C48" s="7"/>
      <c r="D48" s="17">
        <f>D46+D39+D31+D21+D11</f>
        <v>68</v>
      </c>
      <c r="E48" s="21"/>
      <c r="F48" s="17">
        <f>F46+F39+F31+F21+F11</f>
        <v>68</v>
      </c>
      <c r="G48" s="21"/>
      <c r="H48" s="17">
        <f>H46+H39+H31+H21+H11</f>
        <v>30</v>
      </c>
      <c r="I48" s="21"/>
    </row>
    <row r="49" spans="1:3" ht="15.75" customHeight="1">
      <c r="A49" s="68" t="s">
        <v>23</v>
      </c>
      <c r="B49" s="68"/>
      <c r="C49" s="68"/>
    </row>
    <row r="50" spans="1:3" ht="15.75" customHeight="1"/>
    <row r="51" spans="1:3" ht="15.75" customHeight="1"/>
  </sheetData>
  <sheetProtection formatColumns="0"/>
  <mergeCells count="21">
    <mergeCell ref="A49:C49"/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  <mergeCell ref="F22:F23"/>
    <mergeCell ref="H3:H4"/>
    <mergeCell ref="C3:C4"/>
    <mergeCell ref="D3:D4"/>
    <mergeCell ref="F3:F4"/>
  </mergeCells>
  <pageMargins left="0.7" right="0.7" top="0.75" bottom="0.75" header="0.3" footer="0.3"/>
  <pageSetup scale="37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51"/>
  <sheetViews>
    <sheetView showGridLines="0" zoomScale="150" zoomScaleNormal="150" zoomScalePageLayoutView="150" workbookViewId="0">
      <selection activeCell="J1" sqref="J1:L1048576"/>
    </sheetView>
  </sheetViews>
  <sheetFormatPr baseColWidth="10" defaultColWidth="9.1640625" defaultRowHeight="14" x14ac:dyDescent="0"/>
  <cols>
    <col min="1" max="1" width="9.1640625" style="1"/>
    <col min="2" max="2" width="43.83203125" style="1" customWidth="1"/>
    <col min="3" max="3" width="13.5" style="1" customWidth="1"/>
    <col min="4" max="9" width="8.6640625" style="19" customWidth="1"/>
    <col min="10" max="10" width="43.83203125" style="1" customWidth="1"/>
    <col min="11" max="14" width="8.83203125" style="1" customWidth="1"/>
    <col min="15" max="16384" width="9.1640625" style="1"/>
  </cols>
  <sheetData>
    <row r="1" spans="1:14" ht="26.25" customHeight="1">
      <c r="B1" s="15" t="s">
        <v>1</v>
      </c>
      <c r="C1" s="15"/>
      <c r="D1" s="18"/>
      <c r="E1" s="18"/>
      <c r="F1" s="18"/>
      <c r="G1" s="18"/>
      <c r="H1" s="18"/>
      <c r="I1" s="18"/>
    </row>
    <row r="2" spans="1:14" ht="16.5" customHeight="1">
      <c r="B2" s="15" t="s">
        <v>42</v>
      </c>
      <c r="C2" s="15"/>
      <c r="D2" s="18">
        <v>68</v>
      </c>
      <c r="E2" s="18"/>
      <c r="F2" s="18">
        <v>68</v>
      </c>
      <c r="G2" s="18"/>
      <c r="H2" s="18"/>
      <c r="I2" s="18"/>
    </row>
    <row r="3" spans="1:14" ht="16.5" customHeight="1">
      <c r="A3" s="13"/>
      <c r="B3" s="10" t="s">
        <v>2</v>
      </c>
      <c r="C3" s="67" t="s">
        <v>14</v>
      </c>
      <c r="D3" s="61" t="s">
        <v>43</v>
      </c>
      <c r="E3" s="24" t="str">
        <f>D3</f>
        <v>9.28.15</v>
      </c>
      <c r="F3" s="61" t="s">
        <v>44</v>
      </c>
      <c r="G3" s="22" t="str">
        <f>F3</f>
        <v>9.30.15</v>
      </c>
      <c r="H3" s="61"/>
      <c r="I3" s="22">
        <f>H3</f>
        <v>0</v>
      </c>
      <c r="J3" s="25" t="s">
        <v>17</v>
      </c>
      <c r="K3" s="26"/>
      <c r="L3" s="26"/>
      <c r="M3" s="26"/>
      <c r="N3" s="26"/>
    </row>
    <row r="4" spans="1:14" ht="16.5" customHeight="1">
      <c r="A4" s="14" t="s">
        <v>13</v>
      </c>
      <c r="B4" s="2"/>
      <c r="C4" s="65"/>
      <c r="D4" s="61"/>
      <c r="E4" s="22" t="s">
        <v>3</v>
      </c>
      <c r="F4" s="61"/>
      <c r="G4" s="22" t="s">
        <v>3</v>
      </c>
      <c r="H4" s="62"/>
      <c r="I4" s="22" t="s">
        <v>3</v>
      </c>
      <c r="J4" s="25" t="s">
        <v>18</v>
      </c>
      <c r="K4" s="25" t="s">
        <v>19</v>
      </c>
      <c r="L4" s="25" t="s">
        <v>20</v>
      </c>
      <c r="M4" s="25" t="s">
        <v>21</v>
      </c>
      <c r="N4" s="25" t="s">
        <v>22</v>
      </c>
    </row>
    <row r="5" spans="1:14" ht="16.5" customHeight="1">
      <c r="A5" s="53">
        <v>1910</v>
      </c>
      <c r="B5" s="12" t="str">
        <f t="shared" ref="B5:B10" si="0">IFERROR(VLOOKUP(A5,sku,2,FALSE),"")</f>
        <v/>
      </c>
      <c r="C5" s="46" t="str">
        <f t="shared" ref="C5:C10" si="1">IFERROR(VLOOKUP(A5,sku,3,FALSE),"")</f>
        <v/>
      </c>
      <c r="D5" s="42">
        <v>4</v>
      </c>
      <c r="E5" s="43">
        <v>0</v>
      </c>
      <c r="F5" s="42">
        <v>4</v>
      </c>
      <c r="G5" s="43">
        <v>0</v>
      </c>
      <c r="H5" s="42"/>
      <c r="I5" s="43"/>
      <c r="J5" s="27" t="str">
        <f>B5</f>
        <v/>
      </c>
      <c r="K5" s="28">
        <f>D5-E5+F5-G5+H5-I5</f>
        <v>8</v>
      </c>
      <c r="L5" s="28">
        <f>E5+G5+I5</f>
        <v>0</v>
      </c>
      <c r="M5" s="29">
        <f>K5/(D5+F5+H5)</f>
        <v>1</v>
      </c>
      <c r="N5" s="29">
        <f>L5/(D5+F5+H5)</f>
        <v>0</v>
      </c>
    </row>
    <row r="6" spans="1:14" ht="16.5" customHeight="1">
      <c r="A6" s="53">
        <v>1912</v>
      </c>
      <c r="B6" s="12" t="str">
        <f t="shared" si="0"/>
        <v/>
      </c>
      <c r="C6" s="46" t="str">
        <f t="shared" si="1"/>
        <v/>
      </c>
      <c r="D6" s="42">
        <v>4</v>
      </c>
      <c r="E6" s="43">
        <v>2</v>
      </c>
      <c r="F6" s="42">
        <v>4</v>
      </c>
      <c r="G6" s="43">
        <v>1</v>
      </c>
      <c r="H6" s="42"/>
      <c r="I6" s="43"/>
      <c r="J6" s="27" t="str">
        <f>B6</f>
        <v/>
      </c>
      <c r="K6" s="28">
        <f>D6-E6+F6-G6+H6-I6</f>
        <v>5</v>
      </c>
      <c r="L6" s="28">
        <f>E6+G6+I6</f>
        <v>3</v>
      </c>
      <c r="M6" s="29">
        <f>K6/(D6+F6+H6)</f>
        <v>0.625</v>
      </c>
      <c r="N6" s="29">
        <f>L6/(D6+F6+H6)</f>
        <v>0.375</v>
      </c>
    </row>
    <row r="7" spans="1:14" ht="16.5" customHeight="1">
      <c r="A7" s="53">
        <v>1721</v>
      </c>
      <c r="B7" s="12" t="str">
        <f t="shared" si="0"/>
        <v/>
      </c>
      <c r="C7" s="46" t="str">
        <f t="shared" si="1"/>
        <v/>
      </c>
      <c r="D7" s="42">
        <v>4</v>
      </c>
      <c r="E7" s="43">
        <v>3</v>
      </c>
      <c r="F7" s="42">
        <v>4</v>
      </c>
      <c r="G7" s="43">
        <v>4</v>
      </c>
      <c r="H7" s="42"/>
      <c r="I7" s="43"/>
      <c r="J7" s="27" t="str">
        <f>B7</f>
        <v/>
      </c>
      <c r="K7" s="28">
        <f>D7-E7+F7-G7+H7-I7</f>
        <v>1</v>
      </c>
      <c r="L7" s="28">
        <f>E7+G7+I7</f>
        <v>7</v>
      </c>
      <c r="M7" s="29">
        <f>K7/(D7+F7+H7)</f>
        <v>0.125</v>
      </c>
      <c r="N7" s="29">
        <f>L7/(D7+F7+H7)</f>
        <v>0.875</v>
      </c>
    </row>
    <row r="8" spans="1:14" ht="16.5" customHeight="1">
      <c r="A8" s="53">
        <v>1759</v>
      </c>
      <c r="B8" s="12" t="str">
        <f t="shared" si="0"/>
        <v/>
      </c>
      <c r="C8" s="46" t="str">
        <f t="shared" si="1"/>
        <v/>
      </c>
      <c r="D8" s="42">
        <v>4</v>
      </c>
      <c r="E8" s="43">
        <v>0</v>
      </c>
      <c r="F8" s="42">
        <v>4</v>
      </c>
      <c r="G8" s="43">
        <v>0</v>
      </c>
      <c r="H8" s="44"/>
      <c r="I8" s="43"/>
      <c r="J8" s="27" t="str">
        <f>B8</f>
        <v/>
      </c>
      <c r="K8" s="28">
        <f>D8-E8+F8-G8+H8-I8</f>
        <v>8</v>
      </c>
      <c r="L8" s="28">
        <f>E8+G8+I8</f>
        <v>0</v>
      </c>
      <c r="M8" s="29">
        <f>K8/(D8+F8+H8)</f>
        <v>1</v>
      </c>
      <c r="N8" s="29">
        <f>L8/(D8+F8+H8)</f>
        <v>0</v>
      </c>
    </row>
    <row r="9" spans="1:14" ht="16.5" hidden="1" customHeight="1">
      <c r="A9" s="53"/>
      <c r="B9" s="12" t="str">
        <f t="shared" si="0"/>
        <v/>
      </c>
      <c r="C9" s="12" t="str">
        <f t="shared" si="1"/>
        <v/>
      </c>
      <c r="D9" s="42"/>
      <c r="E9" s="43"/>
      <c r="F9" s="44"/>
      <c r="G9" s="43"/>
      <c r="H9" s="44"/>
      <c r="I9" s="43"/>
      <c r="J9" s="27" t="str">
        <f>B9</f>
        <v/>
      </c>
      <c r="K9" s="28">
        <f>D9-E9+F9-G9+H9-I9</f>
        <v>0</v>
      </c>
      <c r="L9" s="28">
        <f>E9+G9+I9</f>
        <v>0</v>
      </c>
      <c r="M9" s="29" t="e">
        <f>K9/(D9+F9+H9)</f>
        <v>#DIV/0!</v>
      </c>
      <c r="N9" s="29" t="e">
        <f>L9/(D9+F9+H9)</f>
        <v>#DIV/0!</v>
      </c>
    </row>
    <row r="10" spans="1:14" ht="16.5" hidden="1" customHeight="1">
      <c r="A10" s="53"/>
      <c r="B10" s="12" t="str">
        <f t="shared" si="0"/>
        <v/>
      </c>
      <c r="C10" s="12" t="str">
        <f t="shared" si="1"/>
        <v/>
      </c>
      <c r="D10" s="42"/>
      <c r="E10" s="43"/>
      <c r="F10" s="44"/>
      <c r="G10" s="43"/>
      <c r="H10" s="44"/>
      <c r="I10" s="43"/>
      <c r="J10" s="27" t="str">
        <f>B10</f>
        <v/>
      </c>
      <c r="K10" s="28">
        <f>D10-E10+F10-G10+H10-I10</f>
        <v>0</v>
      </c>
      <c r="L10" s="28">
        <f>E10+G10+I10</f>
        <v>0</v>
      </c>
      <c r="M10" s="29" t="e">
        <f>K10/(D10+F10+H10)</f>
        <v>#DIV/0!</v>
      </c>
      <c r="N10" s="29" t="e">
        <f>L10/(D10+F10+H10)</f>
        <v>#DIV/0!</v>
      </c>
    </row>
    <row r="11" spans="1:14" ht="16.5" customHeight="1">
      <c r="A11" s="3"/>
      <c r="B11" s="4" t="s">
        <v>4</v>
      </c>
      <c r="C11" s="4"/>
      <c r="D11" s="16">
        <f t="shared" ref="D11:I11" si="2">SUM(D5:D10)</f>
        <v>16</v>
      </c>
      <c r="E11" s="41">
        <f t="shared" si="2"/>
        <v>5</v>
      </c>
      <c r="F11" s="16">
        <f t="shared" si="2"/>
        <v>16</v>
      </c>
      <c r="G11" s="41">
        <f t="shared" si="2"/>
        <v>5</v>
      </c>
      <c r="H11" s="16">
        <f t="shared" si="2"/>
        <v>0</v>
      </c>
      <c r="I11" s="41">
        <f t="shared" si="2"/>
        <v>0</v>
      </c>
      <c r="J11" s="27"/>
      <c r="K11" s="28"/>
      <c r="L11" s="8"/>
      <c r="M11" s="8"/>
      <c r="N11" s="8"/>
    </row>
    <row r="12" spans="1:14" ht="16.5" customHeight="1">
      <c r="A12" s="9"/>
      <c r="B12" s="10" t="s">
        <v>5</v>
      </c>
      <c r="C12" s="65" t="s">
        <v>0</v>
      </c>
      <c r="D12" s="63" t="str">
        <f>D3</f>
        <v>9.28.15</v>
      </c>
      <c r="E12" s="23" t="str">
        <f>$E$3</f>
        <v>9.28.15</v>
      </c>
      <c r="F12" s="63" t="str">
        <f>F3</f>
        <v>9.30.15</v>
      </c>
      <c r="G12" s="23" t="str">
        <f>$G$3</f>
        <v>9.30.15</v>
      </c>
      <c r="H12" s="63">
        <f>H3</f>
        <v>0</v>
      </c>
      <c r="I12" s="23">
        <f>$I$3</f>
        <v>0</v>
      </c>
      <c r="J12" s="27"/>
      <c r="K12" s="26"/>
      <c r="L12" s="26"/>
      <c r="M12" s="26"/>
      <c r="N12" s="26"/>
    </row>
    <row r="13" spans="1:14" ht="16.5" customHeight="1">
      <c r="A13" s="9"/>
      <c r="B13" s="5"/>
      <c r="C13" s="65"/>
      <c r="D13" s="63"/>
      <c r="E13" s="23" t="str">
        <f>$E$4</f>
        <v>Waste</v>
      </c>
      <c r="F13" s="63"/>
      <c r="G13" s="23" t="str">
        <f>$G$4</f>
        <v>Waste</v>
      </c>
      <c r="H13" s="63"/>
      <c r="I13" s="23" t="str">
        <f>$I$4</f>
        <v>Waste</v>
      </c>
      <c r="J13" s="25" t="s">
        <v>18</v>
      </c>
      <c r="K13" s="25" t="s">
        <v>19</v>
      </c>
      <c r="L13" s="25" t="s">
        <v>20</v>
      </c>
      <c r="M13" s="25" t="s">
        <v>21</v>
      </c>
      <c r="N13" s="25" t="s">
        <v>22</v>
      </c>
    </row>
    <row r="14" spans="1:14" ht="16.5" customHeight="1">
      <c r="A14" s="53">
        <v>1803</v>
      </c>
      <c r="B14" s="11" t="str">
        <f t="shared" ref="B14:B20" si="3">IFERROR(VLOOKUP(A14,sku,2,FALSE),"")</f>
        <v/>
      </c>
      <c r="C14" s="45" t="str">
        <f t="shared" ref="C14:C20" si="4">IFERROR(VLOOKUP(A14,sku,3,FALSE),"")</f>
        <v/>
      </c>
      <c r="D14" s="42">
        <v>3</v>
      </c>
      <c r="E14" s="43">
        <v>0</v>
      </c>
      <c r="F14" s="42">
        <v>3</v>
      </c>
      <c r="G14" s="43">
        <v>0</v>
      </c>
      <c r="H14" s="42"/>
      <c r="I14" s="43"/>
      <c r="J14" s="27" t="str">
        <f>B14</f>
        <v/>
      </c>
      <c r="K14" s="28">
        <f>D14-E14+F14-G14+H14-I14</f>
        <v>6</v>
      </c>
      <c r="L14" s="28">
        <f>E14+G14+I14</f>
        <v>0</v>
      </c>
      <c r="M14" s="29">
        <f>K14/(D14+F14+H14)</f>
        <v>1</v>
      </c>
      <c r="N14" s="29">
        <f>L14/(D14+F14+H14)</f>
        <v>0</v>
      </c>
    </row>
    <row r="15" spans="1:14" ht="16.5" customHeight="1">
      <c r="A15" s="53">
        <v>1807</v>
      </c>
      <c r="B15" s="12" t="str">
        <f t="shared" si="3"/>
        <v/>
      </c>
      <c r="C15" s="46" t="str">
        <f t="shared" si="4"/>
        <v/>
      </c>
      <c r="D15" s="42">
        <v>3</v>
      </c>
      <c r="E15" s="43">
        <v>0</v>
      </c>
      <c r="F15" s="42">
        <v>3</v>
      </c>
      <c r="G15" s="43">
        <v>0</v>
      </c>
      <c r="H15" s="42"/>
      <c r="I15" s="43"/>
      <c r="J15" s="27" t="str">
        <f>B15</f>
        <v/>
      </c>
      <c r="K15" s="28">
        <f>D15-E15+F15-G15+H15-I15</f>
        <v>6</v>
      </c>
      <c r="L15" s="28">
        <f>E15+G15+I15</f>
        <v>0</v>
      </c>
      <c r="M15" s="29">
        <f>K15/(D15+F15+H15)</f>
        <v>1</v>
      </c>
      <c r="N15" s="29">
        <f>L15/(D15+F15+H15)</f>
        <v>0</v>
      </c>
    </row>
    <row r="16" spans="1:14" ht="16.5" customHeight="1">
      <c r="A16" s="53">
        <v>1817</v>
      </c>
      <c r="B16" s="11" t="str">
        <f t="shared" si="3"/>
        <v/>
      </c>
      <c r="C16" s="45" t="str">
        <f t="shared" si="4"/>
        <v/>
      </c>
      <c r="D16" s="42">
        <v>3</v>
      </c>
      <c r="E16" s="43">
        <v>0</v>
      </c>
      <c r="F16" s="42">
        <v>3</v>
      </c>
      <c r="G16" s="43">
        <v>0</v>
      </c>
      <c r="H16" s="42"/>
      <c r="I16" s="43"/>
      <c r="J16" s="27" t="str">
        <f>B16</f>
        <v/>
      </c>
      <c r="K16" s="28">
        <f>D16-E16+F16-G16+H16-I16</f>
        <v>6</v>
      </c>
      <c r="L16" s="28">
        <f>E16+G16+I16</f>
        <v>0</v>
      </c>
      <c r="M16" s="29">
        <f>K16/(D16+F16+H16)</f>
        <v>1</v>
      </c>
      <c r="N16" s="29">
        <f>L16/(D16+F16+H16)</f>
        <v>0</v>
      </c>
    </row>
    <row r="17" spans="1:14" ht="16.5" customHeight="1">
      <c r="A17" s="53">
        <v>1813</v>
      </c>
      <c r="B17" s="11" t="str">
        <f t="shared" si="3"/>
        <v/>
      </c>
      <c r="C17" s="45" t="str">
        <f t="shared" si="4"/>
        <v/>
      </c>
      <c r="D17" s="42">
        <v>3</v>
      </c>
      <c r="E17" s="43">
        <v>0</v>
      </c>
      <c r="F17" s="42">
        <v>3</v>
      </c>
      <c r="G17" s="43">
        <v>0</v>
      </c>
      <c r="H17" s="42"/>
      <c r="I17" s="43"/>
      <c r="J17" s="27" t="str">
        <f>B17</f>
        <v/>
      </c>
      <c r="K17" s="28">
        <f>D17-E17+F17-G17+H17-I17</f>
        <v>6</v>
      </c>
      <c r="L17" s="28">
        <f>E17+G17+I17</f>
        <v>0</v>
      </c>
      <c r="M17" s="29">
        <f>K17/(D17+F17+H17)</f>
        <v>1</v>
      </c>
      <c r="N17" s="29">
        <f>L17/(D17+F17+H17)</f>
        <v>0</v>
      </c>
    </row>
    <row r="18" spans="1:14" ht="16.5" customHeight="1">
      <c r="A18" s="53">
        <v>1790</v>
      </c>
      <c r="B18" s="12" t="str">
        <f t="shared" si="3"/>
        <v/>
      </c>
      <c r="C18" s="45" t="str">
        <f t="shared" si="4"/>
        <v/>
      </c>
      <c r="D18" s="42">
        <v>3</v>
      </c>
      <c r="E18" s="43">
        <v>0</v>
      </c>
      <c r="F18" s="42">
        <v>3</v>
      </c>
      <c r="G18" s="43">
        <v>0</v>
      </c>
      <c r="H18" s="44"/>
      <c r="I18" s="43"/>
      <c r="J18" s="27" t="str">
        <f>B18</f>
        <v/>
      </c>
      <c r="K18" s="28">
        <f>D18-E18+F18-G18+H18-I18</f>
        <v>6</v>
      </c>
      <c r="L18" s="28">
        <f>E18+G18+I18</f>
        <v>0</v>
      </c>
      <c r="M18" s="29">
        <f>K18/(D18+F18+H18)</f>
        <v>1</v>
      </c>
      <c r="N18" s="29">
        <f>L18/(D18+F18+H18)</f>
        <v>0</v>
      </c>
    </row>
    <row r="19" spans="1:14" ht="16.5" hidden="1" customHeight="1">
      <c r="A19" s="53"/>
      <c r="B19" s="12" t="str">
        <f t="shared" si="3"/>
        <v/>
      </c>
      <c r="C19" s="46" t="str">
        <f t="shared" si="4"/>
        <v/>
      </c>
      <c r="D19" s="42"/>
      <c r="E19" s="43"/>
      <c r="F19" s="44"/>
      <c r="G19" s="43"/>
      <c r="H19" s="44"/>
      <c r="I19" s="43"/>
      <c r="J19" s="27" t="str">
        <f>B19</f>
        <v/>
      </c>
      <c r="K19" s="28">
        <f>D19-E19+F19-G19+H19-I19</f>
        <v>0</v>
      </c>
      <c r="L19" s="28">
        <f>E19+G19+I19</f>
        <v>0</v>
      </c>
      <c r="M19" s="29" t="e">
        <f>K19/(D19+F19+H19)</f>
        <v>#DIV/0!</v>
      </c>
      <c r="N19" s="29" t="e">
        <f>L19/(D19+F19+H19)</f>
        <v>#DIV/0!</v>
      </c>
    </row>
    <row r="20" spans="1:14" ht="16.5" hidden="1" customHeight="1">
      <c r="A20" s="53"/>
      <c r="B20" s="12" t="str">
        <f t="shared" si="3"/>
        <v/>
      </c>
      <c r="C20" s="46" t="str">
        <f t="shared" si="4"/>
        <v/>
      </c>
      <c r="D20" s="42"/>
      <c r="E20" s="43"/>
      <c r="F20" s="44"/>
      <c r="G20" s="43"/>
      <c r="H20" s="44"/>
      <c r="I20" s="43"/>
      <c r="J20" s="27" t="str">
        <f>B20</f>
        <v/>
      </c>
      <c r="K20" s="28">
        <f>D20-E20+F20-G20+H20-I20</f>
        <v>0</v>
      </c>
      <c r="L20" s="28">
        <f>E20+G20+I20</f>
        <v>0</v>
      </c>
      <c r="M20" s="29" t="e">
        <f>K20/(D20+F20+H20)</f>
        <v>#DIV/0!</v>
      </c>
      <c r="N20" s="29" t="e">
        <f>L20/(D20+F20+H20)</f>
        <v>#DIV/0!</v>
      </c>
    </row>
    <row r="21" spans="1:14" ht="16.5" customHeight="1">
      <c r="A21" s="3"/>
      <c r="B21" s="4" t="s">
        <v>6</v>
      </c>
      <c r="C21" s="4"/>
      <c r="D21" s="16">
        <f t="shared" ref="D21:I21" si="5">SUM(D14:D20)</f>
        <v>15</v>
      </c>
      <c r="E21" s="41">
        <f t="shared" si="5"/>
        <v>0</v>
      </c>
      <c r="F21" s="16">
        <f t="shared" si="5"/>
        <v>15</v>
      </c>
      <c r="G21" s="41">
        <f t="shared" si="5"/>
        <v>0</v>
      </c>
      <c r="H21" s="16">
        <f t="shared" si="5"/>
        <v>0</v>
      </c>
      <c r="I21" s="41">
        <f t="shared" si="5"/>
        <v>0</v>
      </c>
      <c r="J21" s="27"/>
      <c r="K21" s="8"/>
      <c r="L21" s="8"/>
      <c r="M21" s="8"/>
      <c r="N21" s="8"/>
    </row>
    <row r="22" spans="1:14" ht="16.5" customHeight="1">
      <c r="A22" s="9"/>
      <c r="B22" s="10" t="s">
        <v>7</v>
      </c>
      <c r="C22" s="65" t="s">
        <v>0</v>
      </c>
      <c r="D22" s="63" t="str">
        <f>D3</f>
        <v>9.28.15</v>
      </c>
      <c r="E22" s="23" t="str">
        <f>$E$3</f>
        <v>9.28.15</v>
      </c>
      <c r="F22" s="63" t="str">
        <f>F3</f>
        <v>9.30.15</v>
      </c>
      <c r="G22" s="23" t="str">
        <f>$G$3</f>
        <v>9.30.15</v>
      </c>
      <c r="H22" s="63">
        <f>H3</f>
        <v>0</v>
      </c>
      <c r="I22" s="23">
        <f>$I$3</f>
        <v>0</v>
      </c>
      <c r="J22" s="27"/>
      <c r="K22" s="26"/>
      <c r="L22" s="26"/>
      <c r="M22" s="26"/>
      <c r="N22" s="26"/>
    </row>
    <row r="23" spans="1:14" ht="16.5" customHeight="1">
      <c r="A23" s="9"/>
      <c r="B23" s="5"/>
      <c r="C23" s="65"/>
      <c r="D23" s="63"/>
      <c r="E23" s="23" t="str">
        <f>$E$4</f>
        <v>Waste</v>
      </c>
      <c r="F23" s="63"/>
      <c r="G23" s="23" t="str">
        <f>$G$4</f>
        <v>Waste</v>
      </c>
      <c r="H23" s="63"/>
      <c r="I23" s="23" t="str">
        <f>$I$4</f>
        <v>Waste</v>
      </c>
      <c r="J23" s="25" t="s">
        <v>18</v>
      </c>
      <c r="K23" s="25" t="s">
        <v>19</v>
      </c>
      <c r="L23" s="25" t="s">
        <v>20</v>
      </c>
      <c r="M23" s="25" t="s">
        <v>21</v>
      </c>
      <c r="N23" s="25" t="s">
        <v>22</v>
      </c>
    </row>
    <row r="24" spans="1:14" ht="16.5" customHeight="1">
      <c r="A24" s="53">
        <v>1838</v>
      </c>
      <c r="B24" s="11" t="str">
        <f t="shared" ref="B24:B30" si="6">IFERROR(VLOOKUP(A24,sku,2,FALSE),"")</f>
        <v/>
      </c>
      <c r="C24" s="45" t="str">
        <f t="shared" ref="C24:C30" si="7">IFERROR(VLOOKUP(A24,sku,3,FALSE),"")</f>
        <v/>
      </c>
      <c r="D24" s="42">
        <v>3</v>
      </c>
      <c r="E24" s="43">
        <v>0</v>
      </c>
      <c r="F24" s="42">
        <v>3</v>
      </c>
      <c r="G24" s="43">
        <v>0</v>
      </c>
      <c r="H24" s="42"/>
      <c r="I24" s="43"/>
      <c r="J24" s="27" t="str">
        <f>B24</f>
        <v/>
      </c>
      <c r="K24" s="28">
        <f>D24-E24+F24-G24+H24-I24</f>
        <v>6</v>
      </c>
      <c r="L24" s="28">
        <f>E24+G24+I24</f>
        <v>0</v>
      </c>
      <c r="M24" s="29">
        <f>K24/(D24+F24+H24)</f>
        <v>1</v>
      </c>
      <c r="N24" s="29">
        <f>L24/(D24+F24+H24)</f>
        <v>0</v>
      </c>
    </row>
    <row r="25" spans="1:14" ht="16.5" customHeight="1">
      <c r="A25" s="53">
        <v>1853</v>
      </c>
      <c r="B25" s="12" t="str">
        <f t="shared" si="6"/>
        <v/>
      </c>
      <c r="C25" s="46" t="str">
        <f t="shared" si="7"/>
        <v/>
      </c>
      <c r="D25" s="42">
        <v>3</v>
      </c>
      <c r="E25" s="43">
        <v>0</v>
      </c>
      <c r="F25" s="42">
        <v>3</v>
      </c>
      <c r="G25" s="43">
        <v>0</v>
      </c>
      <c r="H25" s="42"/>
      <c r="I25" s="43"/>
      <c r="J25" s="27" t="str">
        <f>B25</f>
        <v/>
      </c>
      <c r="K25" s="28">
        <f>D25-E25+F25-G25+H25-I25</f>
        <v>6</v>
      </c>
      <c r="L25" s="28">
        <f>E25+G25+I25</f>
        <v>0</v>
      </c>
      <c r="M25" s="29">
        <f>K25/(D25+F25+H25)</f>
        <v>1</v>
      </c>
      <c r="N25" s="29">
        <f>L25/(D25+F25+H25)</f>
        <v>0</v>
      </c>
    </row>
    <row r="26" spans="1:14" ht="16.5" customHeight="1">
      <c r="A26" s="53">
        <v>1852</v>
      </c>
      <c r="B26" s="11" t="str">
        <f t="shared" si="6"/>
        <v/>
      </c>
      <c r="C26" s="45" t="str">
        <f t="shared" si="7"/>
        <v/>
      </c>
      <c r="D26" s="42">
        <v>3</v>
      </c>
      <c r="E26" s="43">
        <v>0</v>
      </c>
      <c r="F26" s="42">
        <v>3</v>
      </c>
      <c r="G26" s="43">
        <v>0</v>
      </c>
      <c r="H26" s="42"/>
      <c r="I26" s="43"/>
      <c r="J26" s="27" t="str">
        <f>B26</f>
        <v/>
      </c>
      <c r="K26" s="28">
        <f>D26-E26+F26-G26+H26-I26</f>
        <v>6</v>
      </c>
      <c r="L26" s="28">
        <f>E26+G26+I26</f>
        <v>0</v>
      </c>
      <c r="M26" s="29">
        <f>K26/(D26+F26+H26)</f>
        <v>1</v>
      </c>
      <c r="N26" s="29">
        <f>L26/(D26+F26+H26)</f>
        <v>0</v>
      </c>
    </row>
    <row r="27" spans="1:14" ht="16.5" customHeight="1">
      <c r="A27" s="53">
        <v>1858</v>
      </c>
      <c r="B27" s="11" t="str">
        <f t="shared" si="6"/>
        <v/>
      </c>
      <c r="C27" s="45" t="str">
        <f t="shared" si="7"/>
        <v/>
      </c>
      <c r="D27" s="42">
        <v>3</v>
      </c>
      <c r="E27" s="43">
        <v>0</v>
      </c>
      <c r="F27" s="42">
        <v>3</v>
      </c>
      <c r="G27" s="43">
        <v>0</v>
      </c>
      <c r="H27" s="42"/>
      <c r="I27" s="43"/>
      <c r="J27" s="27" t="str">
        <f>B27</f>
        <v/>
      </c>
      <c r="K27" s="28">
        <f>D27-E27+F27-G27+H27-I27</f>
        <v>6</v>
      </c>
      <c r="L27" s="28">
        <f>E27+G27+I27</f>
        <v>0</v>
      </c>
      <c r="M27" s="29">
        <f>K27/(D27+F27+H27)</f>
        <v>1</v>
      </c>
      <c r="N27" s="29">
        <f>L27/(D27+F27+H27)</f>
        <v>0</v>
      </c>
    </row>
    <row r="28" spans="1:14" ht="16.5" customHeight="1">
      <c r="A28" s="53">
        <v>1825</v>
      </c>
      <c r="B28" s="12" t="str">
        <f t="shared" si="6"/>
        <v/>
      </c>
      <c r="C28" s="46" t="str">
        <f t="shared" si="7"/>
        <v/>
      </c>
      <c r="D28" s="42">
        <v>3</v>
      </c>
      <c r="E28" s="43">
        <v>3</v>
      </c>
      <c r="F28" s="42">
        <v>3</v>
      </c>
      <c r="G28" s="43">
        <v>0</v>
      </c>
      <c r="H28" s="44"/>
      <c r="I28" s="43"/>
      <c r="J28" s="27" t="str">
        <f>B28</f>
        <v/>
      </c>
      <c r="K28" s="28">
        <f>D28-E28+F28-G28+H28-I28</f>
        <v>3</v>
      </c>
      <c r="L28" s="28">
        <f>E28+G28+I28</f>
        <v>3</v>
      </c>
      <c r="M28" s="29">
        <f>K28/(D28+F28+H28)</f>
        <v>0.5</v>
      </c>
      <c r="N28" s="29">
        <f>L28/(D28+F28+H28)</f>
        <v>0.5</v>
      </c>
    </row>
    <row r="29" spans="1:14" ht="16.5" hidden="1" customHeight="1">
      <c r="A29" s="53"/>
      <c r="B29" s="12" t="str">
        <f t="shared" si="6"/>
        <v/>
      </c>
      <c r="C29" s="46" t="str">
        <f t="shared" si="7"/>
        <v/>
      </c>
      <c r="D29" s="42"/>
      <c r="E29" s="43"/>
      <c r="F29" s="44"/>
      <c r="G29" s="43"/>
      <c r="H29" s="44"/>
      <c r="I29" s="43"/>
      <c r="J29" s="27" t="str">
        <f>B29</f>
        <v/>
      </c>
      <c r="K29" s="28">
        <f>D29-E29+F29-G29+H29-I29</f>
        <v>0</v>
      </c>
      <c r="L29" s="28">
        <f>E29+G29+I29</f>
        <v>0</v>
      </c>
      <c r="M29" s="29" t="e">
        <f>K29/(D29+F29+H29)</f>
        <v>#DIV/0!</v>
      </c>
      <c r="N29" s="29" t="e">
        <f>L29/(D29+F29+H29)</f>
        <v>#DIV/0!</v>
      </c>
    </row>
    <row r="30" spans="1:14" ht="16.5" hidden="1" customHeight="1">
      <c r="A30" s="53"/>
      <c r="B30" s="12" t="str">
        <f t="shared" si="6"/>
        <v/>
      </c>
      <c r="C30" s="46" t="str">
        <f t="shared" si="7"/>
        <v/>
      </c>
      <c r="D30" s="42"/>
      <c r="E30" s="43"/>
      <c r="F30" s="44"/>
      <c r="G30" s="43"/>
      <c r="H30" s="44"/>
      <c r="I30" s="43"/>
      <c r="J30" s="27" t="str">
        <f>B30</f>
        <v/>
      </c>
      <c r="K30" s="28">
        <f>D30-E30+F30-G30+H30-I30</f>
        <v>0</v>
      </c>
      <c r="L30" s="28">
        <f>E30+G30+I30</f>
        <v>0</v>
      </c>
      <c r="M30" s="29" t="e">
        <f>K30/(D30+F30+H30)</f>
        <v>#DIV/0!</v>
      </c>
      <c r="N30" s="29" t="e">
        <f>L30/(D30+F30+H30)</f>
        <v>#DIV/0!</v>
      </c>
    </row>
    <row r="31" spans="1:14" ht="16.5" customHeight="1">
      <c r="A31" s="3"/>
      <c r="B31" s="4" t="s">
        <v>8</v>
      </c>
      <c r="C31" s="4"/>
      <c r="D31" s="16">
        <f t="shared" ref="D31:I31" si="8">SUM(D24:D30)</f>
        <v>15</v>
      </c>
      <c r="E31" s="41">
        <f t="shared" si="8"/>
        <v>3</v>
      </c>
      <c r="F31" s="16">
        <f t="shared" si="8"/>
        <v>15</v>
      </c>
      <c r="G31" s="41">
        <f t="shared" si="8"/>
        <v>0</v>
      </c>
      <c r="H31" s="16">
        <f t="shared" si="8"/>
        <v>0</v>
      </c>
      <c r="I31" s="41">
        <f t="shared" si="8"/>
        <v>0</v>
      </c>
      <c r="J31" s="27"/>
      <c r="K31" s="8"/>
      <c r="L31" s="8"/>
      <c r="M31" s="8"/>
      <c r="N31" s="8"/>
    </row>
    <row r="32" spans="1:14" ht="16.5" customHeight="1">
      <c r="A32" s="9"/>
      <c r="B32" s="10" t="s">
        <v>9</v>
      </c>
      <c r="C32" s="65" t="s">
        <v>0</v>
      </c>
      <c r="D32" s="63" t="str">
        <f>D3</f>
        <v>9.28.15</v>
      </c>
      <c r="E32" s="23" t="str">
        <f>$E$3</f>
        <v>9.28.15</v>
      </c>
      <c r="F32" s="63" t="str">
        <f>F3</f>
        <v>9.30.15</v>
      </c>
      <c r="G32" s="23" t="str">
        <f>$G$3</f>
        <v>9.30.15</v>
      </c>
      <c r="H32" s="63">
        <f>H3</f>
        <v>0</v>
      </c>
      <c r="I32" s="23">
        <f>$I$3</f>
        <v>0</v>
      </c>
      <c r="J32" s="27"/>
      <c r="K32" s="26"/>
      <c r="L32" s="26"/>
      <c r="M32" s="26"/>
      <c r="N32" s="26"/>
    </row>
    <row r="33" spans="1:14" ht="16.5" customHeight="1">
      <c r="A33" s="9"/>
      <c r="B33" s="5"/>
      <c r="C33" s="65"/>
      <c r="D33" s="63"/>
      <c r="E33" s="23" t="str">
        <f>$E$4</f>
        <v>Waste</v>
      </c>
      <c r="F33" s="63"/>
      <c r="G33" s="23" t="str">
        <f>$G$4</f>
        <v>Waste</v>
      </c>
      <c r="H33" s="63"/>
      <c r="I33" s="23" t="str">
        <f>$I$4</f>
        <v>Waste</v>
      </c>
      <c r="J33" s="25" t="s">
        <v>18</v>
      </c>
      <c r="K33" s="25" t="s">
        <v>19</v>
      </c>
      <c r="L33" s="25" t="s">
        <v>20</v>
      </c>
      <c r="M33" s="25" t="s">
        <v>21</v>
      </c>
      <c r="N33" s="25" t="s">
        <v>22</v>
      </c>
    </row>
    <row r="34" spans="1:14" ht="16.5" customHeight="1">
      <c r="A34" s="53">
        <v>1876</v>
      </c>
      <c r="B34" s="11" t="str">
        <f>IFERROR(VLOOKUP(A34,sku,2,FALSE),"")</f>
        <v/>
      </c>
      <c r="C34" s="45" t="str">
        <f>IFERROR(VLOOKUP(A34,sku,3,FALSE),"")</f>
        <v/>
      </c>
      <c r="D34" s="42">
        <v>4</v>
      </c>
      <c r="E34" s="43">
        <v>0</v>
      </c>
      <c r="F34" s="42">
        <v>4</v>
      </c>
      <c r="G34" s="43">
        <v>0</v>
      </c>
      <c r="H34" s="42"/>
      <c r="I34" s="43"/>
      <c r="J34" s="27" t="str">
        <f>B34</f>
        <v/>
      </c>
      <c r="K34" s="28">
        <f>D34-E34+F34-G34+H34-I34</f>
        <v>8</v>
      </c>
      <c r="L34" s="28">
        <f>E34+G34+I34</f>
        <v>0</v>
      </c>
      <c r="M34" s="29">
        <f>K34/(D34+F34+H34)</f>
        <v>1</v>
      </c>
      <c r="N34" s="29">
        <f>L34/(D34+F34+H34)</f>
        <v>0</v>
      </c>
    </row>
    <row r="35" spans="1:14" ht="16.5" customHeight="1">
      <c r="A35" s="53">
        <v>1878</v>
      </c>
      <c r="B35" s="11" t="str">
        <f>IFERROR(VLOOKUP(A35,sku,2,FALSE),"")</f>
        <v/>
      </c>
      <c r="C35" s="45" t="str">
        <f>IFERROR(VLOOKUP(A35,sku,3,FALSE),"")</f>
        <v/>
      </c>
      <c r="D35" s="42">
        <v>4</v>
      </c>
      <c r="E35" s="43">
        <v>0</v>
      </c>
      <c r="F35" s="42">
        <v>4</v>
      </c>
      <c r="G35" s="43">
        <v>0</v>
      </c>
      <c r="H35" s="42"/>
      <c r="I35" s="43"/>
      <c r="J35" s="27" t="str">
        <f>B35</f>
        <v/>
      </c>
      <c r="K35" s="28">
        <f>D35-E35+F35-G35+H35-I35</f>
        <v>8</v>
      </c>
      <c r="L35" s="28">
        <f>E35+G35+I35</f>
        <v>0</v>
      </c>
      <c r="M35" s="29">
        <f>K35/(D35+F35+H35)</f>
        <v>1</v>
      </c>
      <c r="N35" s="29">
        <f>L35/(D35+F35+H35)</f>
        <v>0</v>
      </c>
    </row>
    <row r="36" spans="1:14" ht="16.5" customHeight="1">
      <c r="A36" s="53">
        <v>1886</v>
      </c>
      <c r="B36" s="11" t="str">
        <f>IFERROR(VLOOKUP(A36,sku,2,FALSE),"")</f>
        <v/>
      </c>
      <c r="C36" s="45" t="str">
        <f>IFERROR(VLOOKUP(A36,sku,3,FALSE),"")</f>
        <v/>
      </c>
      <c r="D36" s="42">
        <v>4</v>
      </c>
      <c r="E36" s="43">
        <v>0</v>
      </c>
      <c r="F36" s="42">
        <v>4</v>
      </c>
      <c r="G36" s="43">
        <v>0</v>
      </c>
      <c r="H36" s="42"/>
      <c r="I36" s="43"/>
      <c r="J36" s="27" t="str">
        <f>B36</f>
        <v/>
      </c>
      <c r="K36" s="28">
        <f>D36-E36+F36-G36+H36-I36</f>
        <v>8</v>
      </c>
      <c r="L36" s="28">
        <f>E36+G36+I36</f>
        <v>0</v>
      </c>
      <c r="M36" s="29">
        <f>K36/(D36+F36+H36)</f>
        <v>1</v>
      </c>
      <c r="N36" s="29">
        <f>L36/(D36+F36+H36)</f>
        <v>0</v>
      </c>
    </row>
    <row r="37" spans="1:14" ht="16.5" customHeight="1">
      <c r="A37" s="53">
        <v>1871</v>
      </c>
      <c r="B37" s="11" t="str">
        <f>IFERROR(VLOOKUP(A37,sku,2,FALSE),"")</f>
        <v/>
      </c>
      <c r="C37" s="45" t="str">
        <f>IFERROR(VLOOKUP(A37,sku,3,FALSE),"")</f>
        <v/>
      </c>
      <c r="D37" s="42">
        <v>4</v>
      </c>
      <c r="E37" s="43">
        <v>1</v>
      </c>
      <c r="F37" s="42">
        <v>4</v>
      </c>
      <c r="G37" s="43">
        <v>0</v>
      </c>
      <c r="H37" s="42"/>
      <c r="I37" s="43"/>
      <c r="J37" s="27" t="str">
        <f>B37</f>
        <v/>
      </c>
      <c r="K37" s="28">
        <f>D37-E37+F37-G37+H37-I37</f>
        <v>7</v>
      </c>
      <c r="L37" s="28">
        <f>E37+G37+I37</f>
        <v>1</v>
      </c>
      <c r="M37" s="29">
        <f>K37/(D37+F37+H37)</f>
        <v>0.875</v>
      </c>
      <c r="N37" s="29">
        <f>L37/(D37+F37+H37)</f>
        <v>0.125</v>
      </c>
    </row>
    <row r="38" spans="1:14" ht="16.5" hidden="1" customHeight="1">
      <c r="A38" s="53"/>
      <c r="B38" s="11" t="str">
        <f>IFERROR(VLOOKUP(A38,sku,2,FALSE),"")</f>
        <v/>
      </c>
      <c r="C38" s="45" t="str">
        <f>IFERROR(VLOOKUP(A38,sku,3,FALSE),"")</f>
        <v/>
      </c>
      <c r="D38" s="42"/>
      <c r="E38" s="43"/>
      <c r="F38" s="44"/>
      <c r="G38" s="43"/>
      <c r="H38" s="44"/>
      <c r="I38" s="43"/>
      <c r="J38" s="27" t="str">
        <f>B38</f>
        <v/>
      </c>
      <c r="K38" s="28">
        <f>D38-E38+F38-G38+H38-I38</f>
        <v>0</v>
      </c>
      <c r="L38" s="28">
        <f>E38+G38+I38</f>
        <v>0</v>
      </c>
      <c r="M38" s="29" t="e">
        <f>K38/(D38+F38+H38)</f>
        <v>#DIV/0!</v>
      </c>
      <c r="N38" s="29" t="e">
        <f>L38/(D38+F38+H38)</f>
        <v>#DIV/0!</v>
      </c>
    </row>
    <row r="39" spans="1:14" ht="16.5" customHeight="1">
      <c r="A39" s="3"/>
      <c r="B39" s="6" t="s">
        <v>10</v>
      </c>
      <c r="C39" s="6"/>
      <c r="D39" s="16">
        <f t="shared" ref="D39:I39" si="9">SUM(D34:D38)</f>
        <v>16</v>
      </c>
      <c r="E39" s="41">
        <f t="shared" si="9"/>
        <v>1</v>
      </c>
      <c r="F39" s="16">
        <f t="shared" si="9"/>
        <v>16</v>
      </c>
      <c r="G39" s="41">
        <f t="shared" si="9"/>
        <v>0</v>
      </c>
      <c r="H39" s="16">
        <f t="shared" si="9"/>
        <v>0</v>
      </c>
      <c r="I39" s="41">
        <f t="shared" si="9"/>
        <v>0</v>
      </c>
      <c r="J39" s="27"/>
      <c r="K39" s="8"/>
      <c r="L39" s="8"/>
      <c r="M39" s="8"/>
      <c r="N39" s="8"/>
    </row>
    <row r="40" spans="1:14" ht="16.5" customHeight="1">
      <c r="A40" s="9"/>
      <c r="B40" s="10" t="s">
        <v>11</v>
      </c>
      <c r="C40" s="65" t="s">
        <v>0</v>
      </c>
      <c r="D40" s="63" t="str">
        <f>D3</f>
        <v>9.28.15</v>
      </c>
      <c r="E40" s="23" t="str">
        <f>$E$3</f>
        <v>9.28.15</v>
      </c>
      <c r="F40" s="63" t="str">
        <f>F3</f>
        <v>9.30.15</v>
      </c>
      <c r="G40" s="23" t="str">
        <f>$G$3</f>
        <v>9.30.15</v>
      </c>
      <c r="H40" s="63">
        <f>H3</f>
        <v>0</v>
      </c>
      <c r="I40" s="23">
        <f>$I$3</f>
        <v>0</v>
      </c>
      <c r="J40" s="27"/>
      <c r="K40" s="26"/>
      <c r="L40" s="26"/>
      <c r="M40" s="26"/>
      <c r="N40" s="26"/>
    </row>
    <row r="41" spans="1:14" ht="16.5" customHeight="1">
      <c r="A41" s="9"/>
      <c r="B41" s="5"/>
      <c r="C41" s="65"/>
      <c r="D41" s="63"/>
      <c r="E41" s="23" t="str">
        <f>$E$4</f>
        <v>Waste</v>
      </c>
      <c r="F41" s="63"/>
      <c r="G41" s="23" t="str">
        <f>$G$4</f>
        <v>Waste</v>
      </c>
      <c r="H41" s="63"/>
      <c r="I41" s="23" t="str">
        <f>$I$4</f>
        <v>Waste</v>
      </c>
      <c r="J41" s="25" t="s">
        <v>18</v>
      </c>
      <c r="K41" s="25" t="s">
        <v>19</v>
      </c>
      <c r="L41" s="25" t="s">
        <v>20</v>
      </c>
      <c r="M41" s="25" t="s">
        <v>21</v>
      </c>
      <c r="N41" s="25" t="s">
        <v>22</v>
      </c>
    </row>
    <row r="42" spans="1:14" ht="16.5" customHeight="1">
      <c r="A42" s="53">
        <v>1943</v>
      </c>
      <c r="B42" s="49" t="str">
        <f>IFERROR(VLOOKUP(A42,sku,2,FALSE),"")</f>
        <v/>
      </c>
      <c r="C42" s="45" t="str">
        <f>IFERROR(VLOOKUP(A42,sku,3,FALSE),"")</f>
        <v/>
      </c>
      <c r="D42" s="44">
        <v>3</v>
      </c>
      <c r="E42" s="43">
        <v>0</v>
      </c>
      <c r="F42" s="44">
        <v>3</v>
      </c>
      <c r="G42" s="43">
        <v>0</v>
      </c>
      <c r="H42" s="44"/>
      <c r="I42" s="43"/>
      <c r="J42" s="27" t="str">
        <f>B42</f>
        <v/>
      </c>
      <c r="K42" s="28">
        <f>D42-E42+F42-G42+H42-I42</f>
        <v>6</v>
      </c>
      <c r="L42" s="28">
        <f>E42+G42+I42</f>
        <v>0</v>
      </c>
      <c r="M42" s="29">
        <f>K42/(D42+F42+H42)</f>
        <v>1</v>
      </c>
      <c r="N42" s="29">
        <f>L42/(D42+F42+H42)</f>
        <v>0</v>
      </c>
    </row>
    <row r="43" spans="1:14" ht="16.5" customHeight="1">
      <c r="A43" s="53">
        <v>1945</v>
      </c>
      <c r="B43" s="51" t="str">
        <f>IFERROR(VLOOKUP(A43,sku,2,FALSE),"")</f>
        <v/>
      </c>
      <c r="C43" s="45" t="str">
        <f>IFERROR(VLOOKUP(A43,sku,3,FALSE),"")</f>
        <v/>
      </c>
      <c r="D43" s="44">
        <v>3</v>
      </c>
      <c r="E43" s="43">
        <v>1</v>
      </c>
      <c r="F43" s="44">
        <v>3</v>
      </c>
      <c r="G43" s="43">
        <v>1</v>
      </c>
      <c r="H43" s="44"/>
      <c r="I43" s="43"/>
      <c r="J43" s="27" t="str">
        <f>B43</f>
        <v/>
      </c>
      <c r="K43" s="28">
        <f>D43-E43+F43-G43+H43-I43</f>
        <v>4</v>
      </c>
      <c r="L43" s="28">
        <f>E43+G43+I43</f>
        <v>2</v>
      </c>
      <c r="M43" s="29">
        <f>K43/(D43+F43+H43)</f>
        <v>0.66666666666666663</v>
      </c>
      <c r="N43" s="29">
        <f>L43/(D43+F43+H43)</f>
        <v>0.33333333333333331</v>
      </c>
    </row>
    <row r="44" spans="1:14" ht="16.5" customHeight="1">
      <c r="A44" s="33"/>
      <c r="B44" s="48" t="s">
        <v>51</v>
      </c>
      <c r="C44" s="34"/>
      <c r="D44" s="35"/>
      <c r="E44" s="36"/>
      <c r="F44" s="35"/>
      <c r="G44" s="36"/>
      <c r="H44" s="35"/>
      <c r="I44" s="36"/>
      <c r="J44" s="27"/>
      <c r="K44" s="28"/>
      <c r="L44" s="28"/>
      <c r="M44" s="29"/>
      <c r="N44" s="29"/>
    </row>
    <row r="45" spans="1:14" ht="16.5" customHeight="1">
      <c r="A45" s="33"/>
      <c r="B45" s="50" t="s">
        <v>50</v>
      </c>
      <c r="C45" s="34"/>
      <c r="D45" s="35"/>
      <c r="E45" s="36"/>
      <c r="F45" s="35"/>
      <c r="G45" s="36"/>
      <c r="H45" s="35"/>
      <c r="I45" s="36"/>
      <c r="J45" s="27"/>
      <c r="K45" s="28"/>
      <c r="L45" s="28"/>
      <c r="M45" s="29"/>
      <c r="N45" s="29"/>
    </row>
    <row r="46" spans="1:14" ht="16.5" customHeight="1">
      <c r="B46" s="6" t="s">
        <v>12</v>
      </c>
      <c r="C46" s="6"/>
      <c r="D46" s="16">
        <f t="shared" ref="D46:I46" si="10">SUM(D42:D43)</f>
        <v>6</v>
      </c>
      <c r="E46" s="41">
        <f t="shared" si="10"/>
        <v>1</v>
      </c>
      <c r="F46" s="16">
        <f t="shared" si="10"/>
        <v>6</v>
      </c>
      <c r="G46" s="41">
        <f t="shared" si="10"/>
        <v>1</v>
      </c>
      <c r="H46" s="16">
        <f t="shared" si="10"/>
        <v>0</v>
      </c>
      <c r="I46" s="41">
        <f t="shared" si="10"/>
        <v>0</v>
      </c>
      <c r="J46" s="27"/>
      <c r="K46" s="8"/>
      <c r="L46" s="8"/>
      <c r="M46" s="8"/>
      <c r="N46" s="8"/>
    </row>
    <row r="47" spans="1:14" ht="16.5" customHeight="1">
      <c r="B47" s="7" t="s">
        <v>16</v>
      </c>
      <c r="C47" s="7"/>
      <c r="D47" s="20"/>
      <c r="E47" s="40">
        <f>E11+E21+E31+E39+E46</f>
        <v>10</v>
      </c>
      <c r="F47" s="20"/>
      <c r="G47" s="40">
        <f>G11+G21+G31+G39+G46</f>
        <v>6</v>
      </c>
      <c r="H47" s="20"/>
      <c r="I47" s="40">
        <f>I11+I21+I31+I39+I46</f>
        <v>0</v>
      </c>
      <c r="J47" s="26"/>
      <c r="K47" s="8"/>
      <c r="L47" s="8"/>
      <c r="M47" s="8"/>
      <c r="N47" s="8"/>
    </row>
    <row r="48" spans="1:14" ht="15.75" customHeight="1">
      <c r="B48" s="7" t="s">
        <v>15</v>
      </c>
      <c r="C48" s="7"/>
      <c r="D48" s="17">
        <f>D46+D39+D31+D21+D11</f>
        <v>68</v>
      </c>
      <c r="E48" s="21"/>
      <c r="F48" s="17">
        <f>F46+F39+F31+F21+F11</f>
        <v>68</v>
      </c>
      <c r="G48" s="21"/>
      <c r="H48" s="17">
        <f>H46+H39+H31+H21+H11</f>
        <v>0</v>
      </c>
      <c r="I48" s="21"/>
    </row>
    <row r="49" spans="1:3" ht="15.75" customHeight="1">
      <c r="A49" s="68" t="s">
        <v>23</v>
      </c>
      <c r="B49" s="68"/>
      <c r="C49" s="68"/>
    </row>
    <row r="50" spans="1:3" ht="15.75" customHeight="1"/>
    <row r="51" spans="1:3" ht="15.75" customHeight="1"/>
  </sheetData>
  <sheetProtection formatColumns="0"/>
  <mergeCells count="21">
    <mergeCell ref="A49:C49"/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  <mergeCell ref="F22:F23"/>
    <mergeCell ref="H3:H4"/>
    <mergeCell ref="C3:C4"/>
    <mergeCell ref="D3:D4"/>
    <mergeCell ref="F3:F4"/>
  </mergeCells>
  <pageMargins left="0.7" right="0.7" top="0.75" bottom="0.75" header="0.3" footer="0.3"/>
  <pageSetup scale="37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1</vt:lpstr>
      <vt:lpstr>Week 2</vt:lpstr>
      <vt:lpstr>Week 3</vt:lpstr>
      <vt:lpstr>Week 4</vt:lpstr>
      <vt:lpstr>Week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Pierce</dc:creator>
  <cp:lastModifiedBy>steven rosenberg</cp:lastModifiedBy>
  <cp:lastPrinted>2015-09-18T15:52:57Z</cp:lastPrinted>
  <dcterms:created xsi:type="dcterms:W3CDTF">2014-01-03T19:27:25Z</dcterms:created>
  <dcterms:modified xsi:type="dcterms:W3CDTF">2015-10-14T17:57:45Z</dcterms:modified>
</cp:coreProperties>
</file>