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8_{5FDD502B-F2BA-4CB3-8A95-B4FCBED85B3A}" xr6:coauthVersionLast="47" xr6:coauthVersionMax="47" xr10:uidLastSave="{00000000-0000-0000-0000-000000000000}"/>
  <bookViews>
    <workbookView xWindow="-120" yWindow="-120" windowWidth="29040" windowHeight="15840" activeTab="1" xr2:uid="{4F5BDEC4-A2BE-4B50-BB71-245170A21CD0}"/>
  </bookViews>
  <sheets>
    <sheet name="연간요약" sheetId="3" r:id="rId1"/>
    <sheet name="분기요약" sheetId="8" r:id="rId2"/>
    <sheet name="연간손익" sheetId="2" r:id="rId3"/>
    <sheet name="연간재무" sheetId="1" r:id="rId4"/>
    <sheet name="연간현금" sheetId="4" r:id="rId5"/>
    <sheet name="기본정보" sheetId="5" r:id="rId6"/>
    <sheet name="분기손익" sheetId="7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G39" i="3"/>
  <c r="H39" i="3"/>
  <c r="I39" i="3"/>
  <c r="J39" i="3"/>
  <c r="K39" i="3"/>
  <c r="L39" i="3"/>
  <c r="M39" i="3"/>
  <c r="N39" i="3"/>
  <c r="E39" i="3"/>
  <c r="F38" i="3"/>
  <c r="G38" i="3"/>
  <c r="H38" i="3"/>
  <c r="I38" i="3"/>
  <c r="J38" i="3"/>
  <c r="K38" i="3"/>
  <c r="L38" i="3"/>
  <c r="M38" i="3"/>
  <c r="N38" i="3"/>
  <c r="E38" i="3"/>
  <c r="F37" i="3"/>
  <c r="G37" i="3"/>
  <c r="H37" i="3"/>
  <c r="I37" i="3"/>
  <c r="J37" i="3"/>
  <c r="K37" i="3"/>
  <c r="L37" i="3"/>
  <c r="M37" i="3"/>
  <c r="N37" i="3"/>
  <c r="E37" i="3"/>
  <c r="M17" i="3"/>
  <c r="N16" i="3"/>
  <c r="M16" i="3"/>
  <c r="N12" i="3"/>
  <c r="M12" i="3"/>
  <c r="L17" i="3"/>
  <c r="L16" i="3"/>
  <c r="L12" i="3"/>
  <c r="L12" i="8"/>
  <c r="M12" i="8"/>
  <c r="X12" i="8"/>
  <c r="Y12" i="8"/>
  <c r="Y8" i="8"/>
  <c r="X8" i="8"/>
  <c r="W8" i="8"/>
  <c r="V8" i="8"/>
  <c r="V12" i="8" s="1"/>
  <c r="U8" i="8"/>
  <c r="U12" i="8" s="1"/>
  <c r="T8" i="8"/>
  <c r="T12" i="8" s="1"/>
  <c r="S8" i="8"/>
  <c r="S12" i="8" s="1"/>
  <c r="R8" i="8"/>
  <c r="R12" i="8" s="1"/>
  <c r="Q8" i="8"/>
  <c r="Q12" i="8" s="1"/>
  <c r="P8" i="8"/>
  <c r="P12" i="8" s="1"/>
  <c r="O8" i="8"/>
  <c r="O12" i="8" s="1"/>
  <c r="N8" i="8"/>
  <c r="N12" i="8" s="1"/>
  <c r="M8" i="8"/>
  <c r="L8" i="8"/>
  <c r="K8" i="8"/>
  <c r="K12" i="8" s="1"/>
  <c r="J8" i="8"/>
  <c r="J12" i="8" s="1"/>
  <c r="I8" i="8"/>
  <c r="I12" i="8" s="1"/>
  <c r="H8" i="8"/>
  <c r="H12" i="8" s="1"/>
  <c r="G8" i="8"/>
  <c r="G12" i="8" s="1"/>
  <c r="F8" i="8"/>
  <c r="F12" i="8" s="1"/>
  <c r="E8" i="8"/>
  <c r="E12" i="8" s="1"/>
  <c r="D8" i="8"/>
  <c r="D12" i="8" s="1"/>
  <c r="C8" i="8"/>
  <c r="C12" i="8" s="1"/>
  <c r="B8" i="8"/>
  <c r="B12" i="8" s="1"/>
  <c r="B4" i="8"/>
  <c r="C4" i="8"/>
  <c r="C9" i="8" s="1"/>
  <c r="D4" i="8"/>
  <c r="D9" i="8" s="1"/>
  <c r="E4" i="8"/>
  <c r="E9" i="8" s="1"/>
  <c r="F4" i="8"/>
  <c r="F9" i="8" s="1"/>
  <c r="G4" i="8"/>
  <c r="G9" i="8" s="1"/>
  <c r="H4" i="8"/>
  <c r="H9" i="8" s="1"/>
  <c r="I4" i="8"/>
  <c r="I9" i="8" s="1"/>
  <c r="J4" i="8"/>
  <c r="J9" i="8" s="1"/>
  <c r="K4" i="8"/>
  <c r="K9" i="8" s="1"/>
  <c r="L4" i="8"/>
  <c r="L9" i="8" s="1"/>
  <c r="M4" i="8"/>
  <c r="M9" i="8" s="1"/>
  <c r="N4" i="8"/>
  <c r="O4" i="8"/>
  <c r="O9" i="8" s="1"/>
  <c r="P4" i="8"/>
  <c r="P9" i="8" s="1"/>
  <c r="Q4" i="8"/>
  <c r="Q9" i="8" s="1"/>
  <c r="R4" i="8"/>
  <c r="R9" i="8" s="1"/>
  <c r="S4" i="8"/>
  <c r="S9" i="8" s="1"/>
  <c r="T4" i="8"/>
  <c r="T9" i="8" s="1"/>
  <c r="U4" i="8"/>
  <c r="U9" i="8" s="1"/>
  <c r="V4" i="8"/>
  <c r="V9" i="8" s="1"/>
  <c r="W4" i="8"/>
  <c r="W9" i="8" s="1"/>
  <c r="X4" i="8"/>
  <c r="X9" i="8" s="1"/>
  <c r="Y4" i="8"/>
  <c r="Y9" i="8" s="1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C10" i="8" s="1"/>
  <c r="D6" i="8"/>
  <c r="D10" i="8" s="1"/>
  <c r="E6" i="8"/>
  <c r="E10" i="8" s="1"/>
  <c r="F6" i="8"/>
  <c r="F10" i="8" s="1"/>
  <c r="G6" i="8"/>
  <c r="G10" i="8" s="1"/>
  <c r="H6" i="8"/>
  <c r="H10" i="8" s="1"/>
  <c r="I6" i="8"/>
  <c r="I10" i="8" s="1"/>
  <c r="J6" i="8"/>
  <c r="J10" i="8" s="1"/>
  <c r="K6" i="8"/>
  <c r="K10" i="8" s="1"/>
  <c r="L6" i="8"/>
  <c r="L10" i="8" s="1"/>
  <c r="M6" i="8"/>
  <c r="M10" i="8" s="1"/>
  <c r="N6" i="8"/>
  <c r="O6" i="8"/>
  <c r="O10" i="8" s="1"/>
  <c r="P6" i="8"/>
  <c r="P10" i="8" s="1"/>
  <c r="Q6" i="8"/>
  <c r="Q10" i="8" s="1"/>
  <c r="R6" i="8"/>
  <c r="R10" i="8" s="1"/>
  <c r="S6" i="8"/>
  <c r="S10" i="8" s="1"/>
  <c r="T6" i="8"/>
  <c r="T10" i="8" s="1"/>
  <c r="U6" i="8"/>
  <c r="U10" i="8" s="1"/>
  <c r="V6" i="8"/>
  <c r="V10" i="8" s="1"/>
  <c r="W6" i="8"/>
  <c r="W10" i="8" s="1"/>
  <c r="X6" i="8"/>
  <c r="X10" i="8" s="1"/>
  <c r="Y6" i="8"/>
  <c r="Y10" i="8" s="1"/>
  <c r="B7" i="8"/>
  <c r="C7" i="8"/>
  <c r="C11" i="8" s="1"/>
  <c r="D7" i="8"/>
  <c r="D11" i="8" s="1"/>
  <c r="E7" i="8"/>
  <c r="E11" i="8" s="1"/>
  <c r="F7" i="8"/>
  <c r="F11" i="8" s="1"/>
  <c r="G7" i="8"/>
  <c r="G11" i="8" s="1"/>
  <c r="H7" i="8"/>
  <c r="H11" i="8" s="1"/>
  <c r="I7" i="8"/>
  <c r="I11" i="8" s="1"/>
  <c r="J7" i="8"/>
  <c r="J11" i="8" s="1"/>
  <c r="K7" i="8"/>
  <c r="K11" i="8" s="1"/>
  <c r="L7" i="8"/>
  <c r="L11" i="8" s="1"/>
  <c r="M7" i="8"/>
  <c r="M11" i="8" s="1"/>
  <c r="N7" i="8"/>
  <c r="O7" i="8"/>
  <c r="O11" i="8" s="1"/>
  <c r="P7" i="8"/>
  <c r="P11" i="8" s="1"/>
  <c r="Q7" i="8"/>
  <c r="Q11" i="8" s="1"/>
  <c r="R7" i="8"/>
  <c r="R11" i="8" s="1"/>
  <c r="S7" i="8"/>
  <c r="S11" i="8" s="1"/>
  <c r="T7" i="8"/>
  <c r="T11" i="8" s="1"/>
  <c r="U7" i="8"/>
  <c r="U11" i="8" s="1"/>
  <c r="V7" i="8"/>
  <c r="V11" i="8" s="1"/>
  <c r="W7" i="8"/>
  <c r="W11" i="8" s="1"/>
  <c r="X7" i="8"/>
  <c r="X11" i="8" s="1"/>
  <c r="Y7" i="8"/>
  <c r="Y11" i="8" s="1"/>
  <c r="Y3" i="8"/>
  <c r="X3" i="8"/>
  <c r="W3" i="8"/>
  <c r="W12" i="8" s="1"/>
  <c r="V3" i="8"/>
  <c r="U3" i="8"/>
  <c r="T3" i="8"/>
  <c r="S3" i="8"/>
  <c r="R3" i="8"/>
  <c r="Q3" i="8"/>
  <c r="P3" i="8"/>
  <c r="O3" i="8"/>
  <c r="N3" i="8"/>
  <c r="N9" i="8" s="1"/>
  <c r="M3" i="8"/>
  <c r="L3" i="8"/>
  <c r="K3" i="8"/>
  <c r="J3" i="8"/>
  <c r="I3" i="8"/>
  <c r="H3" i="8"/>
  <c r="G3" i="8"/>
  <c r="F3" i="8"/>
  <c r="E3" i="8"/>
  <c r="D3" i="8"/>
  <c r="C3" i="8"/>
  <c r="B3" i="8"/>
  <c r="B11" i="8" s="1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K12" i="3"/>
  <c r="J12" i="3"/>
  <c r="I12" i="3"/>
  <c r="H12" i="3"/>
  <c r="G12" i="3"/>
  <c r="F12" i="3"/>
  <c r="E12" i="3"/>
  <c r="D12" i="3"/>
  <c r="H21" i="3" l="1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<sst xmlns="http://schemas.openxmlformats.org/spreadsheetml/2006/main" count="250" uniqueCount="175">
  <si>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</si>
  <si>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</si>
  <si>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</si>
  <si>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</si>
  <si>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</si>
  <si>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</si>
  <si>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</si>
  <si>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</si>
  <si>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</si>
  <si>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</si>
  <si>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</si>
  <si>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</si>
  <si>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</si>
  <si>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</si>
  <si>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</si>
  <si>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</si>
  <si>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</si>
  <si>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</si>
  <si>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</si>
  <si>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</si>
  <si>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</si>
  <si>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</si>
  <si>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</si>
  <si>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</si>
  <si>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</si>
  <si>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</si>
  <si>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</si>
  <si>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</si>
  <si>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</si>
  <si>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</si>
  <si>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</si>
  <si>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</si>
  <si>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</si>
  <si>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</si>
  <si>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</si>
  <si>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</si>
  <si>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</si>
  <si>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</si>
  <si>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</si>
  <si>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</si>
  <si>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</si>
  <si>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</si>
  <si>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</si>
  <si>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</si>
  <si>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</si>
  <si>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</si>
  <si>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</si>
  <si>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</si>
  <si>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</si>
  <si>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</si>
  <si>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</si>
  <si>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</si>
  <si>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</si>
  <si>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</si>
  <si>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</si>
  <si>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</si>
  <si>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</si>
  <si>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</si>
  <si>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</si>
  <si>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</si>
  <si>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</si>
  <si>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</si>
  <si>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</si>
  <si>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</si>
  <si>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</si>
  <si>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</si>
  <si>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</si>
  <si>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</si>
  <si>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</si>
  <si>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</si>
  <si>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</si>
  <si>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</si>
  <si>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</si>
  <si>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</si>
  <si>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</si>
  <si>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</si>
  <si>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</si>
  <si>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</si>
  <si>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</si>
  <si>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</si>
  <si>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</si>
  <si>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</si>
  <si>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</si>
  <si>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</si>
  <si>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</si>
  <si>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</si>
  <si>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</si>
  <si>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</si>
  <si>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</si>
  <si>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</si>
  <si>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</si>
  <si>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</si>
  <si>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</si>
  <si>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</si>
  <si>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</si>
  <si>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</si>
  <si>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</si>
  <si>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</si>
  <si>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</si>
  <si>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</si>
  <si>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</si>
  <si>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</si>
  <si>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</si>
  <si>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</si>
  <si>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</si>
  <si>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https://itooza.com/stats/251970/0/31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</si>
  <si>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</si>
  <si>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</si>
  <si>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</si>
  <si>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</si>
  <si>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</si>
  <si>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</si>
  <si>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</si>
  <si>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화장품</t>
    <phoneticPr fontId="2" type="noConversion"/>
  </si>
  <si>
    <t>주식수/유통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</si>
  <si>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</si>
  <si>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</si>
  <si>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</si>
  <si>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</si>
  <si>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</si>
  <si>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</si>
  <si>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</si>
  <si>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</si>
  <si>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</si>
  <si>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</si>
  <si>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</si>
  <si>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</si>
  <si>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</si>
  <si>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</si>
  <si>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</si>
  <si>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</si>
  <si>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</si>
  <si>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</si>
  <si>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</si>
  <si>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</si>
  <si>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</si>
  <si>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</si>
  <si>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</si>
  <si>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</si>
  <si>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</si>
  <si>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</si>
  <si>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</si>
  <si>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</si>
  <si>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</si>
  <si>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</si>
  <si>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</si>
  <si>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</si>
  <si>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</si>
  <si>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</si>
  <si>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</si>
  <si>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</si>
  <si>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</si>
  <si>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</si>
  <si>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</si>
  <si>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</si>
  <si>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</si>
  <si>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</si>
  <si>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</si>
  <si>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</si>
  <si>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</si>
  <si>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</si>
  <si>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https://itooza.com/stats/161890/2/32</t>
  </si>
  <si>
    <t>https://itooza.com/stats/161890/2/31</t>
  </si>
  <si>
    <t>https://itooza.com/stats/161890/1/31</t>
  </si>
  <si>
    <t>https://itooza.com/stats/161890/4/31</t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</si>
  <si>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</si>
  <si>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</si>
  <si>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</si>
  <si>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한국콜마</t>
    <phoneticPr fontId="2" type="noConversion"/>
  </si>
  <si>
    <t>코스피</t>
    <phoneticPr fontId="2" type="noConversion"/>
  </si>
  <si>
    <t>23605077주 / 73.41%</t>
    <phoneticPr fontId="2" type="noConversion"/>
  </si>
  <si>
    <t>한국콜마홀딩스 외 24인</t>
    <phoneticPr fontId="2" type="noConversion"/>
  </si>
  <si>
    <t>국민연금공단</t>
    <phoneticPr fontId="2" type="noConversion"/>
  </si>
  <si>
    <t>NIHON KOLMAR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</si>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</sst>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3C3C3C"/>
      <name val="Dotum"/>
      <family val="3"/>
    </font>
    <font>
      <sz val="11"/>
      <color rgb="FF3C3C3C"/>
      <name val="Dotum"/>
      <family val="3"/>
    </font>
    <font>
      <sz val="8"/>
      <color rgb="FFFFFFFF"/>
      <name val="Dotum"/>
      <family val="3"/>
    </font>
    <font>
      <sz val="11"/>
      <color theme="1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0" fontId="6" fillId="4" borderId="40" xfId="0" applyFont="1" applyFill="1" applyBorder="1" applyAlignment="1">
      <alignment vertical="center" wrapText="1"/>
    </xf>
    <xf numFmtId="0" fontId="6" fillId="4" borderId="41" xfId="0" applyFont="1" applyFill="1" applyBorder="1" applyAlignment="1">
      <alignment vertical="center" wrapText="1"/>
    </xf>
    <xf numFmtId="0" fontId="7" fillId="5" borderId="42" xfId="0" applyFont="1" applyFill="1" applyBorder="1" applyAlignment="1">
      <alignment horizontal="center" vertical="center" wrapText="1"/>
    </xf>
    <xf numFmtId="17" fontId="7" fillId="5" borderId="42" xfId="0" applyNumberFormat="1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3" fontId="11" fillId="0" borderId="47" xfId="0" applyNumberFormat="1" applyFont="1" applyBorder="1" applyAlignment="1">
      <alignment horizontal="right" vertical="center" wrapText="1"/>
    </xf>
    <xf numFmtId="3" fontId="11" fillId="7" borderId="47" xfId="0" applyNumberFormat="1" applyFont="1" applyFill="1" applyBorder="1" applyAlignment="1">
      <alignment horizontal="right" vertical="center" wrapText="1"/>
    </xf>
    <xf numFmtId="0" fontId="10" fillId="7" borderId="47" xfId="0" applyFont="1" applyFill="1" applyBorder="1" applyAlignment="1">
      <alignment horizontal="right" vertical="center" wrapText="1"/>
    </xf>
    <xf numFmtId="0" fontId="11" fillId="0" borderId="47" xfId="0" applyFont="1" applyBorder="1" applyAlignment="1">
      <alignment horizontal="right" vertical="center" wrapText="1"/>
    </xf>
    <xf numFmtId="0" fontId="11" fillId="7" borderId="47" xfId="0" applyFont="1" applyFill="1" applyBorder="1" applyAlignment="1">
      <alignment horizontal="right" vertical="center" wrapText="1"/>
    </xf>
    <xf numFmtId="0" fontId="12" fillId="0" borderId="47" xfId="0" applyFont="1" applyBorder="1" applyAlignment="1">
      <alignment horizontal="right" vertical="center" wrapText="1"/>
    </xf>
    <xf numFmtId="0" fontId="12" fillId="7" borderId="47" xfId="0" applyFont="1" applyFill="1" applyBorder="1" applyAlignment="1">
      <alignment horizontal="right" vertical="center" wrapText="1"/>
    </xf>
    <xf numFmtId="4" fontId="11" fillId="0" borderId="47" xfId="0" applyNumberFormat="1" applyFont="1" applyBorder="1" applyAlignment="1">
      <alignment horizontal="right" vertical="center" wrapText="1"/>
    </xf>
    <xf numFmtId="0" fontId="9" fillId="6" borderId="49" xfId="0" applyFont="1" applyFill="1" applyBorder="1" applyAlignment="1">
      <alignment horizontal="center" vertical="center" wrapText="1"/>
    </xf>
    <xf numFmtId="3" fontId="11" fillId="0" borderId="49" xfId="0" applyNumberFormat="1" applyFont="1" applyBorder="1" applyAlignment="1">
      <alignment horizontal="right" vertical="center" wrapText="1"/>
    </xf>
    <xf numFmtId="0" fontId="10" fillId="7" borderId="49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7" fillId="5" borderId="48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3" fontId="12" fillId="0" borderId="47" xfId="0" applyNumberFormat="1" applyFont="1" applyBorder="1" applyAlignment="1">
      <alignment horizontal="right" vertical="center" wrapText="1"/>
    </xf>
    <xf numFmtId="0" fontId="10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0.71229637414608515</c:v>
                </c:pt>
                <c:pt idx="1">
                  <c:v>0.72108345534407026</c:v>
                </c:pt>
                <c:pt idx="2">
                  <c:v>0.71183153228041007</c:v>
                </c:pt>
                <c:pt idx="3">
                  <c:v>0.69947275922671348</c:v>
                </c:pt>
                <c:pt idx="4">
                  <c:v>0.71329602984279239</c:v>
                </c:pt>
                <c:pt idx="5">
                  <c:v>0.68236973590292649</c:v>
                </c:pt>
                <c:pt idx="6">
                  <c:v>0.68324937027707811</c:v>
                </c:pt>
                <c:pt idx="7">
                  <c:v>0.62997993694468324</c:v>
                </c:pt>
                <c:pt idx="8">
                  <c:v>0.73842651151024541</c:v>
                </c:pt>
                <c:pt idx="9">
                  <c:v>0.72625968992248058</c:v>
                </c:pt>
                <c:pt idx="10">
                  <c:v>0.72739361702127658</c:v>
                </c:pt>
                <c:pt idx="11">
                  <c:v>0.72831220482227199</c:v>
                </c:pt>
                <c:pt idx="12">
                  <c:v>0.75511695906432752</c:v>
                </c:pt>
                <c:pt idx="13">
                  <c:v>0.73284264969166502</c:v>
                </c:pt>
                <c:pt idx="14">
                  <c:v>0.74530095036958821</c:v>
                </c:pt>
                <c:pt idx="15">
                  <c:v>0.76330619912335629</c:v>
                </c:pt>
                <c:pt idx="16">
                  <c:v>0.76030346524502768</c:v>
                </c:pt>
                <c:pt idx="17">
                  <c:v>0.72786393196598298</c:v>
                </c:pt>
                <c:pt idx="18">
                  <c:v>0.72637490317583264</c:v>
                </c:pt>
                <c:pt idx="19">
                  <c:v>0.71607175212900886</c:v>
                </c:pt>
                <c:pt idx="20">
                  <c:v>0.72059846903270708</c:v>
                </c:pt>
                <c:pt idx="21">
                  <c:v>0.7064970467969105</c:v>
                </c:pt>
                <c:pt idx="22">
                  <c:v>0.71763766959297681</c:v>
                </c:pt>
                <c:pt idx="23">
                  <c:v>0.71617273497036404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0.20441408302679978</c:v>
                </c:pt>
                <c:pt idx="1">
                  <c:v>0.18618838457784284</c:v>
                </c:pt>
                <c:pt idx="2">
                  <c:v>0.23219728456636188</c:v>
                </c:pt>
                <c:pt idx="3">
                  <c:v>0.2570298769771529</c:v>
                </c:pt>
                <c:pt idx="4">
                  <c:v>0.20703437250199841</c:v>
                </c:pt>
                <c:pt idx="5">
                  <c:v>0.24268379728765169</c:v>
                </c:pt>
                <c:pt idx="6">
                  <c:v>0.25755667506297231</c:v>
                </c:pt>
                <c:pt idx="7">
                  <c:v>0.22098022355975924</c:v>
                </c:pt>
                <c:pt idx="8">
                  <c:v>0.20010118897040222</c:v>
                </c:pt>
                <c:pt idx="9">
                  <c:v>0.22214147286821706</c:v>
                </c:pt>
                <c:pt idx="10">
                  <c:v>0.23856382978723403</c:v>
                </c:pt>
                <c:pt idx="11">
                  <c:v>0.20705940840169029</c:v>
                </c:pt>
                <c:pt idx="12">
                  <c:v>0.21345029239766081</c:v>
                </c:pt>
                <c:pt idx="13">
                  <c:v>0.2001193554804058</c:v>
                </c:pt>
                <c:pt idx="14">
                  <c:v>0.21668426610348468</c:v>
                </c:pt>
                <c:pt idx="15">
                  <c:v>0.21853475266123981</c:v>
                </c:pt>
                <c:pt idx="16">
                  <c:v>0.21488620053311461</c:v>
                </c:pt>
                <c:pt idx="17">
                  <c:v>0.17942304485576122</c:v>
                </c:pt>
                <c:pt idx="18">
                  <c:v>0.21359411309062742</c:v>
                </c:pt>
                <c:pt idx="19">
                  <c:v>0.21616234825149483</c:v>
                </c:pt>
                <c:pt idx="20">
                  <c:v>0.22303409881697983</c:v>
                </c:pt>
                <c:pt idx="21">
                  <c:v>0.18476450098440103</c:v>
                </c:pt>
                <c:pt idx="22">
                  <c:v>0.19537110933758978</c:v>
                </c:pt>
                <c:pt idx="23">
                  <c:v>0.22438611346316681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3806</c:v>
                </c:pt>
                <c:pt idx="1">
                  <c:v>4098</c:v>
                </c:pt>
                <c:pt idx="2">
                  <c:v>3609</c:v>
                </c:pt>
                <c:pt idx="3">
                  <c:v>2276</c:v>
                </c:pt>
                <c:pt idx="4">
                  <c:v>3753</c:v>
                </c:pt>
                <c:pt idx="5">
                  <c:v>2802</c:v>
                </c:pt>
                <c:pt idx="6">
                  <c:v>3176</c:v>
                </c:pt>
                <c:pt idx="7">
                  <c:v>3489</c:v>
                </c:pt>
                <c:pt idx="8">
                  <c:v>3953</c:v>
                </c:pt>
                <c:pt idx="9">
                  <c:v>4128</c:v>
                </c:pt>
                <c:pt idx="10">
                  <c:v>3760</c:v>
                </c:pt>
                <c:pt idx="11">
                  <c:v>4023</c:v>
                </c:pt>
                <c:pt idx="12">
                  <c:v>4104</c:v>
                </c:pt>
                <c:pt idx="13">
                  <c:v>5027</c:v>
                </c:pt>
                <c:pt idx="14">
                  <c:v>4735</c:v>
                </c:pt>
                <c:pt idx="15">
                  <c:v>4791</c:v>
                </c:pt>
                <c:pt idx="16">
                  <c:v>4877</c:v>
                </c:pt>
                <c:pt idx="17">
                  <c:v>5997</c:v>
                </c:pt>
                <c:pt idx="18">
                  <c:v>5164</c:v>
                </c:pt>
                <c:pt idx="19">
                  <c:v>5519</c:v>
                </c:pt>
                <c:pt idx="20">
                  <c:v>5748</c:v>
                </c:pt>
                <c:pt idx="21">
                  <c:v>6603</c:v>
                </c:pt>
                <c:pt idx="22">
                  <c:v>6265</c:v>
                </c:pt>
                <c:pt idx="23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8.3289542827115079E-2</c:v>
                </c:pt>
                <c:pt idx="1">
                  <c:v>9.2728160078086874E-2</c:v>
                </c:pt>
                <c:pt idx="2">
                  <c:v>5.5971183153228042E-2</c:v>
                </c:pt>
                <c:pt idx="3">
                  <c:v>4.3497363796133566E-2</c:v>
                </c:pt>
                <c:pt idx="4">
                  <c:v>7.9669597655209159E-2</c:v>
                </c:pt>
                <c:pt idx="5">
                  <c:v>7.4589578872234122E-2</c:v>
                </c:pt>
                <c:pt idx="6">
                  <c:v>5.9508816120906798E-2</c:v>
                </c:pt>
                <c:pt idx="7">
                  <c:v>0.14903983949555746</c:v>
                </c:pt>
                <c:pt idx="8">
                  <c:v>6.1219327093346827E-2</c:v>
                </c:pt>
                <c:pt idx="9">
                  <c:v>5.1598837209302327E-2</c:v>
                </c:pt>
                <c:pt idx="10">
                  <c:v>3.4042553191489362E-2</c:v>
                </c:pt>
                <c:pt idx="11">
                  <c:v>6.4379816057668404E-2</c:v>
                </c:pt>
                <c:pt idx="12">
                  <c:v>3.1432748538011694E-2</c:v>
                </c:pt>
                <c:pt idx="13">
                  <c:v>6.683906902725284E-2</c:v>
                </c:pt>
                <c:pt idx="14">
                  <c:v>3.8225976768743397E-2</c:v>
                </c:pt>
                <c:pt idx="15">
                  <c:v>1.7950323523272804E-2</c:v>
                </c:pt>
                <c:pt idx="16">
                  <c:v>2.4810334221857699E-2</c:v>
                </c:pt>
                <c:pt idx="17">
                  <c:v>9.2879773219943298E-2</c:v>
                </c:pt>
                <c:pt idx="18">
                  <c:v>6.0030983733539892E-2</c:v>
                </c:pt>
                <c:pt idx="19">
                  <c:v>6.7765899619496292E-2</c:v>
                </c:pt>
                <c:pt idx="20">
                  <c:v>5.6367432150313153E-2</c:v>
                </c:pt>
                <c:pt idx="21">
                  <c:v>0.10858700590640617</c:v>
                </c:pt>
                <c:pt idx="22">
                  <c:v>8.6991221069433355E-2</c:v>
                </c:pt>
                <c:pt idx="23">
                  <c:v>5.9441151566469091E-2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15</xdr:row>
      <xdr:rowOff>4235</xdr:rowOff>
    </xdr:from>
    <xdr:to>
      <xdr:col>10</xdr:col>
      <xdr:colOff>158750</xdr:colOff>
      <xdr:row>28</xdr:row>
      <xdr:rowOff>10584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206374</xdr:colOff>
      <xdr:row>15</xdr:row>
      <xdr:rowOff>14818</xdr:rowOff>
    </xdr:from>
    <xdr:to>
      <xdr:col>19</xdr:col>
      <xdr:colOff>381000</xdr:colOff>
      <xdr:row>28</xdr:row>
      <xdr:rowOff>6351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39"/>
  <sheetViews>
    <sheetView workbookViewId="0">
      <selection activeCell="C3" sqref="C3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45748</v>
      </c>
      <c r="Q2" t="s">
        <v>22</v>
      </c>
    </row>
    <row r="3" spans="2:17">
      <c r="B3" s="51" t="s">
        <v>16</v>
      </c>
      <c r="C3" s="43" t="s">
        <v>168</v>
      </c>
      <c r="D3" s="52" t="s">
        <v>116</v>
      </c>
      <c r="E3" s="48">
        <v>65200</v>
      </c>
      <c r="F3" s="51" t="s">
        <v>114</v>
      </c>
      <c r="G3" s="99" t="s">
        <v>170</v>
      </c>
      <c r="H3" s="109"/>
      <c r="I3" s="100"/>
    </row>
    <row r="4" spans="2:17">
      <c r="B4" s="51" t="s">
        <v>19</v>
      </c>
      <c r="C4" s="3">
        <v>161890</v>
      </c>
      <c r="D4" s="52" t="s">
        <v>117</v>
      </c>
      <c r="E4" s="48">
        <v>78700</v>
      </c>
      <c r="F4" s="101" t="s">
        <v>21</v>
      </c>
      <c r="G4" s="99" t="s">
        <v>171</v>
      </c>
      <c r="H4" s="100"/>
      <c r="I4" s="6">
        <v>26.59</v>
      </c>
    </row>
    <row r="5" spans="2:17">
      <c r="B5" s="52" t="s">
        <v>112</v>
      </c>
      <c r="C5" s="3">
        <v>15343</v>
      </c>
      <c r="D5" s="52" t="s">
        <v>118</v>
      </c>
      <c r="E5" s="48">
        <v>47700</v>
      </c>
      <c r="F5" s="102"/>
      <c r="G5" s="99" t="s">
        <v>172</v>
      </c>
      <c r="H5" s="100"/>
      <c r="I5" s="6">
        <v>11.84</v>
      </c>
    </row>
    <row r="6" spans="2:17">
      <c r="B6" s="51" t="s">
        <v>17</v>
      </c>
      <c r="C6" s="3" t="s">
        <v>113</v>
      </c>
      <c r="D6" s="52" t="s">
        <v>119</v>
      </c>
      <c r="E6" s="48">
        <v>85833</v>
      </c>
      <c r="F6" s="102"/>
      <c r="G6" s="99" t="s">
        <v>173</v>
      </c>
      <c r="H6" s="100"/>
      <c r="I6" s="6">
        <v>11.77</v>
      </c>
    </row>
    <row r="7" spans="2:17">
      <c r="B7" s="51" t="s">
        <v>18</v>
      </c>
      <c r="C7" s="3" t="s">
        <v>169</v>
      </c>
      <c r="D7" s="52" t="s">
        <v>29</v>
      </c>
      <c r="E7" s="49">
        <v>16.97</v>
      </c>
      <c r="F7" s="102"/>
      <c r="G7" s="99"/>
      <c r="H7" s="100"/>
      <c r="I7" s="6"/>
    </row>
    <row r="8" spans="2:17">
      <c r="B8" s="51" t="s">
        <v>20</v>
      </c>
      <c r="C8" s="44">
        <v>23605077</v>
      </c>
      <c r="D8" s="53" t="s">
        <v>120</v>
      </c>
      <c r="E8" s="50">
        <v>13.35</v>
      </c>
      <c r="F8" s="103"/>
      <c r="G8" s="104"/>
      <c r="H8" s="105"/>
      <c r="I8" s="6"/>
    </row>
    <row r="9" spans="2:17">
      <c r="B9" s="51" t="s">
        <v>115</v>
      </c>
      <c r="C9" s="45">
        <v>0.34720000000000001</v>
      </c>
      <c r="D9" s="52" t="s">
        <v>31</v>
      </c>
      <c r="E9" s="49">
        <v>1.87</v>
      </c>
      <c r="F9" s="52" t="s">
        <v>121</v>
      </c>
      <c r="G9" s="3" t="s">
        <v>123</v>
      </c>
      <c r="H9" s="52" t="s">
        <v>122</v>
      </c>
      <c r="I9" s="3" t="s">
        <v>174</v>
      </c>
    </row>
    <row r="10" spans="2:17" ht="17.25" thickBot="1"/>
    <row r="11" spans="2:17" ht="17.25" thickBot="1">
      <c r="B11" s="117" t="s">
        <v>23</v>
      </c>
      <c r="C11" s="118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06" t="s">
        <v>0</v>
      </c>
      <c r="C12" s="107"/>
      <c r="D12" s="15">
        <f>연간손익!I2</f>
        <v>8216</v>
      </c>
      <c r="E12" s="16">
        <f>연간손익!H2</f>
        <v>13579</v>
      </c>
      <c r="F12" s="16">
        <f>연간손익!G2</f>
        <v>13789</v>
      </c>
      <c r="G12" s="16">
        <f>연간손익!F2</f>
        <v>13221</v>
      </c>
      <c r="H12" s="16">
        <f>연간손익!E2</f>
        <v>15863</v>
      </c>
      <c r="I12" s="16">
        <f>연간손익!D2</f>
        <v>18657</v>
      </c>
      <c r="J12" s="16">
        <f>연간손익!C2</f>
        <v>21557</v>
      </c>
      <c r="K12" s="17">
        <f>연간손익!B2</f>
        <v>24521</v>
      </c>
      <c r="L12" s="129">
        <f>Sheet6!G5</f>
        <v>27178</v>
      </c>
      <c r="M12" s="132">
        <f>Sheet6!H5</f>
        <v>29854</v>
      </c>
      <c r="N12" s="133">
        <f>Sheet6!I5</f>
        <v>30410</v>
      </c>
    </row>
    <row r="13" spans="2:17">
      <c r="B13" s="108" t="s">
        <v>1</v>
      </c>
      <c r="C13" s="109"/>
      <c r="D13" s="18">
        <f>연간손익!I3</f>
        <v>6438</v>
      </c>
      <c r="E13" s="19">
        <f>연간손익!H3</f>
        <v>10009</v>
      </c>
      <c r="F13" s="19">
        <f>연간손익!G3</f>
        <v>9828</v>
      </c>
      <c r="G13" s="19">
        <f>연간손익!F3</f>
        <v>8958</v>
      </c>
      <c r="H13" s="19">
        <f>연간손익!E3</f>
        <v>11582</v>
      </c>
      <c r="I13" s="19">
        <f>연간손익!D3</f>
        <v>13969</v>
      </c>
      <c r="J13" s="19">
        <f>연간손익!C3</f>
        <v>15775</v>
      </c>
      <c r="K13" s="20">
        <f>연간손익!B3</f>
        <v>17531</v>
      </c>
      <c r="L13" s="65"/>
      <c r="M13" s="66"/>
      <c r="N13" s="67"/>
    </row>
    <row r="14" spans="2:17">
      <c r="B14" s="108" t="s">
        <v>2</v>
      </c>
      <c r="C14" s="109"/>
      <c r="D14" s="18">
        <f>연간손익!I4</f>
        <v>1778</v>
      </c>
      <c r="E14" s="19">
        <f>연간손익!H4</f>
        <v>3570</v>
      </c>
      <c r="F14" s="19">
        <f>연간손익!G4</f>
        <v>3961</v>
      </c>
      <c r="G14" s="19">
        <f>연간손익!F4</f>
        <v>4263</v>
      </c>
      <c r="H14" s="19">
        <f>연간손익!E4</f>
        <v>4281</v>
      </c>
      <c r="I14" s="19">
        <f>연간손익!D4</f>
        <v>4688</v>
      </c>
      <c r="J14" s="19">
        <f>연간손익!C4</f>
        <v>5781</v>
      </c>
      <c r="K14" s="20">
        <f>연간손익!B4</f>
        <v>6989</v>
      </c>
      <c r="L14" s="65"/>
      <c r="M14" s="66"/>
      <c r="N14" s="67"/>
    </row>
    <row r="15" spans="2:17">
      <c r="B15" s="108" t="s">
        <v>3</v>
      </c>
      <c r="C15" s="109"/>
      <c r="D15" s="18">
        <f>연간손익!I5</f>
        <v>1108</v>
      </c>
      <c r="E15" s="19">
        <f>연간손익!H5</f>
        <v>2670</v>
      </c>
      <c r="F15" s="19">
        <f>연간손익!G5</f>
        <v>2963</v>
      </c>
      <c r="G15" s="19">
        <f>연간손익!F5</f>
        <v>3046</v>
      </c>
      <c r="H15" s="19">
        <f>연간손익!E5</f>
        <v>3439</v>
      </c>
      <c r="I15" s="19">
        <f>연간손익!D5</f>
        <v>3956</v>
      </c>
      <c r="J15" s="19">
        <f>연간손익!C5</f>
        <v>4420</v>
      </c>
      <c r="K15" s="20">
        <f>연간손익!B5</f>
        <v>5051</v>
      </c>
      <c r="L15" s="65"/>
      <c r="M15" s="66"/>
      <c r="N15" s="67"/>
    </row>
    <row r="16" spans="2:17">
      <c r="B16" s="108" t="s">
        <v>4</v>
      </c>
      <c r="C16" s="109"/>
      <c r="D16" s="18">
        <f>연간손익!I6</f>
        <v>670</v>
      </c>
      <c r="E16" s="19">
        <f>연간손익!H6</f>
        <v>900</v>
      </c>
      <c r="F16" s="19">
        <f>연간손익!G6</f>
        <v>998</v>
      </c>
      <c r="G16" s="19">
        <f>연간손익!F6</f>
        <v>1217</v>
      </c>
      <c r="H16" s="19">
        <f>연간손익!E6</f>
        <v>843</v>
      </c>
      <c r="I16" s="19">
        <f>연간손익!D6</f>
        <v>733</v>
      </c>
      <c r="J16" s="19">
        <f>연간손익!C6</f>
        <v>1361</v>
      </c>
      <c r="K16" s="20">
        <f>연간손익!B6</f>
        <v>1939</v>
      </c>
      <c r="L16" s="130">
        <f>Sheet6!G6</f>
        <v>2467</v>
      </c>
      <c r="M16" s="134">
        <f>Sheet6!H6</f>
        <v>2833</v>
      </c>
      <c r="N16" s="135">
        <f>Sheet6!I6</f>
        <v>3060</v>
      </c>
    </row>
    <row r="17" spans="2:14" ht="17.25" thickBot="1">
      <c r="B17" s="113" t="s">
        <v>25</v>
      </c>
      <c r="C17" s="114"/>
      <c r="D17" s="21">
        <f>연간손익!I14</f>
        <v>486</v>
      </c>
      <c r="E17" s="22">
        <f>연간손익!H14</f>
        <v>368</v>
      </c>
      <c r="F17" s="22">
        <f>연간손익!G14</f>
        <v>336</v>
      </c>
      <c r="G17" s="22">
        <f>연간손익!F14</f>
        <v>1606</v>
      </c>
      <c r="H17" s="22">
        <f>연간손익!E14</f>
        <v>435</v>
      </c>
      <c r="I17" s="22">
        <f>연간손익!D14</f>
        <v>-41</v>
      </c>
      <c r="J17" s="22">
        <f>연간손익!C14</f>
        <v>251</v>
      </c>
      <c r="K17" s="23">
        <f>연간손익!B14</f>
        <v>1253</v>
      </c>
      <c r="L17" s="131">
        <f>Sheet6!G9</f>
        <v>1540</v>
      </c>
      <c r="M17" s="136">
        <f>Sheet6!H9</f>
        <v>1863</v>
      </c>
      <c r="N17" s="70"/>
    </row>
    <row r="18" spans="2:14">
      <c r="B18" s="106" t="s">
        <v>41</v>
      </c>
      <c r="C18" s="107"/>
      <c r="D18" s="24">
        <f>연간재무!I31</f>
        <v>3359</v>
      </c>
      <c r="E18" s="25">
        <f>연간재무!H31</f>
        <v>13766</v>
      </c>
      <c r="F18" s="16">
        <f>연간재무!G31</f>
        <v>15524</v>
      </c>
      <c r="G18" s="25">
        <f>연간재무!F31</f>
        <v>14904</v>
      </c>
      <c r="H18" s="25">
        <f>연간재무!E31</f>
        <v>12465</v>
      </c>
      <c r="I18" s="25">
        <f>연간재무!D31</f>
        <v>14638</v>
      </c>
      <c r="J18" s="25">
        <f>연간재무!C31</f>
        <v>15908</v>
      </c>
      <c r="K18" s="26">
        <f>연간재무!B31</f>
        <v>16210</v>
      </c>
      <c r="L18" s="57"/>
      <c r="M18" s="7"/>
      <c r="N18" s="58"/>
    </row>
    <row r="19" spans="2:14">
      <c r="B19" s="115" t="s">
        <v>106</v>
      </c>
      <c r="C19" s="116"/>
      <c r="D19" s="27">
        <f>연간재무!I17</f>
        <v>767</v>
      </c>
      <c r="E19" s="3">
        <f>연간재무!H17</f>
        <v>1522</v>
      </c>
      <c r="F19" s="19">
        <f>연간재무!G17</f>
        <v>806</v>
      </c>
      <c r="G19" s="3">
        <f>연간재무!F17</f>
        <v>1840</v>
      </c>
      <c r="H19" s="3">
        <f>연간재무!E17</f>
        <v>2232</v>
      </c>
      <c r="I19" s="3">
        <f>연간재무!D17</f>
        <v>3117</v>
      </c>
      <c r="J19" s="3">
        <f>연간재무!C17</f>
        <v>4000</v>
      </c>
      <c r="K19" s="28">
        <f>연간재무!B17</f>
        <v>5794</v>
      </c>
      <c r="L19" s="11"/>
      <c r="M19" s="2"/>
      <c r="N19" s="8"/>
    </row>
    <row r="20" spans="2:14">
      <c r="B20" s="115" t="s">
        <v>107</v>
      </c>
      <c r="C20" s="116"/>
      <c r="D20" s="27">
        <f>연간재무!I24</f>
        <v>195</v>
      </c>
      <c r="E20" s="3">
        <f>연간재무!H24</f>
        <v>6588</v>
      </c>
      <c r="F20" s="19">
        <f>연간재무!G24</f>
        <v>4896</v>
      </c>
      <c r="G20" s="3">
        <f>연간재무!F24</f>
        <v>4181</v>
      </c>
      <c r="H20" s="3">
        <f>연간재무!E24</f>
        <v>251</v>
      </c>
      <c r="I20" s="3">
        <f>연간재무!D24</f>
        <v>1936</v>
      </c>
      <c r="J20" s="3">
        <f>연간재무!C24</f>
        <v>1385</v>
      </c>
      <c r="K20" s="28">
        <f>연간재무!B24</f>
        <v>595</v>
      </c>
      <c r="L20" s="11"/>
      <c r="M20" s="2"/>
      <c r="N20" s="8"/>
    </row>
    <row r="21" spans="2:14">
      <c r="B21" s="115" t="s">
        <v>111</v>
      </c>
      <c r="C21" s="116"/>
      <c r="D21" s="27">
        <f>SUM(D19:D20)</f>
        <v>962</v>
      </c>
      <c r="E21" s="3">
        <f t="shared" ref="E21:K21" si="0">SUM(E19:E20)</f>
        <v>8110</v>
      </c>
      <c r="F21" s="3">
        <f t="shared" si="0"/>
        <v>5702</v>
      </c>
      <c r="G21" s="3">
        <f t="shared" si="0"/>
        <v>6021</v>
      </c>
      <c r="H21" s="3">
        <f t="shared" si="0"/>
        <v>2483</v>
      </c>
      <c r="I21" s="3">
        <f t="shared" si="0"/>
        <v>5053</v>
      </c>
      <c r="J21" s="3">
        <f t="shared" si="0"/>
        <v>5385</v>
      </c>
      <c r="K21" s="28">
        <f t="shared" si="0"/>
        <v>6389</v>
      </c>
      <c r="L21" s="11"/>
      <c r="M21" s="2"/>
      <c r="N21" s="8"/>
    </row>
    <row r="22" spans="2:14">
      <c r="B22" s="108" t="s">
        <v>39</v>
      </c>
      <c r="C22" s="109"/>
      <c r="D22" s="27">
        <f>연간재무!I34</f>
        <v>3326</v>
      </c>
      <c r="E22" s="3">
        <f>연간재무!H34</f>
        <v>8098</v>
      </c>
      <c r="F22" s="19">
        <f>연간재무!G34</f>
        <v>8479</v>
      </c>
      <c r="G22" s="19">
        <f>연간재무!F34</f>
        <v>9992</v>
      </c>
      <c r="H22" s="19">
        <f>연간재무!E34</f>
        <v>13596</v>
      </c>
      <c r="I22" s="19">
        <f>연간재무!D34</f>
        <v>14695</v>
      </c>
      <c r="J22" s="19">
        <f>연간재무!C34</f>
        <v>14186</v>
      </c>
      <c r="K22" s="20">
        <f>연간재무!B34</f>
        <v>15057</v>
      </c>
      <c r="L22" s="11"/>
      <c r="M22" s="2"/>
      <c r="N22" s="8"/>
    </row>
    <row r="23" spans="2:14">
      <c r="B23" s="108" t="s">
        <v>108</v>
      </c>
      <c r="C23" s="109"/>
      <c r="D23" s="27">
        <f>연간재무!I8</f>
        <v>1607</v>
      </c>
      <c r="E23" s="3">
        <f>연간재무!H8</f>
        <v>2022</v>
      </c>
      <c r="F23" s="19">
        <f>연간재무!G8</f>
        <v>2257</v>
      </c>
      <c r="G23" s="19">
        <f>연간재무!F8</f>
        <v>2188</v>
      </c>
      <c r="H23" s="19">
        <f>연간재무!E8</f>
        <v>2278</v>
      </c>
      <c r="I23" s="19">
        <f>연간재무!D8</f>
        <v>2609</v>
      </c>
      <c r="J23" s="19">
        <f>연간재무!C8</f>
        <v>3238</v>
      </c>
      <c r="K23" s="20">
        <f>연간재무!B8</f>
        <v>2945</v>
      </c>
      <c r="L23" s="11"/>
      <c r="M23" s="2"/>
      <c r="N23" s="8"/>
    </row>
    <row r="24" spans="2:14" ht="17.25" thickBot="1">
      <c r="B24" s="113" t="s">
        <v>109</v>
      </c>
      <c r="C24" s="114"/>
      <c r="D24" s="21">
        <f>연간재무!I9</f>
        <v>1057</v>
      </c>
      <c r="E24" s="29">
        <f>연간재무!H9</f>
        <v>1768</v>
      </c>
      <c r="F24" s="22">
        <f>연간재무!G9</f>
        <v>1607</v>
      </c>
      <c r="G24" s="22">
        <f>연간재무!F9</f>
        <v>1486</v>
      </c>
      <c r="H24" s="22">
        <f>연간재무!E9</f>
        <v>2102</v>
      </c>
      <c r="I24" s="22">
        <f>연간재무!D9</f>
        <v>2394</v>
      </c>
      <c r="J24" s="22">
        <f>연간재무!C9</f>
        <v>2809</v>
      </c>
      <c r="K24" s="23">
        <f>연간재무!B9</f>
        <v>3277</v>
      </c>
      <c r="L24" s="71"/>
      <c r="M24" s="72"/>
      <c r="N24" s="73"/>
    </row>
    <row r="25" spans="2:14">
      <c r="B25" s="106" t="s">
        <v>35</v>
      </c>
      <c r="C25" s="107"/>
      <c r="D25" s="24">
        <f>연간현금!I3</f>
        <v>54</v>
      </c>
      <c r="E25" s="25">
        <f>연간현금!H3</f>
        <v>628</v>
      </c>
      <c r="F25" s="25">
        <f>연간현금!G3</f>
        <v>1648</v>
      </c>
      <c r="G25" s="25">
        <f>연간현금!F3</f>
        <v>1215</v>
      </c>
      <c r="H25" s="25">
        <f>연간현금!E3</f>
        <v>-31</v>
      </c>
      <c r="I25" s="25">
        <f>연간현금!D3</f>
        <v>908</v>
      </c>
      <c r="J25" s="25">
        <f>연간현금!C3</f>
        <v>1122</v>
      </c>
      <c r="K25" s="26">
        <f>연간현금!B3</f>
        <v>2154</v>
      </c>
      <c r="L25" s="62"/>
      <c r="M25" s="63"/>
      <c r="N25" s="64"/>
    </row>
    <row r="26" spans="2:14">
      <c r="B26" s="108" t="s">
        <v>36</v>
      </c>
      <c r="C26" s="109"/>
      <c r="D26" s="27">
        <f>연간현금!I4</f>
        <v>-1562</v>
      </c>
      <c r="E26" s="3">
        <f>연간현금!H4</f>
        <v>-12932</v>
      </c>
      <c r="F26" s="3">
        <f>연간현금!G4</f>
        <v>-1507</v>
      </c>
      <c r="G26" s="3">
        <f>연간현금!F4</f>
        <v>2457</v>
      </c>
      <c r="H26" s="3">
        <f>연간현금!E4</f>
        <v>-2830</v>
      </c>
      <c r="I26" s="3">
        <f>연간현금!D4</f>
        <v>-1452</v>
      </c>
      <c r="J26" s="3">
        <f>연간현금!C4</f>
        <v>-1557</v>
      </c>
      <c r="K26" s="28">
        <f>연간현금!B4</f>
        <v>-2052</v>
      </c>
      <c r="L26" s="65"/>
      <c r="M26" s="66"/>
      <c r="N26" s="67"/>
    </row>
    <row r="27" spans="2:14">
      <c r="B27" s="108" t="s">
        <v>37</v>
      </c>
      <c r="C27" s="109"/>
      <c r="D27" s="27">
        <f>연간현금!I5</f>
        <v>1351</v>
      </c>
      <c r="E27" s="3">
        <f>연간현금!H5</f>
        <v>12937</v>
      </c>
      <c r="F27" s="3">
        <f>연간현금!G5</f>
        <v>277</v>
      </c>
      <c r="G27" s="3">
        <f>연간현금!F5</f>
        <v>-1095</v>
      </c>
      <c r="H27" s="3">
        <f>연간현금!E5</f>
        <v>976</v>
      </c>
      <c r="I27" s="3">
        <f>연간현금!D5</f>
        <v>820</v>
      </c>
      <c r="J27" s="3">
        <f>연간현금!C5</f>
        <v>-84</v>
      </c>
      <c r="K27" s="28">
        <f>연간현금!B5</f>
        <v>-432</v>
      </c>
      <c r="L27" s="65"/>
      <c r="M27" s="66"/>
      <c r="N27" s="67"/>
    </row>
    <row r="28" spans="2:14" ht="17.25" thickBot="1">
      <c r="B28" s="113" t="s">
        <v>110</v>
      </c>
      <c r="C28" s="114"/>
      <c r="D28" s="21">
        <f>연간현금!I10</f>
        <v>-633</v>
      </c>
      <c r="E28" s="29">
        <f>연간현금!H10</f>
        <v>-164</v>
      </c>
      <c r="F28" s="29">
        <f>연간현금!G10</f>
        <v>912</v>
      </c>
      <c r="G28" s="29">
        <f>연간현금!F10</f>
        <v>23</v>
      </c>
      <c r="H28" s="29">
        <f>연간현금!E10</f>
        <v>-432</v>
      </c>
      <c r="I28" s="29">
        <f>연간현금!D10</f>
        <v>530</v>
      </c>
      <c r="J28" s="29">
        <f>연간현금!C10</f>
        <v>54</v>
      </c>
      <c r="K28" s="30">
        <f>연간현금!B10</f>
        <v>-318</v>
      </c>
      <c r="L28" s="68"/>
      <c r="M28" s="69"/>
      <c r="N28" s="70"/>
    </row>
    <row r="29" spans="2:14">
      <c r="B29" s="106" t="s">
        <v>101</v>
      </c>
      <c r="C29" s="107"/>
      <c r="D29" s="31">
        <f>기본정보!I24</f>
        <v>0</v>
      </c>
      <c r="E29" s="32">
        <f>기본정보!H24</f>
        <v>0</v>
      </c>
      <c r="F29" s="32">
        <f>기본정보!G24</f>
        <v>0.2</v>
      </c>
      <c r="G29" s="32">
        <f>기본정보!F24</f>
        <v>0.23</v>
      </c>
      <c r="H29" s="32">
        <f>기본정보!E24</f>
        <v>0.24</v>
      </c>
      <c r="I29" s="32">
        <f>기본정보!D24</f>
        <v>0.23</v>
      </c>
      <c r="J29" s="32">
        <f>기본정보!C24</f>
        <v>0.17</v>
      </c>
      <c r="K29" s="33">
        <f>기본정보!B24</f>
        <v>0.16</v>
      </c>
      <c r="L29" s="62"/>
      <c r="M29" s="63"/>
      <c r="N29" s="64"/>
    </row>
    <row r="30" spans="2:14">
      <c r="B30" s="108" t="s">
        <v>102</v>
      </c>
      <c r="C30" s="109"/>
      <c r="D30" s="34" t="str">
        <f>기본정보!I25</f>
        <v>N/A</v>
      </c>
      <c r="E30" s="35" t="str">
        <f>기본정보!H25</f>
        <v>N/A</v>
      </c>
      <c r="F30" s="35">
        <f>기본정보!G25</f>
        <v>1.7999999999999999E-2</v>
      </c>
      <c r="G30" s="35">
        <f>기본정보!F25</f>
        <v>2.7E-2</v>
      </c>
      <c r="H30" s="35">
        <f>기본정보!E25</f>
        <v>2.1000000000000001E-2</v>
      </c>
      <c r="I30" s="35">
        <f>기본정보!D25</f>
        <v>2.1999999999999999E-2</v>
      </c>
      <c r="J30" s="35">
        <f>기본정보!C25</f>
        <v>1.6E-2</v>
      </c>
      <c r="K30" s="36">
        <f>기본정보!B25</f>
        <v>0.01</v>
      </c>
      <c r="L30" s="65"/>
      <c r="M30" s="66"/>
      <c r="N30" s="67"/>
    </row>
    <row r="31" spans="2:14" ht="17.25" thickBot="1">
      <c r="B31" s="113" t="s">
        <v>103</v>
      </c>
      <c r="C31" s="114"/>
      <c r="D31" s="21">
        <f>기본정보!I26</f>
        <v>0</v>
      </c>
      <c r="E31" s="29">
        <f>기본정보!H26</f>
        <v>0</v>
      </c>
      <c r="F31" s="29">
        <f>기본정보!G26</f>
        <v>601</v>
      </c>
      <c r="G31" s="29">
        <f>기본정보!F26</f>
        <v>520</v>
      </c>
      <c r="H31" s="29">
        <f>기본정보!E26</f>
        <v>562</v>
      </c>
      <c r="I31" s="29">
        <f>기본정보!D26</f>
        <v>0</v>
      </c>
      <c r="J31" s="29">
        <f>기본정보!C26</f>
        <v>619</v>
      </c>
      <c r="K31" s="30">
        <f>기본정보!B26</f>
        <v>0</v>
      </c>
      <c r="L31" s="68"/>
      <c r="M31" s="69"/>
      <c r="N31" s="70"/>
    </row>
    <row r="32" spans="2:14">
      <c r="B32" s="106" t="s">
        <v>26</v>
      </c>
      <c r="C32" s="107"/>
      <c r="D32" s="15">
        <f>기본정보!I5</f>
        <v>1327</v>
      </c>
      <c r="E32" s="16">
        <f>기본정보!H5</f>
        <v>1705</v>
      </c>
      <c r="F32" s="16">
        <f>기본정보!G5</f>
        <v>1661</v>
      </c>
      <c r="G32" s="16">
        <f>기본정보!F5</f>
        <v>1577</v>
      </c>
      <c r="H32" s="16">
        <f>기본정보!E5</f>
        <v>1430</v>
      </c>
      <c r="I32" s="16">
        <f>기본정보!D5</f>
        <v>1543</v>
      </c>
      <c r="J32" s="16">
        <f>기본정보!C5</f>
        <v>2177</v>
      </c>
      <c r="K32" s="17">
        <f>기본정보!B5</f>
        <v>2637</v>
      </c>
      <c r="L32" s="74"/>
      <c r="M32" s="75"/>
      <c r="N32" s="76"/>
    </row>
    <row r="33" spans="2:14">
      <c r="B33" s="108" t="s">
        <v>27</v>
      </c>
      <c r="C33" s="109"/>
      <c r="D33" s="18">
        <f>기본정보!I6</f>
        <v>5068</v>
      </c>
      <c r="E33" s="19">
        <f>기본정보!H6</f>
        <v>6737</v>
      </c>
      <c r="F33" s="19">
        <f>기본정보!G6</f>
        <v>11918</v>
      </c>
      <c r="G33" s="19">
        <f>기본정보!F6</f>
        <v>14660</v>
      </c>
      <c r="H33" s="19">
        <f>기본정보!E6</f>
        <v>15974</v>
      </c>
      <c r="I33" s="19">
        <f>기본정보!D6</f>
        <v>17379</v>
      </c>
      <c r="J33" s="19">
        <f>기본정보!C6</f>
        <v>19205</v>
      </c>
      <c r="K33" s="20">
        <f>기본정보!B6</f>
        <v>21409</v>
      </c>
      <c r="L33" s="9"/>
      <c r="M33" s="6"/>
      <c r="N33" s="54"/>
    </row>
    <row r="34" spans="2:14">
      <c r="B34" s="108" t="s">
        <v>29</v>
      </c>
      <c r="C34" s="109"/>
      <c r="D34" s="37" t="str">
        <f>기본정보!I7</f>
        <v>N/A</v>
      </c>
      <c r="E34" s="38" t="str">
        <f>기본정보!H7</f>
        <v>N/A</v>
      </c>
      <c r="F34" s="38">
        <f>기본정보!G7</f>
        <v>11.2</v>
      </c>
      <c r="G34" s="38">
        <f>기본정보!F7</f>
        <v>10</v>
      </c>
      <c r="H34" s="38">
        <f>기본정보!E7</f>
        <v>11.8</v>
      </c>
      <c r="I34" s="38">
        <f>기본정보!D7</f>
        <v>10.7</v>
      </c>
      <c r="J34" s="38">
        <f>기본정보!C7</f>
        <v>11</v>
      </c>
      <c r="K34" s="39">
        <f>기본정보!B7</f>
        <v>16.5</v>
      </c>
      <c r="L34" s="9"/>
      <c r="M34" s="6"/>
      <c r="N34" s="54"/>
    </row>
    <row r="35" spans="2:14">
      <c r="B35" s="110" t="s">
        <v>31</v>
      </c>
      <c r="C35" s="99"/>
      <c r="D35" s="37">
        <f>기본정보!I8</f>
        <v>0</v>
      </c>
      <c r="E35" s="38">
        <f>기본정보!H8</f>
        <v>0</v>
      </c>
      <c r="F35" s="38">
        <f>기본정보!G8</f>
        <v>1.58</v>
      </c>
      <c r="G35" s="38">
        <f>기본정보!F8</f>
        <v>1.1000000000000001</v>
      </c>
      <c r="H35" s="38">
        <f>기본정보!E8</f>
        <v>1.08</v>
      </c>
      <c r="I35" s="38">
        <f>기본정보!D8</f>
        <v>0.97</v>
      </c>
      <c r="J35" s="38">
        <f>기본정보!C8</f>
        <v>1.25</v>
      </c>
      <c r="K35" s="39">
        <f>기본정보!B8</f>
        <v>2.0299999999999998</v>
      </c>
      <c r="L35" s="9"/>
      <c r="M35" s="6"/>
      <c r="N35" s="54"/>
    </row>
    <row r="36" spans="2:14" ht="17.25" thickBot="1">
      <c r="B36" s="111" t="s">
        <v>33</v>
      </c>
      <c r="C36" s="112"/>
      <c r="D36" s="40">
        <f>기본정보!I9</f>
        <v>0.26200000000000001</v>
      </c>
      <c r="E36" s="41">
        <f>기본정보!H9</f>
        <v>0.253</v>
      </c>
      <c r="F36" s="41">
        <f>기본정보!G9</f>
        <v>0.14199999999999999</v>
      </c>
      <c r="G36" s="41">
        <f>기본정보!F9</f>
        <v>0.11</v>
      </c>
      <c r="H36" s="41">
        <f>기본정보!E9</f>
        <v>9.1999999999999998E-2</v>
      </c>
      <c r="I36" s="41">
        <f>기본정보!D9</f>
        <v>9.0999999999999998E-2</v>
      </c>
      <c r="J36" s="41">
        <f>기본정보!C9</f>
        <v>0.113</v>
      </c>
      <c r="K36" s="42">
        <f>기본정보!B9</f>
        <v>0.123</v>
      </c>
      <c r="L36" s="10"/>
      <c r="M36" s="55"/>
      <c r="N36" s="56"/>
    </row>
    <row r="37" spans="2:14">
      <c r="C37" t="s">
        <v>165</v>
      </c>
      <c r="E37" s="125">
        <f>(E12-D12)/D12</f>
        <v>0.65275073028237585</v>
      </c>
      <c r="F37" s="125">
        <f t="shared" ref="F37:N37" si="1">(F12-E12)/E12</f>
        <v>1.5465056336990942E-2</v>
      </c>
      <c r="G37" s="125">
        <f t="shared" si="1"/>
        <v>-4.1192254695771993E-2</v>
      </c>
      <c r="H37" s="125">
        <f t="shared" si="1"/>
        <v>0.19983359806368656</v>
      </c>
      <c r="I37" s="125">
        <f t="shared" si="1"/>
        <v>0.17613314001134717</v>
      </c>
      <c r="J37" s="125">
        <f t="shared" si="1"/>
        <v>0.1554376373479123</v>
      </c>
      <c r="K37" s="125">
        <f t="shared" si="1"/>
        <v>0.13749594099364476</v>
      </c>
      <c r="L37" s="125">
        <f t="shared" si="1"/>
        <v>0.10835610293218058</v>
      </c>
      <c r="M37" s="125">
        <f t="shared" si="1"/>
        <v>9.8461991316506001E-2</v>
      </c>
      <c r="N37" s="125">
        <f t="shared" si="1"/>
        <v>1.8623969987271387E-2</v>
      </c>
    </row>
    <row r="38" spans="2:14">
      <c r="C38" t="s">
        <v>166</v>
      </c>
      <c r="E38" s="125">
        <f>(E16-D16)/ABS(D16)</f>
        <v>0.34328358208955223</v>
      </c>
      <c r="F38" s="125">
        <f t="shared" ref="F38:N38" si="2">(F16-E16)/ABS(E16)</f>
        <v>0.10888888888888888</v>
      </c>
      <c r="G38" s="125">
        <f t="shared" si="2"/>
        <v>0.21943887775551102</v>
      </c>
      <c r="H38" s="125">
        <f t="shared" si="2"/>
        <v>-0.30731306491372229</v>
      </c>
      <c r="I38" s="125">
        <f t="shared" si="2"/>
        <v>-0.13048635824436536</v>
      </c>
      <c r="J38" s="125">
        <f t="shared" si="2"/>
        <v>0.85675306957708053</v>
      </c>
      <c r="K38" s="125">
        <f t="shared" si="2"/>
        <v>0.42468772961058043</v>
      </c>
      <c r="L38" s="125">
        <f t="shared" si="2"/>
        <v>0.27230531201650338</v>
      </c>
      <c r="M38" s="125">
        <f t="shared" si="2"/>
        <v>0.14835832995541143</v>
      </c>
      <c r="N38" s="125">
        <f t="shared" si="2"/>
        <v>8.0127073773385099E-2</v>
      </c>
    </row>
    <row r="39" spans="2:14">
      <c r="C39" t="s">
        <v>167</v>
      </c>
      <c r="E39" s="125">
        <f>(E17-D17)/ABS(D17)</f>
        <v>-0.24279835390946503</v>
      </c>
      <c r="F39" s="125">
        <f t="shared" ref="F39:N39" si="3">(F17-E17)/ABS(E17)</f>
        <v>-8.6956521739130432E-2</v>
      </c>
      <c r="G39" s="125">
        <f t="shared" si="3"/>
        <v>3.7797619047619047</v>
      </c>
      <c r="H39" s="125">
        <f t="shared" si="3"/>
        <v>-0.72914072229140725</v>
      </c>
      <c r="I39" s="125">
        <f t="shared" si="3"/>
        <v>-1.0942528735632184</v>
      </c>
      <c r="J39" s="125">
        <f t="shared" si="3"/>
        <v>7.1219512195121952</v>
      </c>
      <c r="K39" s="125">
        <f t="shared" si="3"/>
        <v>3.9920318725099602</v>
      </c>
      <c r="L39" s="125">
        <f t="shared" si="3"/>
        <v>0.22905027932960895</v>
      </c>
      <c r="M39" s="125">
        <f t="shared" si="3"/>
        <v>0.20974025974025973</v>
      </c>
      <c r="N39" s="125">
        <f t="shared" si="3"/>
        <v>-1</v>
      </c>
    </row>
  </sheetData>
  <mergeCells count="33">
    <mergeCell ref="B11:C11"/>
    <mergeCell ref="B34:C34"/>
    <mergeCell ref="B35:C35"/>
    <mergeCell ref="B36:C36"/>
    <mergeCell ref="G4:H4"/>
    <mergeCell ref="G3:I3"/>
    <mergeCell ref="G5:H5"/>
    <mergeCell ref="G6:H6"/>
    <mergeCell ref="B25:C25"/>
    <mergeCell ref="B26:C26"/>
    <mergeCell ref="B27:C27"/>
    <mergeCell ref="B29:C29"/>
    <mergeCell ref="B30:C30"/>
    <mergeCell ref="B31:C31"/>
    <mergeCell ref="B28:C28"/>
    <mergeCell ref="B19:C19"/>
    <mergeCell ref="B20:C20"/>
    <mergeCell ref="G7:H7"/>
    <mergeCell ref="F4:F8"/>
    <mergeCell ref="G8:H8"/>
    <mergeCell ref="B32:C32"/>
    <mergeCell ref="B33:C33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12:C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2"/>
  <sheetViews>
    <sheetView tabSelected="1" zoomScale="90" zoomScaleNormal="90" workbookViewId="0">
      <selection activeCell="O34" sqref="O34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3806</v>
      </c>
      <c r="C3" s="1">
        <f>분기손익!X2</f>
        <v>4098</v>
      </c>
      <c r="D3" s="1">
        <f>분기손익!W2</f>
        <v>3609</v>
      </c>
      <c r="E3" s="1">
        <f>분기손익!V2</f>
        <v>2276</v>
      </c>
      <c r="F3" s="1">
        <f>분기손익!U2</f>
        <v>3753</v>
      </c>
      <c r="G3" s="1">
        <f>분기손익!T2</f>
        <v>2802</v>
      </c>
      <c r="H3" s="1">
        <f>분기손익!S2</f>
        <v>3176</v>
      </c>
      <c r="I3" s="1">
        <f>분기손익!R2</f>
        <v>3489</v>
      </c>
      <c r="J3" s="1">
        <f>분기손익!Q2</f>
        <v>3953</v>
      </c>
      <c r="K3" s="1">
        <f>분기손익!P2</f>
        <v>4128</v>
      </c>
      <c r="L3" s="1">
        <f>분기손익!O2</f>
        <v>3760</v>
      </c>
      <c r="M3" s="1">
        <f>분기손익!N2</f>
        <v>4023</v>
      </c>
      <c r="N3" s="1">
        <f>분기손익!M2</f>
        <v>4104</v>
      </c>
      <c r="O3" s="1">
        <f>분기손익!L2</f>
        <v>5027</v>
      </c>
      <c r="P3" s="1">
        <f>분기손익!K2</f>
        <v>4735</v>
      </c>
      <c r="Q3" s="1">
        <f>분기손익!J2</f>
        <v>4791</v>
      </c>
      <c r="R3" s="1">
        <f>분기손익!I2</f>
        <v>4877</v>
      </c>
      <c r="S3" s="1">
        <f>분기손익!H2</f>
        <v>5997</v>
      </c>
      <c r="T3" s="1">
        <f>분기손익!G2</f>
        <v>5164</v>
      </c>
      <c r="U3" s="1">
        <f>분기손익!F2</f>
        <v>5519</v>
      </c>
      <c r="V3" s="1">
        <f>분기손익!E2</f>
        <v>5748</v>
      </c>
      <c r="W3" s="1">
        <f>분기손익!D2</f>
        <v>6603</v>
      </c>
      <c r="X3" s="1">
        <f>분기손익!C2</f>
        <v>6265</v>
      </c>
      <c r="Y3" s="1">
        <f>분기손익!B2</f>
        <v>5905</v>
      </c>
    </row>
    <row r="4" spans="1:25">
      <c r="A4" t="s">
        <v>1</v>
      </c>
      <c r="B4" s="1">
        <f>분기손익!Y3</f>
        <v>2711</v>
      </c>
      <c r="C4" s="1">
        <f>분기손익!X3</f>
        <v>2955</v>
      </c>
      <c r="D4" s="1">
        <f>분기손익!W3</f>
        <v>2569</v>
      </c>
      <c r="E4" s="1">
        <f>분기손익!V3</f>
        <v>1592</v>
      </c>
      <c r="F4" s="1">
        <f>분기손익!U3</f>
        <v>2677</v>
      </c>
      <c r="G4" s="1">
        <f>분기손익!T3</f>
        <v>1912</v>
      </c>
      <c r="H4" s="1">
        <f>분기손익!S3</f>
        <v>2170</v>
      </c>
      <c r="I4" s="1">
        <f>분기손익!R3</f>
        <v>2198</v>
      </c>
      <c r="J4" s="1">
        <f>분기손익!Q3</f>
        <v>2919</v>
      </c>
      <c r="K4" s="1">
        <f>분기손익!P3</f>
        <v>2998</v>
      </c>
      <c r="L4" s="1">
        <f>분기손익!O3</f>
        <v>2735</v>
      </c>
      <c r="M4" s="1">
        <f>분기손익!N3</f>
        <v>2930</v>
      </c>
      <c r="N4" s="1">
        <f>분기손익!M3</f>
        <v>3099</v>
      </c>
      <c r="O4" s="1">
        <f>분기손익!L3</f>
        <v>3684</v>
      </c>
      <c r="P4" s="1">
        <f>분기손익!K3</f>
        <v>3529</v>
      </c>
      <c r="Q4" s="1">
        <f>분기손익!J3</f>
        <v>3657</v>
      </c>
      <c r="R4" s="1">
        <f>분기손익!I3</f>
        <v>3708</v>
      </c>
      <c r="S4" s="1">
        <f>분기손익!H3</f>
        <v>4365</v>
      </c>
      <c r="T4" s="1">
        <f>분기손익!G3</f>
        <v>3751</v>
      </c>
      <c r="U4" s="1">
        <f>분기손익!F3</f>
        <v>3952</v>
      </c>
      <c r="V4" s="1">
        <f>분기손익!E3</f>
        <v>4142</v>
      </c>
      <c r="W4" s="1">
        <f>분기손익!D3</f>
        <v>4665</v>
      </c>
      <c r="X4" s="1">
        <f>분기손익!C3</f>
        <v>4496</v>
      </c>
      <c r="Y4" s="1">
        <f>분기손익!B3</f>
        <v>4229</v>
      </c>
    </row>
    <row r="5" spans="1:25">
      <c r="A5" t="s">
        <v>2</v>
      </c>
      <c r="B5" s="1">
        <f>분기손익!Y4</f>
        <v>1095</v>
      </c>
      <c r="C5" s="1">
        <f>분기손익!X4</f>
        <v>1143</v>
      </c>
      <c r="D5" s="1">
        <f>분기손익!W4</f>
        <v>1040</v>
      </c>
      <c r="E5" s="1">
        <f>분기손익!V4</f>
        <v>683</v>
      </c>
      <c r="F5" s="1">
        <f>분기손익!U4</f>
        <v>1076</v>
      </c>
      <c r="G5" s="1">
        <f>분기손익!T4</f>
        <v>890</v>
      </c>
      <c r="H5" s="1">
        <f>분기손익!S4</f>
        <v>1007</v>
      </c>
      <c r="I5" s="1">
        <f>분기손익!R4</f>
        <v>1291</v>
      </c>
      <c r="J5" s="1">
        <f>분기손익!Q4</f>
        <v>1034</v>
      </c>
      <c r="K5" s="1">
        <f>분기손익!P4</f>
        <v>1130</v>
      </c>
      <c r="L5" s="1">
        <f>분기손익!O4</f>
        <v>1025</v>
      </c>
      <c r="M5" s="1">
        <f>분기손익!N4</f>
        <v>1093</v>
      </c>
      <c r="N5" s="1">
        <f>분기손익!M4</f>
        <v>1005</v>
      </c>
      <c r="O5" s="1">
        <f>분기손익!L4</f>
        <v>1343</v>
      </c>
      <c r="P5" s="1">
        <f>분기손익!K4</f>
        <v>1207</v>
      </c>
      <c r="Q5" s="1">
        <f>분기손익!J4</f>
        <v>1134</v>
      </c>
      <c r="R5" s="1">
        <f>분기손익!I4</f>
        <v>1168</v>
      </c>
      <c r="S5" s="1">
        <f>분기손익!H4</f>
        <v>1633</v>
      </c>
      <c r="T5" s="1">
        <f>분기손익!G4</f>
        <v>1413</v>
      </c>
      <c r="U5" s="1">
        <f>분기손익!F4</f>
        <v>1567</v>
      </c>
      <c r="V5" s="1">
        <f>분기손익!E4</f>
        <v>1606</v>
      </c>
      <c r="W5" s="1">
        <f>분기손익!D4</f>
        <v>1938</v>
      </c>
      <c r="X5" s="1">
        <f>분기손익!C4</f>
        <v>1769</v>
      </c>
      <c r="Y5" s="1">
        <f>분기손익!B4</f>
        <v>1676</v>
      </c>
    </row>
    <row r="6" spans="1:25">
      <c r="A6" t="s">
        <v>3</v>
      </c>
      <c r="B6" s="1">
        <f>분기손익!Y5</f>
        <v>778</v>
      </c>
      <c r="C6" s="1">
        <f>분기손익!X5</f>
        <v>763</v>
      </c>
      <c r="D6" s="1">
        <f>분기손익!W5</f>
        <v>838</v>
      </c>
      <c r="E6" s="1">
        <f>분기손익!V5</f>
        <v>585</v>
      </c>
      <c r="F6" s="1">
        <f>분기손익!U5</f>
        <v>777</v>
      </c>
      <c r="G6" s="1">
        <f>분기손익!T5</f>
        <v>680</v>
      </c>
      <c r="H6" s="1">
        <f>분기손익!S5</f>
        <v>818</v>
      </c>
      <c r="I6" s="1">
        <f>분기손익!R5</f>
        <v>771</v>
      </c>
      <c r="J6" s="1">
        <f>분기손익!Q5</f>
        <v>791</v>
      </c>
      <c r="K6" s="1">
        <f>분기손익!P5</f>
        <v>917</v>
      </c>
      <c r="L6" s="1">
        <f>분기손익!O5</f>
        <v>897</v>
      </c>
      <c r="M6" s="1">
        <f>분기손익!N5</f>
        <v>833</v>
      </c>
      <c r="N6" s="1">
        <f>분기손익!M5</f>
        <v>876</v>
      </c>
      <c r="O6" s="1">
        <f>분기손익!L5</f>
        <v>1006</v>
      </c>
      <c r="P6" s="1">
        <f>분기손익!K5</f>
        <v>1026</v>
      </c>
      <c r="Q6" s="1">
        <f>분기손익!J5</f>
        <v>1047</v>
      </c>
      <c r="R6" s="1">
        <f>분기손익!I5</f>
        <v>1048</v>
      </c>
      <c r="S6" s="1">
        <f>분기손익!H5</f>
        <v>1076</v>
      </c>
      <c r="T6" s="1">
        <f>분기손익!G5</f>
        <v>1103</v>
      </c>
      <c r="U6" s="1">
        <f>분기손익!F5</f>
        <v>1193</v>
      </c>
      <c r="V6" s="1">
        <f>분기손익!E5</f>
        <v>1282</v>
      </c>
      <c r="W6" s="1">
        <f>분기손익!D5</f>
        <v>1220</v>
      </c>
      <c r="X6" s="1">
        <f>분기손익!C5</f>
        <v>1224</v>
      </c>
      <c r="Y6" s="1">
        <f>분기손익!B5</f>
        <v>1325</v>
      </c>
    </row>
    <row r="7" spans="1:25">
      <c r="A7" t="s">
        <v>4</v>
      </c>
      <c r="B7" s="1">
        <f>분기손익!Y6</f>
        <v>317</v>
      </c>
      <c r="C7" s="1">
        <f>분기손익!X6</f>
        <v>380</v>
      </c>
      <c r="D7" s="1">
        <f>분기손익!W6</f>
        <v>202</v>
      </c>
      <c r="E7" s="1">
        <f>분기손익!V6</f>
        <v>99</v>
      </c>
      <c r="F7" s="1">
        <f>분기손익!U6</f>
        <v>299</v>
      </c>
      <c r="G7" s="1">
        <f>분기손익!T6</f>
        <v>209</v>
      </c>
      <c r="H7" s="1">
        <f>분기손익!S6</f>
        <v>189</v>
      </c>
      <c r="I7" s="1">
        <f>분기손익!R6</f>
        <v>520</v>
      </c>
      <c r="J7" s="1">
        <f>분기손익!Q6</f>
        <v>242</v>
      </c>
      <c r="K7" s="1">
        <f>분기손익!P6</f>
        <v>213</v>
      </c>
      <c r="L7" s="1">
        <f>분기손익!O6</f>
        <v>128</v>
      </c>
      <c r="M7" s="1">
        <f>분기손익!N6</f>
        <v>259</v>
      </c>
      <c r="N7" s="1">
        <f>분기손익!M6</f>
        <v>129</v>
      </c>
      <c r="O7" s="1">
        <f>분기손익!L6</f>
        <v>336</v>
      </c>
      <c r="P7" s="1">
        <f>분기손익!K6</f>
        <v>181</v>
      </c>
      <c r="Q7" s="1">
        <f>분기손익!J6</f>
        <v>86</v>
      </c>
      <c r="R7" s="1">
        <f>분기손익!I6</f>
        <v>121</v>
      </c>
      <c r="S7" s="1">
        <f>분기손익!H6</f>
        <v>557</v>
      </c>
      <c r="T7" s="1">
        <f>분기손익!G6</f>
        <v>310</v>
      </c>
      <c r="U7" s="1">
        <f>분기손익!F6</f>
        <v>374</v>
      </c>
      <c r="V7" s="1">
        <f>분기손익!E6</f>
        <v>324</v>
      </c>
      <c r="W7" s="1">
        <f>분기손익!D6</f>
        <v>717</v>
      </c>
      <c r="X7" s="1">
        <f>분기손익!C6</f>
        <v>545</v>
      </c>
      <c r="Y7" s="1">
        <f>분기손익!B6</f>
        <v>351</v>
      </c>
    </row>
    <row r="8" spans="1:25">
      <c r="A8" t="s">
        <v>12</v>
      </c>
      <c r="B8" s="1">
        <f>분기손익!Y14</f>
        <v>150</v>
      </c>
      <c r="C8" s="1">
        <f>분기손익!X14</f>
        <v>138</v>
      </c>
      <c r="D8" s="1">
        <f>분기손익!W14</f>
        <v>48</v>
      </c>
      <c r="E8" s="1">
        <f>분기손익!V14</f>
        <v>0</v>
      </c>
      <c r="F8" s="1">
        <f>분기손익!U14</f>
        <v>139</v>
      </c>
      <c r="G8" s="1">
        <f>분기손익!T14</f>
        <v>64</v>
      </c>
      <c r="H8" s="1">
        <f>분기손익!S14</f>
        <v>160</v>
      </c>
      <c r="I8" s="1">
        <f>분기손익!R14</f>
        <v>1243</v>
      </c>
      <c r="J8" s="1">
        <f>분기손익!Q14</f>
        <v>151</v>
      </c>
      <c r="K8" s="1">
        <f>분기손익!P14</f>
        <v>122</v>
      </c>
      <c r="L8" s="1">
        <f>분기손익!O14</f>
        <v>69</v>
      </c>
      <c r="M8" s="1">
        <f>분기손익!N14</f>
        <v>94</v>
      </c>
      <c r="N8" s="1">
        <f>분기손익!M14</f>
        <v>142</v>
      </c>
      <c r="O8" s="1">
        <f>분기손익!L14</f>
        <v>225</v>
      </c>
      <c r="P8" s="1">
        <f>분기손익!K14</f>
        <v>65</v>
      </c>
      <c r="Q8" s="1">
        <f>분기손익!J14</f>
        <v>-473</v>
      </c>
      <c r="R8" s="1">
        <f>분기손익!I14</f>
        <v>65</v>
      </c>
      <c r="S8" s="1">
        <f>분기손익!H14</f>
        <v>426</v>
      </c>
      <c r="T8" s="1">
        <f>분기손익!G14</f>
        <v>198</v>
      </c>
      <c r="U8" s="1">
        <f>분기손익!F14</f>
        <v>-437</v>
      </c>
      <c r="V8" s="1">
        <f>분기손익!E14</f>
        <v>121</v>
      </c>
      <c r="W8" s="1">
        <f>분기손익!D14</f>
        <v>452</v>
      </c>
      <c r="X8" s="1">
        <f>분기손익!C14</f>
        <v>236</v>
      </c>
      <c r="Y8" s="1">
        <f>분기손익!B14</f>
        <v>444</v>
      </c>
    </row>
    <row r="9" spans="1:25">
      <c r="A9" s="124" t="s">
        <v>157</v>
      </c>
      <c r="B9" s="126">
        <f>B4/B3</f>
        <v>0.71229637414608515</v>
      </c>
      <c r="C9" s="126">
        <f t="shared" ref="C9:Y9" si="0">C4/C3</f>
        <v>0.72108345534407026</v>
      </c>
      <c r="D9" s="126">
        <f t="shared" si="0"/>
        <v>0.71183153228041007</v>
      </c>
      <c r="E9" s="126">
        <f t="shared" si="0"/>
        <v>0.69947275922671348</v>
      </c>
      <c r="F9" s="126">
        <f t="shared" si="0"/>
        <v>0.71329602984279239</v>
      </c>
      <c r="G9" s="126">
        <f t="shared" si="0"/>
        <v>0.68236973590292649</v>
      </c>
      <c r="H9" s="126">
        <f t="shared" si="0"/>
        <v>0.68324937027707811</v>
      </c>
      <c r="I9" s="126">
        <f t="shared" si="0"/>
        <v>0.62997993694468324</v>
      </c>
      <c r="J9" s="126">
        <f t="shared" si="0"/>
        <v>0.73842651151024541</v>
      </c>
      <c r="K9" s="126">
        <f t="shared" si="0"/>
        <v>0.72625968992248058</v>
      </c>
      <c r="L9" s="126">
        <f t="shared" si="0"/>
        <v>0.72739361702127658</v>
      </c>
      <c r="M9" s="126">
        <f t="shared" si="0"/>
        <v>0.72831220482227199</v>
      </c>
      <c r="N9" s="126">
        <f t="shared" si="0"/>
        <v>0.75511695906432752</v>
      </c>
      <c r="O9" s="126">
        <f t="shared" si="0"/>
        <v>0.73284264969166502</v>
      </c>
      <c r="P9" s="126">
        <f t="shared" si="0"/>
        <v>0.74530095036958821</v>
      </c>
      <c r="Q9" s="126">
        <f t="shared" si="0"/>
        <v>0.76330619912335629</v>
      </c>
      <c r="R9" s="126">
        <f t="shared" si="0"/>
        <v>0.76030346524502768</v>
      </c>
      <c r="S9" s="126">
        <f t="shared" si="0"/>
        <v>0.72786393196598298</v>
      </c>
      <c r="T9" s="126">
        <f t="shared" si="0"/>
        <v>0.72637490317583264</v>
      </c>
      <c r="U9" s="126">
        <f t="shared" si="0"/>
        <v>0.71607175212900886</v>
      </c>
      <c r="V9" s="126">
        <f t="shared" si="0"/>
        <v>0.72059846903270708</v>
      </c>
      <c r="W9" s="126">
        <f t="shared" si="0"/>
        <v>0.7064970467969105</v>
      </c>
      <c r="X9" s="126">
        <f t="shared" si="0"/>
        <v>0.71763766959297681</v>
      </c>
      <c r="Y9" s="126">
        <f t="shared" si="0"/>
        <v>0.71617273497036404</v>
      </c>
    </row>
    <row r="10" spans="1:25">
      <c r="A10" s="124" t="s">
        <v>158</v>
      </c>
      <c r="B10" s="126">
        <f>B6/B3</f>
        <v>0.20441408302679978</v>
      </c>
      <c r="C10" s="126">
        <f t="shared" ref="C10:Y10" si="1">C6/C3</f>
        <v>0.18618838457784284</v>
      </c>
      <c r="D10" s="126">
        <f t="shared" si="1"/>
        <v>0.23219728456636188</v>
      </c>
      <c r="E10" s="126">
        <f t="shared" si="1"/>
        <v>0.2570298769771529</v>
      </c>
      <c r="F10" s="126">
        <f t="shared" si="1"/>
        <v>0.20703437250199841</v>
      </c>
      <c r="G10" s="126">
        <f t="shared" si="1"/>
        <v>0.24268379728765169</v>
      </c>
      <c r="H10" s="126">
        <f t="shared" si="1"/>
        <v>0.25755667506297231</v>
      </c>
      <c r="I10" s="126">
        <f t="shared" si="1"/>
        <v>0.22098022355975924</v>
      </c>
      <c r="J10" s="126">
        <f t="shared" si="1"/>
        <v>0.20010118897040222</v>
      </c>
      <c r="K10" s="126">
        <f t="shared" si="1"/>
        <v>0.22214147286821706</v>
      </c>
      <c r="L10" s="126">
        <f t="shared" si="1"/>
        <v>0.23856382978723403</v>
      </c>
      <c r="M10" s="126">
        <f t="shared" si="1"/>
        <v>0.20705940840169029</v>
      </c>
      <c r="N10" s="126">
        <f t="shared" si="1"/>
        <v>0.21345029239766081</v>
      </c>
      <c r="O10" s="126">
        <f t="shared" si="1"/>
        <v>0.2001193554804058</v>
      </c>
      <c r="P10" s="126">
        <f t="shared" si="1"/>
        <v>0.21668426610348468</v>
      </c>
      <c r="Q10" s="126">
        <f t="shared" si="1"/>
        <v>0.21853475266123981</v>
      </c>
      <c r="R10" s="126">
        <f t="shared" si="1"/>
        <v>0.21488620053311461</v>
      </c>
      <c r="S10" s="126">
        <f t="shared" si="1"/>
        <v>0.17942304485576122</v>
      </c>
      <c r="T10" s="126">
        <f t="shared" si="1"/>
        <v>0.21359411309062742</v>
      </c>
      <c r="U10" s="126">
        <f t="shared" si="1"/>
        <v>0.21616234825149483</v>
      </c>
      <c r="V10" s="126">
        <f t="shared" si="1"/>
        <v>0.22303409881697983</v>
      </c>
      <c r="W10" s="126">
        <f t="shared" si="1"/>
        <v>0.18476450098440103</v>
      </c>
      <c r="X10" s="126">
        <f t="shared" si="1"/>
        <v>0.19537110933758978</v>
      </c>
      <c r="Y10" s="126">
        <f t="shared" si="1"/>
        <v>0.22438611346316681</v>
      </c>
    </row>
    <row r="11" spans="1:25">
      <c r="A11" s="124" t="s">
        <v>159</v>
      </c>
      <c r="B11" s="126">
        <f>B7/B3</f>
        <v>8.3289542827115079E-2</v>
      </c>
      <c r="C11" s="126">
        <f t="shared" ref="C11:Y11" si="2">C7/C3</f>
        <v>9.2728160078086874E-2</v>
      </c>
      <c r="D11" s="126">
        <f t="shared" si="2"/>
        <v>5.5971183153228042E-2</v>
      </c>
      <c r="E11" s="126">
        <f t="shared" si="2"/>
        <v>4.3497363796133566E-2</v>
      </c>
      <c r="F11" s="126">
        <f t="shared" si="2"/>
        <v>7.9669597655209159E-2</v>
      </c>
      <c r="G11" s="126">
        <f t="shared" si="2"/>
        <v>7.4589578872234122E-2</v>
      </c>
      <c r="H11" s="126">
        <f t="shared" si="2"/>
        <v>5.9508816120906798E-2</v>
      </c>
      <c r="I11" s="126">
        <f t="shared" si="2"/>
        <v>0.14903983949555746</v>
      </c>
      <c r="J11" s="126">
        <f t="shared" si="2"/>
        <v>6.1219327093346827E-2</v>
      </c>
      <c r="K11" s="126">
        <f t="shared" si="2"/>
        <v>5.1598837209302327E-2</v>
      </c>
      <c r="L11" s="126">
        <f t="shared" si="2"/>
        <v>3.4042553191489362E-2</v>
      </c>
      <c r="M11" s="126">
        <f t="shared" si="2"/>
        <v>6.4379816057668404E-2</v>
      </c>
      <c r="N11" s="126">
        <f t="shared" si="2"/>
        <v>3.1432748538011694E-2</v>
      </c>
      <c r="O11" s="126">
        <f t="shared" si="2"/>
        <v>6.683906902725284E-2</v>
      </c>
      <c r="P11" s="126">
        <f t="shared" si="2"/>
        <v>3.8225976768743397E-2</v>
      </c>
      <c r="Q11" s="126">
        <f t="shared" si="2"/>
        <v>1.7950323523272804E-2</v>
      </c>
      <c r="R11" s="126">
        <f t="shared" si="2"/>
        <v>2.4810334221857699E-2</v>
      </c>
      <c r="S11" s="126">
        <f t="shared" si="2"/>
        <v>9.2879773219943298E-2</v>
      </c>
      <c r="T11" s="126">
        <f t="shared" si="2"/>
        <v>6.0030983733539892E-2</v>
      </c>
      <c r="U11" s="126">
        <f t="shared" si="2"/>
        <v>6.7765899619496292E-2</v>
      </c>
      <c r="V11" s="126">
        <f t="shared" si="2"/>
        <v>5.6367432150313153E-2</v>
      </c>
      <c r="W11" s="126">
        <f t="shared" si="2"/>
        <v>0.10858700590640617</v>
      </c>
      <c r="X11" s="126">
        <f t="shared" si="2"/>
        <v>8.6991221069433355E-2</v>
      </c>
      <c r="Y11" s="126">
        <f t="shared" si="2"/>
        <v>5.9441151566469091E-2</v>
      </c>
    </row>
    <row r="12" spans="1:25">
      <c r="A12" s="124" t="s">
        <v>160</v>
      </c>
      <c r="B12" s="126">
        <f>B8/B3</f>
        <v>3.9411455596426698E-2</v>
      </c>
      <c r="C12" s="126">
        <f t="shared" ref="C12:Y12" si="3">C8/C3</f>
        <v>3.3674963396778917E-2</v>
      </c>
      <c r="D12" s="126">
        <f t="shared" si="3"/>
        <v>1.3300083125519535E-2</v>
      </c>
      <c r="E12" s="126">
        <f t="shared" si="3"/>
        <v>0</v>
      </c>
      <c r="F12" s="126">
        <f t="shared" si="3"/>
        <v>3.7037037037037035E-2</v>
      </c>
      <c r="G12" s="126">
        <f t="shared" si="3"/>
        <v>2.2840827980014276E-2</v>
      </c>
      <c r="H12" s="126">
        <f t="shared" si="3"/>
        <v>5.0377833753148617E-2</v>
      </c>
      <c r="I12" s="126">
        <f t="shared" si="3"/>
        <v>0.35626253940957292</v>
      </c>
      <c r="J12" s="126">
        <f t="shared" si="3"/>
        <v>3.8198836326840374E-2</v>
      </c>
      <c r="K12" s="126">
        <f t="shared" si="3"/>
        <v>2.9554263565891473E-2</v>
      </c>
      <c r="L12" s="126">
        <f t="shared" si="3"/>
        <v>1.8351063829787233E-2</v>
      </c>
      <c r="M12" s="126">
        <f t="shared" si="3"/>
        <v>2.3365647526721354E-2</v>
      </c>
      <c r="N12" s="126">
        <f t="shared" si="3"/>
        <v>3.4600389863547756E-2</v>
      </c>
      <c r="O12" s="126">
        <f t="shared" si="3"/>
        <v>4.475830515217824E-2</v>
      </c>
      <c r="P12" s="126">
        <f t="shared" si="3"/>
        <v>1.3727560718057022E-2</v>
      </c>
      <c r="Q12" s="126">
        <f t="shared" si="3"/>
        <v>-9.8726779378000423E-2</v>
      </c>
      <c r="R12" s="126">
        <f t="shared" si="3"/>
        <v>1.3327865491080582E-2</v>
      </c>
      <c r="S12" s="126">
        <f t="shared" si="3"/>
        <v>7.1035517758879438E-2</v>
      </c>
      <c r="T12" s="126">
        <f t="shared" si="3"/>
        <v>3.83423702556158E-2</v>
      </c>
      <c r="U12" s="126">
        <f t="shared" si="3"/>
        <v>-7.9181011052726943E-2</v>
      </c>
      <c r="V12" s="126">
        <f t="shared" si="3"/>
        <v>2.1050800278357689E-2</v>
      </c>
      <c r="W12" s="126">
        <f t="shared" si="3"/>
        <v>6.8453733151597765E-2</v>
      </c>
      <c r="X12" s="126">
        <f t="shared" si="3"/>
        <v>3.766959297685555E-2</v>
      </c>
      <c r="Y12" s="126">
        <f t="shared" si="3"/>
        <v>7.5190516511430994E-2</v>
      </c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19"/>
  <sheetViews>
    <sheetView workbookViewId="0">
      <selection sqref="A1:N19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24521</v>
      </c>
      <c r="C2" s="1">
        <v>21557</v>
      </c>
      <c r="D2" s="1">
        <v>18657</v>
      </c>
      <c r="E2" s="1">
        <v>15863</v>
      </c>
      <c r="F2" s="1">
        <v>13221</v>
      </c>
      <c r="G2" s="1">
        <v>13789</v>
      </c>
      <c r="H2" s="1">
        <v>13579</v>
      </c>
      <c r="I2" s="1">
        <v>8216</v>
      </c>
      <c r="J2" s="1">
        <v>6675</v>
      </c>
      <c r="K2" s="1">
        <v>5358</v>
      </c>
      <c r="L2" s="1">
        <v>4613</v>
      </c>
      <c r="M2" s="1">
        <v>2822</v>
      </c>
    </row>
    <row r="3" spans="1:17">
      <c r="A3" t="s">
        <v>1</v>
      </c>
      <c r="B3" s="1">
        <v>17531</v>
      </c>
      <c r="C3" s="1">
        <v>15775</v>
      </c>
      <c r="D3" s="1">
        <v>13969</v>
      </c>
      <c r="E3" s="1">
        <v>11582</v>
      </c>
      <c r="F3" s="1">
        <v>8958</v>
      </c>
      <c r="G3" s="1">
        <v>9828</v>
      </c>
      <c r="H3" s="1">
        <v>10009</v>
      </c>
      <c r="I3" s="1">
        <v>6438</v>
      </c>
      <c r="J3" s="1">
        <v>5140</v>
      </c>
      <c r="K3" s="1">
        <v>4096</v>
      </c>
      <c r="L3" s="1">
        <v>3605</v>
      </c>
      <c r="M3" s="1">
        <v>2256</v>
      </c>
    </row>
    <row r="4" spans="1:17">
      <c r="A4" t="s">
        <v>2</v>
      </c>
      <c r="B4" s="1">
        <v>6989</v>
      </c>
      <c r="C4" s="1">
        <v>5781</v>
      </c>
      <c r="D4" s="1">
        <v>4688</v>
      </c>
      <c r="E4" s="1">
        <v>4281</v>
      </c>
      <c r="F4" s="1">
        <v>4263</v>
      </c>
      <c r="G4" s="1">
        <v>3961</v>
      </c>
      <c r="H4" s="1">
        <v>3570</v>
      </c>
      <c r="I4" s="1">
        <v>1778</v>
      </c>
      <c r="J4" s="1">
        <v>1535</v>
      </c>
      <c r="K4" s="1">
        <v>1263</v>
      </c>
      <c r="L4" s="1">
        <v>1008</v>
      </c>
      <c r="M4">
        <v>567</v>
      </c>
    </row>
    <row r="5" spans="1:17">
      <c r="A5" t="s">
        <v>3</v>
      </c>
      <c r="B5" s="1">
        <v>5051</v>
      </c>
      <c r="C5" s="1">
        <v>4420</v>
      </c>
      <c r="D5" s="1">
        <v>3956</v>
      </c>
      <c r="E5" s="1">
        <v>3439</v>
      </c>
      <c r="F5" s="1">
        <v>3046</v>
      </c>
      <c r="G5" s="1">
        <v>2963</v>
      </c>
      <c r="H5" s="1">
        <v>2670</v>
      </c>
      <c r="I5" s="1">
        <v>1108</v>
      </c>
      <c r="J5">
        <v>801</v>
      </c>
      <c r="K5">
        <v>656</v>
      </c>
      <c r="L5">
        <v>539</v>
      </c>
      <c r="M5">
        <v>370</v>
      </c>
    </row>
    <row r="6" spans="1:17">
      <c r="A6" t="s">
        <v>4</v>
      </c>
      <c r="B6" s="1">
        <v>1939</v>
      </c>
      <c r="C6" s="1">
        <v>1361</v>
      </c>
      <c r="D6">
        <v>733</v>
      </c>
      <c r="E6">
        <v>843</v>
      </c>
      <c r="F6" s="1">
        <v>1217</v>
      </c>
      <c r="G6">
        <v>998</v>
      </c>
      <c r="H6">
        <v>900</v>
      </c>
      <c r="I6">
        <v>670</v>
      </c>
      <c r="J6">
        <v>734</v>
      </c>
      <c r="K6">
        <v>607</v>
      </c>
      <c r="L6">
        <v>468</v>
      </c>
      <c r="M6">
        <v>197</v>
      </c>
    </row>
    <row r="7" spans="1:17">
      <c r="A7" t="s">
        <v>5</v>
      </c>
      <c r="B7">
        <v>-398</v>
      </c>
      <c r="C7">
        <v>-367</v>
      </c>
      <c r="D7">
        <v>-255</v>
      </c>
      <c r="E7">
        <v>-273</v>
      </c>
      <c r="F7">
        <v>-359</v>
      </c>
      <c r="G7">
        <v>-508</v>
      </c>
      <c r="H7">
        <v>-312</v>
      </c>
      <c r="I7">
        <v>-27</v>
      </c>
      <c r="J7">
        <v>-6</v>
      </c>
      <c r="K7">
        <v>-10</v>
      </c>
      <c r="L7">
        <v>-23</v>
      </c>
      <c r="M7">
        <v>-20</v>
      </c>
      <c r="N7">
        <v>0</v>
      </c>
      <c r="Q7" t="s">
        <v>156</v>
      </c>
    </row>
    <row r="8" spans="1:17">
      <c r="A8" t="s">
        <v>6</v>
      </c>
      <c r="B8">
        <v>-240</v>
      </c>
      <c r="C8">
        <v>-349</v>
      </c>
      <c r="D8">
        <v>-244</v>
      </c>
      <c r="E8">
        <v>-159</v>
      </c>
      <c r="F8">
        <v>-414</v>
      </c>
      <c r="G8">
        <v>-484</v>
      </c>
      <c r="H8">
        <v>-315</v>
      </c>
      <c r="I8">
        <v>-36</v>
      </c>
      <c r="J8">
        <v>-26</v>
      </c>
      <c r="K8">
        <v>-17</v>
      </c>
      <c r="L8">
        <v>-7</v>
      </c>
      <c r="M8">
        <v>-20</v>
      </c>
      <c r="N8">
        <v>0</v>
      </c>
    </row>
    <row r="9" spans="1:17">
      <c r="A9" t="s">
        <v>7</v>
      </c>
      <c r="B9">
        <v>-423</v>
      </c>
      <c r="C9">
        <v>-702</v>
      </c>
      <c r="D9">
        <v>-308</v>
      </c>
      <c r="E9">
        <v>-9</v>
      </c>
      <c r="F9" s="1">
        <v>1414</v>
      </c>
      <c r="G9">
        <v>-61</v>
      </c>
      <c r="H9">
        <v>-31</v>
      </c>
      <c r="I9">
        <v>-13</v>
      </c>
      <c r="J9">
        <v>5</v>
      </c>
      <c r="K9">
        <v>-2</v>
      </c>
      <c r="L9">
        <v>-32</v>
      </c>
      <c r="M9">
        <v>-13</v>
      </c>
    </row>
    <row r="10" spans="1:17">
      <c r="A10" t="s">
        <v>8</v>
      </c>
      <c r="B10">
        <v>122</v>
      </c>
      <c r="C10">
        <v>33</v>
      </c>
      <c r="D10">
        <v>-12</v>
      </c>
      <c r="E10">
        <v>-9</v>
      </c>
    </row>
    <row r="11" spans="1:17">
      <c r="A11" t="s">
        <v>9</v>
      </c>
      <c r="B11" s="1">
        <v>1398</v>
      </c>
      <c r="C11">
        <v>343</v>
      </c>
      <c r="D11">
        <v>170</v>
      </c>
      <c r="E11">
        <v>665</v>
      </c>
      <c r="F11" s="1">
        <v>2216</v>
      </c>
      <c r="G11">
        <v>452</v>
      </c>
      <c r="H11">
        <v>554</v>
      </c>
      <c r="I11">
        <v>620</v>
      </c>
      <c r="J11">
        <v>713</v>
      </c>
      <c r="K11">
        <v>588</v>
      </c>
      <c r="L11">
        <v>430</v>
      </c>
      <c r="M11">
        <v>165</v>
      </c>
    </row>
    <row r="12" spans="1:17">
      <c r="A12" t="s">
        <v>10</v>
      </c>
      <c r="B12">
        <v>144</v>
      </c>
      <c r="C12">
        <v>92</v>
      </c>
      <c r="D12">
        <v>211</v>
      </c>
      <c r="E12">
        <v>230</v>
      </c>
      <c r="F12">
        <v>769</v>
      </c>
      <c r="G12">
        <v>259</v>
      </c>
      <c r="H12">
        <v>186</v>
      </c>
      <c r="I12">
        <v>134</v>
      </c>
      <c r="J12">
        <v>181</v>
      </c>
      <c r="K12">
        <v>133</v>
      </c>
      <c r="L12">
        <v>102</v>
      </c>
      <c r="M12">
        <v>24</v>
      </c>
    </row>
    <row r="13" spans="1:17">
      <c r="A13" t="s">
        <v>11</v>
      </c>
      <c r="F13">
        <v>159</v>
      </c>
      <c r="G13">
        <v>143</v>
      </c>
    </row>
    <row r="14" spans="1:17">
      <c r="A14" t="s">
        <v>12</v>
      </c>
      <c r="B14" s="1">
        <v>1253</v>
      </c>
      <c r="C14">
        <v>251</v>
      </c>
      <c r="D14">
        <v>-41</v>
      </c>
      <c r="E14">
        <v>435</v>
      </c>
      <c r="F14" s="1">
        <v>1606</v>
      </c>
      <c r="G14">
        <v>336</v>
      </c>
      <c r="H14">
        <v>368</v>
      </c>
      <c r="I14">
        <v>486</v>
      </c>
      <c r="J14">
        <v>532</v>
      </c>
      <c r="K14">
        <v>455</v>
      </c>
      <c r="L14">
        <v>328</v>
      </c>
      <c r="M14">
        <v>141</v>
      </c>
    </row>
    <row r="15" spans="1:17">
      <c r="A15" t="s">
        <v>13</v>
      </c>
      <c r="B15">
        <v>-199</v>
      </c>
      <c r="C15">
        <v>-107</v>
      </c>
      <c r="D15">
        <v>187</v>
      </c>
      <c r="E15">
        <v>-24</v>
      </c>
      <c r="F15">
        <v>5</v>
      </c>
      <c r="G15">
        <v>-6</v>
      </c>
      <c r="H15">
        <v>-33</v>
      </c>
      <c r="I15">
        <v>-95</v>
      </c>
      <c r="J15">
        <v>18</v>
      </c>
      <c r="K15">
        <v>-12</v>
      </c>
      <c r="L15">
        <v>-9</v>
      </c>
      <c r="M15">
        <v>0</v>
      </c>
    </row>
    <row r="16" spans="1:17">
      <c r="A16" t="s">
        <v>14</v>
      </c>
      <c r="B16" s="1">
        <v>1055</v>
      </c>
      <c r="C16">
        <v>144</v>
      </c>
      <c r="D16">
        <v>146</v>
      </c>
      <c r="E16">
        <v>412</v>
      </c>
      <c r="F16" s="1">
        <v>1610</v>
      </c>
      <c r="G16">
        <v>330</v>
      </c>
      <c r="H16">
        <v>335</v>
      </c>
      <c r="I16">
        <v>391</v>
      </c>
      <c r="J16">
        <v>550</v>
      </c>
      <c r="K16">
        <v>443</v>
      </c>
      <c r="L16">
        <v>319</v>
      </c>
      <c r="M16">
        <v>141</v>
      </c>
    </row>
    <row r="18" spans="1:1">
      <c r="A18" t="s">
        <v>15</v>
      </c>
    </row>
    <row r="19" spans="1:1">
      <c r="A19" t="s">
        <v>162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7"/>
  <sheetViews>
    <sheetView topLeftCell="A13" workbookViewId="0">
      <selection sqref="A1:N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-9466</v>
      </c>
      <c r="C2" s="1">
        <v>-8226</v>
      </c>
      <c r="D2" s="1">
        <v>-7705</v>
      </c>
      <c r="E2" s="1">
        <v>-4849</v>
      </c>
      <c r="F2" s="1">
        <v>-7468</v>
      </c>
      <c r="G2" s="1">
        <v>-9937</v>
      </c>
      <c r="H2" s="1">
        <v>-9492</v>
      </c>
      <c r="I2" s="1">
        <v>-1154</v>
      </c>
      <c r="J2">
        <v>-314</v>
      </c>
      <c r="K2">
        <v>154</v>
      </c>
      <c r="L2">
        <v>129</v>
      </c>
      <c r="M2">
        <v>-141</v>
      </c>
      <c r="N2">
        <v>0</v>
      </c>
    </row>
    <row r="3" spans="1:14">
      <c r="A3" t="s">
        <v>47</v>
      </c>
      <c r="B3" s="1">
        <v>8587</v>
      </c>
      <c r="C3" s="1">
        <v>8984</v>
      </c>
      <c r="D3" s="1">
        <v>8163</v>
      </c>
      <c r="E3" s="1">
        <v>8829</v>
      </c>
      <c r="F3" s="1">
        <v>7752</v>
      </c>
      <c r="G3" s="1">
        <v>6460</v>
      </c>
      <c r="H3" s="1">
        <v>5552</v>
      </c>
      <c r="I3" s="1">
        <v>3659</v>
      </c>
      <c r="J3" s="1">
        <v>2641</v>
      </c>
      <c r="K3" s="1">
        <v>1856</v>
      </c>
      <c r="L3" s="1">
        <v>2089</v>
      </c>
      <c r="M3" s="1">
        <v>1988</v>
      </c>
    </row>
    <row r="4" spans="1:14">
      <c r="A4" t="s">
        <v>48</v>
      </c>
      <c r="B4" s="1">
        <v>5057</v>
      </c>
      <c r="C4" s="1">
        <v>6034</v>
      </c>
      <c r="D4" s="1">
        <v>5710</v>
      </c>
      <c r="E4" s="1">
        <v>5781</v>
      </c>
      <c r="F4" s="1">
        <v>6229</v>
      </c>
      <c r="G4" s="1">
        <v>3813</v>
      </c>
      <c r="H4" s="1">
        <v>3781</v>
      </c>
      <c r="I4" s="1">
        <v>2602</v>
      </c>
      <c r="J4" s="1">
        <v>1780</v>
      </c>
      <c r="K4" s="1">
        <v>1398</v>
      </c>
      <c r="L4" s="1">
        <v>1716</v>
      </c>
      <c r="M4" s="1">
        <v>1666</v>
      </c>
    </row>
    <row r="5" spans="1:14">
      <c r="A5" t="s">
        <v>49</v>
      </c>
      <c r="B5" s="1">
        <v>1419</v>
      </c>
      <c r="C5" s="1">
        <v>1708</v>
      </c>
      <c r="D5" s="1">
        <v>2201</v>
      </c>
      <c r="E5" s="1">
        <v>1912</v>
      </c>
      <c r="F5" s="1">
        <v>3772</v>
      </c>
      <c r="G5" s="1">
        <v>1186</v>
      </c>
      <c r="H5">
        <v>765</v>
      </c>
      <c r="I5">
        <v>143</v>
      </c>
      <c r="J5">
        <v>269</v>
      </c>
      <c r="K5">
        <v>162</v>
      </c>
      <c r="L5">
        <v>212</v>
      </c>
      <c r="M5">
        <v>147</v>
      </c>
    </row>
    <row r="6" spans="1:14">
      <c r="A6" t="s">
        <v>50</v>
      </c>
      <c r="B6">
        <v>573</v>
      </c>
      <c r="C6">
        <v>979</v>
      </c>
      <c r="D6">
        <v>778</v>
      </c>
      <c r="E6" s="1">
        <v>1418</v>
      </c>
      <c r="F6">
        <v>68</v>
      </c>
      <c r="G6">
        <v>180</v>
      </c>
      <c r="H6">
        <v>813</v>
      </c>
      <c r="I6">
        <v>684</v>
      </c>
      <c r="J6">
        <v>50</v>
      </c>
      <c r="K6">
        <v>282</v>
      </c>
      <c r="L6">
        <v>584</v>
      </c>
      <c r="M6">
        <v>823</v>
      </c>
    </row>
    <row r="7" spans="1:14">
      <c r="A7" t="s">
        <v>51</v>
      </c>
      <c r="B7">
        <v>90</v>
      </c>
      <c r="C7">
        <v>138</v>
      </c>
      <c r="D7">
        <v>56</v>
      </c>
      <c r="E7">
        <v>913</v>
      </c>
      <c r="G7">
        <v>991</v>
      </c>
    </row>
    <row r="8" spans="1:14">
      <c r="A8" t="s">
        <v>52</v>
      </c>
      <c r="B8" s="1">
        <v>2945</v>
      </c>
      <c r="C8" s="1">
        <v>3238</v>
      </c>
      <c r="D8" s="1">
        <v>2609</v>
      </c>
      <c r="E8" s="1">
        <v>2278</v>
      </c>
      <c r="F8" s="1">
        <v>2188</v>
      </c>
      <c r="G8" s="1">
        <v>2257</v>
      </c>
      <c r="H8" s="1">
        <v>2022</v>
      </c>
      <c r="I8" s="1">
        <v>1607</v>
      </c>
      <c r="J8" s="1">
        <v>1284</v>
      </c>
      <c r="K8">
        <v>909</v>
      </c>
      <c r="L8">
        <v>867</v>
      </c>
      <c r="M8">
        <v>682</v>
      </c>
    </row>
    <row r="9" spans="1:14">
      <c r="A9" t="s">
        <v>53</v>
      </c>
      <c r="B9" s="1">
        <v>3277</v>
      </c>
      <c r="C9" s="1">
        <v>2809</v>
      </c>
      <c r="D9" s="1">
        <v>2394</v>
      </c>
      <c r="E9" s="1">
        <v>2102</v>
      </c>
      <c r="F9" s="1">
        <v>1486</v>
      </c>
      <c r="G9" s="1">
        <v>1607</v>
      </c>
      <c r="H9" s="1">
        <v>1768</v>
      </c>
      <c r="I9" s="1">
        <v>1057</v>
      </c>
      <c r="J9">
        <v>861</v>
      </c>
      <c r="K9">
        <v>458</v>
      </c>
      <c r="L9">
        <v>373</v>
      </c>
      <c r="M9">
        <v>323</v>
      </c>
    </row>
    <row r="10" spans="1:14">
      <c r="A10" t="s">
        <v>54</v>
      </c>
      <c r="B10">
        <v>253</v>
      </c>
      <c r="C10">
        <v>141</v>
      </c>
      <c r="D10">
        <v>59</v>
      </c>
      <c r="E10">
        <v>946</v>
      </c>
      <c r="F10">
        <v>37</v>
      </c>
      <c r="G10" s="1">
        <v>1040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22680</v>
      </c>
      <c r="C11" s="1">
        <v>21111</v>
      </c>
      <c r="D11" s="1">
        <v>21170</v>
      </c>
      <c r="E11" s="1">
        <v>17232</v>
      </c>
      <c r="F11" s="1">
        <v>17144</v>
      </c>
      <c r="G11" s="1">
        <v>17543</v>
      </c>
      <c r="H11" s="1">
        <v>16312</v>
      </c>
      <c r="I11" s="1">
        <v>3026</v>
      </c>
      <c r="J11" s="1">
        <v>2289</v>
      </c>
      <c r="K11" s="1">
        <v>1587</v>
      </c>
      <c r="L11" s="1">
        <v>1275</v>
      </c>
      <c r="M11">
        <v>961</v>
      </c>
    </row>
    <row r="12" spans="1:14">
      <c r="A12" t="s">
        <v>56</v>
      </c>
    </row>
    <row r="13" spans="1:14">
      <c r="A13" t="s">
        <v>57</v>
      </c>
      <c r="B13" s="1">
        <v>31267</v>
      </c>
      <c r="C13" s="1">
        <v>30094</v>
      </c>
      <c r="D13" s="1">
        <v>29333</v>
      </c>
      <c r="E13" s="1">
        <v>26060</v>
      </c>
      <c r="F13" s="1">
        <v>24896</v>
      </c>
      <c r="G13" s="1">
        <v>24003</v>
      </c>
      <c r="H13" s="1">
        <v>21864</v>
      </c>
      <c r="I13" s="1">
        <v>6685</v>
      </c>
      <c r="J13" s="1">
        <v>4929</v>
      </c>
      <c r="K13" s="1">
        <v>3443</v>
      </c>
      <c r="L13" s="1">
        <v>3364</v>
      </c>
      <c r="M13" s="1">
        <v>2949</v>
      </c>
    </row>
    <row r="14" spans="1:14">
      <c r="A14" t="s">
        <v>58</v>
      </c>
      <c r="B14" s="1">
        <v>12150</v>
      </c>
      <c r="C14" s="1">
        <v>12837</v>
      </c>
      <c r="D14" s="1">
        <v>8681</v>
      </c>
      <c r="E14" s="1">
        <v>8886</v>
      </c>
      <c r="F14" s="1">
        <v>6868</v>
      </c>
      <c r="G14" s="1">
        <v>7074</v>
      </c>
      <c r="H14" s="1">
        <v>5173</v>
      </c>
      <c r="I14" s="1">
        <v>2120</v>
      </c>
      <c r="J14" s="1">
        <v>1962</v>
      </c>
      <c r="K14" s="1">
        <v>1146</v>
      </c>
      <c r="L14" s="1">
        <v>1437</v>
      </c>
      <c r="M14" s="1">
        <v>1262</v>
      </c>
    </row>
    <row r="15" spans="1:14">
      <c r="A15" t="s">
        <v>59</v>
      </c>
      <c r="B15">
        <v>600</v>
      </c>
      <c r="C15" s="1">
        <v>2399</v>
      </c>
      <c r="D15">
        <v>999</v>
      </c>
      <c r="E15" s="1">
        <v>2499</v>
      </c>
      <c r="F15">
        <v>0</v>
      </c>
      <c r="G15" s="1">
        <v>1599</v>
      </c>
      <c r="H15">
        <v>0</v>
      </c>
      <c r="I15">
        <v>0</v>
      </c>
      <c r="J15">
        <v>0</v>
      </c>
      <c r="K15">
        <v>0</v>
      </c>
      <c r="L15">
        <v>202</v>
      </c>
      <c r="M15">
        <v>0</v>
      </c>
    </row>
    <row r="16" spans="1:14">
      <c r="A16" t="s">
        <v>60</v>
      </c>
      <c r="B16" s="1">
        <v>7268</v>
      </c>
      <c r="C16" s="1">
        <v>5985</v>
      </c>
      <c r="D16" s="1">
        <v>4193</v>
      </c>
      <c r="E16" s="1">
        <v>3286</v>
      </c>
      <c r="F16" s="1">
        <v>3510</v>
      </c>
      <c r="G16" s="1">
        <v>2496</v>
      </c>
      <c r="H16" s="1">
        <v>2883</v>
      </c>
      <c r="I16">
        <v>787</v>
      </c>
      <c r="J16">
        <v>583</v>
      </c>
      <c r="K16">
        <v>248</v>
      </c>
      <c r="L16">
        <v>401</v>
      </c>
      <c r="M16">
        <v>647</v>
      </c>
    </row>
    <row r="17" spans="1:14">
      <c r="A17" t="s">
        <v>61</v>
      </c>
      <c r="B17" s="1">
        <v>5794</v>
      </c>
      <c r="C17" s="1">
        <v>4000</v>
      </c>
      <c r="D17" s="1">
        <v>3117</v>
      </c>
      <c r="E17" s="1">
        <v>2232</v>
      </c>
      <c r="F17" s="1">
        <v>1840</v>
      </c>
      <c r="G17">
        <v>806</v>
      </c>
      <c r="H17" s="1">
        <v>1522</v>
      </c>
      <c r="I17">
        <v>767</v>
      </c>
      <c r="J17">
        <v>572</v>
      </c>
      <c r="K17">
        <v>143</v>
      </c>
      <c r="L17">
        <v>227</v>
      </c>
      <c r="M17">
        <v>473</v>
      </c>
    </row>
    <row r="18" spans="1:14">
      <c r="A18" t="s">
        <v>62</v>
      </c>
      <c r="B18" s="1">
        <v>1474</v>
      </c>
      <c r="C18" s="1">
        <v>1985</v>
      </c>
      <c r="D18" s="1">
        <v>1077</v>
      </c>
      <c r="E18" s="1">
        <v>1054</v>
      </c>
      <c r="F18" s="1">
        <v>1670</v>
      </c>
      <c r="G18" s="1">
        <v>1690</v>
      </c>
      <c r="H18" s="1">
        <v>1361</v>
      </c>
      <c r="I18">
        <v>20</v>
      </c>
      <c r="J18">
        <v>11</v>
      </c>
      <c r="K18">
        <v>105</v>
      </c>
      <c r="L18">
        <v>174</v>
      </c>
      <c r="M18">
        <v>174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3604</v>
      </c>
      <c r="C20" s="1">
        <v>3896</v>
      </c>
      <c r="D20" s="1">
        <v>2978</v>
      </c>
      <c r="E20" s="1">
        <v>2558</v>
      </c>
      <c r="F20" s="1">
        <v>2157</v>
      </c>
      <c r="G20" s="1">
        <v>2417</v>
      </c>
      <c r="H20" s="1">
        <v>2027</v>
      </c>
      <c r="I20" s="1">
        <v>1194</v>
      </c>
      <c r="J20" s="1">
        <v>1199</v>
      </c>
      <c r="K20">
        <v>786</v>
      </c>
      <c r="L20">
        <v>721</v>
      </c>
      <c r="M20">
        <v>573</v>
      </c>
    </row>
    <row r="21" spans="1:14">
      <c r="A21" t="s">
        <v>54</v>
      </c>
      <c r="B21">
        <v>678</v>
      </c>
      <c r="C21">
        <v>557</v>
      </c>
      <c r="D21">
        <v>511</v>
      </c>
      <c r="E21">
        <v>543</v>
      </c>
      <c r="F21" s="1">
        <v>1201</v>
      </c>
      <c r="G21">
        <v>562</v>
      </c>
      <c r="H21">
        <v>263</v>
      </c>
      <c r="I21">
        <v>138</v>
      </c>
      <c r="J21">
        <v>179</v>
      </c>
      <c r="K21">
        <v>112</v>
      </c>
      <c r="L21">
        <v>113</v>
      </c>
      <c r="M21">
        <v>41</v>
      </c>
      <c r="N21">
        <v>0</v>
      </c>
    </row>
    <row r="22" spans="1:14">
      <c r="A22" t="s">
        <v>65</v>
      </c>
      <c r="B22" s="1">
        <v>4059</v>
      </c>
      <c r="C22" s="1">
        <v>3071</v>
      </c>
      <c r="D22" s="1">
        <v>5957</v>
      </c>
      <c r="E22" s="1">
        <v>3579</v>
      </c>
      <c r="F22" s="1">
        <v>8035</v>
      </c>
      <c r="G22" s="1">
        <v>8450</v>
      </c>
      <c r="H22" s="1">
        <v>8593</v>
      </c>
      <c r="I22" s="1">
        <v>1240</v>
      </c>
      <c r="J22">
        <v>91</v>
      </c>
      <c r="K22">
        <v>90</v>
      </c>
      <c r="L22">
        <v>129</v>
      </c>
      <c r="M22">
        <v>549</v>
      </c>
    </row>
    <row r="23" spans="1:14">
      <c r="A23" t="s">
        <v>66</v>
      </c>
      <c r="B23" s="1">
        <v>2494</v>
      </c>
      <c r="C23">
        <v>599</v>
      </c>
      <c r="D23" s="1">
        <v>2995</v>
      </c>
      <c r="E23" s="1">
        <v>2494</v>
      </c>
      <c r="F23" s="1">
        <v>2995</v>
      </c>
      <c r="G23" s="1">
        <v>2494</v>
      </c>
      <c r="H23" s="1">
        <v>1598</v>
      </c>
      <c r="I23">
        <v>997</v>
      </c>
      <c r="M23">
        <v>386</v>
      </c>
    </row>
    <row r="24" spans="1:14">
      <c r="A24" t="s">
        <v>67</v>
      </c>
      <c r="B24">
        <v>595</v>
      </c>
      <c r="C24" s="1">
        <v>1385</v>
      </c>
      <c r="D24" s="1">
        <v>1936</v>
      </c>
      <c r="E24">
        <v>251</v>
      </c>
      <c r="F24" s="1">
        <v>4181</v>
      </c>
      <c r="G24" s="1">
        <v>4896</v>
      </c>
      <c r="H24" s="1">
        <v>6588</v>
      </c>
      <c r="I24">
        <v>195</v>
      </c>
      <c r="J24">
        <v>48</v>
      </c>
      <c r="K24">
        <v>41</v>
      </c>
      <c r="L24">
        <v>63</v>
      </c>
      <c r="M24">
        <v>56</v>
      </c>
    </row>
    <row r="25" spans="1:14">
      <c r="A25" t="s">
        <v>68</v>
      </c>
      <c r="B25">
        <v>37</v>
      </c>
      <c r="C25">
        <v>32</v>
      </c>
      <c r="D25">
        <v>29</v>
      </c>
      <c r="E25">
        <v>24</v>
      </c>
      <c r="F25">
        <v>23</v>
      </c>
      <c r="G25">
        <v>24</v>
      </c>
      <c r="H25">
        <v>6</v>
      </c>
    </row>
    <row r="26" spans="1:14">
      <c r="A26" t="s">
        <v>69</v>
      </c>
      <c r="B26">
        <v>70</v>
      </c>
      <c r="C26">
        <v>42</v>
      </c>
      <c r="D26">
        <v>35</v>
      </c>
      <c r="E26">
        <v>1</v>
      </c>
      <c r="F26">
        <v>1</v>
      </c>
      <c r="G26">
        <v>20</v>
      </c>
      <c r="H26">
        <v>34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4">
      <c r="A27" t="s">
        <v>70</v>
      </c>
      <c r="B27">
        <v>397</v>
      </c>
      <c r="C27">
        <v>474</v>
      </c>
      <c r="D27">
        <v>522</v>
      </c>
      <c r="E27">
        <v>338</v>
      </c>
      <c r="F27">
        <v>228</v>
      </c>
      <c r="G27">
        <v>252</v>
      </c>
      <c r="H27">
        <v>314</v>
      </c>
      <c r="I27">
        <v>3</v>
      </c>
      <c r="M27">
        <v>16</v>
      </c>
    </row>
    <row r="28" spans="1:14">
      <c r="A28" t="s">
        <v>54</v>
      </c>
      <c r="B28">
        <v>466</v>
      </c>
      <c r="C28">
        <v>540</v>
      </c>
      <c r="D28">
        <v>440</v>
      </c>
      <c r="E28">
        <v>471</v>
      </c>
      <c r="F28">
        <v>607</v>
      </c>
      <c r="G28">
        <v>764</v>
      </c>
      <c r="H28">
        <v>53</v>
      </c>
      <c r="I28">
        <v>43</v>
      </c>
      <c r="J28">
        <v>42</v>
      </c>
      <c r="K28">
        <v>48</v>
      </c>
      <c r="L28">
        <v>65</v>
      </c>
      <c r="M28">
        <v>90</v>
      </c>
      <c r="N28">
        <v>0</v>
      </c>
    </row>
    <row r="29" spans="1:14">
      <c r="A29" t="s">
        <v>71</v>
      </c>
    </row>
    <row r="30" spans="1:14">
      <c r="A30" t="s">
        <v>72</v>
      </c>
      <c r="B30" s="1">
        <v>11502</v>
      </c>
      <c r="C30" s="1">
        <v>11028</v>
      </c>
      <c r="D30" s="1">
        <v>10668</v>
      </c>
      <c r="E30" s="1">
        <v>9091</v>
      </c>
      <c r="F30" s="1">
        <v>11308</v>
      </c>
      <c r="G30" s="1">
        <v>12294</v>
      </c>
      <c r="H30" s="1">
        <v>11070</v>
      </c>
      <c r="I30" s="1">
        <v>1980</v>
      </c>
      <c r="J30">
        <v>634</v>
      </c>
      <c r="K30">
        <v>290</v>
      </c>
      <c r="L30">
        <v>666</v>
      </c>
      <c r="M30" s="1">
        <v>1090</v>
      </c>
    </row>
    <row r="31" spans="1:14">
      <c r="A31" t="s">
        <v>40</v>
      </c>
      <c r="B31" s="1">
        <v>16210</v>
      </c>
      <c r="C31" s="1">
        <v>15908</v>
      </c>
      <c r="D31" s="1">
        <v>14638</v>
      </c>
      <c r="E31" s="1">
        <v>12465</v>
      </c>
      <c r="F31" s="1">
        <v>14904</v>
      </c>
      <c r="G31" s="1">
        <v>15524</v>
      </c>
      <c r="H31" s="1">
        <v>13766</v>
      </c>
      <c r="I31" s="1">
        <v>3359</v>
      </c>
      <c r="J31" s="1">
        <v>2052</v>
      </c>
      <c r="K31" s="1">
        <v>1236</v>
      </c>
      <c r="L31" s="1">
        <v>1566</v>
      </c>
      <c r="M31" s="1">
        <v>1811</v>
      </c>
    </row>
    <row r="32" spans="1:14">
      <c r="A32" t="s">
        <v>73</v>
      </c>
      <c r="B32" s="1">
        <v>7926</v>
      </c>
      <c r="C32" s="1">
        <v>6486</v>
      </c>
      <c r="D32" s="1">
        <v>6641</v>
      </c>
      <c r="E32" s="1">
        <v>6836</v>
      </c>
      <c r="F32" s="1">
        <v>6237</v>
      </c>
      <c r="G32" s="1">
        <v>4714</v>
      </c>
      <c r="H32" s="1">
        <v>4384</v>
      </c>
      <c r="I32" s="1">
        <v>3051</v>
      </c>
      <c r="J32" s="1">
        <v>2699</v>
      </c>
      <c r="K32" s="1">
        <v>2207</v>
      </c>
      <c r="L32" s="1">
        <v>1798</v>
      </c>
      <c r="M32" s="1">
        <v>1139</v>
      </c>
    </row>
    <row r="33" spans="1:13">
      <c r="A33" t="s">
        <v>74</v>
      </c>
      <c r="B33" s="1">
        <v>7131</v>
      </c>
      <c r="C33" s="1">
        <v>7700</v>
      </c>
      <c r="D33" s="1">
        <v>8054</v>
      </c>
      <c r="E33" s="1">
        <v>6760</v>
      </c>
      <c r="F33" s="1">
        <v>3756</v>
      </c>
      <c r="G33" s="1">
        <v>3765</v>
      </c>
      <c r="H33" s="1">
        <v>3715</v>
      </c>
      <c r="I33">
        <v>275</v>
      </c>
      <c r="J33">
        <v>178</v>
      </c>
    </row>
    <row r="34" spans="1:13">
      <c r="A34" t="s">
        <v>38</v>
      </c>
      <c r="B34" s="1">
        <v>15057</v>
      </c>
      <c r="C34" s="1">
        <v>14186</v>
      </c>
      <c r="D34" s="1">
        <v>14695</v>
      </c>
      <c r="E34" s="1">
        <v>13596</v>
      </c>
      <c r="F34" s="1">
        <v>9992</v>
      </c>
      <c r="G34" s="1">
        <v>8479</v>
      </c>
      <c r="H34" s="1">
        <v>8098</v>
      </c>
      <c r="I34" s="1">
        <v>3326</v>
      </c>
      <c r="J34" s="1">
        <v>2877</v>
      </c>
      <c r="K34" s="1">
        <v>2207</v>
      </c>
      <c r="L34" s="1">
        <v>1798</v>
      </c>
      <c r="M34" s="1">
        <v>1139</v>
      </c>
    </row>
    <row r="36" spans="1:13">
      <c r="A36" t="s">
        <v>15</v>
      </c>
    </row>
    <row r="37" spans="1:13">
      <c r="A37" t="s">
        <v>163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activeCell="J20" sqref="J20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2173</v>
      </c>
      <c r="C2" s="1">
        <v>1189</v>
      </c>
      <c r="D2">
        <v>713</v>
      </c>
      <c r="E2" s="1">
        <v>1019</v>
      </c>
      <c r="F2" s="1">
        <v>2223</v>
      </c>
      <c r="G2">
        <v>942</v>
      </c>
      <c r="H2">
        <v>788</v>
      </c>
      <c r="I2">
        <v>678</v>
      </c>
      <c r="J2">
        <v>650</v>
      </c>
      <c r="K2">
        <v>551</v>
      </c>
      <c r="L2">
        <v>398</v>
      </c>
      <c r="M2">
        <v>186</v>
      </c>
    </row>
    <row r="3" spans="1:14">
      <c r="A3" t="s">
        <v>76</v>
      </c>
      <c r="B3" s="1">
        <v>2154</v>
      </c>
      <c r="C3" s="1">
        <v>1122</v>
      </c>
      <c r="D3">
        <v>908</v>
      </c>
      <c r="E3">
        <v>-31</v>
      </c>
      <c r="F3" s="1">
        <v>1215</v>
      </c>
      <c r="G3" s="1">
        <v>1648</v>
      </c>
      <c r="H3">
        <v>628</v>
      </c>
      <c r="I3">
        <v>54</v>
      </c>
      <c r="J3">
        <v>382</v>
      </c>
      <c r="K3">
        <v>494</v>
      </c>
      <c r="L3">
        <v>344</v>
      </c>
      <c r="M3">
        <v>249</v>
      </c>
    </row>
    <row r="4" spans="1:14">
      <c r="A4" t="s">
        <v>77</v>
      </c>
      <c r="B4" s="1">
        <v>-2052</v>
      </c>
      <c r="C4" s="1">
        <v>-1557</v>
      </c>
      <c r="D4" s="1">
        <v>-1452</v>
      </c>
      <c r="E4" s="1">
        <v>-2830</v>
      </c>
      <c r="F4" s="1">
        <v>2457</v>
      </c>
      <c r="G4" s="1">
        <v>-1507</v>
      </c>
      <c r="H4" s="1">
        <v>-12932</v>
      </c>
      <c r="I4" s="1">
        <v>-1562</v>
      </c>
      <c r="J4">
        <v>-215</v>
      </c>
      <c r="K4">
        <v>-86</v>
      </c>
      <c r="L4">
        <v>-147</v>
      </c>
      <c r="M4">
        <v>-723</v>
      </c>
    </row>
    <row r="5" spans="1:14">
      <c r="A5" t="s">
        <v>78</v>
      </c>
      <c r="B5">
        <v>-432</v>
      </c>
      <c r="C5">
        <v>-84</v>
      </c>
      <c r="D5">
        <v>820</v>
      </c>
      <c r="E5">
        <v>976</v>
      </c>
      <c r="F5" s="1">
        <v>-1095</v>
      </c>
      <c r="G5">
        <v>277</v>
      </c>
      <c r="H5" s="1">
        <v>12937</v>
      </c>
      <c r="I5" s="1">
        <v>1351</v>
      </c>
      <c r="J5">
        <v>109</v>
      </c>
      <c r="K5">
        <v>-459</v>
      </c>
      <c r="L5">
        <v>-136</v>
      </c>
      <c r="M5">
        <v>552</v>
      </c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41</v>
      </c>
      <c r="C8">
        <v>26</v>
      </c>
      <c r="D8">
        <v>13</v>
      </c>
      <c r="E8">
        <v>25</v>
      </c>
      <c r="F8">
        <v>9</v>
      </c>
      <c r="G8">
        <v>2</v>
      </c>
      <c r="H8">
        <v>-10</v>
      </c>
      <c r="I8">
        <v>30</v>
      </c>
      <c r="J8">
        <v>-169</v>
      </c>
      <c r="K8">
        <v>1</v>
      </c>
      <c r="L8">
        <v>4</v>
      </c>
      <c r="M8">
        <v>0</v>
      </c>
    </row>
    <row r="9" spans="1:14">
      <c r="A9" t="s">
        <v>82</v>
      </c>
      <c r="B9">
        <v>-290</v>
      </c>
      <c r="C9">
        <v>-492</v>
      </c>
      <c r="D9">
        <v>289</v>
      </c>
      <c r="E9" s="1">
        <v>-1860</v>
      </c>
      <c r="F9" s="1">
        <v>2586</v>
      </c>
      <c r="G9">
        <v>421</v>
      </c>
      <c r="H9">
        <v>622</v>
      </c>
      <c r="I9">
        <v>-126</v>
      </c>
      <c r="J9">
        <v>107</v>
      </c>
      <c r="K9">
        <v>-50</v>
      </c>
      <c r="L9">
        <v>65</v>
      </c>
      <c r="M9">
        <v>78</v>
      </c>
    </row>
    <row r="10" spans="1:14">
      <c r="A10" t="s">
        <v>83</v>
      </c>
      <c r="B10">
        <v>-318</v>
      </c>
      <c r="C10">
        <v>54</v>
      </c>
      <c r="D10">
        <v>530</v>
      </c>
      <c r="E10">
        <v>-432</v>
      </c>
      <c r="F10">
        <v>23</v>
      </c>
      <c r="G10">
        <v>912</v>
      </c>
      <c r="H10">
        <v>-164</v>
      </c>
      <c r="I10">
        <v>-633</v>
      </c>
      <c r="J10">
        <v>-66</v>
      </c>
      <c r="K10">
        <v>160</v>
      </c>
      <c r="L10">
        <v>-30</v>
      </c>
      <c r="M10">
        <v>69</v>
      </c>
    </row>
    <row r="13" spans="1:14">
      <c r="A13" t="s">
        <v>15</v>
      </c>
    </row>
    <row r="14" spans="1:14">
      <c r="A14" t="s">
        <v>164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activeCell="A5" sqref="A5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5394</v>
      </c>
      <c r="C2" s="1">
        <v>2970</v>
      </c>
      <c r="D2" s="1">
        <v>2040</v>
      </c>
      <c r="E2" s="1">
        <v>2096</v>
      </c>
      <c r="F2" s="1">
        <v>1953</v>
      </c>
      <c r="G2" s="1">
        <v>2282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85</v>
      </c>
      <c r="B3" s="1">
        <v>4454</v>
      </c>
      <c r="C3" s="1">
        <v>2054</v>
      </c>
      <c r="D3" s="1">
        <v>1190</v>
      </c>
      <c r="E3" s="1">
        <v>1413</v>
      </c>
      <c r="F3" s="1">
        <v>1130</v>
      </c>
      <c r="G3" s="1">
        <v>1445</v>
      </c>
    </row>
    <row r="4" spans="1:14">
      <c r="A4" t="s">
        <v>86</v>
      </c>
    </row>
    <row r="5" spans="1:14">
      <c r="A5" t="s">
        <v>87</v>
      </c>
      <c r="B5" s="1">
        <v>2637</v>
      </c>
      <c r="C5" s="1">
        <v>2177</v>
      </c>
      <c r="D5" s="1">
        <v>1543</v>
      </c>
      <c r="E5" s="1">
        <v>1430</v>
      </c>
      <c r="F5" s="1">
        <v>1577</v>
      </c>
      <c r="G5" s="1">
        <v>1661</v>
      </c>
      <c r="H5" s="1">
        <v>1705</v>
      </c>
      <c r="I5" s="1">
        <v>1327</v>
      </c>
    </row>
    <row r="6" spans="1:14">
      <c r="A6" t="s">
        <v>88</v>
      </c>
      <c r="B6" s="1">
        <v>21409</v>
      </c>
      <c r="C6" s="1">
        <v>19205</v>
      </c>
      <c r="D6" s="1">
        <v>17379</v>
      </c>
      <c r="E6" s="1">
        <v>15974</v>
      </c>
      <c r="F6" s="1">
        <v>14660</v>
      </c>
      <c r="G6" s="1">
        <v>11918</v>
      </c>
      <c r="H6" s="1">
        <v>6737</v>
      </c>
      <c r="I6" s="1">
        <v>5068</v>
      </c>
    </row>
    <row r="7" spans="1:14">
      <c r="A7" t="s">
        <v>28</v>
      </c>
      <c r="B7">
        <v>16.5</v>
      </c>
      <c r="C7">
        <v>11</v>
      </c>
      <c r="D7">
        <v>10.7</v>
      </c>
      <c r="E7">
        <v>11.8</v>
      </c>
      <c r="F7">
        <v>10</v>
      </c>
      <c r="G7">
        <v>11.2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</row>
    <row r="8" spans="1:14">
      <c r="A8" t="s">
        <v>30</v>
      </c>
      <c r="B8">
        <v>2.0299999999999998</v>
      </c>
      <c r="C8">
        <v>1.25</v>
      </c>
      <c r="D8">
        <v>0.97</v>
      </c>
      <c r="E8">
        <v>1.08</v>
      </c>
      <c r="F8">
        <v>1.1000000000000001</v>
      </c>
      <c r="G8">
        <v>1.58</v>
      </c>
    </row>
    <row r="9" spans="1:14">
      <c r="A9" t="s">
        <v>32</v>
      </c>
      <c r="B9" s="4">
        <v>0.123</v>
      </c>
      <c r="C9" s="4">
        <v>0.113</v>
      </c>
      <c r="D9" s="4">
        <v>9.0999999999999998E-2</v>
      </c>
      <c r="E9" s="4">
        <v>9.1999999999999998E-2</v>
      </c>
      <c r="F9" s="4">
        <v>0.11</v>
      </c>
      <c r="G9" s="4">
        <v>0.14199999999999999</v>
      </c>
      <c r="H9" s="4">
        <v>0.253</v>
      </c>
      <c r="I9" s="4">
        <v>0.26200000000000001</v>
      </c>
    </row>
    <row r="10" spans="1:14">
      <c r="A10" t="s">
        <v>90</v>
      </c>
      <c r="B10">
        <v>615</v>
      </c>
      <c r="C10">
        <v>468</v>
      </c>
      <c r="D10">
        <v>365</v>
      </c>
      <c r="E10">
        <v>345</v>
      </c>
      <c r="F10">
        <v>338</v>
      </c>
      <c r="G10">
        <v>309</v>
      </c>
      <c r="H10">
        <v>271</v>
      </c>
      <c r="I10">
        <v>213</v>
      </c>
    </row>
    <row r="11" spans="1:14">
      <c r="A11" t="s">
        <v>91</v>
      </c>
      <c r="B11">
        <v>93</v>
      </c>
      <c r="C11">
        <v>104</v>
      </c>
      <c r="D11">
        <v>212</v>
      </c>
      <c r="E11">
        <v>-32</v>
      </c>
      <c r="F11">
        <v>-197</v>
      </c>
      <c r="G11">
        <v>105</v>
      </c>
      <c r="H11">
        <v>20</v>
      </c>
      <c r="I11">
        <v>176</v>
      </c>
    </row>
    <row r="12" spans="1:14">
      <c r="A12" t="s">
        <v>92</v>
      </c>
    </row>
    <row r="13" spans="1:14">
      <c r="A13" t="s">
        <v>24</v>
      </c>
      <c r="B13" s="1">
        <v>3375</v>
      </c>
      <c r="C13" s="1">
        <v>2845</v>
      </c>
      <c r="D13" s="1">
        <v>2366</v>
      </c>
      <c r="E13" s="1">
        <v>2220</v>
      </c>
      <c r="F13" s="1">
        <v>1968</v>
      </c>
      <c r="G13" s="1">
        <v>1754</v>
      </c>
      <c r="H13" s="1">
        <v>1511</v>
      </c>
      <c r="I13" s="1">
        <v>1336</v>
      </c>
    </row>
    <row r="14" spans="1:14">
      <c r="A14" t="s">
        <v>4</v>
      </c>
      <c r="B14">
        <v>484</v>
      </c>
      <c r="C14">
        <v>353</v>
      </c>
      <c r="D14">
        <v>265</v>
      </c>
      <c r="E14">
        <v>261</v>
      </c>
      <c r="F14">
        <v>274</v>
      </c>
      <c r="G14">
        <v>269</v>
      </c>
      <c r="H14">
        <v>245</v>
      </c>
      <c r="I14">
        <v>192</v>
      </c>
    </row>
    <row r="15" spans="1:14">
      <c r="A15" t="s">
        <v>93</v>
      </c>
      <c r="B15">
        <v>327</v>
      </c>
      <c r="C15">
        <v>270</v>
      </c>
      <c r="D15">
        <v>191</v>
      </c>
      <c r="E15">
        <v>177</v>
      </c>
      <c r="F15">
        <v>196</v>
      </c>
      <c r="G15">
        <v>205</v>
      </c>
      <c r="H15">
        <v>208</v>
      </c>
      <c r="I15">
        <v>162</v>
      </c>
    </row>
    <row r="16" spans="1:14">
      <c r="A16" t="s">
        <v>34</v>
      </c>
      <c r="B16">
        <v>582</v>
      </c>
      <c r="C16">
        <v>385</v>
      </c>
      <c r="D16">
        <v>294</v>
      </c>
      <c r="E16">
        <v>241</v>
      </c>
      <c r="F16">
        <v>10</v>
      </c>
      <c r="G16">
        <v>251</v>
      </c>
      <c r="H16">
        <v>183</v>
      </c>
      <c r="I16">
        <v>211</v>
      </c>
    </row>
    <row r="17" spans="1:14">
      <c r="A17" t="s">
        <v>94</v>
      </c>
      <c r="B17" s="4">
        <v>0.27100000000000002</v>
      </c>
      <c r="C17" s="4">
        <v>0.23799999999999999</v>
      </c>
      <c r="D17" s="4">
        <v>0.23499999999999999</v>
      </c>
      <c r="E17" s="4">
        <v>0.27500000000000002</v>
      </c>
      <c r="F17" s="4">
        <v>0.27900000000000003</v>
      </c>
      <c r="G17" s="4">
        <v>0.57999999999999996</v>
      </c>
      <c r="H17" s="4">
        <v>0.61599999999999999</v>
      </c>
      <c r="I17" s="4">
        <v>0.85699999999999998</v>
      </c>
    </row>
    <row r="18" spans="1:14">
      <c r="A18" t="s">
        <v>95</v>
      </c>
    </row>
    <row r="19" spans="1:14">
      <c r="A19" t="s">
        <v>96</v>
      </c>
      <c r="B19">
        <v>383</v>
      </c>
      <c r="C19">
        <v>291</v>
      </c>
      <c r="D19">
        <v>200</v>
      </c>
      <c r="E19">
        <v>197</v>
      </c>
      <c r="F19">
        <v>245</v>
      </c>
      <c r="G19">
        <v>229</v>
      </c>
      <c r="H19">
        <v>208</v>
      </c>
      <c r="I19">
        <v>162</v>
      </c>
    </row>
    <row r="20" spans="1:14">
      <c r="A20" t="s">
        <v>97</v>
      </c>
      <c r="B20">
        <v>131</v>
      </c>
      <c r="C20">
        <v>115</v>
      </c>
      <c r="D20">
        <v>100</v>
      </c>
      <c r="E20">
        <v>84</v>
      </c>
      <c r="F20">
        <v>64</v>
      </c>
      <c r="G20">
        <v>40</v>
      </c>
      <c r="H20">
        <v>25</v>
      </c>
      <c r="I20">
        <v>21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98</v>
      </c>
      <c r="B21">
        <v>492</v>
      </c>
      <c r="C21">
        <v>282</v>
      </c>
      <c r="D21">
        <v>86</v>
      </c>
      <c r="E21">
        <v>250</v>
      </c>
      <c r="F21">
        <v>135</v>
      </c>
      <c r="G21">
        <v>150</v>
      </c>
      <c r="H21">
        <v>164</v>
      </c>
      <c r="I21">
        <v>27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99</v>
      </c>
    </row>
    <row r="23" spans="1:14">
      <c r="A23" t="s">
        <v>100</v>
      </c>
      <c r="B23">
        <v>420</v>
      </c>
      <c r="C23">
        <v>380</v>
      </c>
      <c r="D23">
        <v>360</v>
      </c>
      <c r="E23">
        <v>350</v>
      </c>
      <c r="F23">
        <v>430</v>
      </c>
      <c r="G23">
        <v>330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101</v>
      </c>
      <c r="B24" s="5">
        <v>0.16</v>
      </c>
      <c r="C24" s="5">
        <v>0.17</v>
      </c>
      <c r="D24" s="5">
        <v>0.23</v>
      </c>
      <c r="E24" s="5">
        <v>0.24</v>
      </c>
      <c r="F24" s="5">
        <v>0.23</v>
      </c>
      <c r="G24" s="5">
        <v>0.2</v>
      </c>
      <c r="H24" s="5">
        <v>0</v>
      </c>
      <c r="I24" s="5">
        <v>0</v>
      </c>
      <c r="J24" t="s">
        <v>89</v>
      </c>
      <c r="K24" t="s">
        <v>89</v>
      </c>
      <c r="L24" t="s">
        <v>89</v>
      </c>
      <c r="M24" t="s">
        <v>89</v>
      </c>
      <c r="N24" t="s">
        <v>89</v>
      </c>
    </row>
    <row r="25" spans="1:14">
      <c r="A25" t="s">
        <v>102</v>
      </c>
      <c r="B25" s="4">
        <v>0.01</v>
      </c>
      <c r="C25" s="4">
        <v>1.6E-2</v>
      </c>
      <c r="D25" s="4">
        <v>2.1999999999999999E-2</v>
      </c>
      <c r="E25" s="4">
        <v>2.1000000000000001E-2</v>
      </c>
      <c r="F25" s="4">
        <v>2.7E-2</v>
      </c>
      <c r="G25" s="4">
        <v>1.7999999999999999E-2</v>
      </c>
      <c r="H25" t="s">
        <v>89</v>
      </c>
      <c r="I25" t="s">
        <v>89</v>
      </c>
      <c r="J25" t="s">
        <v>89</v>
      </c>
      <c r="K25" t="s">
        <v>89</v>
      </c>
      <c r="L25" t="s">
        <v>89</v>
      </c>
      <c r="M25" t="s">
        <v>89</v>
      </c>
      <c r="N25" t="s">
        <v>89</v>
      </c>
    </row>
    <row r="26" spans="1:14">
      <c r="A26" t="s">
        <v>103</v>
      </c>
      <c r="C26">
        <v>619</v>
      </c>
      <c r="E26">
        <v>562</v>
      </c>
      <c r="F26">
        <v>520</v>
      </c>
      <c r="G26">
        <v>601</v>
      </c>
    </row>
    <row r="27" spans="1:14">
      <c r="A27" t="s">
        <v>104</v>
      </c>
      <c r="C27" s="1">
        <v>36809</v>
      </c>
      <c r="E27" s="1">
        <v>33360</v>
      </c>
      <c r="F27" s="1">
        <v>34210</v>
      </c>
      <c r="G27" s="1">
        <v>30577</v>
      </c>
    </row>
    <row r="30" spans="1:14">
      <c r="A30" t="s">
        <v>15</v>
      </c>
    </row>
    <row r="31" spans="1:14">
      <c r="A31" t="s">
        <v>105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sqref="A1:BA20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5905</v>
      </c>
      <c r="C2" s="1">
        <v>6265</v>
      </c>
      <c r="D2" s="1">
        <v>6603</v>
      </c>
      <c r="E2" s="1">
        <v>5748</v>
      </c>
      <c r="F2" s="1">
        <v>5519</v>
      </c>
      <c r="G2" s="1">
        <v>5164</v>
      </c>
      <c r="H2" s="1">
        <v>5997</v>
      </c>
      <c r="I2" s="1">
        <v>4877</v>
      </c>
      <c r="J2" s="1">
        <v>4791</v>
      </c>
      <c r="K2" s="1">
        <v>4735</v>
      </c>
      <c r="L2" s="1">
        <v>5027</v>
      </c>
      <c r="M2" s="1">
        <v>4104</v>
      </c>
      <c r="N2" s="1">
        <v>4023</v>
      </c>
      <c r="O2" s="1">
        <v>3760</v>
      </c>
      <c r="P2" s="1">
        <v>4128</v>
      </c>
      <c r="Q2" s="1">
        <v>3953</v>
      </c>
      <c r="R2" s="1">
        <v>3489</v>
      </c>
      <c r="S2" s="1">
        <v>3176</v>
      </c>
      <c r="T2" s="1">
        <v>2802</v>
      </c>
      <c r="U2" s="1">
        <v>3753</v>
      </c>
      <c r="V2" s="1">
        <v>2276</v>
      </c>
      <c r="W2" s="1">
        <v>3609</v>
      </c>
      <c r="X2" s="1">
        <v>4098</v>
      </c>
      <c r="Y2" s="1">
        <v>3806</v>
      </c>
      <c r="Z2" s="1">
        <v>3799</v>
      </c>
      <c r="AA2" s="1">
        <v>3754</v>
      </c>
      <c r="AB2" s="1">
        <v>3601</v>
      </c>
      <c r="AC2" s="1">
        <v>2425</v>
      </c>
      <c r="AD2" s="1">
        <v>2189</v>
      </c>
      <c r="AE2" s="1">
        <v>1942</v>
      </c>
      <c r="AF2" s="1">
        <v>2071</v>
      </c>
      <c r="AG2" s="1">
        <v>2014</v>
      </c>
      <c r="AH2" s="1">
        <v>1856</v>
      </c>
      <c r="AI2" s="1">
        <v>1602</v>
      </c>
      <c r="AJ2" s="1">
        <v>1730</v>
      </c>
      <c r="AK2" s="1">
        <v>1486</v>
      </c>
      <c r="AL2" s="1">
        <v>1392</v>
      </c>
      <c r="AM2" s="1">
        <v>1282</v>
      </c>
      <c r="AN2" s="1">
        <v>1420</v>
      </c>
      <c r="AO2" s="1">
        <v>1264</v>
      </c>
      <c r="AP2" s="1">
        <v>1198</v>
      </c>
      <c r="AQ2" s="1">
        <v>1121</v>
      </c>
      <c r="AR2" s="1">
        <v>1225</v>
      </c>
      <c r="AS2" s="1">
        <v>1068</v>
      </c>
      <c r="AT2" s="1">
        <v>947</v>
      </c>
      <c r="AU2" s="1">
        <v>854</v>
      </c>
      <c r="AV2" s="1">
        <v>1021</v>
      </c>
      <c r="AW2" s="1"/>
      <c r="AX2" s="1"/>
      <c r="AY2" s="1"/>
      <c r="AZ2" s="1"/>
      <c r="BA2" s="1"/>
    </row>
    <row r="3" spans="1:53">
      <c r="A3" t="s">
        <v>1</v>
      </c>
      <c r="B3" s="1">
        <v>4229</v>
      </c>
      <c r="C3" s="1">
        <v>4496</v>
      </c>
      <c r="D3" s="1">
        <v>4665</v>
      </c>
      <c r="E3" s="1">
        <v>4142</v>
      </c>
      <c r="F3" s="1">
        <v>3952</v>
      </c>
      <c r="G3" s="1">
        <v>3751</v>
      </c>
      <c r="H3" s="1">
        <v>4365</v>
      </c>
      <c r="I3" s="1">
        <v>3708</v>
      </c>
      <c r="J3" s="1">
        <v>3657</v>
      </c>
      <c r="K3" s="1">
        <v>3529</v>
      </c>
      <c r="L3" s="1">
        <v>3684</v>
      </c>
      <c r="M3" s="1">
        <v>3099</v>
      </c>
      <c r="N3" s="1">
        <v>2930</v>
      </c>
      <c r="O3" s="1">
        <v>2735</v>
      </c>
      <c r="P3" s="1">
        <v>2998</v>
      </c>
      <c r="Q3" s="1">
        <v>2919</v>
      </c>
      <c r="R3" s="1">
        <v>2198</v>
      </c>
      <c r="S3" s="1">
        <v>2170</v>
      </c>
      <c r="T3" s="1">
        <v>1912</v>
      </c>
      <c r="U3" s="1">
        <v>2677</v>
      </c>
      <c r="V3" s="1">
        <v>1592</v>
      </c>
      <c r="W3" s="1">
        <v>2569</v>
      </c>
      <c r="X3" s="1">
        <v>2955</v>
      </c>
      <c r="Y3" s="1">
        <v>2711</v>
      </c>
      <c r="Z3" s="1">
        <v>2694</v>
      </c>
      <c r="AA3" s="1">
        <v>2746</v>
      </c>
      <c r="AB3" s="1">
        <v>2610</v>
      </c>
      <c r="AC3" s="1">
        <v>1959</v>
      </c>
      <c r="AD3" s="1">
        <v>1758</v>
      </c>
      <c r="AE3" s="1">
        <v>1519</v>
      </c>
      <c r="AF3" s="1">
        <v>1620</v>
      </c>
      <c r="AG3" s="1">
        <v>1541</v>
      </c>
      <c r="AH3" s="1">
        <v>1434</v>
      </c>
      <c r="AI3" s="1">
        <v>1249</v>
      </c>
      <c r="AJ3" s="1">
        <v>1312</v>
      </c>
      <c r="AK3" s="1">
        <v>1144</v>
      </c>
      <c r="AL3" s="1">
        <v>1082</v>
      </c>
      <c r="AM3" s="1">
        <v>967</v>
      </c>
      <c r="AN3" s="1">
        <v>1080</v>
      </c>
      <c r="AO3" s="1">
        <v>967</v>
      </c>
      <c r="AP3" s="1">
        <v>933</v>
      </c>
      <c r="AQ3" s="1">
        <v>864</v>
      </c>
      <c r="AR3" s="1">
        <v>955</v>
      </c>
      <c r="AS3" s="1">
        <v>852</v>
      </c>
      <c r="AT3" s="1">
        <v>755</v>
      </c>
      <c r="AU3" s="1">
        <v>672</v>
      </c>
      <c r="AV3" s="1">
        <v>829</v>
      </c>
      <c r="AW3" s="1"/>
      <c r="AX3" s="1"/>
      <c r="AY3" s="1"/>
      <c r="AZ3" s="1"/>
      <c r="BA3" s="1"/>
    </row>
    <row r="4" spans="1:53">
      <c r="A4" t="s">
        <v>2</v>
      </c>
      <c r="B4" s="1">
        <v>1676</v>
      </c>
      <c r="C4" s="1">
        <v>1769</v>
      </c>
      <c r="D4" s="1">
        <v>1938</v>
      </c>
      <c r="E4" s="1">
        <v>1606</v>
      </c>
      <c r="F4" s="1">
        <v>1567</v>
      </c>
      <c r="G4" s="1">
        <v>1413</v>
      </c>
      <c r="H4" s="1">
        <v>1633</v>
      </c>
      <c r="I4" s="1">
        <v>1168</v>
      </c>
      <c r="J4" s="1">
        <v>1134</v>
      </c>
      <c r="K4" s="1">
        <v>1207</v>
      </c>
      <c r="L4" s="1">
        <v>1343</v>
      </c>
      <c r="M4" s="1">
        <v>1005</v>
      </c>
      <c r="N4" s="1">
        <v>1093</v>
      </c>
      <c r="O4" s="1">
        <v>1025</v>
      </c>
      <c r="P4" s="1">
        <v>1130</v>
      </c>
      <c r="Q4" s="1">
        <v>1034</v>
      </c>
      <c r="R4" s="1">
        <v>1291</v>
      </c>
      <c r="S4" s="1">
        <v>1007</v>
      </c>
      <c r="T4">
        <v>890</v>
      </c>
      <c r="U4" s="1">
        <v>1076</v>
      </c>
      <c r="V4">
        <v>683</v>
      </c>
      <c r="W4" s="1">
        <v>1040</v>
      </c>
      <c r="X4" s="1">
        <v>1143</v>
      </c>
      <c r="Y4" s="1">
        <v>1095</v>
      </c>
      <c r="Z4" s="1">
        <v>1105</v>
      </c>
      <c r="AA4" s="1">
        <v>1008</v>
      </c>
      <c r="AB4">
        <v>990</v>
      </c>
      <c r="AC4">
        <v>466</v>
      </c>
      <c r="AD4">
        <v>431</v>
      </c>
      <c r="AE4">
        <v>423</v>
      </c>
      <c r="AF4">
        <v>451</v>
      </c>
      <c r="AG4">
        <v>473</v>
      </c>
      <c r="AH4">
        <v>422</v>
      </c>
      <c r="AI4">
        <v>353</v>
      </c>
      <c r="AJ4">
        <v>418</v>
      </c>
      <c r="AK4">
        <v>342</v>
      </c>
      <c r="AL4">
        <v>310</v>
      </c>
      <c r="AM4">
        <v>315</v>
      </c>
      <c r="AN4">
        <v>340</v>
      </c>
      <c r="AO4">
        <v>297</v>
      </c>
      <c r="AP4">
        <v>265</v>
      </c>
      <c r="AQ4">
        <v>257</v>
      </c>
      <c r="AR4">
        <v>269</v>
      </c>
      <c r="AS4">
        <v>216</v>
      </c>
      <c r="AT4">
        <v>192</v>
      </c>
      <c r="AU4">
        <v>182</v>
      </c>
      <c r="AV4">
        <v>193</v>
      </c>
    </row>
    <row r="5" spans="1:53">
      <c r="A5" t="s">
        <v>3</v>
      </c>
      <c r="B5" s="1">
        <v>1325</v>
      </c>
      <c r="C5" s="1">
        <v>1224</v>
      </c>
      <c r="D5" s="1">
        <v>1220</v>
      </c>
      <c r="E5" s="1">
        <v>1282</v>
      </c>
      <c r="F5" s="1">
        <v>1193</v>
      </c>
      <c r="G5" s="1">
        <v>1103</v>
      </c>
      <c r="H5" s="1">
        <v>1076</v>
      </c>
      <c r="I5" s="1">
        <v>1048</v>
      </c>
      <c r="J5" s="1">
        <v>1047</v>
      </c>
      <c r="K5" s="1">
        <v>1026</v>
      </c>
      <c r="L5" s="1">
        <v>1006</v>
      </c>
      <c r="M5">
        <v>876</v>
      </c>
      <c r="N5">
        <v>833</v>
      </c>
      <c r="O5">
        <v>897</v>
      </c>
      <c r="P5">
        <v>917</v>
      </c>
      <c r="Q5">
        <v>791</v>
      </c>
      <c r="R5">
        <v>771</v>
      </c>
      <c r="S5">
        <v>818</v>
      </c>
      <c r="T5">
        <v>680</v>
      </c>
      <c r="U5">
        <v>777</v>
      </c>
      <c r="V5">
        <v>585</v>
      </c>
      <c r="W5">
        <v>838</v>
      </c>
      <c r="X5">
        <v>763</v>
      </c>
      <c r="Y5">
        <v>778</v>
      </c>
      <c r="Z5">
        <v>709</v>
      </c>
      <c r="AA5">
        <v>930</v>
      </c>
      <c r="AB5">
        <v>745</v>
      </c>
      <c r="AC5">
        <v>286</v>
      </c>
      <c r="AD5">
        <v>291</v>
      </c>
      <c r="AE5">
        <v>269</v>
      </c>
      <c r="AF5">
        <v>281</v>
      </c>
      <c r="AG5">
        <v>267</v>
      </c>
      <c r="AH5">
        <v>233</v>
      </c>
      <c r="AI5">
        <v>198</v>
      </c>
      <c r="AJ5">
        <v>203</v>
      </c>
      <c r="AK5">
        <v>168</v>
      </c>
      <c r="AL5">
        <v>181</v>
      </c>
      <c r="AM5">
        <v>157</v>
      </c>
      <c r="AN5">
        <v>165</v>
      </c>
      <c r="AO5">
        <v>152</v>
      </c>
      <c r="AP5">
        <v>127</v>
      </c>
      <c r="AQ5">
        <v>153</v>
      </c>
      <c r="AR5">
        <v>133</v>
      </c>
      <c r="AS5">
        <v>127</v>
      </c>
      <c r="AT5">
        <v>128</v>
      </c>
      <c r="AU5">
        <v>120</v>
      </c>
      <c r="AV5">
        <v>122</v>
      </c>
    </row>
    <row r="6" spans="1:53">
      <c r="A6" t="s">
        <v>4</v>
      </c>
      <c r="B6">
        <v>351</v>
      </c>
      <c r="C6">
        <v>545</v>
      </c>
      <c r="D6">
        <v>717</v>
      </c>
      <c r="E6">
        <v>324</v>
      </c>
      <c r="F6">
        <v>374</v>
      </c>
      <c r="G6">
        <v>310</v>
      </c>
      <c r="H6">
        <v>557</v>
      </c>
      <c r="I6">
        <v>121</v>
      </c>
      <c r="J6">
        <v>86</v>
      </c>
      <c r="K6">
        <v>181</v>
      </c>
      <c r="L6">
        <v>336</v>
      </c>
      <c r="M6">
        <v>129</v>
      </c>
      <c r="N6">
        <v>259</v>
      </c>
      <c r="O6">
        <v>128</v>
      </c>
      <c r="P6">
        <v>213</v>
      </c>
      <c r="Q6">
        <v>242</v>
      </c>
      <c r="R6">
        <v>520</v>
      </c>
      <c r="S6">
        <v>189</v>
      </c>
      <c r="T6">
        <v>209</v>
      </c>
      <c r="U6">
        <v>299</v>
      </c>
      <c r="V6">
        <v>99</v>
      </c>
      <c r="W6">
        <v>202</v>
      </c>
      <c r="X6">
        <v>380</v>
      </c>
      <c r="Y6">
        <v>317</v>
      </c>
      <c r="Z6">
        <v>396</v>
      </c>
      <c r="AA6">
        <v>78</v>
      </c>
      <c r="AB6">
        <v>246</v>
      </c>
      <c r="AC6">
        <v>180</v>
      </c>
      <c r="AD6">
        <v>140</v>
      </c>
      <c r="AE6">
        <v>154</v>
      </c>
      <c r="AF6">
        <v>170</v>
      </c>
      <c r="AG6">
        <v>206</v>
      </c>
      <c r="AH6">
        <v>189</v>
      </c>
      <c r="AI6">
        <v>155</v>
      </c>
      <c r="AJ6">
        <v>215</v>
      </c>
      <c r="AK6">
        <v>175</v>
      </c>
      <c r="AL6">
        <v>129</v>
      </c>
      <c r="AM6">
        <v>157</v>
      </c>
      <c r="AN6">
        <v>176</v>
      </c>
      <c r="AO6">
        <v>145</v>
      </c>
      <c r="AP6">
        <v>138</v>
      </c>
      <c r="AQ6">
        <v>105</v>
      </c>
      <c r="AR6">
        <v>137</v>
      </c>
      <c r="AS6">
        <v>89</v>
      </c>
      <c r="AT6">
        <v>64</v>
      </c>
      <c r="AU6">
        <v>62</v>
      </c>
      <c r="AV6">
        <v>71</v>
      </c>
    </row>
    <row r="7" spans="1:53">
      <c r="A7" t="s">
        <v>5</v>
      </c>
      <c r="B7">
        <v>-93</v>
      </c>
      <c r="C7">
        <v>-128</v>
      </c>
      <c r="D7">
        <v>-75</v>
      </c>
      <c r="E7">
        <v>-102</v>
      </c>
      <c r="F7">
        <v>-98</v>
      </c>
      <c r="G7">
        <v>-98</v>
      </c>
      <c r="H7">
        <v>-93</v>
      </c>
      <c r="I7">
        <v>-77</v>
      </c>
      <c r="J7">
        <v>-82</v>
      </c>
      <c r="K7">
        <v>-78</v>
      </c>
      <c r="L7">
        <v>-50</v>
      </c>
      <c r="M7">
        <v>-45</v>
      </c>
      <c r="N7">
        <v>-67</v>
      </c>
      <c r="O7">
        <v>-58</v>
      </c>
      <c r="P7">
        <v>-81</v>
      </c>
      <c r="Q7">
        <v>-67</v>
      </c>
      <c r="R7">
        <v>-84</v>
      </c>
      <c r="S7">
        <v>-22</v>
      </c>
      <c r="T7">
        <v>-143</v>
      </c>
      <c r="U7">
        <v>-110</v>
      </c>
      <c r="V7">
        <v>-119</v>
      </c>
      <c r="W7">
        <v>-108</v>
      </c>
      <c r="X7">
        <v>-160</v>
      </c>
      <c r="Y7">
        <v>-121</v>
      </c>
      <c r="Z7">
        <v>-103</v>
      </c>
      <c r="AA7">
        <v>-108</v>
      </c>
      <c r="AB7">
        <v>-94</v>
      </c>
      <c r="AC7">
        <v>-7</v>
      </c>
      <c r="AD7">
        <v>-7</v>
      </c>
      <c r="AE7">
        <v>-9</v>
      </c>
      <c r="AF7">
        <v>-6</v>
      </c>
      <c r="AG7">
        <v>-4</v>
      </c>
      <c r="AH7">
        <v>-2</v>
      </c>
      <c r="AI7">
        <v>-2</v>
      </c>
      <c r="AJ7">
        <v>-2</v>
      </c>
      <c r="AK7">
        <v>-1</v>
      </c>
      <c r="AL7">
        <v>-1</v>
      </c>
      <c r="AM7">
        <v>-2</v>
      </c>
      <c r="AN7">
        <v>-4</v>
      </c>
      <c r="AO7">
        <v>-4</v>
      </c>
      <c r="AP7">
        <v>-3</v>
      </c>
      <c r="AQ7">
        <v>-5</v>
      </c>
      <c r="AR7">
        <v>-6</v>
      </c>
      <c r="AS7">
        <v>-9</v>
      </c>
      <c r="AT7">
        <v>-7</v>
      </c>
      <c r="AU7">
        <v>-7</v>
      </c>
      <c r="AV7">
        <v>-6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>
        <v>11</v>
      </c>
      <c r="C8">
        <v>-164</v>
      </c>
      <c r="D8">
        <v>-43</v>
      </c>
      <c r="E8">
        <v>-43</v>
      </c>
      <c r="F8">
        <v>-133</v>
      </c>
      <c r="G8">
        <v>-57</v>
      </c>
      <c r="H8">
        <v>-124</v>
      </c>
      <c r="I8">
        <v>-34</v>
      </c>
      <c r="J8">
        <v>-274</v>
      </c>
      <c r="K8">
        <v>36</v>
      </c>
      <c r="L8">
        <v>8</v>
      </c>
      <c r="M8">
        <v>-14</v>
      </c>
      <c r="N8">
        <v>-41</v>
      </c>
      <c r="O8">
        <v>-9</v>
      </c>
      <c r="P8">
        <v>-75</v>
      </c>
      <c r="Q8">
        <v>-34</v>
      </c>
      <c r="R8">
        <v>-126</v>
      </c>
      <c r="S8">
        <v>-68</v>
      </c>
      <c r="T8">
        <v>-158</v>
      </c>
      <c r="U8">
        <v>-62</v>
      </c>
      <c r="V8">
        <v>-146</v>
      </c>
      <c r="W8">
        <v>-92</v>
      </c>
      <c r="X8">
        <v>-161</v>
      </c>
      <c r="Y8">
        <v>-86</v>
      </c>
      <c r="Z8">
        <v>-101</v>
      </c>
      <c r="AA8">
        <v>-128</v>
      </c>
      <c r="AB8">
        <v>-83</v>
      </c>
      <c r="AC8">
        <v>-3</v>
      </c>
      <c r="AD8">
        <v>-25</v>
      </c>
      <c r="AE8">
        <v>1</v>
      </c>
      <c r="AF8">
        <v>-7</v>
      </c>
      <c r="AG8">
        <v>-6</v>
      </c>
      <c r="AH8">
        <v>8</v>
      </c>
      <c r="AI8">
        <v>-28</v>
      </c>
      <c r="AJ8">
        <v>-6</v>
      </c>
      <c r="AK8">
        <v>-1</v>
      </c>
      <c r="AL8">
        <v>-2</v>
      </c>
      <c r="AM8">
        <v>-14</v>
      </c>
      <c r="AN8">
        <v>0</v>
      </c>
      <c r="AO8">
        <v>-1</v>
      </c>
      <c r="AP8">
        <v>7</v>
      </c>
      <c r="AQ8">
        <v>0</v>
      </c>
      <c r="AR8">
        <v>-9</v>
      </c>
      <c r="AS8">
        <v>-6</v>
      </c>
      <c r="AT8">
        <v>-7</v>
      </c>
      <c r="AU8">
        <v>-12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>
        <v>-114</v>
      </c>
      <c r="C9">
        <v>-139</v>
      </c>
      <c r="D9">
        <v>-87</v>
      </c>
      <c r="E9">
        <v>-83</v>
      </c>
      <c r="F9">
        <v>-701</v>
      </c>
      <c r="G9">
        <v>11</v>
      </c>
      <c r="H9">
        <v>-6</v>
      </c>
      <c r="I9">
        <v>-6</v>
      </c>
      <c r="J9">
        <v>-339</v>
      </c>
      <c r="K9">
        <v>-12</v>
      </c>
      <c r="L9">
        <v>43</v>
      </c>
      <c r="M9">
        <v>-1</v>
      </c>
      <c r="N9">
        <v>-20</v>
      </c>
      <c r="O9">
        <v>13</v>
      </c>
      <c r="P9">
        <v>14</v>
      </c>
      <c r="Q9">
        <v>-15</v>
      </c>
      <c r="R9" s="1">
        <v>1416</v>
      </c>
      <c r="S9">
        <v>46</v>
      </c>
      <c r="T9">
        <v>-16</v>
      </c>
      <c r="U9">
        <v>-32</v>
      </c>
      <c r="V9">
        <v>-25</v>
      </c>
      <c r="W9">
        <v>-17</v>
      </c>
      <c r="X9">
        <v>-7</v>
      </c>
      <c r="Y9">
        <v>-13</v>
      </c>
      <c r="Z9">
        <v>-12</v>
      </c>
      <c r="AA9">
        <v>-9</v>
      </c>
      <c r="AB9">
        <v>-8</v>
      </c>
      <c r="AC9">
        <v>-3</v>
      </c>
      <c r="AD9">
        <v>-11</v>
      </c>
      <c r="AE9">
        <v>-1</v>
      </c>
      <c r="AF9">
        <v>0</v>
      </c>
      <c r="AG9">
        <v>-2</v>
      </c>
      <c r="AH9">
        <v>0</v>
      </c>
      <c r="AI9">
        <v>3</v>
      </c>
      <c r="AJ9">
        <v>3</v>
      </c>
      <c r="AK9">
        <v>-1</v>
      </c>
      <c r="AL9">
        <v>-2</v>
      </c>
      <c r="AM9">
        <v>0</v>
      </c>
      <c r="AN9">
        <v>1</v>
      </c>
      <c r="AO9">
        <v>-1</v>
      </c>
      <c r="AP9">
        <v>-20</v>
      </c>
      <c r="AQ9">
        <v>-1</v>
      </c>
      <c r="AR9">
        <v>-3</v>
      </c>
      <c r="AS9">
        <v>-8</v>
      </c>
      <c r="AT9">
        <v>-9</v>
      </c>
      <c r="AU9">
        <v>0</v>
      </c>
      <c r="AV9">
        <v>-3</v>
      </c>
    </row>
    <row r="10" spans="1:53">
      <c r="A10" t="s">
        <v>8</v>
      </c>
      <c r="B10">
        <v>0</v>
      </c>
      <c r="C10">
        <v>112</v>
      </c>
      <c r="D10">
        <v>6</v>
      </c>
      <c r="E10">
        <v>4</v>
      </c>
      <c r="F10">
        <v>13</v>
      </c>
      <c r="G10">
        <v>5</v>
      </c>
      <c r="H10">
        <v>11</v>
      </c>
      <c r="I10">
        <v>4</v>
      </c>
      <c r="J10">
        <v>-14</v>
      </c>
      <c r="K10">
        <v>4</v>
      </c>
      <c r="L10">
        <v>0</v>
      </c>
      <c r="M10">
        <v>-2</v>
      </c>
      <c r="N10">
        <v>-3</v>
      </c>
      <c r="O10">
        <v>-5</v>
      </c>
    </row>
    <row r="11" spans="1:53">
      <c r="A11" t="s">
        <v>9</v>
      </c>
      <c r="B11">
        <v>248</v>
      </c>
      <c r="C11">
        <v>355</v>
      </c>
      <c r="D11">
        <v>593</v>
      </c>
      <c r="E11">
        <v>202</v>
      </c>
      <c r="F11">
        <v>-447</v>
      </c>
      <c r="G11">
        <v>269</v>
      </c>
      <c r="H11">
        <v>437</v>
      </c>
      <c r="I11">
        <v>85</v>
      </c>
      <c r="J11">
        <v>-541</v>
      </c>
      <c r="K11">
        <v>210</v>
      </c>
      <c r="L11">
        <v>388</v>
      </c>
      <c r="M11">
        <v>113</v>
      </c>
      <c r="N11">
        <v>195</v>
      </c>
      <c r="O11">
        <v>126</v>
      </c>
      <c r="P11">
        <v>152</v>
      </c>
      <c r="Q11">
        <v>193</v>
      </c>
      <c r="R11" s="1">
        <v>1810</v>
      </c>
      <c r="S11">
        <v>167</v>
      </c>
      <c r="T11">
        <v>35</v>
      </c>
      <c r="U11">
        <v>205</v>
      </c>
      <c r="V11">
        <v>-72</v>
      </c>
      <c r="W11">
        <v>94</v>
      </c>
      <c r="X11">
        <v>212</v>
      </c>
      <c r="Y11">
        <v>219</v>
      </c>
      <c r="Z11">
        <v>284</v>
      </c>
      <c r="AA11">
        <v>-59</v>
      </c>
      <c r="AB11">
        <v>155</v>
      </c>
      <c r="AC11">
        <v>174</v>
      </c>
      <c r="AD11">
        <v>105</v>
      </c>
      <c r="AE11">
        <v>154</v>
      </c>
      <c r="AF11">
        <v>163</v>
      </c>
      <c r="AG11">
        <v>198</v>
      </c>
      <c r="AH11">
        <v>197</v>
      </c>
      <c r="AI11">
        <v>130</v>
      </c>
      <c r="AJ11">
        <v>213</v>
      </c>
      <c r="AK11">
        <v>173</v>
      </c>
      <c r="AL11">
        <v>125</v>
      </c>
      <c r="AM11">
        <v>144</v>
      </c>
      <c r="AN11">
        <v>177</v>
      </c>
      <c r="AO11">
        <v>142</v>
      </c>
      <c r="AP11">
        <v>125</v>
      </c>
      <c r="AQ11">
        <v>104</v>
      </c>
      <c r="AR11">
        <v>125</v>
      </c>
      <c r="AS11">
        <v>75</v>
      </c>
      <c r="AT11">
        <v>47</v>
      </c>
      <c r="AU11">
        <v>49</v>
      </c>
      <c r="AV11">
        <v>68</v>
      </c>
    </row>
    <row r="12" spans="1:53">
      <c r="A12" t="s">
        <v>10</v>
      </c>
      <c r="B12">
        <v>-197</v>
      </c>
      <c r="C12">
        <v>118</v>
      </c>
      <c r="D12">
        <v>141</v>
      </c>
      <c r="E12">
        <v>82</v>
      </c>
      <c r="F12">
        <v>-10</v>
      </c>
      <c r="G12">
        <v>71</v>
      </c>
      <c r="H12">
        <v>11</v>
      </c>
      <c r="I12">
        <v>20</v>
      </c>
      <c r="J12">
        <v>-67</v>
      </c>
      <c r="K12">
        <v>145</v>
      </c>
      <c r="L12">
        <v>162</v>
      </c>
      <c r="M12">
        <v>-29</v>
      </c>
      <c r="N12">
        <v>101</v>
      </c>
      <c r="O12">
        <v>57</v>
      </c>
      <c r="P12">
        <v>30</v>
      </c>
      <c r="Q12">
        <v>42</v>
      </c>
      <c r="R12">
        <v>598</v>
      </c>
      <c r="S12">
        <v>63</v>
      </c>
      <c r="T12">
        <v>43</v>
      </c>
      <c r="U12">
        <v>65</v>
      </c>
      <c r="V12">
        <v>71</v>
      </c>
      <c r="W12">
        <v>46</v>
      </c>
      <c r="X12">
        <v>74</v>
      </c>
      <c r="Y12">
        <v>68</v>
      </c>
      <c r="Z12">
        <v>74</v>
      </c>
      <c r="AA12">
        <v>36</v>
      </c>
      <c r="AB12">
        <v>36</v>
      </c>
      <c r="AC12">
        <v>40</v>
      </c>
      <c r="AD12">
        <v>33</v>
      </c>
      <c r="AE12">
        <v>28</v>
      </c>
      <c r="AF12">
        <v>32</v>
      </c>
      <c r="AG12">
        <v>42</v>
      </c>
      <c r="AH12">
        <v>59</v>
      </c>
      <c r="AI12">
        <v>33</v>
      </c>
      <c r="AJ12">
        <v>49</v>
      </c>
      <c r="AK12">
        <v>40</v>
      </c>
      <c r="AL12">
        <v>25</v>
      </c>
      <c r="AM12">
        <v>33</v>
      </c>
      <c r="AN12">
        <v>41</v>
      </c>
      <c r="AO12">
        <v>34</v>
      </c>
      <c r="AP12">
        <v>40</v>
      </c>
      <c r="AQ12">
        <v>17</v>
      </c>
      <c r="AR12">
        <v>29</v>
      </c>
      <c r="AS12">
        <v>16</v>
      </c>
      <c r="AT12">
        <v>7</v>
      </c>
      <c r="AU12">
        <v>10</v>
      </c>
      <c r="AV12">
        <v>8</v>
      </c>
    </row>
    <row r="13" spans="1:53">
      <c r="A13" t="s">
        <v>11</v>
      </c>
      <c r="R13">
        <v>31</v>
      </c>
      <c r="S13">
        <v>56</v>
      </c>
      <c r="T13">
        <v>72</v>
      </c>
      <c r="V13">
        <v>143</v>
      </c>
    </row>
    <row r="14" spans="1:53">
      <c r="A14" t="s">
        <v>12</v>
      </c>
      <c r="B14">
        <v>444</v>
      </c>
      <c r="C14">
        <v>236</v>
      </c>
      <c r="D14">
        <v>452</v>
      </c>
      <c r="E14">
        <v>121</v>
      </c>
      <c r="F14">
        <v>-437</v>
      </c>
      <c r="G14">
        <v>198</v>
      </c>
      <c r="H14">
        <v>426</v>
      </c>
      <c r="I14">
        <v>65</v>
      </c>
      <c r="J14">
        <v>-473</v>
      </c>
      <c r="K14">
        <v>65</v>
      </c>
      <c r="L14">
        <v>225</v>
      </c>
      <c r="M14">
        <v>142</v>
      </c>
      <c r="N14">
        <v>94</v>
      </c>
      <c r="O14">
        <v>69</v>
      </c>
      <c r="P14">
        <v>122</v>
      </c>
      <c r="Q14">
        <v>151</v>
      </c>
      <c r="R14" s="1">
        <v>1243</v>
      </c>
      <c r="S14">
        <v>160</v>
      </c>
      <c r="T14">
        <v>64</v>
      </c>
      <c r="U14">
        <v>139</v>
      </c>
      <c r="V14">
        <v>0</v>
      </c>
      <c r="W14">
        <v>48</v>
      </c>
      <c r="X14">
        <v>138</v>
      </c>
      <c r="Y14">
        <v>150</v>
      </c>
      <c r="Z14">
        <v>210</v>
      </c>
      <c r="AA14">
        <v>-95</v>
      </c>
      <c r="AB14">
        <v>119</v>
      </c>
      <c r="AC14">
        <v>133</v>
      </c>
      <c r="AD14">
        <v>72</v>
      </c>
      <c r="AE14">
        <v>126</v>
      </c>
      <c r="AF14">
        <v>131</v>
      </c>
      <c r="AG14">
        <v>157</v>
      </c>
      <c r="AH14">
        <v>138</v>
      </c>
      <c r="AI14">
        <v>97</v>
      </c>
      <c r="AJ14">
        <v>164</v>
      </c>
      <c r="AK14">
        <v>133</v>
      </c>
      <c r="AL14">
        <v>100</v>
      </c>
      <c r="AM14">
        <v>111</v>
      </c>
      <c r="AN14">
        <v>136</v>
      </c>
      <c r="AO14">
        <v>108</v>
      </c>
      <c r="AP14">
        <v>85</v>
      </c>
      <c r="AQ14">
        <v>87</v>
      </c>
      <c r="AR14">
        <v>96</v>
      </c>
      <c r="AS14">
        <v>60</v>
      </c>
      <c r="AT14">
        <v>41</v>
      </c>
      <c r="AU14">
        <v>39</v>
      </c>
      <c r="AV14">
        <v>60</v>
      </c>
    </row>
    <row r="15" spans="1:53">
      <c r="A15" t="s">
        <v>13</v>
      </c>
      <c r="B15">
        <v>-167</v>
      </c>
      <c r="C15">
        <v>29</v>
      </c>
      <c r="D15">
        <v>-26</v>
      </c>
      <c r="E15">
        <v>-34</v>
      </c>
      <c r="F15">
        <v>-126</v>
      </c>
      <c r="G15">
        <v>-2</v>
      </c>
      <c r="H15">
        <v>28</v>
      </c>
      <c r="I15">
        <v>-8</v>
      </c>
      <c r="J15">
        <v>166</v>
      </c>
      <c r="K15">
        <v>0</v>
      </c>
      <c r="L15">
        <v>5</v>
      </c>
      <c r="M15">
        <v>16</v>
      </c>
      <c r="N15">
        <v>-36</v>
      </c>
      <c r="O15">
        <v>2</v>
      </c>
      <c r="P15">
        <v>-5</v>
      </c>
      <c r="Q15">
        <v>16</v>
      </c>
      <c r="R15">
        <v>-21</v>
      </c>
      <c r="S15">
        <v>11</v>
      </c>
      <c r="T15">
        <v>-1</v>
      </c>
      <c r="U15">
        <v>16</v>
      </c>
      <c r="V15">
        <v>-65</v>
      </c>
      <c r="W15">
        <v>19</v>
      </c>
      <c r="X15">
        <v>11</v>
      </c>
      <c r="Y15">
        <v>28</v>
      </c>
      <c r="Z15">
        <v>-35</v>
      </c>
      <c r="AA15">
        <v>-18</v>
      </c>
      <c r="AB15">
        <v>18</v>
      </c>
      <c r="AC15">
        <v>2</v>
      </c>
      <c r="AD15">
        <v>15</v>
      </c>
      <c r="AE15">
        <v>22</v>
      </c>
      <c r="AF15">
        <v>-70</v>
      </c>
      <c r="AG15">
        <v>-63</v>
      </c>
      <c r="AH15">
        <v>31</v>
      </c>
      <c r="AI15">
        <v>-9</v>
      </c>
      <c r="AJ15">
        <v>-2</v>
      </c>
      <c r="AK15">
        <v>-2</v>
      </c>
      <c r="AL15">
        <v>-18</v>
      </c>
      <c r="AM15">
        <v>4</v>
      </c>
      <c r="AN15">
        <v>2</v>
      </c>
      <c r="AO15">
        <v>0</v>
      </c>
      <c r="AP15">
        <v>-8</v>
      </c>
      <c r="AQ15">
        <v>3</v>
      </c>
      <c r="AR15">
        <v>-4</v>
      </c>
      <c r="AS15">
        <v>-1</v>
      </c>
      <c r="AT15">
        <v>0</v>
      </c>
      <c r="AU15">
        <v>0</v>
      </c>
      <c r="AV15">
        <v>0</v>
      </c>
    </row>
    <row r="16" spans="1:53">
      <c r="A16" t="s">
        <v>14</v>
      </c>
      <c r="B16">
        <v>277</v>
      </c>
      <c r="C16">
        <v>265</v>
      </c>
      <c r="D16">
        <v>426</v>
      </c>
      <c r="E16">
        <v>87</v>
      </c>
      <c r="F16">
        <v>-563</v>
      </c>
      <c r="G16">
        <v>196</v>
      </c>
      <c r="H16">
        <v>455</v>
      </c>
      <c r="I16">
        <v>57</v>
      </c>
      <c r="J16">
        <v>-308</v>
      </c>
      <c r="K16">
        <v>65</v>
      </c>
      <c r="L16">
        <v>230</v>
      </c>
      <c r="M16">
        <v>158</v>
      </c>
      <c r="N16">
        <v>57</v>
      </c>
      <c r="O16">
        <v>71</v>
      </c>
      <c r="P16">
        <v>116</v>
      </c>
      <c r="Q16">
        <v>167</v>
      </c>
      <c r="R16" s="1">
        <v>1221</v>
      </c>
      <c r="S16">
        <v>171</v>
      </c>
      <c r="T16">
        <v>63</v>
      </c>
      <c r="U16">
        <v>155</v>
      </c>
      <c r="V16">
        <v>-65</v>
      </c>
      <c r="W16">
        <v>68</v>
      </c>
      <c r="X16">
        <v>149</v>
      </c>
      <c r="Y16">
        <v>178</v>
      </c>
      <c r="Z16">
        <v>175</v>
      </c>
      <c r="AA16">
        <v>-113</v>
      </c>
      <c r="AB16">
        <v>137</v>
      </c>
      <c r="AC16">
        <v>136</v>
      </c>
      <c r="AD16">
        <v>88</v>
      </c>
      <c r="AE16">
        <v>148</v>
      </c>
      <c r="AF16">
        <v>61</v>
      </c>
      <c r="AG16">
        <v>94</v>
      </c>
      <c r="AH16">
        <v>169</v>
      </c>
      <c r="AI16">
        <v>88</v>
      </c>
      <c r="AJ16">
        <v>162</v>
      </c>
      <c r="AK16">
        <v>131</v>
      </c>
      <c r="AL16">
        <v>82</v>
      </c>
      <c r="AM16">
        <v>115</v>
      </c>
      <c r="AN16">
        <v>138</v>
      </c>
      <c r="AO16">
        <v>108</v>
      </c>
      <c r="AP16">
        <v>77</v>
      </c>
      <c r="AQ16">
        <v>90</v>
      </c>
      <c r="AR16">
        <v>93</v>
      </c>
      <c r="AS16">
        <v>59</v>
      </c>
      <c r="AT16">
        <v>41</v>
      </c>
      <c r="AU16">
        <v>39</v>
      </c>
      <c r="AV16">
        <v>60</v>
      </c>
    </row>
    <row r="19" spans="1:1">
      <c r="A19" t="s">
        <v>15</v>
      </c>
    </row>
    <row r="20" spans="1:1">
      <c r="A20" t="s">
        <v>161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activeCell="K9" sqref="K9"/>
    </sheetView>
  </sheetViews>
  <sheetFormatPr defaultRowHeight="16.5"/>
  <sheetData>
    <row r="1" spans="1:12" ht="18" customHeight="1" thickBot="1">
      <c r="A1" s="77" t="s">
        <v>124</v>
      </c>
      <c r="B1" s="78" t="s">
        <v>125</v>
      </c>
      <c r="C1" s="78" t="s">
        <v>126</v>
      </c>
      <c r="D1" s="79"/>
      <c r="E1" s="80"/>
    </row>
    <row r="2" spans="1:12" ht="18" customHeight="1" thickTop="1" thickBot="1">
      <c r="A2" s="119" t="s">
        <v>127</v>
      </c>
      <c r="B2" s="122" t="s">
        <v>125</v>
      </c>
      <c r="C2" s="123"/>
      <c r="D2" s="123"/>
      <c r="E2" s="123"/>
      <c r="F2" s="123"/>
      <c r="G2" s="123"/>
      <c r="H2" s="123"/>
      <c r="I2" s="123"/>
    </row>
    <row r="3" spans="1:12" ht="27">
      <c r="A3" s="120"/>
      <c r="B3" s="82">
        <v>44166</v>
      </c>
      <c r="C3" s="82">
        <v>44531</v>
      </c>
      <c r="D3" s="82">
        <v>44896</v>
      </c>
      <c r="E3" s="82">
        <v>45261</v>
      </c>
      <c r="F3" s="82">
        <v>45627</v>
      </c>
      <c r="G3" s="81" t="s">
        <v>129</v>
      </c>
      <c r="H3" s="81" t="s">
        <v>130</v>
      </c>
      <c r="I3" s="84" t="s">
        <v>131</v>
      </c>
      <c r="L3" s="98" t="s">
        <v>155</v>
      </c>
    </row>
    <row r="4" spans="1:12" ht="18" customHeight="1" thickBot="1">
      <c r="A4" s="121"/>
      <c r="B4" s="83" t="s">
        <v>128</v>
      </c>
      <c r="C4" s="83" t="s">
        <v>128</v>
      </c>
      <c r="D4" s="83" t="s">
        <v>128</v>
      </c>
      <c r="E4" s="83" t="s">
        <v>128</v>
      </c>
      <c r="F4" s="83" t="s">
        <v>128</v>
      </c>
      <c r="G4" s="83" t="s">
        <v>128</v>
      </c>
      <c r="H4" s="83" t="s">
        <v>128</v>
      </c>
      <c r="I4" s="85" t="s">
        <v>128</v>
      </c>
    </row>
    <row r="5" spans="1:12" ht="17.25" thickBot="1">
      <c r="A5" s="86" t="s">
        <v>24</v>
      </c>
      <c r="B5" s="87">
        <v>13221</v>
      </c>
      <c r="C5" s="87">
        <v>15863</v>
      </c>
      <c r="D5" s="87">
        <v>18657</v>
      </c>
      <c r="E5" s="87">
        <v>21557</v>
      </c>
      <c r="F5" s="87">
        <v>24521</v>
      </c>
      <c r="G5" s="88">
        <v>27178</v>
      </c>
      <c r="H5" s="88">
        <v>29854</v>
      </c>
      <c r="I5" s="88">
        <v>30410</v>
      </c>
    </row>
    <row r="6" spans="1:12" ht="17.25" thickBot="1">
      <c r="A6" s="86" t="s">
        <v>4</v>
      </c>
      <c r="B6" s="87">
        <v>1217</v>
      </c>
      <c r="C6" s="90">
        <v>843</v>
      </c>
      <c r="D6" s="90">
        <v>733</v>
      </c>
      <c r="E6" s="87">
        <v>1361</v>
      </c>
      <c r="F6" s="87">
        <v>1938</v>
      </c>
      <c r="G6" s="88">
        <v>2467</v>
      </c>
      <c r="H6" s="88">
        <v>2833</v>
      </c>
      <c r="I6" s="88">
        <v>3060</v>
      </c>
    </row>
    <row r="7" spans="1:12" ht="41.25" thickBot="1">
      <c r="A7" s="86" t="s">
        <v>132</v>
      </c>
      <c r="B7" s="87">
        <v>1217</v>
      </c>
      <c r="C7" s="90">
        <v>843</v>
      </c>
      <c r="D7" s="90">
        <v>733</v>
      </c>
      <c r="E7" s="87">
        <v>1361</v>
      </c>
      <c r="F7" s="87">
        <v>1938</v>
      </c>
      <c r="G7" s="89"/>
      <c r="H7" s="89"/>
      <c r="I7" s="89"/>
    </row>
    <row r="8" spans="1:12" ht="27.75" thickBot="1">
      <c r="A8" s="86" t="s">
        <v>133</v>
      </c>
      <c r="B8" s="87">
        <v>2216</v>
      </c>
      <c r="C8" s="90">
        <v>665</v>
      </c>
      <c r="D8" s="90">
        <v>170</v>
      </c>
      <c r="E8" s="90">
        <v>343</v>
      </c>
      <c r="F8" s="87">
        <v>1398</v>
      </c>
      <c r="G8" s="88">
        <v>2005</v>
      </c>
      <c r="H8" s="88">
        <v>2411</v>
      </c>
      <c r="I8" s="88">
        <v>2900</v>
      </c>
    </row>
    <row r="9" spans="1:12" ht="27.75" thickBot="1">
      <c r="A9" s="86" t="s">
        <v>96</v>
      </c>
      <c r="B9" s="87">
        <v>1606</v>
      </c>
      <c r="C9" s="90">
        <v>435</v>
      </c>
      <c r="D9" s="92">
        <v>-41</v>
      </c>
      <c r="E9" s="90">
        <v>251</v>
      </c>
      <c r="F9" s="87">
        <v>1253</v>
      </c>
      <c r="G9" s="88">
        <v>1540</v>
      </c>
      <c r="H9" s="88">
        <v>1863</v>
      </c>
      <c r="I9" s="89"/>
    </row>
    <row r="10" spans="1:12" ht="41.25" thickBot="1">
      <c r="A10" s="86" t="s">
        <v>134</v>
      </c>
      <c r="B10" s="87">
        <v>1603</v>
      </c>
      <c r="C10" s="90">
        <v>358</v>
      </c>
      <c r="D10" s="92">
        <v>-220</v>
      </c>
      <c r="E10" s="90">
        <v>52</v>
      </c>
      <c r="F10" s="90">
        <v>901</v>
      </c>
      <c r="G10" s="88">
        <v>1149</v>
      </c>
      <c r="H10" s="88">
        <v>1390</v>
      </c>
      <c r="I10" s="88">
        <v>1670</v>
      </c>
    </row>
    <row r="11" spans="1:12" ht="41.25" thickBot="1">
      <c r="A11" s="86" t="s">
        <v>135</v>
      </c>
      <c r="B11" s="90">
        <v>3</v>
      </c>
      <c r="C11" s="90">
        <v>77</v>
      </c>
      <c r="D11" s="90">
        <v>179</v>
      </c>
      <c r="E11" s="90">
        <v>199</v>
      </c>
      <c r="F11" s="90">
        <v>353</v>
      </c>
      <c r="G11" s="89"/>
      <c r="H11" s="89"/>
      <c r="I11" s="89"/>
    </row>
    <row r="12" spans="1:12" ht="17.25" thickBot="1">
      <c r="A12" s="86" t="s">
        <v>57</v>
      </c>
      <c r="B12" s="87">
        <v>24896</v>
      </c>
      <c r="C12" s="87">
        <v>26060</v>
      </c>
      <c r="D12" s="87">
        <v>29333</v>
      </c>
      <c r="E12" s="87">
        <v>30094</v>
      </c>
      <c r="F12" s="87">
        <v>31267</v>
      </c>
      <c r="G12" s="88">
        <v>33114</v>
      </c>
      <c r="H12" s="88">
        <v>35189</v>
      </c>
      <c r="I12" s="89"/>
    </row>
    <row r="13" spans="1:12" ht="17.25" thickBot="1">
      <c r="A13" s="86" t="s">
        <v>40</v>
      </c>
      <c r="B13" s="87">
        <v>14904</v>
      </c>
      <c r="C13" s="87">
        <v>12465</v>
      </c>
      <c r="D13" s="87">
        <v>14638</v>
      </c>
      <c r="E13" s="87">
        <v>15908</v>
      </c>
      <c r="F13" s="87">
        <v>16210</v>
      </c>
      <c r="G13" s="88">
        <v>16540</v>
      </c>
      <c r="H13" s="88">
        <v>17013</v>
      </c>
      <c r="I13" s="89"/>
    </row>
    <row r="14" spans="1:12" ht="17.25" thickBot="1">
      <c r="A14" s="86" t="s">
        <v>38</v>
      </c>
      <c r="B14" s="87">
        <v>9992</v>
      </c>
      <c r="C14" s="87">
        <v>13596</v>
      </c>
      <c r="D14" s="87">
        <v>14695</v>
      </c>
      <c r="E14" s="87">
        <v>14186</v>
      </c>
      <c r="F14" s="87">
        <v>15057</v>
      </c>
      <c r="G14" s="88">
        <v>16575</v>
      </c>
      <c r="H14" s="88">
        <v>18177</v>
      </c>
      <c r="I14" s="89"/>
    </row>
    <row r="15" spans="1:12" ht="27.75" thickBot="1">
      <c r="A15" s="86" t="s">
        <v>136</v>
      </c>
      <c r="B15" s="87">
        <v>6237</v>
      </c>
      <c r="C15" s="87">
        <v>6836</v>
      </c>
      <c r="D15" s="87">
        <v>6641</v>
      </c>
      <c r="E15" s="87">
        <v>6486</v>
      </c>
      <c r="F15" s="87">
        <v>7926</v>
      </c>
      <c r="G15" s="88">
        <v>8595</v>
      </c>
      <c r="H15" s="88">
        <v>9804</v>
      </c>
      <c r="I15" s="89"/>
    </row>
    <row r="16" spans="1:12" ht="41.25" thickBot="1">
      <c r="A16" s="86" t="s">
        <v>137</v>
      </c>
      <c r="B16" s="87">
        <v>3756</v>
      </c>
      <c r="C16" s="87">
        <v>6760</v>
      </c>
      <c r="D16" s="87">
        <v>8054</v>
      </c>
      <c r="E16" s="87">
        <v>7700</v>
      </c>
      <c r="F16" s="87">
        <v>7131</v>
      </c>
      <c r="G16" s="89"/>
      <c r="H16" s="89"/>
      <c r="I16" s="89"/>
    </row>
    <row r="17" spans="1:9" ht="17.25" thickBot="1">
      <c r="A17" s="86" t="s">
        <v>138</v>
      </c>
      <c r="B17" s="90">
        <v>114</v>
      </c>
      <c r="C17" s="90">
        <v>114</v>
      </c>
      <c r="D17" s="90">
        <v>114</v>
      </c>
      <c r="E17" s="90">
        <v>114</v>
      </c>
      <c r="F17" s="90">
        <v>118</v>
      </c>
      <c r="G17" s="91">
        <v>118</v>
      </c>
      <c r="H17" s="91">
        <v>118</v>
      </c>
      <c r="I17" s="89"/>
    </row>
    <row r="18" spans="1:9" ht="27.75" thickBot="1">
      <c r="A18" s="86" t="s">
        <v>139</v>
      </c>
      <c r="B18" s="87">
        <v>1215</v>
      </c>
      <c r="C18" s="92">
        <v>-31</v>
      </c>
      <c r="D18" s="90">
        <v>908</v>
      </c>
      <c r="E18" s="87">
        <v>1122</v>
      </c>
      <c r="F18" s="87">
        <v>2154</v>
      </c>
      <c r="G18" s="88">
        <v>2257</v>
      </c>
      <c r="H18" s="88">
        <v>2532</v>
      </c>
      <c r="I18" s="89"/>
    </row>
    <row r="19" spans="1:9" ht="27.75" thickBot="1">
      <c r="A19" s="86" t="s">
        <v>140</v>
      </c>
      <c r="B19" s="87">
        <v>2457</v>
      </c>
      <c r="C19" s="127">
        <v>-2830</v>
      </c>
      <c r="D19" s="127">
        <v>-1452</v>
      </c>
      <c r="E19" s="127">
        <v>-1557</v>
      </c>
      <c r="F19" s="127">
        <v>-2052</v>
      </c>
      <c r="G19" s="93">
        <v>-804</v>
      </c>
      <c r="H19" s="93">
        <v>-819</v>
      </c>
      <c r="I19" s="89"/>
    </row>
    <row r="20" spans="1:9" ht="27.75" thickBot="1">
      <c r="A20" s="86" t="s">
        <v>141</v>
      </c>
      <c r="B20" s="127">
        <v>-1095</v>
      </c>
      <c r="C20" s="90">
        <v>976</v>
      </c>
      <c r="D20" s="90">
        <v>820</v>
      </c>
      <c r="E20" s="92">
        <v>-84</v>
      </c>
      <c r="F20" s="92">
        <v>-432</v>
      </c>
      <c r="G20" s="93">
        <v>-436</v>
      </c>
      <c r="H20" s="93">
        <v>-383</v>
      </c>
      <c r="I20" s="89"/>
    </row>
    <row r="21" spans="1:9" ht="17.25" thickBot="1">
      <c r="A21" s="86" t="s">
        <v>142</v>
      </c>
      <c r="B21" s="87">
        <v>1192</v>
      </c>
      <c r="C21" s="90">
        <v>401</v>
      </c>
      <c r="D21" s="90">
        <v>378</v>
      </c>
      <c r="E21" s="87">
        <v>1068</v>
      </c>
      <c r="F21" s="87">
        <v>2472</v>
      </c>
      <c r="G21" s="91">
        <v>771</v>
      </c>
      <c r="H21" s="91">
        <v>776</v>
      </c>
      <c r="I21" s="89"/>
    </row>
    <row r="22" spans="1:9" ht="17.25" thickBot="1">
      <c r="A22" s="86" t="s">
        <v>91</v>
      </c>
      <c r="B22" s="90">
        <v>23</v>
      </c>
      <c r="C22" s="92">
        <v>-432</v>
      </c>
      <c r="D22" s="90">
        <v>530</v>
      </c>
      <c r="E22" s="90">
        <v>54</v>
      </c>
      <c r="F22" s="92">
        <v>-318</v>
      </c>
      <c r="G22" s="88">
        <v>1622</v>
      </c>
      <c r="H22" s="88">
        <v>1888</v>
      </c>
      <c r="I22" s="89"/>
    </row>
    <row r="23" spans="1:9" ht="27.75" thickBot="1">
      <c r="A23" s="86" t="s">
        <v>143</v>
      </c>
      <c r="B23" s="87">
        <v>11308</v>
      </c>
      <c r="C23" s="87">
        <v>9091</v>
      </c>
      <c r="D23" s="87">
        <v>10668</v>
      </c>
      <c r="E23" s="87">
        <v>11028</v>
      </c>
      <c r="F23" s="87">
        <v>11502</v>
      </c>
      <c r="G23" s="89"/>
      <c r="H23" s="89"/>
      <c r="I23" s="89"/>
    </row>
    <row r="24" spans="1:9" ht="27.75" thickBot="1">
      <c r="A24" s="86" t="s">
        <v>144</v>
      </c>
      <c r="B24" s="90">
        <v>9.1999999999999993</v>
      </c>
      <c r="C24" s="90">
        <v>5.31</v>
      </c>
      <c r="D24" s="90">
        <v>3.93</v>
      </c>
      <c r="E24" s="90">
        <v>6.32</v>
      </c>
      <c r="F24" s="90">
        <v>7.91</v>
      </c>
      <c r="G24" s="91">
        <v>9.08</v>
      </c>
      <c r="H24" s="91">
        <v>9.49</v>
      </c>
      <c r="I24" s="91">
        <v>10.06</v>
      </c>
    </row>
    <row r="25" spans="1:9" ht="17.25" thickBot="1">
      <c r="A25" s="86" t="s">
        <v>145</v>
      </c>
      <c r="B25" s="90">
        <v>12.14</v>
      </c>
      <c r="C25" s="90">
        <v>2.74</v>
      </c>
      <c r="D25" s="92">
        <v>-0.22</v>
      </c>
      <c r="E25" s="90">
        <v>1.17</v>
      </c>
      <c r="F25" s="90">
        <v>5.1100000000000003</v>
      </c>
      <c r="G25" s="91">
        <v>5.67</v>
      </c>
      <c r="H25" s="91">
        <v>6.24</v>
      </c>
      <c r="I25" s="89"/>
    </row>
    <row r="26" spans="1:9" ht="17.25" thickBot="1">
      <c r="A26" s="86" t="s">
        <v>146</v>
      </c>
      <c r="B26" s="90">
        <v>29.27</v>
      </c>
      <c r="C26" s="90">
        <v>5.48</v>
      </c>
      <c r="D26" s="92">
        <v>-3.26</v>
      </c>
      <c r="E26" s="90">
        <v>0.79</v>
      </c>
      <c r="F26" s="90">
        <v>12.5</v>
      </c>
      <c r="G26" s="91">
        <v>13.91</v>
      </c>
      <c r="H26" s="91">
        <v>15.11</v>
      </c>
      <c r="I26" s="89"/>
    </row>
    <row r="27" spans="1:9" ht="17.25" thickBot="1">
      <c r="A27" s="86" t="s">
        <v>147</v>
      </c>
      <c r="B27" s="90">
        <v>6.57</v>
      </c>
      <c r="C27" s="90">
        <v>1.71</v>
      </c>
      <c r="D27" s="92">
        <v>-0.15</v>
      </c>
      <c r="E27" s="90">
        <v>0.85</v>
      </c>
      <c r="F27" s="90">
        <v>4.08</v>
      </c>
      <c r="G27" s="91">
        <v>4.78</v>
      </c>
      <c r="H27" s="91">
        <v>5.46</v>
      </c>
      <c r="I27" s="89"/>
    </row>
    <row r="28" spans="1:9" ht="17.25" thickBot="1">
      <c r="A28" s="86" t="s">
        <v>94</v>
      </c>
      <c r="B28" s="90">
        <v>149.15</v>
      </c>
      <c r="C28" s="90">
        <v>91.68</v>
      </c>
      <c r="D28" s="90">
        <v>99.62</v>
      </c>
      <c r="E28" s="90">
        <v>112.14</v>
      </c>
      <c r="F28" s="90">
        <v>107.65</v>
      </c>
      <c r="G28" s="91">
        <v>99.79</v>
      </c>
      <c r="H28" s="91">
        <v>93.6</v>
      </c>
      <c r="I28" s="89"/>
    </row>
    <row r="29" spans="1:9" ht="27.75" thickBot="1">
      <c r="A29" s="86" t="s">
        <v>148</v>
      </c>
      <c r="B29" s="94">
        <v>5337.63</v>
      </c>
      <c r="C29" s="94">
        <v>5851.94</v>
      </c>
      <c r="D29" s="94">
        <v>5665.43</v>
      </c>
      <c r="E29" s="94">
        <v>5506.06</v>
      </c>
      <c r="F29" s="94">
        <v>6630.83</v>
      </c>
      <c r="G29" s="89"/>
      <c r="H29" s="89"/>
      <c r="I29" s="89"/>
    </row>
    <row r="30" spans="1:9" ht="17.25" thickBot="1">
      <c r="A30" s="86" t="s">
        <v>87</v>
      </c>
      <c r="B30" s="87">
        <v>7004</v>
      </c>
      <c r="C30" s="87">
        <v>1565</v>
      </c>
      <c r="D30" s="92">
        <v>-961</v>
      </c>
      <c r="E30" s="90">
        <v>227</v>
      </c>
      <c r="F30" s="87">
        <v>3830</v>
      </c>
      <c r="G30" s="88">
        <v>4869</v>
      </c>
      <c r="H30" s="88">
        <v>5889</v>
      </c>
      <c r="I30" s="88">
        <v>7075</v>
      </c>
    </row>
    <row r="31" spans="1:9" ht="17.25" thickBot="1">
      <c r="A31" s="86" t="s">
        <v>149</v>
      </c>
      <c r="B31" s="90">
        <v>7.27</v>
      </c>
      <c r="C31" s="90">
        <v>25.72</v>
      </c>
      <c r="D31" s="128" t="s">
        <v>89</v>
      </c>
      <c r="E31" s="90">
        <v>236.22</v>
      </c>
      <c r="F31" s="90">
        <v>14.39</v>
      </c>
      <c r="G31" s="91">
        <v>12.88</v>
      </c>
      <c r="H31" s="91">
        <v>10.65</v>
      </c>
      <c r="I31" s="91">
        <v>8.86</v>
      </c>
    </row>
    <row r="32" spans="1:9" ht="17.25" thickBot="1">
      <c r="A32" s="86" t="s">
        <v>88</v>
      </c>
      <c r="B32" s="87">
        <v>27258</v>
      </c>
      <c r="C32" s="87">
        <v>29876</v>
      </c>
      <c r="D32" s="87">
        <v>29024</v>
      </c>
      <c r="E32" s="87">
        <v>28347</v>
      </c>
      <c r="F32" s="87">
        <v>33579</v>
      </c>
      <c r="G32" s="88">
        <v>36410</v>
      </c>
      <c r="H32" s="88">
        <v>41536</v>
      </c>
      <c r="I32" s="89"/>
    </row>
    <row r="33" spans="1:9" ht="17.25" thickBot="1">
      <c r="A33" s="86" t="s">
        <v>150</v>
      </c>
      <c r="B33" s="90">
        <v>1.87</v>
      </c>
      <c r="C33" s="90">
        <v>1.35</v>
      </c>
      <c r="D33" s="90">
        <v>1.47</v>
      </c>
      <c r="E33" s="90">
        <v>1.89</v>
      </c>
      <c r="F33" s="90">
        <v>1.64</v>
      </c>
      <c r="G33" s="91">
        <v>1.72</v>
      </c>
      <c r="H33" s="91">
        <v>1.51</v>
      </c>
      <c r="I33" s="89"/>
    </row>
    <row r="34" spans="1:9" ht="27.75" thickBot="1">
      <c r="A34" s="86" t="s">
        <v>151</v>
      </c>
      <c r="B34" s="90">
        <v>345</v>
      </c>
      <c r="C34" s="90">
        <v>415</v>
      </c>
      <c r="D34" s="90">
        <v>500</v>
      </c>
      <c r="E34" s="90">
        <v>600</v>
      </c>
      <c r="F34" s="90">
        <v>720</v>
      </c>
      <c r="G34" s="91">
        <v>699</v>
      </c>
      <c r="H34" s="91">
        <v>731</v>
      </c>
      <c r="I34" s="89"/>
    </row>
    <row r="35" spans="1:9" ht="27.75" thickBot="1">
      <c r="A35" s="86" t="s">
        <v>152</v>
      </c>
      <c r="B35" s="90">
        <v>0.68</v>
      </c>
      <c r="C35" s="90">
        <v>1.03</v>
      </c>
      <c r="D35" s="90">
        <v>1.17</v>
      </c>
      <c r="E35" s="90">
        <v>1.1200000000000001</v>
      </c>
      <c r="F35" s="90">
        <v>1.31</v>
      </c>
      <c r="G35" s="91">
        <v>1.1200000000000001</v>
      </c>
      <c r="H35" s="91">
        <v>1.17</v>
      </c>
      <c r="I35" s="89"/>
    </row>
    <row r="36" spans="1:9" ht="27.75" thickBot="1">
      <c r="A36" s="86" t="s">
        <v>153</v>
      </c>
      <c r="B36" s="90">
        <v>4.93</v>
      </c>
      <c r="C36" s="90">
        <v>26.52</v>
      </c>
      <c r="D36" s="92">
        <v>-52.05</v>
      </c>
      <c r="E36" s="90">
        <v>264.43</v>
      </c>
      <c r="F36" s="90">
        <v>18.87</v>
      </c>
      <c r="G36" s="91">
        <v>14.37</v>
      </c>
      <c r="H36" s="91">
        <v>12.4</v>
      </c>
      <c r="I36" s="89"/>
    </row>
    <row r="37" spans="1:9" ht="41.25" thickBot="1">
      <c r="A37" s="95" t="s">
        <v>154</v>
      </c>
      <c r="B37" s="96">
        <v>22881180</v>
      </c>
      <c r="C37" s="96">
        <v>22881180</v>
      </c>
      <c r="D37" s="96">
        <v>22881180</v>
      </c>
      <c r="E37" s="96">
        <v>22881180</v>
      </c>
      <c r="F37" s="96">
        <v>23605077</v>
      </c>
      <c r="G37" s="97"/>
      <c r="H37" s="97"/>
      <c r="I37" s="97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DE04D125-D056-49FB-BE23-0198371A900C}"/>
    <hyperlink ref="B1" r:id="rId2" tooltip="연간" display="javascript:;" xr:uid="{BD3DCCD0-C732-411E-A2AB-00DC4EC545E9}"/>
    <hyperlink ref="C1" r:id="rId3" tooltip="분기" display="javascript:;" xr:uid="{33D7752E-22E4-4894-B03C-1982B0044244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2025-04-01T13:44:02Z</dcterms:modified>
</cp:coreProperties>
</file>