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8_{3D8371BF-D823-4CE9-853A-FCE68A69C5EC}" xr6:coauthVersionLast="47" xr6:coauthVersionMax="47" xr10:uidLastSave="{00000000-0000-0000-0000-000000000000}"/>
  <bookViews>
    <workbookView xWindow="-120" yWindow="-120" windowWidth="29040" windowHeight="15840" xr2:uid="{4F5BDEC4-A2BE-4B50-BB71-245170A21CD0}"/>
  </bookViews>
  <sheets>
    <sheet name="연간요약" sheetId="3" r:id="rId1"/>
    <sheet name="분기요약" sheetId="8" r:id="rId2"/>
    <sheet name="연간손익" sheetId="2" r:id="rId3"/>
    <sheet name="연간재무" sheetId="1" r:id="rId4"/>
    <sheet name="연간현금" sheetId="4" r:id="rId5"/>
    <sheet name="기본정보" sheetId="5" r:id="rId6"/>
    <sheet name="분기손익" sheetId="7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F41" i="3"/>
  <c r="G41" i="3"/>
  <c r="H41" i="3"/>
  <c r="I41" i="3"/>
  <c r="J41" i="3"/>
  <c r="K41" i="3"/>
  <c r="D41" i="3"/>
  <c r="E40" i="3"/>
  <c r="F40" i="3"/>
  <c r="G40" i="3"/>
  <c r="H40" i="3"/>
  <c r="I40" i="3"/>
  <c r="J40" i="3"/>
  <c r="K40" i="3"/>
  <c r="L40" i="3"/>
  <c r="M40" i="3"/>
  <c r="N40" i="3"/>
  <c r="D40" i="3"/>
  <c r="E39" i="3"/>
  <c r="F38" i="3"/>
  <c r="G38" i="3"/>
  <c r="N38" i="3"/>
  <c r="G37" i="3"/>
  <c r="H37" i="3"/>
  <c r="I37" i="3"/>
  <c r="M37" i="3"/>
  <c r="N37" i="3"/>
  <c r="M17" i="3"/>
  <c r="M39" i="3" s="1"/>
  <c r="N16" i="3"/>
  <c r="M16" i="3"/>
  <c r="N12" i="3"/>
  <c r="M12" i="3"/>
  <c r="L17" i="3"/>
  <c r="L16" i="3"/>
  <c r="M38" i="3" s="1"/>
  <c r="L12" i="3"/>
  <c r="L12" i="8"/>
  <c r="M12" i="8"/>
  <c r="X12" i="8"/>
  <c r="Y12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H9" i="8" s="1"/>
  <c r="I4" i="8"/>
  <c r="I9" i="8" s="1"/>
  <c r="J4" i="8"/>
  <c r="J9" i="8" s="1"/>
  <c r="K4" i="8"/>
  <c r="K9" i="8" s="1"/>
  <c r="L4" i="8"/>
  <c r="L9" i="8" s="1"/>
  <c r="M4" i="8"/>
  <c r="M9" i="8" s="1"/>
  <c r="N4" i="8"/>
  <c r="O4" i="8"/>
  <c r="P4" i="8"/>
  <c r="Q4" i="8"/>
  <c r="R4" i="8"/>
  <c r="S4" i="8"/>
  <c r="T4" i="8"/>
  <c r="T9" i="8" s="1"/>
  <c r="U4" i="8"/>
  <c r="U9" i="8" s="1"/>
  <c r="V4" i="8"/>
  <c r="V9" i="8" s="1"/>
  <c r="W4" i="8"/>
  <c r="W9" i="8" s="1"/>
  <c r="X4" i="8"/>
  <c r="X9" i="8" s="1"/>
  <c r="Y4" i="8"/>
  <c r="Y9" i="8" s="1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H10" i="8" s="1"/>
  <c r="I6" i="8"/>
  <c r="I10" i="8" s="1"/>
  <c r="J6" i="8"/>
  <c r="J10" i="8" s="1"/>
  <c r="K6" i="8"/>
  <c r="K10" i="8" s="1"/>
  <c r="L6" i="8"/>
  <c r="L10" i="8" s="1"/>
  <c r="M6" i="8"/>
  <c r="M10" i="8" s="1"/>
  <c r="N6" i="8"/>
  <c r="O6" i="8"/>
  <c r="P6" i="8"/>
  <c r="Q6" i="8"/>
  <c r="R6" i="8"/>
  <c r="S6" i="8"/>
  <c r="T6" i="8"/>
  <c r="T10" i="8" s="1"/>
  <c r="U6" i="8"/>
  <c r="U10" i="8" s="1"/>
  <c r="V6" i="8"/>
  <c r="V10" i="8" s="1"/>
  <c r="W6" i="8"/>
  <c r="W10" i="8" s="1"/>
  <c r="X6" i="8"/>
  <c r="X10" i="8" s="1"/>
  <c r="Y6" i="8"/>
  <c r="Y10" i="8" s="1"/>
  <c r="B7" i="8"/>
  <c r="C7" i="8"/>
  <c r="D7" i="8"/>
  <c r="E7" i="8"/>
  <c r="F7" i="8"/>
  <c r="G7" i="8"/>
  <c r="H7" i="8"/>
  <c r="H11" i="8" s="1"/>
  <c r="I7" i="8"/>
  <c r="I11" i="8" s="1"/>
  <c r="J7" i="8"/>
  <c r="J11" i="8" s="1"/>
  <c r="K7" i="8"/>
  <c r="K11" i="8" s="1"/>
  <c r="L7" i="8"/>
  <c r="L11" i="8" s="1"/>
  <c r="M7" i="8"/>
  <c r="M11" i="8" s="1"/>
  <c r="N7" i="8"/>
  <c r="O7" i="8"/>
  <c r="P7" i="8"/>
  <c r="Q7" i="8"/>
  <c r="R7" i="8"/>
  <c r="S7" i="8"/>
  <c r="T7" i="8"/>
  <c r="T11" i="8" s="1"/>
  <c r="U7" i="8"/>
  <c r="U11" i="8" s="1"/>
  <c r="V7" i="8"/>
  <c r="V11" i="8" s="1"/>
  <c r="W7" i="8"/>
  <c r="W11" i="8" s="1"/>
  <c r="X7" i="8"/>
  <c r="X11" i="8" s="1"/>
  <c r="Y7" i="8"/>
  <c r="Y11" i="8" s="1"/>
  <c r="Y3" i="8"/>
  <c r="X3" i="8"/>
  <c r="W3" i="8"/>
  <c r="W12" i="8" s="1"/>
  <c r="V3" i="8"/>
  <c r="U3" i="8"/>
  <c r="T3" i="8"/>
  <c r="S3" i="8"/>
  <c r="R3" i="8"/>
  <c r="Q3" i="8"/>
  <c r="P3" i="8"/>
  <c r="O3" i="8"/>
  <c r="N3" i="8"/>
  <c r="N9" i="8" s="1"/>
  <c r="M3" i="8"/>
  <c r="L3" i="8"/>
  <c r="K3" i="8"/>
  <c r="J3" i="8"/>
  <c r="I3" i="8"/>
  <c r="H3" i="8"/>
  <c r="G3" i="8"/>
  <c r="F3" i="8"/>
  <c r="E3" i="8"/>
  <c r="D3" i="8"/>
  <c r="C3" i="8"/>
  <c r="B3" i="8"/>
  <c r="B11" i="8" s="1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K39" i="3" s="1"/>
  <c r="J17" i="3"/>
  <c r="J39" i="3" s="1"/>
  <c r="I17" i="3"/>
  <c r="I39" i="3" s="1"/>
  <c r="H17" i="3"/>
  <c r="H39" i="3" s="1"/>
  <c r="G17" i="3"/>
  <c r="G39" i="3" s="1"/>
  <c r="F17" i="3"/>
  <c r="F39" i="3" s="1"/>
  <c r="E17" i="3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E38" i="3" s="1"/>
  <c r="F16" i="3"/>
  <c r="G16" i="3"/>
  <c r="H16" i="3"/>
  <c r="H38" i="3" s="1"/>
  <c r="I16" i="3"/>
  <c r="I38" i="3" s="1"/>
  <c r="J16" i="3"/>
  <c r="J38" i="3" s="1"/>
  <c r="K16" i="3"/>
  <c r="K38" i="3" s="1"/>
  <c r="K12" i="3"/>
  <c r="K37" i="3" s="1"/>
  <c r="J12" i="3"/>
  <c r="J37" i="3" s="1"/>
  <c r="I12" i="3"/>
  <c r="H12" i="3"/>
  <c r="G12" i="3"/>
  <c r="F12" i="3"/>
  <c r="E12" i="3"/>
  <c r="F37" i="3" s="1"/>
  <c r="D12" i="3"/>
  <c r="E37" i="3" s="1"/>
  <c r="N39" i="3" l="1"/>
  <c r="N12" i="8"/>
  <c r="B12" i="8"/>
  <c r="D12" i="8"/>
  <c r="P12" i="8"/>
  <c r="E12" i="8"/>
  <c r="Q12" i="8"/>
  <c r="F12" i="8"/>
  <c r="R12" i="8"/>
  <c r="G12" i="8"/>
  <c r="S12" i="8"/>
  <c r="C12" i="8"/>
  <c r="S11" i="8"/>
  <c r="G11" i="8"/>
  <c r="S10" i="8"/>
  <c r="G10" i="8"/>
  <c r="S9" i="8"/>
  <c r="G9" i="8"/>
  <c r="H12" i="8"/>
  <c r="T12" i="8"/>
  <c r="R11" i="8"/>
  <c r="F11" i="8"/>
  <c r="R10" i="8"/>
  <c r="F10" i="8"/>
  <c r="R9" i="8"/>
  <c r="F9" i="8"/>
  <c r="I12" i="8"/>
  <c r="U12" i="8"/>
  <c r="Q11" i="8"/>
  <c r="E11" i="8"/>
  <c r="Q10" i="8"/>
  <c r="E10" i="8"/>
  <c r="Q9" i="8"/>
  <c r="E9" i="8"/>
  <c r="J12" i="8"/>
  <c r="V12" i="8"/>
  <c r="P11" i="8"/>
  <c r="D11" i="8"/>
  <c r="P10" i="8"/>
  <c r="D10" i="8"/>
  <c r="P9" i="8"/>
  <c r="D9" i="8"/>
  <c r="K12" i="8"/>
  <c r="O12" i="8"/>
  <c r="O11" i="8"/>
  <c r="C11" i="8"/>
  <c r="O10" i="8"/>
  <c r="C10" i="8"/>
  <c r="O9" i="8"/>
  <c r="C9" i="8"/>
  <c r="L39" i="3"/>
  <c r="L38" i="3"/>
  <c r="L37" i="3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<sst xmlns="http://schemas.openxmlformats.org/spreadsheetml/2006/main" count="242" uniqueCount="178">
  <si>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</si>
  <si>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</si>
  <si>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</si>
  <si>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</si>
  <si>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</si>
  <si>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</si>
  <si>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</si>
  <si>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</si>
  <si>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</si>
  <si>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</si>
  <si>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</si>
  <si>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</si>
  <si>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</si>
  <si>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</si>
  <si>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</si>
  <si>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</si>
  <si>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</si>
  <si>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</si>
  <si>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</si>
  <si>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</si>
  <si>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</si>
  <si>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</si>
  <si>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</si>
  <si>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</si>
  <si>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</si>
  <si>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</si>
  <si>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</si>
  <si>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</si>
  <si>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</si>
  <si>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</si>
  <si>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</si>
  <si>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</si>
  <si>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</si>
  <si>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</si>
  <si>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</si>
  <si>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</si>
  <si>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</si>
  <si>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</si>
  <si>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</si>
  <si>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</si>
  <si>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</si>
  <si>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</si>
  <si>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</si>
  <si>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</si>
  <si>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</si>
  <si>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</si>
  <si>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</si>
  <si>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</si>
  <si>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</si>
  <si>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</si>
  <si>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</si>
  <si>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</si>
  <si>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</si>
  <si>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</si>
  <si>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</si>
  <si>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</si>
  <si>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</si>
  <si>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</si>
  <si>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</si>
  <si>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</si>
  <si>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</si>
  <si>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</si>
  <si>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</si>
  <si>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</si>
  <si>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</si>
  <si>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</si>
  <si>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</si>
  <si>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</si>
  <si>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</si>
  <si>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</si>
  <si>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</si>
  <si>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</si>
  <si>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</si>
  <si>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</si>
  <si>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</si>
  <si>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</si>
  <si>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</si>
  <si>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</si>
  <si>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</si>
  <si>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</si>
  <si>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</si>
  <si>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</si>
  <si>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</si>
  <si>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</si>
  <si>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</si>
  <si>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</si>
  <si>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</si>
  <si>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</si>
  <si>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</si>
  <si>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</si>
  <si>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</si>
  <si>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</si>
  <si>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</si>
  <si>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</si>
  <si>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</si>
  <si>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</si>
  <si>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</si>
  <si>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</si>
  <si>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</si>
  <si>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</si>
  <si>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</si>
  <si>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</si>
  <si>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</si>
  <si>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</si>
  <si>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</si>
  <si>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https://itooza.com/stats/251970/0/31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</si>
  <si>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</si>
  <si>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</si>
  <si>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</si>
  <si>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</si>
  <si>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</si>
  <si>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</si>
  <si>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</si>
  <si>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주식수/유통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</si>
  <si>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</si>
  <si>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</si>
  <si>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</si>
  <si>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</si>
  <si>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</si>
  <si>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</si>
  <si>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</si>
  <si>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</si>
  <si>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</si>
  <si>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</si>
  <si>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</si>
  <si>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</si>
  <si>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</si>
  <si>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</si>
  <si>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</si>
  <si>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</si>
  <si>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</si>
  <si>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</si>
  <si>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</si>
  <si>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</si>
  <si>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</si>
  <si>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</si>
  <si>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</si>
  <si>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</si>
  <si>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</si>
  <si>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</si>
  <si>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</si>
  <si>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</si>
  <si>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</si>
  <si>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</si>
  <si>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</si>
  <si>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</si>
  <si>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</si>
  <si>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</si>
  <si>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</si>
  <si>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</si>
  <si>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</si>
  <si>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</si>
  <si>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</si>
  <si>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</si>
  <si>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</si>
  <si>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</si>
  <si>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</si>
  <si>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</si>
  <si>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</si>
  <si>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</si>
  <si>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</si>
  <si>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</si>
  <si>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</si>
  <si>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코스피</t>
    <phoneticPr fontId="2" type="noConversion"/>
  </si>
  <si>
    <t>국민연금공단</t>
    <phoneticPr fontId="2" type="noConversion"/>
  </si>
  <si>
    <t>O</t>
    <phoneticPr fontId="2" type="noConversion"/>
  </si>
  <si>
    <t>https://itooza.com/stats/010140/2/31</t>
  </si>
  <si>
    <t>https://itooza.com/stats/010140/1/31</t>
  </si>
  <si>
    <t>https://itooza.com/stats/010140/4/31</t>
  </si>
  <si>
    <t>https://itooza.com/stats/010140/0/31</t>
  </si>
  <si>
    <t>https://itooza.com/stats/010140/2/32</t>
  </si>
  <si>
    <t>삼성중공업</t>
    <phoneticPr fontId="2" type="noConversion"/>
  </si>
  <si>
    <t>조선</t>
    <phoneticPr fontId="2" type="noConversion"/>
  </si>
  <si>
    <t>삼성전자 외 7인</t>
    <phoneticPr fontId="2" type="noConversion"/>
  </si>
  <si>
    <t>GIC Private Limited</t>
    <phoneticPr fontId="2" type="noConversion"/>
  </si>
  <si>
    <t>거버먼트 오브 싱가폴</t>
    <phoneticPr fontId="2" type="noConversion"/>
  </si>
  <si>
    <t>OPM</t>
    <phoneticPr fontId="2" type="noConversion"/>
  </si>
  <si>
    <t>부채비율(%)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</si>
</sst>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C3C3C"/>
      <name val="Dotum"/>
      <family val="3"/>
    </font>
    <font>
      <sz val="11"/>
      <color rgb="FF3C3C3C"/>
      <name val="Dotum"/>
      <family val="3"/>
    </font>
    <font>
      <sz val="8"/>
      <color rgb="FFFFFFFF"/>
      <name val="Dotum"/>
      <family val="3"/>
    </font>
    <font>
      <sz val="11"/>
      <color theme="1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horizontal="center" vertical="center" wrapText="1"/>
    </xf>
    <xf numFmtId="17" fontId="7" fillId="5" borderId="42" xfId="0" applyNumberFormat="1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right" vertical="center" wrapText="1"/>
    </xf>
    <xf numFmtId="3" fontId="11" fillId="7" borderId="47" xfId="0" applyNumberFormat="1" applyFont="1" applyFill="1" applyBorder="1" applyAlignment="1">
      <alignment horizontal="right" vertical="center" wrapText="1"/>
    </xf>
    <xf numFmtId="0" fontId="10" fillId="7" borderId="47" xfId="0" applyFont="1" applyFill="1" applyBorder="1" applyAlignment="1">
      <alignment horizontal="right" vertical="center" wrapText="1"/>
    </xf>
    <xf numFmtId="0" fontId="11" fillId="0" borderId="47" xfId="0" applyFont="1" applyBorder="1" applyAlignment="1">
      <alignment horizontal="right" vertical="center" wrapText="1"/>
    </xf>
    <xf numFmtId="0" fontId="11" fillId="7" borderId="47" xfId="0" applyFont="1" applyFill="1" applyBorder="1" applyAlignment="1">
      <alignment horizontal="right" vertical="center" wrapText="1"/>
    </xf>
    <xf numFmtId="0" fontId="12" fillId="0" borderId="47" xfId="0" applyFont="1" applyBorder="1" applyAlignment="1">
      <alignment horizontal="right" vertical="center" wrapText="1"/>
    </xf>
    <xf numFmtId="0" fontId="12" fillId="7" borderId="47" xfId="0" applyFont="1" applyFill="1" applyBorder="1" applyAlignment="1">
      <alignment horizontal="right" vertical="center" wrapText="1"/>
    </xf>
    <xf numFmtId="0" fontId="9" fillId="6" borderId="49" xfId="0" applyFont="1" applyFill="1" applyBorder="1" applyAlignment="1">
      <alignment horizontal="center" vertical="center" wrapText="1"/>
    </xf>
    <xf numFmtId="3" fontId="11" fillId="0" borderId="49" xfId="0" applyNumberFormat="1" applyFont="1" applyBorder="1" applyAlignment="1">
      <alignment horizontal="right" vertical="center" wrapText="1"/>
    </xf>
    <xf numFmtId="0" fontId="10" fillId="7" borderId="49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3" fontId="12" fillId="0" borderId="47" xfId="0" applyNumberFormat="1" applyFont="1" applyBorder="1" applyAlignment="1">
      <alignment horizontal="right" vertical="center" wrapText="1"/>
    </xf>
    <xf numFmtId="0" fontId="10" fillId="0" borderId="47" xfId="0" applyFont="1" applyBorder="1" applyAlignment="1">
      <alignment horizontal="right" vertical="center" wrapText="1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4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3" fontId="12" fillId="7" borderId="47" xfId="0" applyNumberFormat="1" applyFont="1" applyFill="1" applyBorder="1" applyAlignment="1">
      <alignment horizontal="right" vertical="center" wrapText="1"/>
    </xf>
    <xf numFmtId="10" fontId="0" fillId="0" borderId="3" xfId="0" applyNumberFormat="1" applyBorder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9" fontId="0" fillId="0" borderId="52" xfId="1" applyFont="1" applyBorder="1">
      <alignment vertical="center"/>
    </xf>
    <xf numFmtId="9" fontId="0" fillId="0" borderId="54" xfId="1" applyFont="1" applyBorder="1">
      <alignment vertical="center"/>
    </xf>
    <xf numFmtId="0" fontId="0" fillId="0" borderId="5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>
      <alignment vertical="center"/>
    </xf>
    <xf numFmtId="9" fontId="0" fillId="0" borderId="56" xfId="1" applyFont="1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9" fontId="0" fillId="0" borderId="58" xfId="1" applyFont="1" applyBorder="1">
      <alignment vertical="center"/>
    </xf>
    <xf numFmtId="9" fontId="0" fillId="0" borderId="59" xfId="1" applyFont="1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9" fontId="0" fillId="0" borderId="57" xfId="1" applyFont="1" applyBorder="1">
      <alignment vertical="center"/>
    </xf>
  </cellXfs>
  <cellStyles count="3">
    <cellStyle name="백분율" xfId="1" builtinId="5"/>
    <cellStyle name="표준" xfId="0" builtinId="0"/>
    <cellStyle name="하이퍼링크" xfId="2" builtinId="8"/>
  </cellStyles>
  <dxfs count="1"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0.95718696397941683</c:v>
                </c:pt>
                <c:pt idx="1">
                  <c:v>0.9767284229552643</c:v>
                </c:pt>
                <c:pt idx="2">
                  <c:v>0.99017611727578136</c:v>
                </c:pt>
                <c:pt idx="3">
                  <c:v>1.0286032172824626</c:v>
                </c:pt>
                <c:pt idx="4">
                  <c:v>0.97196977991897515</c:v>
                </c:pt>
                <c:pt idx="5">
                  <c:v>1.3297664794561042</c:v>
                </c:pt>
                <c:pt idx="6">
                  <c:v>0.9507991412213741</c:v>
                </c:pt>
                <c:pt idx="7">
                  <c:v>1.0249789840278611</c:v>
                </c:pt>
                <c:pt idx="8">
                  <c:v>1.2446335577289471</c:v>
                </c:pt>
                <c:pt idx="9">
                  <c:v>1.188516467502186</c:v>
                </c:pt>
                <c:pt idx="10">
                  <c:v>0.92789820923656929</c:v>
                </c:pt>
                <c:pt idx="11">
                  <c:v>1.0888708367181152</c:v>
                </c:pt>
                <c:pt idx="12">
                  <c:v>0.99265399649548458</c:v>
                </c:pt>
                <c:pt idx="13">
                  <c:v>1.1216604726176285</c:v>
                </c:pt>
                <c:pt idx="14">
                  <c:v>1.050282122705521</c:v>
                </c:pt>
                <c:pt idx="15">
                  <c:v>1.1403487304986235</c:v>
                </c:pt>
                <c:pt idx="16">
                  <c:v>0.93215375989034954</c:v>
                </c:pt>
                <c:pt idx="17">
                  <c:v>0.921677459142769</c:v>
                </c:pt>
                <c:pt idx="18">
                  <c:v>0.90787005036042268</c:v>
                </c:pt>
                <c:pt idx="19">
                  <c:v>0.91879007068880492</c:v>
                </c:pt>
                <c:pt idx="20">
                  <c:v>0.92989181361274387</c:v>
                </c:pt>
                <c:pt idx="21">
                  <c:v>0.90797788309636651</c:v>
                </c:pt>
                <c:pt idx="22">
                  <c:v>0.90210934136891952</c:v>
                </c:pt>
                <c:pt idx="23">
                  <c:v>0.89049770404384532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6.5660377358490563E-2</c:v>
                </c:pt>
                <c:pt idx="1">
                  <c:v>5.5072300045187525E-2</c:v>
                </c:pt>
                <c:pt idx="2">
                  <c:v>0.16863483660796091</c:v>
                </c:pt>
                <c:pt idx="3">
                  <c:v>7.1067637105372949E-2</c:v>
                </c:pt>
                <c:pt idx="4">
                  <c:v>5.4253804883389906E-2</c:v>
                </c:pt>
                <c:pt idx="5">
                  <c:v>8.8678687555424185E-2</c:v>
                </c:pt>
                <c:pt idx="6">
                  <c:v>5.7251908396946563E-2</c:v>
                </c:pt>
                <c:pt idx="7">
                  <c:v>0.14621112045154316</c:v>
                </c:pt>
                <c:pt idx="8">
                  <c:v>7.7225962149117242E-2</c:v>
                </c:pt>
                <c:pt idx="9">
                  <c:v>6.6686097347712039E-2</c:v>
                </c:pt>
                <c:pt idx="10">
                  <c:v>0.14629056146492528</c:v>
                </c:pt>
                <c:pt idx="11">
                  <c:v>5.0365556458164096E-2</c:v>
                </c:pt>
                <c:pt idx="12">
                  <c:v>7.1303410163094758E-2</c:v>
                </c:pt>
                <c:pt idx="13">
                  <c:v>5.7709838019774209E-2</c:v>
                </c:pt>
                <c:pt idx="14">
                  <c:v>6.9709306478108704E-2</c:v>
                </c:pt>
                <c:pt idx="15">
                  <c:v>6.5157540532272865E-2</c:v>
                </c:pt>
                <c:pt idx="16">
                  <c:v>5.5635162918198242E-2</c:v>
                </c:pt>
                <c:pt idx="17">
                  <c:v>4.8052215027238152E-2</c:v>
                </c:pt>
                <c:pt idx="18">
                  <c:v>5.4705243408709393E-2</c:v>
                </c:pt>
                <c:pt idx="19">
                  <c:v>4.8742396843662668E-2</c:v>
                </c:pt>
                <c:pt idx="20">
                  <c:v>3.6928188090978788E-2</c:v>
                </c:pt>
                <c:pt idx="21">
                  <c:v>4.0363349131121641E-2</c:v>
                </c:pt>
                <c:pt idx="22">
                  <c:v>4.6276366767111492E-2</c:v>
                </c:pt>
                <c:pt idx="23">
                  <c:v>4.4956302769960009E-2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14575</c:v>
                </c:pt>
                <c:pt idx="1">
                  <c:v>17704</c:v>
                </c:pt>
                <c:pt idx="2">
                  <c:v>19646</c:v>
                </c:pt>
                <c:pt idx="3">
                  <c:v>21571</c:v>
                </c:pt>
                <c:pt idx="4">
                  <c:v>18266</c:v>
                </c:pt>
                <c:pt idx="5">
                  <c:v>16915</c:v>
                </c:pt>
                <c:pt idx="6">
                  <c:v>16768</c:v>
                </c:pt>
                <c:pt idx="7">
                  <c:v>16654</c:v>
                </c:pt>
                <c:pt idx="8">
                  <c:v>15746</c:v>
                </c:pt>
                <c:pt idx="9">
                  <c:v>17155</c:v>
                </c:pt>
                <c:pt idx="10">
                  <c:v>14854</c:v>
                </c:pt>
                <c:pt idx="11">
                  <c:v>18465</c:v>
                </c:pt>
                <c:pt idx="12">
                  <c:v>14838</c:v>
                </c:pt>
                <c:pt idx="13">
                  <c:v>14261</c:v>
                </c:pt>
                <c:pt idx="14">
                  <c:v>14001</c:v>
                </c:pt>
                <c:pt idx="15">
                  <c:v>16345</c:v>
                </c:pt>
                <c:pt idx="16">
                  <c:v>16051</c:v>
                </c:pt>
                <c:pt idx="17">
                  <c:v>19458</c:v>
                </c:pt>
                <c:pt idx="18">
                  <c:v>20254</c:v>
                </c:pt>
                <c:pt idx="19">
                  <c:v>24332</c:v>
                </c:pt>
                <c:pt idx="20">
                  <c:v>23478</c:v>
                </c:pt>
                <c:pt idx="21">
                  <c:v>25320</c:v>
                </c:pt>
                <c:pt idx="22">
                  <c:v>23230</c:v>
                </c:pt>
                <c:pt idx="23">
                  <c:v>27004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-2.2847341337907376E-2</c:v>
                </c:pt>
                <c:pt idx="1">
                  <c:v>-3.1800723000451878E-2</c:v>
                </c:pt>
                <c:pt idx="2">
                  <c:v>-0.15881095388374225</c:v>
                </c:pt>
                <c:pt idx="3">
                  <c:v>-9.9670854387835517E-2</c:v>
                </c:pt>
                <c:pt idx="4">
                  <c:v>-2.6168838278769299E-2</c:v>
                </c:pt>
                <c:pt idx="5">
                  <c:v>-0.41838604788649125</c:v>
                </c:pt>
                <c:pt idx="6">
                  <c:v>-7.9914122137404574E-3</c:v>
                </c:pt>
                <c:pt idx="7">
                  <c:v>-0.17119010447940436</c:v>
                </c:pt>
                <c:pt idx="8">
                  <c:v>-0.32185951987806427</c:v>
                </c:pt>
                <c:pt idx="9">
                  <c:v>-0.25526085689303413</c:v>
                </c:pt>
                <c:pt idx="10">
                  <c:v>-7.4188770701494544E-2</c:v>
                </c:pt>
                <c:pt idx="11">
                  <c:v>-0.13923639317627945</c:v>
                </c:pt>
                <c:pt idx="12">
                  <c:v>-6.3957406658579324E-2</c:v>
                </c:pt>
                <c:pt idx="13">
                  <c:v>-0.17930018932753664</c:v>
                </c:pt>
                <c:pt idx="14">
                  <c:v>-0.11992000571387758</c:v>
                </c:pt>
                <c:pt idx="15">
                  <c:v>-0.2055062710308963</c:v>
                </c:pt>
                <c:pt idx="16">
                  <c:v>1.2211077191452245E-2</c:v>
                </c:pt>
                <c:pt idx="17">
                  <c:v>3.0270325829992804E-2</c:v>
                </c:pt>
                <c:pt idx="18">
                  <c:v>3.7474079194233241E-2</c:v>
                </c:pt>
                <c:pt idx="19">
                  <c:v>3.2467532467532464E-2</c:v>
                </c:pt>
                <c:pt idx="20">
                  <c:v>3.3179998296277366E-2</c:v>
                </c:pt>
                <c:pt idx="21">
                  <c:v>5.161927330173776E-2</c:v>
                </c:pt>
                <c:pt idx="22">
                  <c:v>5.1614291863969007E-2</c:v>
                </c:pt>
                <c:pt idx="23">
                  <c:v>6.4508961635313292E-2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15</xdr:row>
      <xdr:rowOff>4235</xdr:rowOff>
    </xdr:from>
    <xdr:to>
      <xdr:col>10</xdr:col>
      <xdr:colOff>158750</xdr:colOff>
      <xdr:row>28</xdr:row>
      <xdr:rowOff>10584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206374</xdr:colOff>
      <xdr:row>15</xdr:row>
      <xdr:rowOff>14818</xdr:rowOff>
    </xdr:from>
    <xdr:to>
      <xdr:col>19</xdr:col>
      <xdr:colOff>381000</xdr:colOff>
      <xdr:row>28</xdr:row>
      <xdr:rowOff>6351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41"/>
  <sheetViews>
    <sheetView tabSelected="1" topLeftCell="A13" workbookViewId="0">
      <selection activeCell="R20" sqref="R19:R20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45755</v>
      </c>
      <c r="Q2" t="s">
        <v>22</v>
      </c>
    </row>
    <row r="3" spans="2:17">
      <c r="B3" s="51" t="s">
        <v>16</v>
      </c>
      <c r="C3" s="43" t="s">
        <v>171</v>
      </c>
      <c r="D3" s="52" t="s">
        <v>115</v>
      </c>
      <c r="E3" s="48">
        <v>13210</v>
      </c>
      <c r="F3" s="51" t="s">
        <v>113</v>
      </c>
      <c r="G3" s="137">
        <v>0.75700000000000001</v>
      </c>
      <c r="H3" s="114"/>
      <c r="I3" s="119"/>
    </row>
    <row r="4" spans="2:17">
      <c r="B4" s="51" t="s">
        <v>19</v>
      </c>
      <c r="C4" s="3">
        <v>10140</v>
      </c>
      <c r="D4" s="52" t="s">
        <v>116</v>
      </c>
      <c r="E4" s="48">
        <v>15840</v>
      </c>
      <c r="F4" s="126" t="s">
        <v>21</v>
      </c>
      <c r="G4" s="116" t="s">
        <v>173</v>
      </c>
      <c r="H4" s="119"/>
      <c r="I4" s="6">
        <v>20.89</v>
      </c>
    </row>
    <row r="5" spans="2:17">
      <c r="B5" s="52" t="s">
        <v>112</v>
      </c>
      <c r="C5" s="3">
        <v>116336</v>
      </c>
      <c r="D5" s="52" t="s">
        <v>117</v>
      </c>
      <c r="E5" s="48">
        <v>8380</v>
      </c>
      <c r="F5" s="127"/>
      <c r="G5" s="116" t="s">
        <v>164</v>
      </c>
      <c r="H5" s="119"/>
      <c r="I5" s="6">
        <v>7.98</v>
      </c>
    </row>
    <row r="6" spans="2:17">
      <c r="B6" s="51" t="s">
        <v>17</v>
      </c>
      <c r="C6" s="3" t="s">
        <v>172</v>
      </c>
      <c r="D6" s="52" t="s">
        <v>118</v>
      </c>
      <c r="E6" s="48">
        <v>18233</v>
      </c>
      <c r="F6" s="127"/>
      <c r="G6" s="116" t="s">
        <v>174</v>
      </c>
      <c r="H6" s="119"/>
      <c r="I6" s="6">
        <v>6.08</v>
      </c>
    </row>
    <row r="7" spans="2:17">
      <c r="B7" s="51" t="s">
        <v>18</v>
      </c>
      <c r="C7" s="3" t="s">
        <v>163</v>
      </c>
      <c r="D7" s="52" t="s">
        <v>29</v>
      </c>
      <c r="E7" s="49">
        <v>181.1</v>
      </c>
      <c r="F7" s="127"/>
      <c r="G7" s="116" t="s">
        <v>175</v>
      </c>
      <c r="H7" s="119"/>
      <c r="I7" s="6">
        <v>5.09</v>
      </c>
    </row>
    <row r="8" spans="2:17">
      <c r="B8" s="51" t="s">
        <v>20</v>
      </c>
      <c r="C8" s="44">
        <v>880000000</v>
      </c>
      <c r="D8" s="53" t="s">
        <v>119</v>
      </c>
      <c r="E8" s="50">
        <v>24.12</v>
      </c>
      <c r="F8" s="128"/>
      <c r="G8" s="129"/>
      <c r="H8" s="130"/>
      <c r="I8" s="6"/>
    </row>
    <row r="9" spans="2:17">
      <c r="B9" s="51" t="s">
        <v>114</v>
      </c>
      <c r="C9" s="45">
        <v>0.29949999999999999</v>
      </c>
      <c r="D9" s="52" t="s">
        <v>31</v>
      </c>
      <c r="E9" s="49">
        <v>2.86</v>
      </c>
      <c r="F9" s="52" t="s">
        <v>120</v>
      </c>
      <c r="G9" s="3" t="s">
        <v>122</v>
      </c>
      <c r="H9" s="52" t="s">
        <v>121</v>
      </c>
      <c r="I9" s="3" t="s">
        <v>165</v>
      </c>
    </row>
    <row r="10" spans="2:17" ht="17.25" thickBot="1"/>
    <row r="11" spans="2:17" ht="17.25" thickBot="1">
      <c r="B11" s="111" t="s">
        <v>23</v>
      </c>
      <c r="C11" s="112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120" t="s">
        <v>0</v>
      </c>
      <c r="C12" s="121"/>
      <c r="D12" s="15">
        <f>연간손익!I2</f>
        <v>79012</v>
      </c>
      <c r="E12" s="16">
        <f>연간손익!H2</f>
        <v>52651</v>
      </c>
      <c r="F12" s="16">
        <f>연간손익!G2</f>
        <v>73497</v>
      </c>
      <c r="G12" s="16">
        <f>연간손익!F2</f>
        <v>68603</v>
      </c>
      <c r="H12" s="16">
        <f>연간손익!E2</f>
        <v>66220</v>
      </c>
      <c r="I12" s="16">
        <f>연간손익!D2</f>
        <v>59447</v>
      </c>
      <c r="J12" s="16">
        <f>연간손익!C2</f>
        <v>80094</v>
      </c>
      <c r="K12" s="17">
        <f>연간손익!B2</f>
        <v>99031</v>
      </c>
      <c r="L12" s="103">
        <f>Sheet6!G5</f>
        <v>108565</v>
      </c>
      <c r="M12" s="106">
        <f>Sheet6!H5</f>
        <v>122788</v>
      </c>
      <c r="N12" s="107">
        <f>Sheet6!I5</f>
        <v>129837</v>
      </c>
    </row>
    <row r="13" spans="2:17">
      <c r="B13" s="113" t="s">
        <v>1</v>
      </c>
      <c r="C13" s="114"/>
      <c r="D13" s="18">
        <f>연간손익!I3</f>
        <v>80517</v>
      </c>
      <c r="E13" s="19">
        <f>연간손익!H3</f>
        <v>52693</v>
      </c>
      <c r="F13" s="19">
        <f>연간손익!G3</f>
        <v>72884</v>
      </c>
      <c r="G13" s="19">
        <f>연간손익!F3</f>
        <v>73259</v>
      </c>
      <c r="H13" s="19">
        <f>연간손익!E3</f>
        <v>73877</v>
      </c>
      <c r="I13" s="19">
        <f>연간손익!D3</f>
        <v>64069</v>
      </c>
      <c r="J13" s="19">
        <f>연간손익!C3</f>
        <v>73640</v>
      </c>
      <c r="K13" s="20">
        <f>연간손익!B3</f>
        <v>89825</v>
      </c>
      <c r="L13" s="65"/>
      <c r="M13" s="66"/>
      <c r="N13" s="67"/>
    </row>
    <row r="14" spans="2:17">
      <c r="B14" s="113" t="s">
        <v>2</v>
      </c>
      <c r="C14" s="114"/>
      <c r="D14" s="18">
        <f>연간손익!I4</f>
        <v>-1504</v>
      </c>
      <c r="E14" s="19">
        <f>연간손익!H4</f>
        <v>-41</v>
      </c>
      <c r="F14" s="19">
        <f>연간손익!G4</f>
        <v>613</v>
      </c>
      <c r="G14" s="19">
        <f>연간손익!F4</f>
        <v>-4655</v>
      </c>
      <c r="H14" s="19">
        <f>연간손익!E4</f>
        <v>-7657</v>
      </c>
      <c r="I14" s="19">
        <f>연간손익!D4</f>
        <v>-4622</v>
      </c>
      <c r="J14" s="19">
        <f>연간손익!C4</f>
        <v>6455</v>
      </c>
      <c r="K14" s="20">
        <f>연간손익!B4</f>
        <v>9206</v>
      </c>
      <c r="L14" s="65"/>
      <c r="M14" s="66"/>
      <c r="N14" s="67"/>
    </row>
    <row r="15" spans="2:17">
      <c r="B15" s="113" t="s">
        <v>3</v>
      </c>
      <c r="C15" s="114"/>
      <c r="D15" s="18">
        <f>연간손익!I5</f>
        <v>3737</v>
      </c>
      <c r="E15" s="19">
        <f>연간손익!H5</f>
        <v>4051</v>
      </c>
      <c r="F15" s="19">
        <f>연간손익!G5</f>
        <v>6779</v>
      </c>
      <c r="G15" s="19">
        <f>연간손익!F5</f>
        <v>5886</v>
      </c>
      <c r="H15" s="19">
        <f>연간손익!E5</f>
        <v>5463</v>
      </c>
      <c r="I15" s="19">
        <f>연간손익!D5</f>
        <v>3922</v>
      </c>
      <c r="J15" s="19">
        <f>연간손익!C5</f>
        <v>4121</v>
      </c>
      <c r="K15" s="20">
        <f>연간손익!B5</f>
        <v>4179</v>
      </c>
      <c r="L15" s="65"/>
      <c r="M15" s="66"/>
      <c r="N15" s="67"/>
    </row>
    <row r="16" spans="2:17">
      <c r="B16" s="113" t="s">
        <v>4</v>
      </c>
      <c r="C16" s="114"/>
      <c r="D16" s="18">
        <f>연간손익!I6</f>
        <v>-5242</v>
      </c>
      <c r="E16" s="19">
        <f>연간손익!H6</f>
        <v>-4093</v>
      </c>
      <c r="F16" s="19">
        <f>연간손익!G6</f>
        <v>-6166</v>
      </c>
      <c r="G16" s="19">
        <f>연간손익!F6</f>
        <v>-10541</v>
      </c>
      <c r="H16" s="19">
        <f>연간손익!E6</f>
        <v>-13120</v>
      </c>
      <c r="I16" s="19">
        <f>연간손익!D6</f>
        <v>-8544</v>
      </c>
      <c r="J16" s="19">
        <f>연간손익!C6</f>
        <v>2333</v>
      </c>
      <c r="K16" s="20">
        <f>연간손익!B6</f>
        <v>5027</v>
      </c>
      <c r="L16" s="104">
        <f>Sheet6!G6</f>
        <v>7368</v>
      </c>
      <c r="M16" s="108">
        <f>Sheet6!H6</f>
        <v>10823</v>
      </c>
      <c r="N16" s="109">
        <f>Sheet6!I6</f>
        <v>12716</v>
      </c>
    </row>
    <row r="17" spans="2:14" ht="17.25" thickBot="1">
      <c r="B17" s="122" t="s">
        <v>25</v>
      </c>
      <c r="C17" s="123"/>
      <c r="D17" s="21">
        <f>연간손익!I14</f>
        <v>-3407</v>
      </c>
      <c r="E17" s="22">
        <f>연간손익!H14</f>
        <v>-3882</v>
      </c>
      <c r="F17" s="22">
        <f>연간손익!G14</f>
        <v>-13154</v>
      </c>
      <c r="G17" s="22">
        <f>연간손익!F14</f>
        <v>-14927</v>
      </c>
      <c r="H17" s="22">
        <f>연간손익!E14</f>
        <v>-14521</v>
      </c>
      <c r="I17" s="22">
        <f>연간손익!D14</f>
        <v>-6274</v>
      </c>
      <c r="J17" s="22">
        <f>연간손익!C14</f>
        <v>-1556</v>
      </c>
      <c r="K17" s="23">
        <f>연간손익!B14</f>
        <v>539</v>
      </c>
      <c r="L17" s="105">
        <f>Sheet6!G9</f>
        <v>4758</v>
      </c>
      <c r="M17" s="110">
        <f>Sheet6!H9</f>
        <v>7716</v>
      </c>
      <c r="N17" s="70"/>
    </row>
    <row r="18" spans="2:14">
      <c r="B18" s="120" t="s">
        <v>41</v>
      </c>
      <c r="C18" s="121"/>
      <c r="D18" s="24">
        <f>연간재무!I31</f>
        <v>80207</v>
      </c>
      <c r="E18" s="25">
        <f>연간재무!H31</f>
        <v>75366</v>
      </c>
      <c r="F18" s="16">
        <f>연간재무!G31</f>
        <v>83512</v>
      </c>
      <c r="G18" s="25">
        <f>연간재무!F31</f>
        <v>92039</v>
      </c>
      <c r="H18" s="25">
        <f>연간재무!E31</f>
        <v>80413</v>
      </c>
      <c r="I18" s="25">
        <f>연간재무!D31</f>
        <v>109198</v>
      </c>
      <c r="J18" s="25">
        <f>연간재무!C31</f>
        <v>121842</v>
      </c>
      <c r="K18" s="26">
        <f>연간재무!B31</f>
        <v>134452</v>
      </c>
      <c r="L18" s="57"/>
      <c r="M18" s="7"/>
      <c r="N18" s="58"/>
    </row>
    <row r="19" spans="2:14">
      <c r="B19" s="124" t="s">
        <v>106</v>
      </c>
      <c r="C19" s="125"/>
      <c r="D19" s="27">
        <f>연간재무!I17</f>
        <v>19790</v>
      </c>
      <c r="E19" s="3">
        <f>연간재무!H17</f>
        <v>14481</v>
      </c>
      <c r="F19" s="19">
        <f>연간재무!G17</f>
        <v>15923</v>
      </c>
      <c r="G19" s="3">
        <f>연간재무!F17</f>
        <v>18148</v>
      </c>
      <c r="H19" s="3">
        <f>연간재무!E17</f>
        <v>9224</v>
      </c>
      <c r="I19" s="3">
        <f>연간재무!D17</f>
        <v>14074</v>
      </c>
      <c r="J19" s="3">
        <f>연간재무!C17</f>
        <v>18496</v>
      </c>
      <c r="K19" s="28">
        <f>연간재무!B17</f>
        <v>21558</v>
      </c>
      <c r="L19" s="11"/>
      <c r="M19" s="2"/>
      <c r="N19" s="8"/>
    </row>
    <row r="20" spans="2:14">
      <c r="B20" s="124" t="s">
        <v>107</v>
      </c>
      <c r="C20" s="125"/>
      <c r="D20" s="27">
        <f>연간재무!I24</f>
        <v>5245</v>
      </c>
      <c r="E20" s="3">
        <f>연간재무!H24</f>
        <v>5461</v>
      </c>
      <c r="F20" s="19">
        <f>연간재무!G24</f>
        <v>4318</v>
      </c>
      <c r="G20" s="3">
        <f>연간재무!F24</f>
        <v>10988</v>
      </c>
      <c r="H20" s="3">
        <f>연간재무!E24</f>
        <v>2237</v>
      </c>
      <c r="I20" s="3">
        <f>연간재무!D24</f>
        <v>10172</v>
      </c>
      <c r="J20" s="3">
        <f>연간재무!C24</f>
        <v>3116</v>
      </c>
      <c r="K20" s="28">
        <f>연간재무!B24</f>
        <v>619</v>
      </c>
      <c r="L20" s="11"/>
      <c r="M20" s="2"/>
      <c r="N20" s="8"/>
    </row>
    <row r="21" spans="2:14">
      <c r="B21" s="124" t="s">
        <v>111</v>
      </c>
      <c r="C21" s="125"/>
      <c r="D21" s="27">
        <f>SUM(D19:D20)</f>
        <v>25035</v>
      </c>
      <c r="E21" s="3">
        <f t="shared" ref="E21:K21" si="0">SUM(E19:E20)</f>
        <v>19942</v>
      </c>
      <c r="F21" s="3">
        <f t="shared" si="0"/>
        <v>20241</v>
      </c>
      <c r="G21" s="3">
        <f t="shared" si="0"/>
        <v>29136</v>
      </c>
      <c r="H21" s="3">
        <f t="shared" si="0"/>
        <v>11461</v>
      </c>
      <c r="I21" s="3">
        <f t="shared" si="0"/>
        <v>24246</v>
      </c>
      <c r="J21" s="3">
        <f t="shared" si="0"/>
        <v>21612</v>
      </c>
      <c r="K21" s="28">
        <f t="shared" si="0"/>
        <v>22177</v>
      </c>
      <c r="L21" s="11"/>
      <c r="M21" s="2"/>
      <c r="N21" s="8"/>
    </row>
    <row r="22" spans="2:14">
      <c r="B22" s="113" t="s">
        <v>39</v>
      </c>
      <c r="C22" s="114"/>
      <c r="D22" s="27">
        <f>연간재무!I34</f>
        <v>57975</v>
      </c>
      <c r="E22" s="3">
        <f>연간재무!H34</f>
        <v>67463</v>
      </c>
      <c r="F22" s="19">
        <f>연간재무!G34</f>
        <v>52489</v>
      </c>
      <c r="G22" s="19">
        <f>연간재무!F34</f>
        <v>37182</v>
      </c>
      <c r="H22" s="19">
        <f>연간재무!E34</f>
        <v>40973</v>
      </c>
      <c r="I22" s="19">
        <f>연간재무!D34</f>
        <v>35719</v>
      </c>
      <c r="J22" s="19">
        <f>연간재무!C34</f>
        <v>34092</v>
      </c>
      <c r="K22" s="20">
        <f>연간재무!B34</f>
        <v>37495</v>
      </c>
      <c r="L22" s="11"/>
      <c r="M22" s="2"/>
      <c r="N22" s="8"/>
    </row>
    <row r="23" spans="2:14">
      <c r="B23" s="113" t="s">
        <v>108</v>
      </c>
      <c r="C23" s="114"/>
      <c r="D23" s="27">
        <f>연간재무!I8</f>
        <v>35637</v>
      </c>
      <c r="E23" s="3">
        <f>연간재무!H8</f>
        <v>5770</v>
      </c>
      <c r="F23" s="19">
        <f>연간재무!G8</f>
        <v>2858</v>
      </c>
      <c r="G23" s="19">
        <f>연간재무!F8</f>
        <v>2934</v>
      </c>
      <c r="H23" s="19">
        <f>연간재무!E8</f>
        <v>1487</v>
      </c>
      <c r="I23" s="19">
        <f>연간재무!D8</f>
        <v>7738</v>
      </c>
      <c r="J23" s="19">
        <f>연간재무!C8</f>
        <v>5454</v>
      </c>
      <c r="K23" s="20">
        <f>연간재무!B8</f>
        <v>11862</v>
      </c>
      <c r="L23" s="11"/>
      <c r="M23" s="2"/>
      <c r="N23" s="8"/>
    </row>
    <row r="24" spans="2:14" ht="17.25" thickBot="1">
      <c r="B24" s="122" t="s">
        <v>109</v>
      </c>
      <c r="C24" s="123"/>
      <c r="D24" s="21">
        <f>연간재무!I9</f>
        <v>12168</v>
      </c>
      <c r="E24" s="29">
        <f>연간재무!H9</f>
        <v>14818</v>
      </c>
      <c r="F24" s="22">
        <f>연간재무!G9</f>
        <v>23396</v>
      </c>
      <c r="G24" s="22">
        <f>연간재무!F9</f>
        <v>18206</v>
      </c>
      <c r="H24" s="22">
        <f>연간재무!E9</f>
        <v>14876</v>
      </c>
      <c r="I24" s="22">
        <f>연간재무!D9</f>
        <v>15735</v>
      </c>
      <c r="J24" s="22">
        <f>연간재무!C9</f>
        <v>17292</v>
      </c>
      <c r="K24" s="23">
        <f>연간재무!B9</f>
        <v>4525</v>
      </c>
      <c r="L24" s="71"/>
      <c r="M24" s="72"/>
      <c r="N24" s="73"/>
    </row>
    <row r="25" spans="2:14">
      <c r="B25" s="120" t="s">
        <v>35</v>
      </c>
      <c r="C25" s="121"/>
      <c r="D25" s="24">
        <f>연간현금!I3</f>
        <v>5401</v>
      </c>
      <c r="E25" s="25">
        <f>연간현금!H3</f>
        <v>1655</v>
      </c>
      <c r="F25" s="25">
        <f>연간현금!G3</f>
        <v>-6812</v>
      </c>
      <c r="G25" s="25">
        <f>연간현금!F3</f>
        <v>-2439</v>
      </c>
      <c r="H25" s="25">
        <f>연간현금!E3</f>
        <v>8450</v>
      </c>
      <c r="I25" s="25">
        <f>연간현금!D3</f>
        <v>-16930</v>
      </c>
      <c r="J25" s="25">
        <f>연간현금!C3</f>
        <v>-5165</v>
      </c>
      <c r="K25" s="26">
        <f>연간현금!B3</f>
        <v>6545</v>
      </c>
      <c r="L25" s="62"/>
      <c r="M25" s="63"/>
      <c r="N25" s="64"/>
    </row>
    <row r="26" spans="2:14">
      <c r="B26" s="113" t="s">
        <v>36</v>
      </c>
      <c r="C26" s="114"/>
      <c r="D26" s="27">
        <f>연간현금!I4</f>
        <v>-744</v>
      </c>
      <c r="E26" s="3">
        <f>연간현금!H4</f>
        <v>3693</v>
      </c>
      <c r="F26" s="3">
        <f>연간현금!G4</f>
        <v>-1177</v>
      </c>
      <c r="G26" s="3">
        <f>연간현금!F4</f>
        <v>-1668</v>
      </c>
      <c r="H26" s="3">
        <f>연간현금!E4</f>
        <v>998</v>
      </c>
      <c r="I26" s="3">
        <f>연간현금!D4</f>
        <v>11021</v>
      </c>
      <c r="J26" s="3">
        <f>연간현금!C4</f>
        <v>-1947</v>
      </c>
      <c r="K26" s="28">
        <f>연간현금!B4</f>
        <v>3105</v>
      </c>
      <c r="L26" s="65"/>
      <c r="M26" s="66"/>
      <c r="N26" s="67"/>
    </row>
    <row r="27" spans="2:14">
      <c r="B27" s="113" t="s">
        <v>37</v>
      </c>
      <c r="C27" s="114"/>
      <c r="D27" s="27">
        <f>연간현금!I5</f>
        <v>-9567</v>
      </c>
      <c r="E27" s="3">
        <f>연간현금!H5</f>
        <v>504</v>
      </c>
      <c r="F27" s="3">
        <f>연간현금!G5</f>
        <v>3657</v>
      </c>
      <c r="G27" s="3">
        <f>연간현금!F5</f>
        <v>10114</v>
      </c>
      <c r="H27" s="3">
        <f>연간현금!E5</f>
        <v>-13691</v>
      </c>
      <c r="I27" s="3">
        <f>연간현금!D5</f>
        <v>9468</v>
      </c>
      <c r="J27" s="3">
        <f>연간현금!C5</f>
        <v>3760</v>
      </c>
      <c r="K27" s="28">
        <f>연간현금!B5</f>
        <v>-5992</v>
      </c>
      <c r="L27" s="65"/>
      <c r="M27" s="66"/>
      <c r="N27" s="67"/>
    </row>
    <row r="28" spans="2:14" ht="17.25" thickBot="1">
      <c r="B28" s="122" t="s">
        <v>110</v>
      </c>
      <c r="C28" s="123"/>
      <c r="D28" s="21">
        <f>연간현금!I10</f>
        <v>4321</v>
      </c>
      <c r="E28" s="29">
        <f>연간현금!H10</f>
        <v>965</v>
      </c>
      <c r="F28" s="29">
        <f>연간현금!G10</f>
        <v>-7584</v>
      </c>
      <c r="G28" s="29">
        <f>연간현금!F10</f>
        <v>-3418</v>
      </c>
      <c r="H28" s="29">
        <f>연간현금!E10</f>
        <v>8056</v>
      </c>
      <c r="I28" s="29">
        <f>연간현금!D10</f>
        <v>-17554</v>
      </c>
      <c r="J28" s="29">
        <f>연간현금!C10</f>
        <v>-6699</v>
      </c>
      <c r="K28" s="30">
        <f>연간현금!B10</f>
        <v>4811</v>
      </c>
      <c r="L28" s="68"/>
      <c r="M28" s="69"/>
      <c r="N28" s="70"/>
    </row>
    <row r="29" spans="2:14">
      <c r="B29" s="120" t="s">
        <v>101</v>
      </c>
      <c r="C29" s="121"/>
      <c r="D29" s="31">
        <f>기본정보!I24</f>
        <v>0</v>
      </c>
      <c r="E29" s="32">
        <f>기본정보!H24</f>
        <v>0</v>
      </c>
      <c r="F29" s="32">
        <f>기본정보!G24</f>
        <v>0</v>
      </c>
      <c r="G29" s="32">
        <f>기본정보!F24</f>
        <v>0</v>
      </c>
      <c r="H29" s="32">
        <f>기본정보!E24</f>
        <v>0</v>
      </c>
      <c r="I29" s="32">
        <f>기본정보!D24</f>
        <v>0</v>
      </c>
      <c r="J29" s="32">
        <f>기본정보!C24</f>
        <v>0</v>
      </c>
      <c r="K29" s="33" t="str">
        <f>기본정보!B24</f>
        <v>N/A</v>
      </c>
      <c r="L29" s="62"/>
      <c r="M29" s="63"/>
      <c r="N29" s="64"/>
    </row>
    <row r="30" spans="2:14">
      <c r="B30" s="113" t="s">
        <v>102</v>
      </c>
      <c r="C30" s="114"/>
      <c r="D30" s="34">
        <f>기본정보!I25</f>
        <v>0</v>
      </c>
      <c r="E30" s="35">
        <f>기본정보!H25</f>
        <v>0</v>
      </c>
      <c r="F30" s="35">
        <f>기본정보!G25</f>
        <v>0</v>
      </c>
      <c r="G30" s="35">
        <f>기본정보!F25</f>
        <v>0</v>
      </c>
      <c r="H30" s="35" t="str">
        <f>기본정보!E25</f>
        <v>N/A</v>
      </c>
      <c r="I30" s="35" t="str">
        <f>기본정보!D25</f>
        <v>N/A</v>
      </c>
      <c r="J30" s="35" t="str">
        <f>기본정보!C25</f>
        <v>N/A</v>
      </c>
      <c r="K30" s="36" t="str">
        <f>기본정보!B25</f>
        <v>N/A</v>
      </c>
      <c r="L30" s="65"/>
      <c r="M30" s="66"/>
      <c r="N30" s="67"/>
    </row>
    <row r="31" spans="2:14" ht="17.25" thickBot="1">
      <c r="B31" s="122" t="s">
        <v>103</v>
      </c>
      <c r="C31" s="123"/>
      <c r="D31" s="21">
        <f>기본정보!I26</f>
        <v>10681</v>
      </c>
      <c r="E31" s="29">
        <f>기본정보!H26</f>
        <v>10114</v>
      </c>
      <c r="F31" s="29">
        <f>기본정보!G26</f>
        <v>10008</v>
      </c>
      <c r="G31" s="29">
        <f>기본정보!F26</f>
        <v>9886</v>
      </c>
      <c r="H31" s="29">
        <f>기본정보!E26</f>
        <v>9279</v>
      </c>
      <c r="I31" s="29">
        <f>기본정보!D26</f>
        <v>0</v>
      </c>
      <c r="J31" s="29">
        <f>기본정보!C26</f>
        <v>9640</v>
      </c>
      <c r="K31" s="30">
        <f>기본정보!B26</f>
        <v>0</v>
      </c>
      <c r="L31" s="68"/>
      <c r="M31" s="69"/>
      <c r="N31" s="70"/>
    </row>
    <row r="32" spans="2:14">
      <c r="B32" s="120" t="s">
        <v>26</v>
      </c>
      <c r="C32" s="121"/>
      <c r="D32" s="15">
        <f>기본정보!I5</f>
        <v>-716</v>
      </c>
      <c r="E32" s="16">
        <f>기본정보!H5</f>
        <v>-649</v>
      </c>
      <c r="F32" s="16">
        <f>기본정보!G5</f>
        <v>-1946</v>
      </c>
      <c r="G32" s="16">
        <f>기본정보!F5</f>
        <v>-2201</v>
      </c>
      <c r="H32" s="16">
        <f>기본정보!E5</f>
        <v>-2053</v>
      </c>
      <c r="I32" s="16">
        <f>기본정보!D5</f>
        <v>-704</v>
      </c>
      <c r="J32" s="16">
        <f>기본정보!C5</f>
        <v>-168</v>
      </c>
      <c r="K32" s="17">
        <f>기본정보!B5</f>
        <v>73</v>
      </c>
      <c r="L32" s="74"/>
      <c r="M32" s="75"/>
      <c r="N32" s="76"/>
    </row>
    <row r="33" spans="2:14">
      <c r="B33" s="113" t="s">
        <v>27</v>
      </c>
      <c r="C33" s="114"/>
      <c r="D33" s="18">
        <f>기본정보!I6</f>
        <v>12953</v>
      </c>
      <c r="E33" s="19">
        <f>기본정보!H6</f>
        <v>10404</v>
      </c>
      <c r="F33" s="19">
        <f>기본정보!G6</f>
        <v>8099</v>
      </c>
      <c r="G33" s="19">
        <f>기본정보!F6</f>
        <v>5750</v>
      </c>
      <c r="H33" s="19">
        <f>기본정보!E6</f>
        <v>4813</v>
      </c>
      <c r="I33" s="19">
        <f>기본정보!D6</f>
        <v>4208</v>
      </c>
      <c r="J33" s="19">
        <f>기본정보!C6</f>
        <v>4027</v>
      </c>
      <c r="K33" s="20">
        <f>기본정보!B6</f>
        <v>4443</v>
      </c>
      <c r="L33" s="9"/>
      <c r="M33" s="6"/>
      <c r="N33" s="54"/>
    </row>
    <row r="34" spans="2:14">
      <c r="B34" s="113" t="s">
        <v>29</v>
      </c>
      <c r="C34" s="114"/>
      <c r="D34" s="37">
        <f>기본정보!I7</f>
        <v>-8.4</v>
      </c>
      <c r="E34" s="38">
        <f>기본정보!H7</f>
        <v>-12</v>
      </c>
      <c r="F34" s="38">
        <f>기본정보!G7</f>
        <v>-3.5</v>
      </c>
      <c r="G34" s="38">
        <f>기본정보!F7</f>
        <v>-3</v>
      </c>
      <c r="H34" s="38">
        <f>기본정보!E7</f>
        <v>-3.5</v>
      </c>
      <c r="I34" s="38">
        <f>기본정보!D7</f>
        <v>-7.3</v>
      </c>
      <c r="J34" s="38">
        <f>기본정보!C7</f>
        <v>-46</v>
      </c>
      <c r="K34" s="39">
        <f>기본정보!B7</f>
        <v>155.69999999999999</v>
      </c>
      <c r="L34" s="9"/>
      <c r="M34" s="6"/>
      <c r="N34" s="54"/>
    </row>
    <row r="35" spans="2:14">
      <c r="B35" s="115" t="s">
        <v>31</v>
      </c>
      <c r="C35" s="116"/>
      <c r="D35" s="37">
        <f>기본정보!I8</f>
        <v>0.49</v>
      </c>
      <c r="E35" s="38">
        <f>기본정보!H8</f>
        <v>0.69</v>
      </c>
      <c r="F35" s="38">
        <f>기본정보!G8</f>
        <v>0.87</v>
      </c>
      <c r="G35" s="38">
        <f>기본정보!F8</f>
        <v>1.19</v>
      </c>
      <c r="H35" s="38">
        <f>기본정보!E8</f>
        <v>1.21</v>
      </c>
      <c r="I35" s="38">
        <f>기본정보!D8</f>
        <v>1.25</v>
      </c>
      <c r="J35" s="38">
        <f>기본정보!C8</f>
        <v>1.98</v>
      </c>
      <c r="K35" s="39">
        <f>기본정보!B8</f>
        <v>2.62</v>
      </c>
      <c r="L35" s="9"/>
      <c r="M35" s="6"/>
      <c r="N35" s="54"/>
    </row>
    <row r="36" spans="2:14" ht="17.25" thickBot="1">
      <c r="B36" s="117" t="s">
        <v>33</v>
      </c>
      <c r="C36" s="118"/>
      <c r="D36" s="40">
        <f>기본정보!I9</f>
        <v>-5.8999999999999997E-2</v>
      </c>
      <c r="E36" s="41">
        <f>기본정보!H9</f>
        <v>-5.8000000000000003E-2</v>
      </c>
      <c r="F36" s="41">
        <f>기본정보!G9</f>
        <v>-0.25</v>
      </c>
      <c r="G36" s="41">
        <f>기본정보!F9</f>
        <v>-0.39800000000000002</v>
      </c>
      <c r="H36" s="41">
        <f>기본정보!E9</f>
        <v>-0.35199999999999998</v>
      </c>
      <c r="I36" s="41">
        <f>기본정보!D9</f>
        <v>-0.17199999999999999</v>
      </c>
      <c r="J36" s="41">
        <f>기본정보!C9</f>
        <v>-4.2999999999999997E-2</v>
      </c>
      <c r="K36" s="42">
        <f>기본정보!B9</f>
        <v>1.7000000000000001E-2</v>
      </c>
      <c r="L36" s="10"/>
      <c r="M36" s="55"/>
      <c r="N36" s="56"/>
    </row>
    <row r="37" spans="2:14">
      <c r="B37" s="139" t="s">
        <v>160</v>
      </c>
      <c r="C37" s="138"/>
      <c r="D37" s="150"/>
      <c r="E37" s="140">
        <f>(E12-D12)/D12</f>
        <v>-0.33363286589378827</v>
      </c>
      <c r="F37" s="140">
        <f t="shared" ref="F37:N37" si="1">(F12-E12)/E12</f>
        <v>0.39592790260393912</v>
      </c>
      <c r="G37" s="140">
        <f t="shared" si="1"/>
        <v>-6.6587751881029153E-2</v>
      </c>
      <c r="H37" s="140">
        <f t="shared" si="1"/>
        <v>-3.4736090258443507E-2</v>
      </c>
      <c r="I37" s="140">
        <f t="shared" si="1"/>
        <v>-0.10228027786167321</v>
      </c>
      <c r="J37" s="140">
        <f t="shared" si="1"/>
        <v>0.34731777886184334</v>
      </c>
      <c r="K37" s="141">
        <f t="shared" si="1"/>
        <v>0.23643468924014283</v>
      </c>
      <c r="L37" s="140">
        <f t="shared" si="1"/>
        <v>9.6272884248366677E-2</v>
      </c>
      <c r="M37" s="140">
        <f t="shared" si="1"/>
        <v>0.13100907290563257</v>
      </c>
      <c r="N37" s="141">
        <f t="shared" si="1"/>
        <v>5.7407890021826238E-2</v>
      </c>
    </row>
    <row r="38" spans="2:14">
      <c r="B38" s="142" t="s">
        <v>161</v>
      </c>
      <c r="C38" s="143"/>
      <c r="D38" s="151"/>
      <c r="E38" s="144">
        <f>(E16-D16)/ABS(D16)</f>
        <v>0.21919114841663487</v>
      </c>
      <c r="F38" s="144">
        <f t="shared" ref="F38:N38" si="2">(F16-E16)/ABS(E16)</f>
        <v>-0.50647446860493528</v>
      </c>
      <c r="G38" s="144">
        <f t="shared" si="2"/>
        <v>-0.70953616607200776</v>
      </c>
      <c r="H38" s="144">
        <f t="shared" si="2"/>
        <v>-0.24466369414666539</v>
      </c>
      <c r="I38" s="144">
        <f t="shared" si="2"/>
        <v>0.34878048780487803</v>
      </c>
      <c r="J38" s="144">
        <f t="shared" si="2"/>
        <v>1.2730571161048689</v>
      </c>
      <c r="K38" s="145">
        <f t="shared" si="2"/>
        <v>1.1547363909129875</v>
      </c>
      <c r="L38" s="144">
        <f t="shared" si="2"/>
        <v>0.46568529938333003</v>
      </c>
      <c r="M38" s="144">
        <f t="shared" si="2"/>
        <v>0.46891965255157436</v>
      </c>
      <c r="N38" s="145">
        <f t="shared" si="2"/>
        <v>0.17490529428069851</v>
      </c>
    </row>
    <row r="39" spans="2:14">
      <c r="B39" s="142" t="s">
        <v>162</v>
      </c>
      <c r="C39" s="143"/>
      <c r="D39" s="151"/>
      <c r="E39" s="144">
        <f>(E17-D17)/ABS(D17)</f>
        <v>-0.13941884355738185</v>
      </c>
      <c r="F39" s="144">
        <f t="shared" ref="F39:N39" si="3">(F17-E17)/ABS(E17)</f>
        <v>-2.3884595569294178</v>
      </c>
      <c r="G39" s="144">
        <f t="shared" si="3"/>
        <v>-0.13478789721757639</v>
      </c>
      <c r="H39" s="144">
        <f t="shared" si="3"/>
        <v>2.7199035305151737E-2</v>
      </c>
      <c r="I39" s="144">
        <f t="shared" si="3"/>
        <v>0.56793609255560917</v>
      </c>
      <c r="J39" s="144">
        <f t="shared" si="3"/>
        <v>0.75199234937838699</v>
      </c>
      <c r="K39" s="145">
        <f t="shared" si="3"/>
        <v>1.3464010282776349</v>
      </c>
      <c r="L39" s="144">
        <f t="shared" si="3"/>
        <v>7.8274582560296846</v>
      </c>
      <c r="M39" s="144">
        <f t="shared" si="3"/>
        <v>0.62168978562421184</v>
      </c>
      <c r="N39" s="145">
        <f t="shared" si="3"/>
        <v>-1</v>
      </c>
    </row>
    <row r="40" spans="2:14" ht="17.25" thickBot="1">
      <c r="B40" s="146" t="s">
        <v>176</v>
      </c>
      <c r="C40" s="147"/>
      <c r="D40" s="152">
        <f>D16/D12</f>
        <v>-6.6344352756543309E-2</v>
      </c>
      <c r="E40" s="148">
        <f t="shared" ref="E40:N40" si="4">E16/E12</f>
        <v>-7.7738314561926647E-2</v>
      </c>
      <c r="F40" s="148">
        <f t="shared" si="4"/>
        <v>-8.3894580731186302E-2</v>
      </c>
      <c r="G40" s="148">
        <f t="shared" si="4"/>
        <v>-0.15365217264551112</v>
      </c>
      <c r="H40" s="148">
        <f t="shared" si="4"/>
        <v>-0.19812745394140743</v>
      </c>
      <c r="I40" s="148">
        <f t="shared" si="4"/>
        <v>-0.14372466230423739</v>
      </c>
      <c r="J40" s="148">
        <f t="shared" si="4"/>
        <v>2.9128274277723673E-2</v>
      </c>
      <c r="K40" s="149">
        <f t="shared" si="4"/>
        <v>5.0761882642808814E-2</v>
      </c>
      <c r="L40" s="148">
        <f t="shared" si="4"/>
        <v>6.7867176345967853E-2</v>
      </c>
      <c r="M40" s="148">
        <f t="shared" si="4"/>
        <v>8.8143792553018213E-2</v>
      </c>
      <c r="N40" s="149">
        <f t="shared" si="4"/>
        <v>9.7938184030746236E-2</v>
      </c>
    </row>
    <row r="41" spans="2:14">
      <c r="C41" t="s">
        <v>177</v>
      </c>
      <c r="D41" s="99">
        <f>D18/D22</f>
        <v>1.3834756360500216</v>
      </c>
      <c r="E41" s="99">
        <f t="shared" ref="E41:K41" si="5">E18/E22</f>
        <v>1.1171456946770824</v>
      </c>
      <c r="F41" s="99">
        <f t="shared" si="5"/>
        <v>1.5910381222732382</v>
      </c>
      <c r="G41" s="99">
        <f t="shared" si="5"/>
        <v>2.4753644236458503</v>
      </c>
      <c r="H41" s="99">
        <f t="shared" si="5"/>
        <v>1.9625851170282869</v>
      </c>
      <c r="I41" s="99">
        <f t="shared" si="5"/>
        <v>3.0571404574596155</v>
      </c>
      <c r="J41" s="99">
        <f t="shared" si="5"/>
        <v>3.5739176346356918</v>
      </c>
      <c r="K41" s="99">
        <f t="shared" si="5"/>
        <v>3.5858647819709293</v>
      </c>
    </row>
  </sheetData>
  <mergeCells count="37">
    <mergeCell ref="B12:C12"/>
    <mergeCell ref="B37:C37"/>
    <mergeCell ref="B38:C38"/>
    <mergeCell ref="B39:C39"/>
    <mergeCell ref="B40:C40"/>
    <mergeCell ref="G3:I3"/>
    <mergeCell ref="G5:H5"/>
    <mergeCell ref="G6:H6"/>
    <mergeCell ref="B25:C25"/>
    <mergeCell ref="B26:C26"/>
    <mergeCell ref="B19:C19"/>
    <mergeCell ref="B20:C20"/>
    <mergeCell ref="G7:H7"/>
    <mergeCell ref="F4:F8"/>
    <mergeCell ref="G8:H8"/>
    <mergeCell ref="B21:C21"/>
    <mergeCell ref="B22:C22"/>
    <mergeCell ref="B23:C23"/>
    <mergeCell ref="B24:C24"/>
    <mergeCell ref="B13:C13"/>
    <mergeCell ref="B14:C14"/>
    <mergeCell ref="B11:C11"/>
    <mergeCell ref="B34:C34"/>
    <mergeCell ref="B35:C35"/>
    <mergeCell ref="B36:C36"/>
    <mergeCell ref="G4:H4"/>
    <mergeCell ref="B27:C27"/>
    <mergeCell ref="B29:C29"/>
    <mergeCell ref="B30:C30"/>
    <mergeCell ref="B31:C31"/>
    <mergeCell ref="B28:C28"/>
    <mergeCell ref="B32:C32"/>
    <mergeCell ref="B33:C33"/>
    <mergeCell ref="B15:C15"/>
    <mergeCell ref="B16:C16"/>
    <mergeCell ref="B17:C17"/>
    <mergeCell ref="B18:C18"/>
  </mergeCells>
  <phoneticPr fontId="2" type="noConversion"/>
  <conditionalFormatting sqref="D12:N4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2"/>
  <sheetViews>
    <sheetView zoomScale="90" zoomScaleNormal="90" workbookViewId="0">
      <selection activeCell="O34" sqref="O34"/>
    </sheetView>
  </sheetViews>
  <sheetFormatPr defaultRowHeight="16.5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14575</v>
      </c>
      <c r="C3" s="1">
        <f>분기손익!X2</f>
        <v>17704</v>
      </c>
      <c r="D3" s="1">
        <f>분기손익!W2</f>
        <v>19646</v>
      </c>
      <c r="E3" s="1">
        <f>분기손익!V2</f>
        <v>21571</v>
      </c>
      <c r="F3" s="1">
        <f>분기손익!U2</f>
        <v>18266</v>
      </c>
      <c r="G3" s="1">
        <f>분기손익!T2</f>
        <v>16915</v>
      </c>
      <c r="H3" s="1">
        <f>분기손익!S2</f>
        <v>16768</v>
      </c>
      <c r="I3" s="1">
        <f>분기손익!R2</f>
        <v>16654</v>
      </c>
      <c r="J3" s="1">
        <f>분기손익!Q2</f>
        <v>15746</v>
      </c>
      <c r="K3" s="1">
        <f>분기손익!P2</f>
        <v>17155</v>
      </c>
      <c r="L3" s="1">
        <f>분기손익!O2</f>
        <v>14854</v>
      </c>
      <c r="M3" s="1">
        <f>분기손익!N2</f>
        <v>18465</v>
      </c>
      <c r="N3" s="1">
        <f>분기손익!M2</f>
        <v>14838</v>
      </c>
      <c r="O3" s="1">
        <f>분기손익!L2</f>
        <v>14261</v>
      </c>
      <c r="P3" s="1">
        <f>분기손익!K2</f>
        <v>14001</v>
      </c>
      <c r="Q3" s="1">
        <f>분기손익!J2</f>
        <v>16345</v>
      </c>
      <c r="R3" s="1">
        <f>분기손익!I2</f>
        <v>16051</v>
      </c>
      <c r="S3" s="1">
        <f>분기손익!H2</f>
        <v>19458</v>
      </c>
      <c r="T3" s="1">
        <f>분기손익!G2</f>
        <v>20254</v>
      </c>
      <c r="U3" s="1">
        <f>분기손익!F2</f>
        <v>24332</v>
      </c>
      <c r="V3" s="1">
        <f>분기손익!E2</f>
        <v>23478</v>
      </c>
      <c r="W3" s="1">
        <f>분기손익!D2</f>
        <v>25320</v>
      </c>
      <c r="X3" s="1">
        <f>분기손익!C2</f>
        <v>23230</v>
      </c>
      <c r="Y3" s="1">
        <f>분기손익!B2</f>
        <v>27004</v>
      </c>
    </row>
    <row r="4" spans="1:25">
      <c r="A4" t="s">
        <v>1</v>
      </c>
      <c r="B4" s="1">
        <f>분기손익!Y3</f>
        <v>13951</v>
      </c>
      <c r="C4" s="1">
        <f>분기손익!X3</f>
        <v>17292</v>
      </c>
      <c r="D4" s="1">
        <f>분기손익!W3</f>
        <v>19453</v>
      </c>
      <c r="E4" s="1">
        <f>분기손익!V3</f>
        <v>22188</v>
      </c>
      <c r="F4" s="1">
        <f>분기손익!U3</f>
        <v>17754</v>
      </c>
      <c r="G4" s="1">
        <f>분기손익!T3</f>
        <v>22493</v>
      </c>
      <c r="H4" s="1">
        <f>분기손익!S3</f>
        <v>15943</v>
      </c>
      <c r="I4" s="1">
        <f>분기손익!R3</f>
        <v>17070</v>
      </c>
      <c r="J4" s="1">
        <f>분기손익!Q3</f>
        <v>19598</v>
      </c>
      <c r="K4" s="1">
        <f>분기손익!P3</f>
        <v>20389</v>
      </c>
      <c r="L4" s="1">
        <f>분기손익!O3</f>
        <v>13783</v>
      </c>
      <c r="M4" s="1">
        <f>분기손익!N3</f>
        <v>20106</v>
      </c>
      <c r="N4" s="1">
        <f>분기손익!M3</f>
        <v>14729</v>
      </c>
      <c r="O4" s="1">
        <f>분기손익!L3</f>
        <v>15996</v>
      </c>
      <c r="P4" s="1">
        <f>분기손익!K3</f>
        <v>14705</v>
      </c>
      <c r="Q4" s="1">
        <f>분기손익!J3</f>
        <v>18639</v>
      </c>
      <c r="R4" s="1">
        <f>분기손익!I3</f>
        <v>14962</v>
      </c>
      <c r="S4" s="1">
        <f>분기손익!H3</f>
        <v>17934</v>
      </c>
      <c r="T4" s="1">
        <f>분기손익!G3</f>
        <v>18388</v>
      </c>
      <c r="U4" s="1">
        <f>분기손익!F3</f>
        <v>22356</v>
      </c>
      <c r="V4" s="1">
        <f>분기손익!E3</f>
        <v>21832</v>
      </c>
      <c r="W4" s="1">
        <f>분기손익!D3</f>
        <v>22990</v>
      </c>
      <c r="X4" s="1">
        <f>분기손익!C3</f>
        <v>20956</v>
      </c>
      <c r="Y4" s="1">
        <f>분기손익!B3</f>
        <v>24047</v>
      </c>
    </row>
    <row r="5" spans="1:25">
      <c r="A5" t="s">
        <v>2</v>
      </c>
      <c r="B5" s="1">
        <f>분기손익!Y4</f>
        <v>624</v>
      </c>
      <c r="C5" s="1">
        <f>분기손익!X4</f>
        <v>412</v>
      </c>
      <c r="D5" s="1">
        <f>분기손익!W4</f>
        <v>194</v>
      </c>
      <c r="E5" s="1">
        <f>분기손익!V4</f>
        <v>-617</v>
      </c>
      <c r="F5" s="1">
        <f>분기손익!U4</f>
        <v>513</v>
      </c>
      <c r="G5" s="1">
        <f>분기손익!T4</f>
        <v>-5578</v>
      </c>
      <c r="H5" s="1">
        <f>분기손익!S4</f>
        <v>826</v>
      </c>
      <c r="I5" s="1">
        <f>분기손익!R4</f>
        <v>-416</v>
      </c>
      <c r="J5" s="1">
        <f>분기손익!Q4</f>
        <v>-3851</v>
      </c>
      <c r="K5" s="1">
        <f>분기손익!P4</f>
        <v>-3235</v>
      </c>
      <c r="L5" s="1">
        <f>분기손익!O4</f>
        <v>1071</v>
      </c>
      <c r="M5" s="1">
        <f>분기손익!N4</f>
        <v>-1641</v>
      </c>
      <c r="N5" s="1">
        <f>분기손익!M4</f>
        <v>109</v>
      </c>
      <c r="O5" s="1">
        <f>분기손익!L4</f>
        <v>-1734</v>
      </c>
      <c r="P5" s="1">
        <f>분기손익!K4</f>
        <v>-703</v>
      </c>
      <c r="Q5" s="1">
        <f>분기손익!J4</f>
        <v>-2294</v>
      </c>
      <c r="R5" s="1">
        <f>분기손익!I4</f>
        <v>1089</v>
      </c>
      <c r="S5" s="1">
        <f>분기손익!H4</f>
        <v>1524</v>
      </c>
      <c r="T5" s="1">
        <f>분기손익!G4</f>
        <v>1866</v>
      </c>
      <c r="U5" s="1">
        <f>분기손익!F4</f>
        <v>1976</v>
      </c>
      <c r="V5" s="1">
        <f>분기손익!E4</f>
        <v>1646</v>
      </c>
      <c r="W5" s="1">
        <f>분기손익!D4</f>
        <v>2330</v>
      </c>
      <c r="X5" s="1">
        <f>분기손익!C4</f>
        <v>2274</v>
      </c>
      <c r="Y5" s="1">
        <f>분기손익!B4</f>
        <v>2956</v>
      </c>
    </row>
    <row r="6" spans="1:25">
      <c r="A6" t="s">
        <v>3</v>
      </c>
      <c r="B6" s="1">
        <f>분기손익!Y5</f>
        <v>957</v>
      </c>
      <c r="C6" s="1">
        <f>분기손익!X5</f>
        <v>975</v>
      </c>
      <c r="D6" s="1">
        <f>분기손익!W5</f>
        <v>3313</v>
      </c>
      <c r="E6" s="1">
        <f>분기손익!V5</f>
        <v>1533</v>
      </c>
      <c r="F6" s="1">
        <f>분기손익!U5</f>
        <v>991</v>
      </c>
      <c r="G6" s="1">
        <f>분기손익!T5</f>
        <v>1500</v>
      </c>
      <c r="H6" s="1">
        <f>분기손익!S5</f>
        <v>960</v>
      </c>
      <c r="I6" s="1">
        <f>분기손익!R5</f>
        <v>2435</v>
      </c>
      <c r="J6" s="1">
        <f>분기손익!Q5</f>
        <v>1216</v>
      </c>
      <c r="K6" s="1">
        <f>분기손익!P5</f>
        <v>1144</v>
      </c>
      <c r="L6" s="1">
        <f>분기손익!O5</f>
        <v>2173</v>
      </c>
      <c r="M6" s="1">
        <f>분기손익!N5</f>
        <v>930</v>
      </c>
      <c r="N6" s="1">
        <f>분기손익!M5</f>
        <v>1058</v>
      </c>
      <c r="O6" s="1">
        <f>분기손익!L5</f>
        <v>823</v>
      </c>
      <c r="P6" s="1">
        <f>분기손익!K5</f>
        <v>976</v>
      </c>
      <c r="Q6" s="1">
        <f>분기손익!J5</f>
        <v>1065</v>
      </c>
      <c r="R6" s="1">
        <f>분기손익!I5</f>
        <v>893</v>
      </c>
      <c r="S6" s="1">
        <f>분기손익!H5</f>
        <v>935</v>
      </c>
      <c r="T6" s="1">
        <f>분기손익!G5</f>
        <v>1108</v>
      </c>
      <c r="U6" s="1">
        <f>분기손익!F5</f>
        <v>1186</v>
      </c>
      <c r="V6" s="1">
        <f>분기손익!E5</f>
        <v>867</v>
      </c>
      <c r="W6" s="1">
        <f>분기손익!D5</f>
        <v>1022</v>
      </c>
      <c r="X6" s="1">
        <f>분기손익!C5</f>
        <v>1075</v>
      </c>
      <c r="Y6" s="1">
        <f>분기손익!B5</f>
        <v>1214</v>
      </c>
    </row>
    <row r="7" spans="1:25">
      <c r="A7" t="s">
        <v>4</v>
      </c>
      <c r="B7" s="1">
        <f>분기손익!Y6</f>
        <v>-333</v>
      </c>
      <c r="C7" s="1">
        <f>분기손익!X6</f>
        <v>-563</v>
      </c>
      <c r="D7" s="1">
        <f>분기손익!W6</f>
        <v>-3120</v>
      </c>
      <c r="E7" s="1">
        <f>분기손익!V6</f>
        <v>-2150</v>
      </c>
      <c r="F7" s="1">
        <f>분기손익!U6</f>
        <v>-478</v>
      </c>
      <c r="G7" s="1">
        <f>분기손익!T6</f>
        <v>-7077</v>
      </c>
      <c r="H7" s="1">
        <f>분기손익!S6</f>
        <v>-134</v>
      </c>
      <c r="I7" s="1">
        <f>분기손익!R6</f>
        <v>-2851</v>
      </c>
      <c r="J7" s="1">
        <f>분기손익!Q6</f>
        <v>-5068</v>
      </c>
      <c r="K7" s="1">
        <f>분기손익!P6</f>
        <v>-4379</v>
      </c>
      <c r="L7" s="1">
        <f>분기손익!O6</f>
        <v>-1102</v>
      </c>
      <c r="M7" s="1">
        <f>분기손익!N6</f>
        <v>-2571</v>
      </c>
      <c r="N7" s="1">
        <f>분기손익!M6</f>
        <v>-949</v>
      </c>
      <c r="O7" s="1">
        <f>분기손익!L6</f>
        <v>-2557</v>
      </c>
      <c r="P7" s="1">
        <f>분기손익!K6</f>
        <v>-1679</v>
      </c>
      <c r="Q7" s="1">
        <f>분기손익!J6</f>
        <v>-3359</v>
      </c>
      <c r="R7" s="1">
        <f>분기손익!I6</f>
        <v>196</v>
      </c>
      <c r="S7" s="1">
        <f>분기손익!H6</f>
        <v>589</v>
      </c>
      <c r="T7" s="1">
        <f>분기손익!G6</f>
        <v>759</v>
      </c>
      <c r="U7" s="1">
        <f>분기손익!F6</f>
        <v>790</v>
      </c>
      <c r="V7" s="1">
        <f>분기손익!E6</f>
        <v>779</v>
      </c>
      <c r="W7" s="1">
        <f>분기손익!D6</f>
        <v>1307</v>
      </c>
      <c r="X7" s="1">
        <f>분기손익!C6</f>
        <v>1199</v>
      </c>
      <c r="Y7" s="1">
        <f>분기손익!B6</f>
        <v>1742</v>
      </c>
    </row>
    <row r="8" spans="1:25">
      <c r="A8" t="s">
        <v>12</v>
      </c>
      <c r="B8" s="1">
        <f>분기손익!Y14</f>
        <v>-1026</v>
      </c>
      <c r="C8" s="1">
        <f>분기손익!X14</f>
        <v>-3094</v>
      </c>
      <c r="D8" s="1">
        <f>분기손익!W14</f>
        <v>-5832</v>
      </c>
      <c r="E8" s="1">
        <f>분기손익!V14</f>
        <v>-3201</v>
      </c>
      <c r="F8" s="1">
        <f>분기손익!U14</f>
        <v>-2270</v>
      </c>
      <c r="G8" s="1">
        <f>분기손익!T14</f>
        <v>-7042</v>
      </c>
      <c r="H8" s="1">
        <f>분기손익!S14</f>
        <v>-74</v>
      </c>
      <c r="I8" s="1">
        <f>분기손익!R14</f>
        <v>-5541</v>
      </c>
      <c r="J8" s="1">
        <f>분기손익!Q14</f>
        <v>-5359</v>
      </c>
      <c r="K8" s="1">
        <f>분기손익!P14</f>
        <v>-4474</v>
      </c>
      <c r="L8" s="1">
        <f>분기손익!O14</f>
        <v>-1238</v>
      </c>
      <c r="M8" s="1">
        <f>분기손익!N14</f>
        <v>-3450</v>
      </c>
      <c r="N8" s="1">
        <f>분기손익!M14</f>
        <v>-1039</v>
      </c>
      <c r="O8" s="1">
        <f>분기손익!L14</f>
        <v>-391</v>
      </c>
      <c r="P8" s="1">
        <f>분기손익!K14</f>
        <v>-2016</v>
      </c>
      <c r="Q8" s="1">
        <f>분기손익!J14</f>
        <v>-2828</v>
      </c>
      <c r="R8" s="1">
        <f>분기손익!I14</f>
        <v>93</v>
      </c>
      <c r="S8" s="1">
        <f>분기손익!H14</f>
        <v>232</v>
      </c>
      <c r="T8" s="1">
        <f>분기손익!G14</f>
        <v>356</v>
      </c>
      <c r="U8" s="1">
        <f>분기손익!F14</f>
        <v>-2236</v>
      </c>
      <c r="V8" s="1">
        <f>분기손익!E14</f>
        <v>78</v>
      </c>
      <c r="W8" s="1">
        <f>분기손익!D14</f>
        <v>740</v>
      </c>
      <c r="X8" s="1">
        <f>분기손익!C14</f>
        <v>714</v>
      </c>
      <c r="Y8" s="1">
        <f>분기손익!B14</f>
        <v>-994</v>
      </c>
    </row>
    <row r="9" spans="1:25">
      <c r="A9" s="98" t="s">
        <v>156</v>
      </c>
      <c r="B9" s="100">
        <f>B4/B3</f>
        <v>0.95718696397941683</v>
      </c>
      <c r="C9" s="100">
        <f t="shared" ref="C9:Y9" si="0">C4/C3</f>
        <v>0.9767284229552643</v>
      </c>
      <c r="D9" s="100">
        <f t="shared" si="0"/>
        <v>0.99017611727578136</v>
      </c>
      <c r="E9" s="100">
        <f t="shared" si="0"/>
        <v>1.0286032172824626</v>
      </c>
      <c r="F9" s="100">
        <f t="shared" si="0"/>
        <v>0.97196977991897515</v>
      </c>
      <c r="G9" s="100">
        <f t="shared" si="0"/>
        <v>1.3297664794561042</v>
      </c>
      <c r="H9" s="100">
        <f t="shared" si="0"/>
        <v>0.9507991412213741</v>
      </c>
      <c r="I9" s="100">
        <f t="shared" si="0"/>
        <v>1.0249789840278611</v>
      </c>
      <c r="J9" s="100">
        <f t="shared" si="0"/>
        <v>1.2446335577289471</v>
      </c>
      <c r="K9" s="100">
        <f t="shared" si="0"/>
        <v>1.188516467502186</v>
      </c>
      <c r="L9" s="100">
        <f t="shared" si="0"/>
        <v>0.92789820923656929</v>
      </c>
      <c r="M9" s="100">
        <f t="shared" si="0"/>
        <v>1.0888708367181152</v>
      </c>
      <c r="N9" s="100">
        <f t="shared" si="0"/>
        <v>0.99265399649548458</v>
      </c>
      <c r="O9" s="100">
        <f t="shared" si="0"/>
        <v>1.1216604726176285</v>
      </c>
      <c r="P9" s="100">
        <f t="shared" si="0"/>
        <v>1.050282122705521</v>
      </c>
      <c r="Q9" s="100">
        <f t="shared" si="0"/>
        <v>1.1403487304986235</v>
      </c>
      <c r="R9" s="100">
        <f t="shared" si="0"/>
        <v>0.93215375989034954</v>
      </c>
      <c r="S9" s="100">
        <f t="shared" si="0"/>
        <v>0.921677459142769</v>
      </c>
      <c r="T9" s="100">
        <f t="shared" si="0"/>
        <v>0.90787005036042268</v>
      </c>
      <c r="U9" s="100">
        <f t="shared" si="0"/>
        <v>0.91879007068880492</v>
      </c>
      <c r="V9" s="100">
        <f t="shared" si="0"/>
        <v>0.92989181361274387</v>
      </c>
      <c r="W9" s="100">
        <f t="shared" si="0"/>
        <v>0.90797788309636651</v>
      </c>
      <c r="X9" s="100">
        <f t="shared" si="0"/>
        <v>0.90210934136891952</v>
      </c>
      <c r="Y9" s="100">
        <f t="shared" si="0"/>
        <v>0.89049770404384532</v>
      </c>
    </row>
    <row r="10" spans="1:25">
      <c r="A10" s="98" t="s">
        <v>157</v>
      </c>
      <c r="B10" s="100">
        <f>B6/B3</f>
        <v>6.5660377358490563E-2</v>
      </c>
      <c r="C10" s="100">
        <f t="shared" ref="C10:Y10" si="1">C6/C3</f>
        <v>5.5072300045187525E-2</v>
      </c>
      <c r="D10" s="100">
        <f t="shared" si="1"/>
        <v>0.16863483660796091</v>
      </c>
      <c r="E10" s="100">
        <f t="shared" si="1"/>
        <v>7.1067637105372949E-2</v>
      </c>
      <c r="F10" s="100">
        <f t="shared" si="1"/>
        <v>5.4253804883389906E-2</v>
      </c>
      <c r="G10" s="100">
        <f t="shared" si="1"/>
        <v>8.8678687555424185E-2</v>
      </c>
      <c r="H10" s="100">
        <f t="shared" si="1"/>
        <v>5.7251908396946563E-2</v>
      </c>
      <c r="I10" s="100">
        <f t="shared" si="1"/>
        <v>0.14621112045154316</v>
      </c>
      <c r="J10" s="100">
        <f t="shared" si="1"/>
        <v>7.7225962149117242E-2</v>
      </c>
      <c r="K10" s="100">
        <f t="shared" si="1"/>
        <v>6.6686097347712039E-2</v>
      </c>
      <c r="L10" s="100">
        <f t="shared" si="1"/>
        <v>0.14629056146492528</v>
      </c>
      <c r="M10" s="100">
        <f t="shared" si="1"/>
        <v>5.0365556458164096E-2</v>
      </c>
      <c r="N10" s="100">
        <f t="shared" si="1"/>
        <v>7.1303410163094758E-2</v>
      </c>
      <c r="O10" s="100">
        <f t="shared" si="1"/>
        <v>5.7709838019774209E-2</v>
      </c>
      <c r="P10" s="100">
        <f t="shared" si="1"/>
        <v>6.9709306478108704E-2</v>
      </c>
      <c r="Q10" s="100">
        <f t="shared" si="1"/>
        <v>6.5157540532272865E-2</v>
      </c>
      <c r="R10" s="100">
        <f t="shared" si="1"/>
        <v>5.5635162918198242E-2</v>
      </c>
      <c r="S10" s="100">
        <f t="shared" si="1"/>
        <v>4.8052215027238152E-2</v>
      </c>
      <c r="T10" s="100">
        <f t="shared" si="1"/>
        <v>5.4705243408709393E-2</v>
      </c>
      <c r="U10" s="100">
        <f t="shared" si="1"/>
        <v>4.8742396843662668E-2</v>
      </c>
      <c r="V10" s="100">
        <f t="shared" si="1"/>
        <v>3.6928188090978788E-2</v>
      </c>
      <c r="W10" s="100">
        <f t="shared" si="1"/>
        <v>4.0363349131121641E-2</v>
      </c>
      <c r="X10" s="100">
        <f t="shared" si="1"/>
        <v>4.6276366767111492E-2</v>
      </c>
      <c r="Y10" s="100">
        <f t="shared" si="1"/>
        <v>4.4956302769960009E-2</v>
      </c>
    </row>
    <row r="11" spans="1:25">
      <c r="A11" s="98" t="s">
        <v>158</v>
      </c>
      <c r="B11" s="100">
        <f>B7/B3</f>
        <v>-2.2847341337907376E-2</v>
      </c>
      <c r="C11" s="100">
        <f t="shared" ref="C11:Y11" si="2">C7/C3</f>
        <v>-3.1800723000451878E-2</v>
      </c>
      <c r="D11" s="100">
        <f t="shared" si="2"/>
        <v>-0.15881095388374225</v>
      </c>
      <c r="E11" s="100">
        <f t="shared" si="2"/>
        <v>-9.9670854387835517E-2</v>
      </c>
      <c r="F11" s="100">
        <f t="shared" si="2"/>
        <v>-2.6168838278769299E-2</v>
      </c>
      <c r="G11" s="100">
        <f t="shared" si="2"/>
        <v>-0.41838604788649125</v>
      </c>
      <c r="H11" s="100">
        <f t="shared" si="2"/>
        <v>-7.9914122137404574E-3</v>
      </c>
      <c r="I11" s="100">
        <f t="shared" si="2"/>
        <v>-0.17119010447940436</v>
      </c>
      <c r="J11" s="100">
        <f t="shared" si="2"/>
        <v>-0.32185951987806427</v>
      </c>
      <c r="K11" s="100">
        <f t="shared" si="2"/>
        <v>-0.25526085689303413</v>
      </c>
      <c r="L11" s="100">
        <f t="shared" si="2"/>
        <v>-7.4188770701494544E-2</v>
      </c>
      <c r="M11" s="100">
        <f t="shared" si="2"/>
        <v>-0.13923639317627945</v>
      </c>
      <c r="N11" s="100">
        <f t="shared" si="2"/>
        <v>-6.3957406658579324E-2</v>
      </c>
      <c r="O11" s="100">
        <f t="shared" si="2"/>
        <v>-0.17930018932753664</v>
      </c>
      <c r="P11" s="100">
        <f t="shared" si="2"/>
        <v>-0.11992000571387758</v>
      </c>
      <c r="Q11" s="100">
        <f t="shared" si="2"/>
        <v>-0.2055062710308963</v>
      </c>
      <c r="R11" s="100">
        <f t="shared" si="2"/>
        <v>1.2211077191452245E-2</v>
      </c>
      <c r="S11" s="100">
        <f t="shared" si="2"/>
        <v>3.0270325829992804E-2</v>
      </c>
      <c r="T11" s="100">
        <f t="shared" si="2"/>
        <v>3.7474079194233241E-2</v>
      </c>
      <c r="U11" s="100">
        <f t="shared" si="2"/>
        <v>3.2467532467532464E-2</v>
      </c>
      <c r="V11" s="100">
        <f t="shared" si="2"/>
        <v>3.3179998296277366E-2</v>
      </c>
      <c r="W11" s="100">
        <f t="shared" si="2"/>
        <v>5.161927330173776E-2</v>
      </c>
      <c r="X11" s="100">
        <f t="shared" si="2"/>
        <v>5.1614291863969007E-2</v>
      </c>
      <c r="Y11" s="100">
        <f t="shared" si="2"/>
        <v>6.4508961635313292E-2</v>
      </c>
    </row>
    <row r="12" spans="1:25">
      <c r="A12" s="98" t="s">
        <v>159</v>
      </c>
      <c r="B12" s="100">
        <f>B8/B3</f>
        <v>-7.0394511149228137E-2</v>
      </c>
      <c r="C12" s="100">
        <f t="shared" ref="C12:Y12" si="3">C8/C3</f>
        <v>-0.17476276547672842</v>
      </c>
      <c r="D12" s="100">
        <f t="shared" si="3"/>
        <v>-0.29685432149037971</v>
      </c>
      <c r="E12" s="100">
        <f t="shared" si="3"/>
        <v>-0.1483936766955635</v>
      </c>
      <c r="F12" s="100">
        <f t="shared" si="3"/>
        <v>-0.1242746085623563</v>
      </c>
      <c r="G12" s="100">
        <f t="shared" si="3"/>
        <v>-0.41631687851019805</v>
      </c>
      <c r="H12" s="100">
        <f t="shared" si="3"/>
        <v>-4.4131679389312981E-3</v>
      </c>
      <c r="I12" s="100">
        <f t="shared" si="3"/>
        <v>-0.33271286177494896</v>
      </c>
      <c r="J12" s="100">
        <f t="shared" si="3"/>
        <v>-0.34034040391210468</v>
      </c>
      <c r="K12" s="100">
        <f t="shared" si="3"/>
        <v>-0.26079860099096475</v>
      </c>
      <c r="L12" s="100">
        <f t="shared" si="3"/>
        <v>-8.3344553655580994E-2</v>
      </c>
      <c r="M12" s="100">
        <f t="shared" si="3"/>
        <v>-0.18683996750609261</v>
      </c>
      <c r="N12" s="100">
        <f t="shared" si="3"/>
        <v>-7.0022914139371881E-2</v>
      </c>
      <c r="O12" s="100">
        <f t="shared" si="3"/>
        <v>-2.7417432157632704E-2</v>
      </c>
      <c r="P12" s="100">
        <f t="shared" si="3"/>
        <v>-0.14398971502035568</v>
      </c>
      <c r="Q12" s="100">
        <f t="shared" si="3"/>
        <v>-0.17301927194860814</v>
      </c>
      <c r="R12" s="100">
        <f t="shared" si="3"/>
        <v>5.7940315245156061E-3</v>
      </c>
      <c r="S12" s="100">
        <f t="shared" si="3"/>
        <v>1.1923116455956419E-2</v>
      </c>
      <c r="T12" s="100">
        <f t="shared" si="3"/>
        <v>1.7576774958032983E-2</v>
      </c>
      <c r="U12" s="100">
        <f t="shared" si="3"/>
        <v>-9.1895446325826066E-2</v>
      </c>
      <c r="V12" s="100">
        <f t="shared" si="3"/>
        <v>3.3222591362126247E-3</v>
      </c>
      <c r="W12" s="100">
        <f t="shared" si="3"/>
        <v>2.9225908372827805E-2</v>
      </c>
      <c r="X12" s="100">
        <f t="shared" si="3"/>
        <v>3.0736117089969865E-2</v>
      </c>
      <c r="Y12" s="100">
        <f t="shared" si="3"/>
        <v>-3.6809361576062807E-2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20"/>
  <sheetViews>
    <sheetView workbookViewId="0">
      <selection sqref="A1:N20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99031</v>
      </c>
      <c r="C2" s="1">
        <v>80094</v>
      </c>
      <c r="D2" s="1">
        <v>59447</v>
      </c>
      <c r="E2" s="1">
        <v>66220</v>
      </c>
      <c r="F2" s="1">
        <v>68603</v>
      </c>
      <c r="G2" s="1">
        <v>73497</v>
      </c>
      <c r="H2" s="1">
        <v>52651</v>
      </c>
      <c r="I2" s="1">
        <v>79012</v>
      </c>
      <c r="J2" s="1">
        <v>104142</v>
      </c>
      <c r="K2" s="1">
        <v>97144</v>
      </c>
      <c r="L2" s="1">
        <v>128791</v>
      </c>
      <c r="M2" s="1">
        <v>148345</v>
      </c>
      <c r="N2" s="1">
        <v>144895</v>
      </c>
    </row>
    <row r="3" spans="1:17">
      <c r="A3" t="s">
        <v>1</v>
      </c>
      <c r="B3" s="1">
        <v>89825</v>
      </c>
      <c r="C3" s="1">
        <v>73640</v>
      </c>
      <c r="D3" s="1">
        <v>64069</v>
      </c>
      <c r="E3" s="1">
        <v>73877</v>
      </c>
      <c r="F3" s="1">
        <v>73259</v>
      </c>
      <c r="G3" s="1">
        <v>72884</v>
      </c>
      <c r="H3" s="1">
        <v>52693</v>
      </c>
      <c r="I3" s="1">
        <v>80517</v>
      </c>
      <c r="J3" s="1">
        <v>99391</v>
      </c>
      <c r="K3" s="1">
        <v>106761</v>
      </c>
      <c r="L3" s="1">
        <v>121164</v>
      </c>
      <c r="M3" s="1">
        <v>130377</v>
      </c>
      <c r="N3" s="1">
        <v>125543</v>
      </c>
    </row>
    <row r="4" spans="1:17">
      <c r="A4" t="s">
        <v>2</v>
      </c>
      <c r="B4" s="1">
        <v>9206</v>
      </c>
      <c r="C4" s="1">
        <v>6455</v>
      </c>
      <c r="D4" s="1">
        <v>-4622</v>
      </c>
      <c r="E4" s="1">
        <v>-7657</v>
      </c>
      <c r="F4" s="1">
        <v>-4655</v>
      </c>
      <c r="G4" s="1">
        <v>613</v>
      </c>
      <c r="H4" s="1">
        <v>-41</v>
      </c>
      <c r="I4" s="1">
        <v>-1504</v>
      </c>
      <c r="J4" s="1">
        <v>4751</v>
      </c>
      <c r="K4" s="1">
        <v>-9616</v>
      </c>
      <c r="L4" s="1">
        <v>7627</v>
      </c>
      <c r="M4" s="1">
        <v>17968</v>
      </c>
      <c r="N4" s="1">
        <v>19351</v>
      </c>
    </row>
    <row r="5" spans="1:17">
      <c r="A5" t="s">
        <v>3</v>
      </c>
      <c r="B5" s="1">
        <v>4179</v>
      </c>
      <c r="C5" s="1">
        <v>4121</v>
      </c>
      <c r="D5" s="1">
        <v>3922</v>
      </c>
      <c r="E5" s="1">
        <v>5463</v>
      </c>
      <c r="F5" s="1">
        <v>5886</v>
      </c>
      <c r="G5" s="1">
        <v>6779</v>
      </c>
      <c r="H5" s="1">
        <v>4051</v>
      </c>
      <c r="I5" s="1">
        <v>3737</v>
      </c>
      <c r="J5" s="1">
        <v>6223</v>
      </c>
      <c r="K5" s="1">
        <v>5403</v>
      </c>
      <c r="L5" s="1">
        <v>5797</v>
      </c>
      <c r="M5" s="1">
        <v>8826</v>
      </c>
      <c r="N5" s="1">
        <v>7295</v>
      </c>
    </row>
    <row r="6" spans="1:17">
      <c r="A6" t="s">
        <v>4</v>
      </c>
      <c r="B6" s="1">
        <v>5027</v>
      </c>
      <c r="C6" s="1">
        <v>2333</v>
      </c>
      <c r="D6" s="1">
        <v>-8544</v>
      </c>
      <c r="E6" s="1">
        <v>-13120</v>
      </c>
      <c r="F6" s="1">
        <v>-10541</v>
      </c>
      <c r="G6" s="1">
        <v>-6166</v>
      </c>
      <c r="H6" s="1">
        <v>-4093</v>
      </c>
      <c r="I6" s="1">
        <v>-5242</v>
      </c>
      <c r="J6" s="1">
        <v>-1472</v>
      </c>
      <c r="K6" s="1">
        <v>-15019</v>
      </c>
      <c r="L6" s="1">
        <v>1830</v>
      </c>
      <c r="M6" s="1">
        <v>9142</v>
      </c>
      <c r="N6" s="1">
        <v>12057</v>
      </c>
    </row>
    <row r="7" spans="1:17">
      <c r="A7" t="s">
        <v>5</v>
      </c>
      <c r="B7" s="1">
        <v>-1921</v>
      </c>
      <c r="C7" s="1">
        <v>-1457</v>
      </c>
      <c r="D7">
        <v>-839</v>
      </c>
      <c r="E7" s="1">
        <v>-1241</v>
      </c>
      <c r="F7" s="1">
        <v>-1546</v>
      </c>
      <c r="G7">
        <v>-977</v>
      </c>
      <c r="H7" s="1">
        <v>-1019</v>
      </c>
      <c r="I7">
        <v>-270</v>
      </c>
      <c r="J7">
        <v>-311</v>
      </c>
      <c r="K7">
        <v>-114</v>
      </c>
      <c r="L7">
        <v>38</v>
      </c>
      <c r="M7">
        <v>120</v>
      </c>
      <c r="N7">
        <v>279</v>
      </c>
      <c r="Q7" t="s">
        <v>155</v>
      </c>
    </row>
    <row r="8" spans="1:17">
      <c r="A8" t="s">
        <v>6</v>
      </c>
      <c r="B8" s="1">
        <v>-1794</v>
      </c>
      <c r="C8" s="1">
        <v>-1465</v>
      </c>
      <c r="D8">
        <v>-795</v>
      </c>
      <c r="E8" s="1">
        <v>-1150</v>
      </c>
      <c r="F8" s="1">
        <v>-2331</v>
      </c>
      <c r="G8" s="1">
        <v>-1371</v>
      </c>
      <c r="H8" s="1">
        <v>-1144</v>
      </c>
      <c r="I8">
        <v>430</v>
      </c>
      <c r="J8">
        <v>-972</v>
      </c>
      <c r="K8">
        <v>-102</v>
      </c>
      <c r="L8">
        <v>-870</v>
      </c>
      <c r="M8" s="1">
        <v>-2589</v>
      </c>
      <c r="N8">
        <v>365</v>
      </c>
    </row>
    <row r="9" spans="1:17">
      <c r="A9" t="s">
        <v>7</v>
      </c>
      <c r="B9" s="1">
        <v>-6388</v>
      </c>
      <c r="C9" s="1">
        <v>-3825</v>
      </c>
      <c r="D9" s="1">
        <v>3800</v>
      </c>
      <c r="E9">
        <v>789</v>
      </c>
      <c r="F9" s="1">
        <v>-1853</v>
      </c>
      <c r="G9" s="1">
        <v>-3856</v>
      </c>
      <c r="H9">
        <v>262</v>
      </c>
      <c r="I9">
        <v>175</v>
      </c>
      <c r="J9" s="1">
        <v>1759</v>
      </c>
      <c r="K9">
        <v>509</v>
      </c>
      <c r="L9">
        <v>944</v>
      </c>
      <c r="M9" s="1">
        <v>1637</v>
      </c>
      <c r="N9" s="1">
        <v>-1967</v>
      </c>
    </row>
    <row r="10" spans="1:17">
      <c r="A10" t="s">
        <v>8</v>
      </c>
      <c r="B10">
        <v>0</v>
      </c>
      <c r="C10">
        <v>-1</v>
      </c>
      <c r="D10">
        <v>-8</v>
      </c>
      <c r="E10">
        <v>-18</v>
      </c>
      <c r="F10">
        <v>-26</v>
      </c>
      <c r="H10">
        <v>-1</v>
      </c>
      <c r="I10">
        <v>-2</v>
      </c>
      <c r="J10">
        <v>-4</v>
      </c>
      <c r="K10">
        <v>-7</v>
      </c>
      <c r="L10">
        <v>-7</v>
      </c>
      <c r="M10">
        <v>3</v>
      </c>
      <c r="N10">
        <v>-3</v>
      </c>
    </row>
    <row r="11" spans="1:17">
      <c r="A11" t="s">
        <v>9</v>
      </c>
      <c r="B11" s="1">
        <v>-3155</v>
      </c>
      <c r="C11" s="1">
        <v>-2957</v>
      </c>
      <c r="D11" s="1">
        <v>-5547</v>
      </c>
      <c r="E11" s="1">
        <v>-13498</v>
      </c>
      <c r="F11" s="1">
        <v>-14750</v>
      </c>
      <c r="G11" s="1">
        <v>-11392</v>
      </c>
      <c r="H11" s="1">
        <v>-4976</v>
      </c>
      <c r="I11" s="1">
        <v>-4639</v>
      </c>
      <c r="J11">
        <v>-689</v>
      </c>
      <c r="K11" s="1">
        <v>-14618</v>
      </c>
      <c r="L11" s="1">
        <v>1898</v>
      </c>
      <c r="M11" s="1">
        <v>8193</v>
      </c>
      <c r="N11" s="1">
        <v>10450</v>
      </c>
    </row>
    <row r="12" spans="1:17">
      <c r="A12" t="s">
        <v>10</v>
      </c>
      <c r="B12" s="1">
        <v>-3694</v>
      </c>
      <c r="C12" s="1">
        <v>-1402</v>
      </c>
      <c r="D12">
        <v>727</v>
      </c>
      <c r="E12" s="1">
        <v>1023</v>
      </c>
      <c r="F12">
        <v>177</v>
      </c>
      <c r="G12" s="1">
        <v>1761</v>
      </c>
      <c r="H12" s="1">
        <v>-1094</v>
      </c>
      <c r="I12" s="1">
        <v>-1232</v>
      </c>
      <c r="J12">
        <v>698</v>
      </c>
      <c r="K12" s="1">
        <v>-2497</v>
      </c>
      <c r="L12">
        <v>424</v>
      </c>
      <c r="M12" s="1">
        <v>1871</v>
      </c>
      <c r="N12" s="1">
        <v>2487</v>
      </c>
    </row>
    <row r="13" spans="1:17">
      <c r="A13" t="s">
        <v>11</v>
      </c>
    </row>
    <row r="14" spans="1:17">
      <c r="A14" t="s">
        <v>12</v>
      </c>
      <c r="B14" s="1">
        <v>539</v>
      </c>
      <c r="C14" s="1">
        <v>-1556</v>
      </c>
      <c r="D14" s="1">
        <v>-6274</v>
      </c>
      <c r="E14" s="1">
        <v>-14521</v>
      </c>
      <c r="F14" s="1">
        <v>-14927</v>
      </c>
      <c r="G14" s="1">
        <v>-13154</v>
      </c>
      <c r="H14" s="1">
        <v>-3882</v>
      </c>
      <c r="I14" s="1">
        <v>-3407</v>
      </c>
      <c r="J14" s="1">
        <v>-1388</v>
      </c>
      <c r="K14" s="1">
        <v>-12121</v>
      </c>
      <c r="L14" s="1">
        <v>1473</v>
      </c>
      <c r="M14" s="1">
        <v>6322</v>
      </c>
      <c r="N14" s="1">
        <v>7964</v>
      </c>
    </row>
    <row r="15" spans="1:17">
      <c r="A15" t="s">
        <v>13</v>
      </c>
      <c r="B15" s="1">
        <v>2864</v>
      </c>
      <c r="C15">
        <v>-72</v>
      </c>
      <c r="D15" s="1">
        <v>1021</v>
      </c>
      <c r="E15" s="1">
        <v>5559</v>
      </c>
      <c r="F15">
        <v>-380</v>
      </c>
      <c r="G15" s="1">
        <v>-1820</v>
      </c>
      <c r="H15">
        <v>-257</v>
      </c>
      <c r="I15" s="1">
        <v>-1371</v>
      </c>
      <c r="J15" s="1">
        <v>10047</v>
      </c>
      <c r="K15">
        <v>-441</v>
      </c>
      <c r="L15">
        <v>-363</v>
      </c>
      <c r="M15">
        <v>377</v>
      </c>
      <c r="N15">
        <v>-509</v>
      </c>
    </row>
    <row r="16" spans="1:17">
      <c r="A16" t="s">
        <v>14</v>
      </c>
      <c r="B16" s="1">
        <v>3402</v>
      </c>
      <c r="C16" s="1">
        <v>-1627</v>
      </c>
      <c r="D16" s="1">
        <v>-5253</v>
      </c>
      <c r="E16" s="1">
        <v>-8961</v>
      </c>
      <c r="F16" s="1">
        <v>-15307</v>
      </c>
      <c r="G16" s="1">
        <v>-14974</v>
      </c>
      <c r="H16" s="1">
        <v>-4138</v>
      </c>
      <c r="I16" s="1">
        <v>-4779</v>
      </c>
      <c r="J16" s="1">
        <v>8660</v>
      </c>
      <c r="K16" s="1">
        <v>-12562</v>
      </c>
      <c r="L16" s="1">
        <v>1110</v>
      </c>
      <c r="M16" s="1">
        <v>6700</v>
      </c>
      <c r="N16" s="1">
        <v>7455</v>
      </c>
    </row>
    <row r="19" spans="1:1">
      <c r="A19" t="s">
        <v>15</v>
      </c>
    </row>
    <row r="20" spans="1:1">
      <c r="A20" t="s">
        <v>166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7"/>
  <sheetViews>
    <sheetView topLeftCell="A13" workbookViewId="0">
      <selection activeCell="A13" sqref="A1:N37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-24809</v>
      </c>
      <c r="C2" s="1">
        <v>-28831</v>
      </c>
      <c r="D2" s="1">
        <v>-20283</v>
      </c>
      <c r="E2" s="1">
        <v>-10426</v>
      </c>
      <c r="F2" s="1">
        <v>-32793</v>
      </c>
      <c r="G2" s="1">
        <v>-29505</v>
      </c>
      <c r="H2" s="1">
        <v>-14906</v>
      </c>
      <c r="I2" s="1">
        <v>-30639</v>
      </c>
      <c r="J2" s="1">
        <v>-34977</v>
      </c>
      <c r="K2" s="1">
        <v>-28959</v>
      </c>
      <c r="L2" s="1">
        <v>-29335</v>
      </c>
      <c r="M2" s="1">
        <v>-17970</v>
      </c>
      <c r="N2" s="1">
        <v>-20282</v>
      </c>
    </row>
    <row r="3" spans="1:14">
      <c r="A3" t="s">
        <v>47</v>
      </c>
      <c r="B3" s="1">
        <v>93700</v>
      </c>
      <c r="C3" s="1">
        <v>92455</v>
      </c>
      <c r="D3" s="1">
        <v>84119</v>
      </c>
      <c r="E3" s="1">
        <v>55936</v>
      </c>
      <c r="F3" s="1">
        <v>66980</v>
      </c>
      <c r="G3" s="1">
        <v>69295</v>
      </c>
      <c r="H3" s="1">
        <v>74055</v>
      </c>
      <c r="I3" s="1">
        <v>67799</v>
      </c>
      <c r="J3" s="1">
        <v>99508</v>
      </c>
      <c r="K3" s="1">
        <v>101105</v>
      </c>
      <c r="L3" s="1">
        <v>105812</v>
      </c>
      <c r="M3" s="1">
        <v>107169</v>
      </c>
      <c r="N3" s="1">
        <v>102759</v>
      </c>
    </row>
    <row r="4" spans="1:14">
      <c r="A4" t="s">
        <v>48</v>
      </c>
      <c r="B4" s="1">
        <v>52858</v>
      </c>
      <c r="C4" s="1">
        <v>36735</v>
      </c>
      <c r="D4" s="1">
        <v>44603</v>
      </c>
      <c r="E4" s="1">
        <v>23239</v>
      </c>
      <c r="F4" s="1">
        <v>27066</v>
      </c>
      <c r="G4" s="1">
        <v>20492</v>
      </c>
      <c r="H4" s="1">
        <v>27173</v>
      </c>
      <c r="I4" s="1">
        <v>55632</v>
      </c>
      <c r="J4" s="1">
        <v>87247</v>
      </c>
      <c r="K4" s="1">
        <v>86614</v>
      </c>
      <c r="L4" s="1">
        <v>94124</v>
      </c>
      <c r="M4" s="1">
        <v>98753</v>
      </c>
      <c r="N4" s="1">
        <v>95767</v>
      </c>
    </row>
    <row r="5" spans="1:14">
      <c r="A5" t="s">
        <v>49</v>
      </c>
      <c r="B5" s="1">
        <v>9560</v>
      </c>
      <c r="C5" s="1">
        <v>5838</v>
      </c>
      <c r="D5" s="1">
        <v>9192</v>
      </c>
      <c r="E5" s="1">
        <v>5712</v>
      </c>
      <c r="F5" s="1">
        <v>9872</v>
      </c>
      <c r="G5" s="1">
        <v>3843</v>
      </c>
      <c r="H5" s="1">
        <v>9460</v>
      </c>
      <c r="I5" s="1">
        <v>3535</v>
      </c>
      <c r="J5" s="1">
        <v>9841</v>
      </c>
      <c r="K5" s="1">
        <v>9835</v>
      </c>
      <c r="L5" s="1">
        <v>3408</v>
      </c>
      <c r="M5" s="1">
        <v>8184</v>
      </c>
      <c r="N5" s="1">
        <v>9289</v>
      </c>
    </row>
    <row r="6" spans="1:14">
      <c r="A6" t="s">
        <v>50</v>
      </c>
      <c r="B6" s="1">
        <v>21016</v>
      </c>
      <c r="C6" s="1">
        <v>15454</v>
      </c>
      <c r="D6" s="1">
        <v>20423</v>
      </c>
      <c r="E6" s="1">
        <v>10532</v>
      </c>
      <c r="F6" s="1">
        <v>8223</v>
      </c>
      <c r="G6" s="1">
        <v>8187</v>
      </c>
      <c r="H6" s="1">
        <v>6166</v>
      </c>
      <c r="I6" s="1">
        <v>12616</v>
      </c>
      <c r="J6" s="1">
        <v>15621</v>
      </c>
      <c r="K6" s="1">
        <v>18911</v>
      </c>
      <c r="L6" s="1">
        <v>13288</v>
      </c>
      <c r="M6" s="1">
        <v>16768</v>
      </c>
      <c r="N6" s="1">
        <v>19026</v>
      </c>
    </row>
    <row r="7" spans="1:14">
      <c r="A7" t="s">
        <v>51</v>
      </c>
    </row>
    <row r="8" spans="1:14">
      <c r="A8" t="s">
        <v>52</v>
      </c>
      <c r="B8" s="1">
        <v>11862</v>
      </c>
      <c r="C8" s="1">
        <v>5454</v>
      </c>
      <c r="D8" s="1">
        <v>7738</v>
      </c>
      <c r="E8" s="1">
        <v>1487</v>
      </c>
      <c r="F8" s="1">
        <v>2934</v>
      </c>
      <c r="G8" s="1">
        <v>2858</v>
      </c>
      <c r="H8" s="1">
        <v>5770</v>
      </c>
      <c r="I8" s="1">
        <v>35637</v>
      </c>
      <c r="J8" s="1">
        <v>55766</v>
      </c>
      <c r="K8" s="1">
        <v>46849</v>
      </c>
      <c r="L8" s="1">
        <v>62795</v>
      </c>
      <c r="M8" s="1">
        <v>58091</v>
      </c>
      <c r="N8" s="1">
        <v>50329</v>
      </c>
    </row>
    <row r="9" spans="1:14">
      <c r="A9" t="s">
        <v>53</v>
      </c>
      <c r="B9" s="1">
        <v>4525</v>
      </c>
      <c r="C9" s="1">
        <v>17292</v>
      </c>
      <c r="D9" s="1">
        <v>15735</v>
      </c>
      <c r="E9" s="1">
        <v>14876</v>
      </c>
      <c r="F9" s="1">
        <v>18206</v>
      </c>
      <c r="G9" s="1">
        <v>23396</v>
      </c>
      <c r="H9" s="1">
        <v>14818</v>
      </c>
      <c r="I9" s="1">
        <v>12168</v>
      </c>
      <c r="J9" s="1">
        <v>12261</v>
      </c>
      <c r="K9" s="1">
        <v>14490</v>
      </c>
      <c r="L9" s="1">
        <v>11688</v>
      </c>
      <c r="M9" s="1">
        <v>8416</v>
      </c>
      <c r="N9" s="1">
        <v>6992</v>
      </c>
    </row>
    <row r="10" spans="1:14">
      <c r="A10" t="s">
        <v>54</v>
      </c>
      <c r="B10" s="1">
        <v>36317</v>
      </c>
      <c r="C10" s="1">
        <v>38429</v>
      </c>
      <c r="D10" s="1">
        <v>23782</v>
      </c>
      <c r="E10" s="1">
        <v>17820</v>
      </c>
      <c r="F10" s="1">
        <v>21707</v>
      </c>
      <c r="G10" s="1">
        <v>25407</v>
      </c>
      <c r="H10" s="1">
        <v>32064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78247</v>
      </c>
      <c r="C11" s="1">
        <v>63479</v>
      </c>
      <c r="D11" s="1">
        <v>60798</v>
      </c>
      <c r="E11" s="1">
        <v>65450</v>
      </c>
      <c r="F11" s="1">
        <v>62242</v>
      </c>
      <c r="G11" s="1">
        <v>66706</v>
      </c>
      <c r="H11" s="1">
        <v>68774</v>
      </c>
      <c r="I11" s="1">
        <v>70382</v>
      </c>
      <c r="J11" s="1">
        <v>72667</v>
      </c>
      <c r="K11" s="1">
        <v>71911</v>
      </c>
      <c r="L11" s="1">
        <v>65410</v>
      </c>
      <c r="M11" s="1">
        <v>67102</v>
      </c>
      <c r="N11" s="1">
        <v>63591</v>
      </c>
    </row>
    <row r="12" spans="1:14">
      <c r="A12" t="s">
        <v>56</v>
      </c>
    </row>
    <row r="13" spans="1:14">
      <c r="A13" t="s">
        <v>57</v>
      </c>
      <c r="B13" s="1">
        <v>171946</v>
      </c>
      <c r="C13" s="1">
        <v>155934</v>
      </c>
      <c r="D13" s="1">
        <v>144917</v>
      </c>
      <c r="E13" s="1">
        <v>121386</v>
      </c>
      <c r="F13" s="1">
        <v>129222</v>
      </c>
      <c r="G13" s="1">
        <v>136001</v>
      </c>
      <c r="H13" s="1">
        <v>142829</v>
      </c>
      <c r="I13" s="1">
        <v>138181</v>
      </c>
      <c r="J13" s="1">
        <v>172175</v>
      </c>
      <c r="K13" s="1">
        <v>173016</v>
      </c>
      <c r="L13" s="1">
        <v>171222</v>
      </c>
      <c r="M13" s="1">
        <v>174271</v>
      </c>
      <c r="N13" s="1">
        <v>166350</v>
      </c>
    </row>
    <row r="14" spans="1:14">
      <c r="A14" t="s">
        <v>58</v>
      </c>
      <c r="B14" s="1">
        <v>120292</v>
      </c>
      <c r="C14" s="1">
        <v>112319</v>
      </c>
      <c r="D14" s="1">
        <v>92160</v>
      </c>
      <c r="E14" s="1">
        <v>70582</v>
      </c>
      <c r="F14" s="1">
        <v>75339</v>
      </c>
      <c r="G14" s="1">
        <v>70891</v>
      </c>
      <c r="H14" s="1">
        <v>62671</v>
      </c>
      <c r="I14" s="1">
        <v>71453</v>
      </c>
      <c r="J14" s="1">
        <v>90457</v>
      </c>
      <c r="K14" s="1">
        <v>95701</v>
      </c>
      <c r="L14" s="1">
        <v>100084</v>
      </c>
      <c r="M14" s="1">
        <v>94437</v>
      </c>
      <c r="N14" s="1">
        <v>89187</v>
      </c>
    </row>
    <row r="15" spans="1:14">
      <c r="A15" t="s">
        <v>59</v>
      </c>
      <c r="B15" s="1">
        <v>1299</v>
      </c>
      <c r="C15" s="1">
        <v>1398</v>
      </c>
      <c r="D15" s="1">
        <v>1539</v>
      </c>
      <c r="E15" s="1">
        <v>2299</v>
      </c>
      <c r="F15" s="1">
        <v>4099</v>
      </c>
      <c r="G15" s="1">
        <v>3997</v>
      </c>
      <c r="H15">
        <v>820</v>
      </c>
      <c r="I15" s="1">
        <v>6626</v>
      </c>
      <c r="J15" s="1">
        <v>5998</v>
      </c>
      <c r="K15">
        <v>0</v>
      </c>
      <c r="L15" s="1">
        <v>5997</v>
      </c>
      <c r="M15">
        <v>0</v>
      </c>
      <c r="N15">
        <v>0</v>
      </c>
    </row>
    <row r="16" spans="1:14">
      <c r="A16" t="s">
        <v>60</v>
      </c>
      <c r="B16" s="1">
        <v>29515</v>
      </c>
      <c r="C16" s="1">
        <v>28952</v>
      </c>
      <c r="D16" s="1">
        <v>17728</v>
      </c>
      <c r="E16" s="1">
        <v>16197</v>
      </c>
      <c r="F16" s="1">
        <v>30993</v>
      </c>
      <c r="G16" s="1">
        <v>27062</v>
      </c>
      <c r="H16" s="1">
        <v>22018</v>
      </c>
      <c r="I16" s="1">
        <v>29672</v>
      </c>
      <c r="J16" s="1">
        <v>32527</v>
      </c>
      <c r="K16" s="1">
        <v>24220</v>
      </c>
      <c r="L16" s="1">
        <v>22675</v>
      </c>
      <c r="M16" s="1">
        <v>16788</v>
      </c>
      <c r="N16" s="1">
        <v>14526</v>
      </c>
    </row>
    <row r="17" spans="1:14">
      <c r="A17" t="s">
        <v>61</v>
      </c>
      <c r="B17" s="1">
        <v>21558</v>
      </c>
      <c r="C17" s="1">
        <v>18496</v>
      </c>
      <c r="D17" s="1">
        <v>14074</v>
      </c>
      <c r="E17" s="1">
        <v>9224</v>
      </c>
      <c r="F17" s="1">
        <v>18148</v>
      </c>
      <c r="G17" s="1">
        <v>15923</v>
      </c>
      <c r="H17" s="1">
        <v>14481</v>
      </c>
      <c r="I17" s="1">
        <v>19790</v>
      </c>
      <c r="J17" s="1">
        <v>26938</v>
      </c>
      <c r="K17" s="1">
        <v>19084</v>
      </c>
      <c r="L17" s="1">
        <v>22135</v>
      </c>
      <c r="M17" s="1">
        <v>14221</v>
      </c>
      <c r="N17" s="1">
        <v>12469</v>
      </c>
    </row>
    <row r="18" spans="1:14">
      <c r="A18" t="s">
        <v>62</v>
      </c>
      <c r="B18" s="1">
        <v>7957</v>
      </c>
      <c r="C18" s="1">
        <v>10456</v>
      </c>
      <c r="D18" s="1">
        <v>3653</v>
      </c>
      <c r="E18" s="1">
        <v>6973</v>
      </c>
      <c r="F18" s="1">
        <v>12845</v>
      </c>
      <c r="G18" s="1">
        <v>11139</v>
      </c>
      <c r="H18" s="1">
        <v>7537</v>
      </c>
      <c r="I18" s="1">
        <v>9882</v>
      </c>
      <c r="J18" s="1">
        <v>5589</v>
      </c>
      <c r="K18" s="1">
        <v>5136</v>
      </c>
      <c r="L18">
        <v>539</v>
      </c>
      <c r="M18" s="1">
        <v>2568</v>
      </c>
      <c r="N18" s="1">
        <v>2057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9456</v>
      </c>
      <c r="C20" s="1">
        <v>11473</v>
      </c>
      <c r="D20" s="1">
        <v>10042</v>
      </c>
      <c r="E20" s="1">
        <v>8210</v>
      </c>
      <c r="F20" s="1">
        <v>6785</v>
      </c>
      <c r="G20" s="1">
        <v>9436</v>
      </c>
      <c r="H20" s="1">
        <v>9541</v>
      </c>
      <c r="I20" s="1">
        <v>26920</v>
      </c>
      <c r="J20" s="1">
        <v>35252</v>
      </c>
      <c r="K20" s="1">
        <v>48359</v>
      </c>
      <c r="L20" s="1">
        <v>53071</v>
      </c>
      <c r="M20" s="1">
        <v>55377</v>
      </c>
      <c r="N20" s="1">
        <v>48662</v>
      </c>
    </row>
    <row r="21" spans="1:14">
      <c r="A21" t="s">
        <v>54</v>
      </c>
      <c r="B21" s="1">
        <v>80022</v>
      </c>
      <c r="C21" s="1">
        <v>70497</v>
      </c>
      <c r="D21" s="1">
        <v>62851</v>
      </c>
      <c r="E21" s="1">
        <v>43877</v>
      </c>
      <c r="F21" s="1">
        <v>33463</v>
      </c>
      <c r="G21" s="1">
        <v>30396</v>
      </c>
      <c r="H21" s="1">
        <v>30293</v>
      </c>
      <c r="I21" s="1">
        <v>8234</v>
      </c>
      <c r="J21" s="1">
        <v>16680</v>
      </c>
      <c r="K21" s="1">
        <v>23122</v>
      </c>
      <c r="L21" s="1">
        <v>18341</v>
      </c>
      <c r="M21" s="1">
        <v>22271</v>
      </c>
      <c r="N21" s="1">
        <v>25998</v>
      </c>
    </row>
    <row r="22" spans="1:14">
      <c r="A22" t="s">
        <v>65</v>
      </c>
      <c r="B22" s="1">
        <v>14159</v>
      </c>
      <c r="C22" s="1">
        <v>9523</v>
      </c>
      <c r="D22" s="1">
        <v>17037</v>
      </c>
      <c r="E22" s="1">
        <v>9831</v>
      </c>
      <c r="F22" s="1">
        <v>16701</v>
      </c>
      <c r="G22" s="1">
        <v>12621</v>
      </c>
      <c r="H22" s="1">
        <v>12695</v>
      </c>
      <c r="I22" s="1">
        <v>8754</v>
      </c>
      <c r="J22" s="1">
        <v>18964</v>
      </c>
      <c r="K22" s="1">
        <v>34657</v>
      </c>
      <c r="L22" s="1">
        <v>15407</v>
      </c>
      <c r="M22" s="1">
        <v>21377</v>
      </c>
      <c r="N22" s="1">
        <v>24334</v>
      </c>
    </row>
    <row r="23" spans="1:14">
      <c r="A23" t="s">
        <v>66</v>
      </c>
      <c r="B23" s="1">
        <v>749</v>
      </c>
      <c r="C23" s="1">
        <v>2047</v>
      </c>
      <c r="D23" s="1">
        <v>1195</v>
      </c>
      <c r="E23" s="1">
        <v>1738</v>
      </c>
      <c r="F23" s="1">
        <v>2087</v>
      </c>
      <c r="G23" s="1">
        <v>2697</v>
      </c>
      <c r="H23" s="1">
        <v>849</v>
      </c>
      <c r="I23">
        <v>918</v>
      </c>
      <c r="J23" s="1">
        <v>4993</v>
      </c>
      <c r="K23" s="1">
        <v>10982</v>
      </c>
      <c r="L23" s="1">
        <v>5989</v>
      </c>
      <c r="M23" s="1">
        <v>11974</v>
      </c>
      <c r="N23" s="1">
        <v>11963</v>
      </c>
    </row>
    <row r="24" spans="1:14">
      <c r="A24" t="s">
        <v>67</v>
      </c>
      <c r="B24">
        <v>619</v>
      </c>
      <c r="C24" s="1">
        <v>3116</v>
      </c>
      <c r="D24" s="1">
        <v>10172</v>
      </c>
      <c r="E24" s="1">
        <v>2237</v>
      </c>
      <c r="F24" s="1">
        <v>10988</v>
      </c>
      <c r="G24" s="1">
        <v>4318</v>
      </c>
      <c r="H24" s="1">
        <v>5461</v>
      </c>
      <c r="I24" s="1">
        <v>5245</v>
      </c>
      <c r="J24" s="1">
        <v>9755</v>
      </c>
      <c r="K24" s="1">
        <v>15132</v>
      </c>
      <c r="L24" s="1">
        <v>3606</v>
      </c>
      <c r="M24">
        <v>607</v>
      </c>
      <c r="N24" s="1">
        <v>5443</v>
      </c>
    </row>
    <row r="25" spans="1:14">
      <c r="A25" t="s">
        <v>68</v>
      </c>
      <c r="B25">
        <v>418</v>
      </c>
      <c r="C25">
        <v>300</v>
      </c>
      <c r="D25">
        <v>290</v>
      </c>
      <c r="E25">
        <v>785</v>
      </c>
      <c r="F25" s="1">
        <v>1320</v>
      </c>
      <c r="G25" s="1">
        <v>1217</v>
      </c>
      <c r="H25" s="1">
        <v>3496</v>
      </c>
      <c r="I25">
        <v>241</v>
      </c>
      <c r="J25">
        <v>156</v>
      </c>
      <c r="K25">
        <v>156</v>
      </c>
      <c r="L25">
        <v>156</v>
      </c>
    </row>
    <row r="26" spans="1:14">
      <c r="A26" t="s">
        <v>69</v>
      </c>
      <c r="B26">
        <v>623</v>
      </c>
      <c r="C26">
        <v>590</v>
      </c>
      <c r="D26">
        <v>499</v>
      </c>
      <c r="E26">
        <v>508</v>
      </c>
      <c r="F26">
        <v>502</v>
      </c>
      <c r="G26">
        <v>436</v>
      </c>
      <c r="H26">
        <v>229</v>
      </c>
      <c r="I26">
        <v>196</v>
      </c>
      <c r="J26">
        <v>182</v>
      </c>
      <c r="K26">
        <v>218</v>
      </c>
      <c r="L26">
        <v>159</v>
      </c>
      <c r="M26">
        <v>215</v>
      </c>
      <c r="N26">
        <v>198</v>
      </c>
    </row>
    <row r="27" spans="1:14">
      <c r="A27" t="s">
        <v>70</v>
      </c>
      <c r="C27">
        <v>141</v>
      </c>
      <c r="D27">
        <v>219</v>
      </c>
      <c r="E27">
        <v>272</v>
      </c>
      <c r="F27">
        <v>169</v>
      </c>
      <c r="G27">
        <v>129</v>
      </c>
      <c r="H27">
        <v>494</v>
      </c>
      <c r="I27">
        <v>466</v>
      </c>
      <c r="J27" s="1">
        <v>1261</v>
      </c>
      <c r="K27">
        <v>874</v>
      </c>
      <c r="L27">
        <v>147</v>
      </c>
      <c r="M27">
        <v>147</v>
      </c>
      <c r="N27">
        <v>767</v>
      </c>
    </row>
    <row r="28" spans="1:14">
      <c r="A28" t="s">
        <v>54</v>
      </c>
      <c r="B28" s="1">
        <v>11751</v>
      </c>
      <c r="C28" s="1">
        <v>3329</v>
      </c>
      <c r="D28" s="1">
        <v>4663</v>
      </c>
      <c r="E28" s="1">
        <v>4291</v>
      </c>
      <c r="F28" s="1">
        <v>1635</v>
      </c>
      <c r="G28" s="1">
        <v>3823</v>
      </c>
      <c r="H28" s="1">
        <v>2167</v>
      </c>
      <c r="I28" s="1">
        <v>1689</v>
      </c>
      <c r="J28" s="1">
        <v>2617</v>
      </c>
      <c r="K28" s="1">
        <v>7296</v>
      </c>
      <c r="L28" s="1">
        <v>5350</v>
      </c>
      <c r="M28" s="1">
        <v>8433</v>
      </c>
      <c r="N28" s="1">
        <v>5962</v>
      </c>
    </row>
    <row r="29" spans="1:14">
      <c r="A29" t="s">
        <v>71</v>
      </c>
    </row>
    <row r="30" spans="1:14">
      <c r="A30" t="s">
        <v>72</v>
      </c>
      <c r="B30" s="1">
        <v>35436</v>
      </c>
      <c r="C30" s="1">
        <v>36813</v>
      </c>
      <c r="D30" s="1">
        <v>31196</v>
      </c>
      <c r="E30" s="1">
        <v>22723</v>
      </c>
      <c r="F30" s="1">
        <v>48516</v>
      </c>
      <c r="G30" s="1">
        <v>38667</v>
      </c>
      <c r="H30" s="1">
        <v>29147</v>
      </c>
      <c r="I30" s="1">
        <v>42461</v>
      </c>
      <c r="J30" s="1">
        <v>53273</v>
      </c>
      <c r="K30" s="1">
        <v>50333</v>
      </c>
      <c r="L30" s="1">
        <v>38266</v>
      </c>
      <c r="M30" s="1">
        <v>29369</v>
      </c>
      <c r="N30" s="1">
        <v>31932</v>
      </c>
    </row>
    <row r="31" spans="1:14">
      <c r="A31" t="s">
        <v>40</v>
      </c>
      <c r="B31" s="1">
        <v>134452</v>
      </c>
      <c r="C31" s="1">
        <v>121842</v>
      </c>
      <c r="D31" s="1">
        <v>109198</v>
      </c>
      <c r="E31" s="1">
        <v>80413</v>
      </c>
      <c r="F31" s="1">
        <v>92039</v>
      </c>
      <c r="G31" s="1">
        <v>83512</v>
      </c>
      <c r="H31" s="1">
        <v>75366</v>
      </c>
      <c r="I31" s="1">
        <v>80207</v>
      </c>
      <c r="J31" s="1">
        <v>109422</v>
      </c>
      <c r="K31" s="1">
        <v>130358</v>
      </c>
      <c r="L31" s="1">
        <v>115491</v>
      </c>
      <c r="M31" s="1">
        <v>115814</v>
      </c>
      <c r="N31" s="1">
        <v>113520</v>
      </c>
    </row>
    <row r="32" spans="1:14">
      <c r="A32" t="s">
        <v>73</v>
      </c>
      <c r="B32" s="1">
        <v>37946</v>
      </c>
      <c r="C32" s="1">
        <v>34393</v>
      </c>
      <c r="D32" s="1">
        <v>35945</v>
      </c>
      <c r="E32" s="1">
        <v>41110</v>
      </c>
      <c r="F32" s="1">
        <v>37242</v>
      </c>
      <c r="G32" s="1">
        <v>52452</v>
      </c>
      <c r="H32" s="1">
        <v>67384</v>
      </c>
      <c r="I32" s="1">
        <v>57896</v>
      </c>
      <c r="J32" s="1">
        <v>62643</v>
      </c>
      <c r="K32" s="1">
        <v>42374</v>
      </c>
      <c r="L32" s="1">
        <v>55375</v>
      </c>
      <c r="M32" s="1">
        <v>58458</v>
      </c>
      <c r="N32" s="1">
        <v>52826</v>
      </c>
    </row>
    <row r="33" spans="1:14">
      <c r="A33" t="s">
        <v>74</v>
      </c>
      <c r="B33" s="1">
        <v>-451</v>
      </c>
      <c r="C33" s="1">
        <v>-301</v>
      </c>
      <c r="D33" s="1">
        <v>-226</v>
      </c>
      <c r="E33" s="1">
        <v>-138</v>
      </c>
      <c r="F33" s="1">
        <v>-60</v>
      </c>
      <c r="G33" s="1">
        <v>37</v>
      </c>
      <c r="H33" s="1">
        <v>79</v>
      </c>
      <c r="I33">
        <v>79</v>
      </c>
      <c r="J33">
        <v>110</v>
      </c>
      <c r="K33">
        <v>284</v>
      </c>
      <c r="L33">
        <v>357</v>
      </c>
      <c r="M33">
        <v>0</v>
      </c>
      <c r="N33">
        <v>3</v>
      </c>
    </row>
    <row r="34" spans="1:14">
      <c r="A34" t="s">
        <v>38</v>
      </c>
      <c r="B34" s="1">
        <v>37495</v>
      </c>
      <c r="C34" s="1">
        <v>34092</v>
      </c>
      <c r="D34" s="1">
        <v>35719</v>
      </c>
      <c r="E34" s="1">
        <v>40973</v>
      </c>
      <c r="F34" s="1">
        <v>37182</v>
      </c>
      <c r="G34" s="1">
        <v>52489</v>
      </c>
      <c r="H34" s="1">
        <v>67463</v>
      </c>
      <c r="I34" s="1">
        <v>57975</v>
      </c>
      <c r="J34" s="1">
        <v>62753</v>
      </c>
      <c r="K34" s="1">
        <v>42657</v>
      </c>
      <c r="L34" s="1">
        <v>55732</v>
      </c>
      <c r="M34" s="1">
        <v>58458</v>
      </c>
      <c r="N34" s="1">
        <v>52829</v>
      </c>
    </row>
    <row r="36" spans="1:14">
      <c r="A36" t="s">
        <v>15</v>
      </c>
    </row>
    <row r="37" spans="1:14">
      <c r="A37" t="s">
        <v>167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N1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3431</v>
      </c>
      <c r="C2" s="1">
        <v>851</v>
      </c>
      <c r="D2" s="1">
        <v>-4282</v>
      </c>
      <c r="E2" s="1">
        <v>-12528</v>
      </c>
      <c r="F2" s="1">
        <v>-12102</v>
      </c>
      <c r="G2" s="1">
        <v>-9984</v>
      </c>
      <c r="H2">
        <v>-933</v>
      </c>
      <c r="I2">
        <v>-264</v>
      </c>
      <c r="J2" s="1">
        <v>1781</v>
      </c>
      <c r="K2" s="1">
        <v>-9084</v>
      </c>
      <c r="L2" s="1">
        <v>4315</v>
      </c>
      <c r="M2" s="1">
        <v>9143</v>
      </c>
      <c r="N2" s="1">
        <v>10980</v>
      </c>
    </row>
    <row r="3" spans="1:14">
      <c r="A3" t="s">
        <v>76</v>
      </c>
      <c r="B3" s="1">
        <v>6545</v>
      </c>
      <c r="C3" s="1">
        <v>-5165</v>
      </c>
      <c r="D3" s="1">
        <v>-16930</v>
      </c>
      <c r="E3" s="1">
        <v>8450</v>
      </c>
      <c r="F3" s="1">
        <v>-2439</v>
      </c>
      <c r="G3" s="1">
        <v>-6812</v>
      </c>
      <c r="H3" s="1">
        <v>1655</v>
      </c>
      <c r="I3" s="1">
        <v>5401</v>
      </c>
      <c r="J3" s="1">
        <v>-15548</v>
      </c>
      <c r="K3" s="1">
        <v>6203</v>
      </c>
      <c r="L3" s="1">
        <v>-4575</v>
      </c>
      <c r="M3" s="1">
        <v>5902</v>
      </c>
      <c r="N3" s="1">
        <v>-11934</v>
      </c>
    </row>
    <row r="4" spans="1:14">
      <c r="A4" t="s">
        <v>77</v>
      </c>
      <c r="B4" s="1">
        <v>3105</v>
      </c>
      <c r="C4" s="1">
        <v>-1947</v>
      </c>
      <c r="D4" s="1">
        <v>11021</v>
      </c>
      <c r="E4" s="1">
        <v>998</v>
      </c>
      <c r="F4" s="1">
        <v>-1668</v>
      </c>
      <c r="G4" s="1">
        <v>-1177</v>
      </c>
      <c r="H4" s="1">
        <v>3693</v>
      </c>
      <c r="I4" s="1">
        <v>-744</v>
      </c>
      <c r="J4" s="1">
        <v>1295</v>
      </c>
      <c r="K4" s="1">
        <v>-10807</v>
      </c>
      <c r="L4" s="1">
        <v>-5213</v>
      </c>
      <c r="M4" s="1">
        <v>-3465</v>
      </c>
      <c r="N4">
        <v>-85</v>
      </c>
    </row>
    <row r="5" spans="1:14">
      <c r="A5" t="s">
        <v>78</v>
      </c>
      <c r="B5" s="1">
        <v>-5992</v>
      </c>
      <c r="C5" s="1">
        <v>3760</v>
      </c>
      <c r="D5" s="1">
        <v>9468</v>
      </c>
      <c r="E5" s="1">
        <v>-13691</v>
      </c>
      <c r="F5" s="1">
        <v>10114</v>
      </c>
      <c r="G5" s="1">
        <v>3657</v>
      </c>
      <c r="H5" s="1">
        <v>504</v>
      </c>
      <c r="I5" s="1">
        <v>-9567</v>
      </c>
      <c r="J5" s="1">
        <v>13917</v>
      </c>
      <c r="K5" s="1">
        <v>11037</v>
      </c>
      <c r="L5" s="1">
        <v>5031</v>
      </c>
      <c r="M5" s="1">
        <v>-3668</v>
      </c>
      <c r="N5" s="1">
        <v>13348</v>
      </c>
    </row>
    <row r="6" spans="1:14">
      <c r="A6" t="s">
        <v>79</v>
      </c>
    </row>
    <row r="7" spans="1:14">
      <c r="A7" t="s">
        <v>80</v>
      </c>
    </row>
    <row r="8" spans="1:14">
      <c r="A8" t="s">
        <v>81</v>
      </c>
      <c r="B8">
        <v>63</v>
      </c>
      <c r="C8">
        <v>-2</v>
      </c>
      <c r="D8">
        <v>-79</v>
      </c>
      <c r="E8">
        <v>83</v>
      </c>
      <c r="F8">
        <v>22</v>
      </c>
      <c r="G8" s="1">
        <v>-1285</v>
      </c>
      <c r="H8">
        <v>72</v>
      </c>
      <c r="I8" s="1">
        <v>-1394</v>
      </c>
      <c r="J8">
        <v>341</v>
      </c>
      <c r="K8">
        <v>-7</v>
      </c>
      <c r="L8">
        <v>-18</v>
      </c>
      <c r="M8">
        <v>125</v>
      </c>
      <c r="N8">
        <v>-96</v>
      </c>
    </row>
    <row r="9" spans="1:14">
      <c r="A9" t="s">
        <v>82</v>
      </c>
      <c r="B9" s="1">
        <v>3722</v>
      </c>
      <c r="C9" s="1">
        <v>-3354</v>
      </c>
      <c r="D9" s="1">
        <v>3480</v>
      </c>
      <c r="E9" s="1">
        <v>-4159</v>
      </c>
      <c r="F9" s="1">
        <v>6029</v>
      </c>
      <c r="G9" s="1">
        <v>-5617</v>
      </c>
      <c r="H9" s="1">
        <v>5924</v>
      </c>
      <c r="I9" s="1">
        <v>-6305</v>
      </c>
      <c r="J9">
        <v>6</v>
      </c>
      <c r="K9" s="1">
        <v>6426</v>
      </c>
      <c r="L9" s="1">
        <v>-4775</v>
      </c>
      <c r="M9" s="1">
        <v>-1106</v>
      </c>
      <c r="N9" s="1">
        <v>1233</v>
      </c>
    </row>
    <row r="10" spans="1:14">
      <c r="A10" t="s">
        <v>83</v>
      </c>
      <c r="B10" s="1">
        <v>4811</v>
      </c>
      <c r="C10" s="1">
        <v>-6699</v>
      </c>
      <c r="D10" s="1">
        <v>-17554</v>
      </c>
      <c r="E10" s="1">
        <v>8056</v>
      </c>
      <c r="F10" s="1">
        <v>-3418</v>
      </c>
      <c r="G10" s="1">
        <v>-7584</v>
      </c>
      <c r="H10">
        <v>965</v>
      </c>
      <c r="I10" s="1">
        <v>4321</v>
      </c>
      <c r="J10" s="1">
        <v>-17618</v>
      </c>
      <c r="K10">
        <v>121</v>
      </c>
      <c r="L10" s="1">
        <v>-8240</v>
      </c>
      <c r="M10" s="1">
        <v>1805</v>
      </c>
      <c r="N10" s="1">
        <v>-14385</v>
      </c>
    </row>
    <row r="13" spans="1:14">
      <c r="A13" t="s">
        <v>15</v>
      </c>
    </row>
    <row r="14" spans="1:14">
      <c r="A14" t="s">
        <v>168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sqref="A1:N30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99440</v>
      </c>
      <c r="C2" s="1">
        <v>68200</v>
      </c>
      <c r="D2" s="1">
        <v>44968</v>
      </c>
      <c r="E2" s="1">
        <v>49896</v>
      </c>
      <c r="F2" s="1">
        <v>44352</v>
      </c>
      <c r="G2" s="1">
        <v>45801</v>
      </c>
      <c r="H2" s="1">
        <v>46683</v>
      </c>
      <c r="I2" s="1">
        <v>28587</v>
      </c>
      <c r="J2" s="1">
        <v>36075</v>
      </c>
      <c r="K2" s="1">
        <v>25050</v>
      </c>
      <c r="L2" s="1">
        <v>46060</v>
      </c>
      <c r="M2" s="1">
        <v>87848</v>
      </c>
      <c r="N2" s="1">
        <v>89002</v>
      </c>
    </row>
    <row r="3" spans="1:14">
      <c r="A3" t="s">
        <v>85</v>
      </c>
      <c r="B3" s="1">
        <v>124249</v>
      </c>
      <c r="C3" s="1">
        <v>97031</v>
      </c>
      <c r="D3" s="1">
        <v>65392</v>
      </c>
      <c r="E3" s="1">
        <v>60573</v>
      </c>
      <c r="F3" s="1">
        <v>77542</v>
      </c>
      <c r="G3" s="1">
        <v>75378</v>
      </c>
      <c r="H3" s="1">
        <v>61638</v>
      </c>
      <c r="I3" s="1">
        <v>59269</v>
      </c>
      <c r="J3" s="1">
        <v>71092</v>
      </c>
      <c r="K3" s="1">
        <v>54052</v>
      </c>
      <c r="L3" s="1">
        <v>75424</v>
      </c>
      <c r="M3" s="1">
        <v>105852</v>
      </c>
      <c r="N3" s="1">
        <v>109315</v>
      </c>
    </row>
    <row r="4" spans="1:14">
      <c r="A4" t="s">
        <v>86</v>
      </c>
    </row>
    <row r="5" spans="1:14">
      <c r="A5" t="s">
        <v>87</v>
      </c>
      <c r="B5" s="1">
        <v>73</v>
      </c>
      <c r="C5" s="1">
        <v>-168</v>
      </c>
      <c r="D5" s="1">
        <v>-704</v>
      </c>
      <c r="E5" s="1">
        <v>-2053</v>
      </c>
      <c r="F5" s="1">
        <v>-2201</v>
      </c>
      <c r="G5" s="1">
        <v>-1946</v>
      </c>
      <c r="H5" s="1">
        <v>-649</v>
      </c>
      <c r="I5" s="1">
        <v>-716</v>
      </c>
      <c r="J5">
        <v>-357</v>
      </c>
      <c r="K5" s="1">
        <v>-3736</v>
      </c>
      <c r="L5">
        <v>463</v>
      </c>
      <c r="M5" s="1">
        <v>1960</v>
      </c>
      <c r="N5" s="1">
        <v>2469</v>
      </c>
    </row>
    <row r="6" spans="1:14">
      <c r="A6" t="s">
        <v>88</v>
      </c>
      <c r="B6" s="1">
        <v>4443</v>
      </c>
      <c r="C6" s="1">
        <v>4027</v>
      </c>
      <c r="D6" s="1">
        <v>4208</v>
      </c>
      <c r="E6" s="1">
        <v>4813</v>
      </c>
      <c r="F6" s="1">
        <v>5750</v>
      </c>
      <c r="G6" s="1">
        <v>8099</v>
      </c>
      <c r="H6" s="1">
        <v>10404</v>
      </c>
      <c r="I6" s="1">
        <v>12953</v>
      </c>
      <c r="J6" s="1">
        <v>14015</v>
      </c>
      <c r="K6" s="1">
        <v>14284</v>
      </c>
      <c r="L6" s="1">
        <v>18666</v>
      </c>
      <c r="M6" s="1">
        <v>18943</v>
      </c>
      <c r="N6" s="1">
        <v>17125</v>
      </c>
    </row>
    <row r="7" spans="1:14">
      <c r="A7" t="s">
        <v>28</v>
      </c>
      <c r="B7">
        <v>155.69999999999999</v>
      </c>
      <c r="C7">
        <v>-46</v>
      </c>
      <c r="D7">
        <v>-7.3</v>
      </c>
      <c r="E7">
        <v>-3.5</v>
      </c>
      <c r="F7">
        <v>-3</v>
      </c>
      <c r="G7">
        <v>-3.5</v>
      </c>
      <c r="H7">
        <v>-12</v>
      </c>
      <c r="I7">
        <v>-8.4</v>
      </c>
      <c r="J7">
        <v>-29.8</v>
      </c>
      <c r="K7">
        <v>-2.1</v>
      </c>
      <c r="L7">
        <v>30.9</v>
      </c>
      <c r="M7">
        <v>13.9</v>
      </c>
      <c r="N7">
        <v>11.2</v>
      </c>
    </row>
    <row r="8" spans="1:14">
      <c r="A8" t="s">
        <v>30</v>
      </c>
      <c r="B8">
        <v>2.62</v>
      </c>
      <c r="C8">
        <v>1.98</v>
      </c>
      <c r="D8">
        <v>1.25</v>
      </c>
      <c r="E8">
        <v>1.21</v>
      </c>
      <c r="F8">
        <v>1.19</v>
      </c>
      <c r="G8">
        <v>0.87</v>
      </c>
      <c r="H8">
        <v>0.69</v>
      </c>
      <c r="I8">
        <v>0.49</v>
      </c>
      <c r="J8">
        <v>0.57999999999999996</v>
      </c>
      <c r="K8">
        <v>0.59</v>
      </c>
      <c r="L8">
        <v>0.83</v>
      </c>
      <c r="M8">
        <v>1.5</v>
      </c>
      <c r="N8">
        <v>1.68</v>
      </c>
    </row>
    <row r="9" spans="1:14">
      <c r="A9" t="s">
        <v>32</v>
      </c>
      <c r="B9" s="4">
        <v>1.7000000000000001E-2</v>
      </c>
      <c r="C9" s="4">
        <v>-4.2999999999999997E-2</v>
      </c>
      <c r="D9" s="4">
        <v>-0.17199999999999999</v>
      </c>
      <c r="E9" s="4">
        <v>-0.35199999999999998</v>
      </c>
      <c r="F9" s="4">
        <v>-0.39800000000000002</v>
      </c>
      <c r="G9" s="4">
        <v>-0.25</v>
      </c>
      <c r="H9" s="4">
        <v>-5.8000000000000003E-2</v>
      </c>
      <c r="I9" s="4">
        <v>-5.8999999999999997E-2</v>
      </c>
      <c r="J9" s="4">
        <v>-1.9E-2</v>
      </c>
      <c r="K9" s="4">
        <v>-0.28399999999999997</v>
      </c>
      <c r="L9" s="4">
        <v>2.7E-2</v>
      </c>
      <c r="M9" s="4">
        <v>0.108</v>
      </c>
      <c r="N9" s="4">
        <v>0.151</v>
      </c>
    </row>
    <row r="10" spans="1:14">
      <c r="A10" t="s">
        <v>90</v>
      </c>
      <c r="B10" s="1">
        <v>7919</v>
      </c>
      <c r="C10" s="1">
        <v>4740</v>
      </c>
      <c r="D10" s="1">
        <v>-6552</v>
      </c>
      <c r="E10" s="1">
        <v>-11126</v>
      </c>
      <c r="F10" s="1">
        <v>-7717</v>
      </c>
      <c r="G10" s="1">
        <v>-2996</v>
      </c>
      <c r="H10" s="1">
        <v>-1144</v>
      </c>
      <c r="I10" s="1">
        <v>-2098</v>
      </c>
      <c r="J10" s="1">
        <v>1697</v>
      </c>
      <c r="K10" s="1">
        <v>-11982</v>
      </c>
      <c r="L10" s="1">
        <v>4672</v>
      </c>
      <c r="M10" s="1">
        <v>11963</v>
      </c>
      <c r="N10" s="1">
        <v>15072</v>
      </c>
    </row>
    <row r="11" spans="1:14">
      <c r="A11" t="s">
        <v>91</v>
      </c>
      <c r="B11" s="1">
        <v>4811</v>
      </c>
      <c r="C11" s="1">
        <v>-6699</v>
      </c>
      <c r="D11" s="1">
        <v>-17554</v>
      </c>
      <c r="E11" s="1">
        <v>8056</v>
      </c>
      <c r="F11" s="1">
        <v>-3418</v>
      </c>
      <c r="G11" s="1">
        <v>-7584</v>
      </c>
      <c r="H11">
        <v>965</v>
      </c>
      <c r="I11" s="1">
        <v>4321</v>
      </c>
      <c r="J11" s="1">
        <v>-17618</v>
      </c>
      <c r="K11">
        <v>121</v>
      </c>
      <c r="L11" s="1">
        <v>-8240</v>
      </c>
      <c r="M11" s="1">
        <v>1805</v>
      </c>
      <c r="N11" s="1">
        <v>-14385</v>
      </c>
    </row>
    <row r="12" spans="1:14">
      <c r="A12" t="s">
        <v>92</v>
      </c>
    </row>
    <row r="13" spans="1:14">
      <c r="A13" t="s">
        <v>24</v>
      </c>
      <c r="B13" s="1">
        <v>99031</v>
      </c>
      <c r="C13" s="1">
        <v>80094</v>
      </c>
      <c r="D13" s="1">
        <v>59447</v>
      </c>
      <c r="E13" s="1">
        <v>66220</v>
      </c>
      <c r="F13" s="1">
        <v>68603</v>
      </c>
      <c r="G13" s="1">
        <v>73497</v>
      </c>
      <c r="H13" s="1">
        <v>52651</v>
      </c>
      <c r="I13" s="1">
        <v>79012</v>
      </c>
      <c r="J13" s="1">
        <v>104142</v>
      </c>
      <c r="K13" s="1">
        <v>97144</v>
      </c>
      <c r="L13" s="1">
        <v>128791</v>
      </c>
      <c r="M13" s="1">
        <v>148345</v>
      </c>
      <c r="N13" s="1">
        <v>144895</v>
      </c>
    </row>
    <row r="14" spans="1:14">
      <c r="A14" t="s">
        <v>4</v>
      </c>
      <c r="B14" s="1">
        <v>5027</v>
      </c>
      <c r="C14" s="1">
        <v>2333</v>
      </c>
      <c r="D14" s="1">
        <v>-8544</v>
      </c>
      <c r="E14" s="1">
        <v>-13120</v>
      </c>
      <c r="F14" s="1">
        <v>-10541</v>
      </c>
      <c r="G14" s="1">
        <v>-6166</v>
      </c>
      <c r="H14" s="1">
        <v>-4093</v>
      </c>
      <c r="I14" s="1">
        <v>-5242</v>
      </c>
      <c r="J14" s="1">
        <v>-1472</v>
      </c>
      <c r="K14" s="1">
        <v>-15019</v>
      </c>
      <c r="L14" s="1">
        <v>1830</v>
      </c>
      <c r="M14" s="1">
        <v>9142</v>
      </c>
      <c r="N14" s="1">
        <v>12057</v>
      </c>
    </row>
    <row r="15" spans="1:14">
      <c r="A15" t="s">
        <v>93</v>
      </c>
      <c r="B15">
        <v>639</v>
      </c>
      <c r="C15" s="1">
        <v>-1483</v>
      </c>
      <c r="D15" s="1">
        <v>-6194</v>
      </c>
      <c r="E15" s="1">
        <v>-14451</v>
      </c>
      <c r="F15" s="1">
        <v>-14824</v>
      </c>
      <c r="G15" s="1">
        <v>-13108</v>
      </c>
      <c r="H15" s="1">
        <v>-3879</v>
      </c>
      <c r="I15" s="1">
        <v>-3388</v>
      </c>
      <c r="J15" s="1">
        <v>-1212</v>
      </c>
      <c r="K15" s="1">
        <v>-12054</v>
      </c>
      <c r="L15" s="1">
        <v>1492</v>
      </c>
      <c r="M15" s="1">
        <v>6322</v>
      </c>
      <c r="N15" s="1">
        <v>7964</v>
      </c>
    </row>
    <row r="16" spans="1:14">
      <c r="A16" t="s">
        <v>34</v>
      </c>
      <c r="B16" s="1">
        <v>6545</v>
      </c>
      <c r="C16" s="1">
        <v>-5165</v>
      </c>
      <c r="D16" s="1">
        <v>-16930</v>
      </c>
      <c r="E16" s="1">
        <v>8450</v>
      </c>
      <c r="F16" s="1">
        <v>-2439</v>
      </c>
      <c r="G16" s="1">
        <v>-6812</v>
      </c>
      <c r="H16" s="1">
        <v>1655</v>
      </c>
      <c r="I16" s="1">
        <v>5401</v>
      </c>
      <c r="J16" s="1">
        <v>-15548</v>
      </c>
      <c r="K16" s="1">
        <v>6203</v>
      </c>
      <c r="L16" s="1">
        <v>-4575</v>
      </c>
      <c r="M16" s="1">
        <v>5902</v>
      </c>
      <c r="N16" s="1">
        <v>-11934</v>
      </c>
    </row>
    <row r="17" spans="1:14">
      <c r="A17" t="s">
        <v>94</v>
      </c>
      <c r="B17" s="4">
        <v>3.5859999999999999</v>
      </c>
      <c r="C17" s="4">
        <v>3.5739999999999998</v>
      </c>
      <c r="D17" s="4">
        <v>3.0569999999999999</v>
      </c>
      <c r="E17" s="4">
        <v>1.9630000000000001</v>
      </c>
      <c r="F17" s="4">
        <v>2.4750000000000001</v>
      </c>
      <c r="G17" s="4">
        <v>1.591</v>
      </c>
      <c r="H17" s="4">
        <v>1.117</v>
      </c>
      <c r="I17" s="4">
        <v>1.383</v>
      </c>
      <c r="J17" s="4">
        <v>1.744</v>
      </c>
      <c r="K17" s="4">
        <v>3.056</v>
      </c>
      <c r="L17" s="4">
        <v>2.0720000000000001</v>
      </c>
      <c r="M17" s="4">
        <v>1.9810000000000001</v>
      </c>
      <c r="N17" s="4">
        <v>2.149</v>
      </c>
    </row>
    <row r="18" spans="1:14">
      <c r="A18" t="s">
        <v>95</v>
      </c>
    </row>
    <row r="19" spans="1:14">
      <c r="A19" t="s">
        <v>96</v>
      </c>
      <c r="B19">
        <v>539</v>
      </c>
      <c r="C19" s="1">
        <v>-1556</v>
      </c>
      <c r="D19" s="1">
        <v>-6274</v>
      </c>
      <c r="E19" s="1">
        <v>-14521</v>
      </c>
      <c r="F19" s="1">
        <v>-14927</v>
      </c>
      <c r="G19" s="1">
        <v>-13154</v>
      </c>
      <c r="H19" s="1">
        <v>-3882</v>
      </c>
      <c r="I19" s="1">
        <v>-3407</v>
      </c>
      <c r="J19" s="1">
        <v>-1388</v>
      </c>
      <c r="K19" s="1">
        <v>-12121</v>
      </c>
      <c r="L19" s="1">
        <v>1473</v>
      </c>
      <c r="M19" s="1">
        <v>6322</v>
      </c>
      <c r="N19" s="1">
        <v>7964</v>
      </c>
    </row>
    <row r="20" spans="1:14">
      <c r="A20" t="s">
        <v>97</v>
      </c>
      <c r="B20" s="1">
        <v>2892</v>
      </c>
      <c r="C20" s="1">
        <v>2406</v>
      </c>
      <c r="D20" s="1">
        <v>1992</v>
      </c>
      <c r="E20" s="1">
        <v>1993</v>
      </c>
      <c r="F20" s="1">
        <v>2825</v>
      </c>
      <c r="G20" s="1">
        <v>3170</v>
      </c>
      <c r="H20" s="1">
        <v>2949</v>
      </c>
      <c r="I20" s="1">
        <v>3144</v>
      </c>
      <c r="J20" s="1">
        <v>3169</v>
      </c>
      <c r="K20" s="1">
        <v>3037</v>
      </c>
      <c r="L20" s="1">
        <v>2842</v>
      </c>
      <c r="M20" s="1">
        <v>2821</v>
      </c>
      <c r="N20" s="1">
        <v>3016</v>
      </c>
    </row>
    <row r="21" spans="1:14">
      <c r="A21" t="s">
        <v>98</v>
      </c>
      <c r="B21" s="1">
        <v>-2103</v>
      </c>
      <c r="C21" s="1">
        <v>1518</v>
      </c>
      <c r="D21" s="1">
        <v>-2618</v>
      </c>
      <c r="E21" s="1">
        <v>-1718</v>
      </c>
      <c r="F21">
        <v>868</v>
      </c>
      <c r="G21">
        <v>747</v>
      </c>
      <c r="H21">
        <v>-39</v>
      </c>
      <c r="I21">
        <v>923</v>
      </c>
      <c r="J21" s="1">
        <v>1074</v>
      </c>
      <c r="K21" s="1">
        <v>5674</v>
      </c>
      <c r="L21" s="1">
        <v>3249</v>
      </c>
      <c r="M21" s="1">
        <v>3854</v>
      </c>
      <c r="N21" s="1">
        <v>2282</v>
      </c>
    </row>
    <row r="22" spans="1:14">
      <c r="A22" t="s">
        <v>99</v>
      </c>
    </row>
    <row r="23" spans="1:14">
      <c r="A23" t="s">
        <v>100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179</v>
      </c>
      <c r="M23">
        <v>358</v>
      </c>
      <c r="N23">
        <v>358</v>
      </c>
    </row>
    <row r="24" spans="1:14">
      <c r="A24" t="s">
        <v>101</v>
      </c>
      <c r="B24" s="5" t="s">
        <v>89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0.34</v>
      </c>
      <c r="M24" s="5">
        <v>0.17</v>
      </c>
      <c r="N24" s="5">
        <v>0.14000000000000001</v>
      </c>
    </row>
    <row r="25" spans="1:14">
      <c r="A25" t="s">
        <v>102</v>
      </c>
      <c r="B25" s="4" t="s">
        <v>89</v>
      </c>
      <c r="C25" s="4" t="s">
        <v>89</v>
      </c>
      <c r="D25" s="4" t="s">
        <v>89</v>
      </c>
      <c r="E25" s="4" t="s">
        <v>89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1.2999999999999999E-2</v>
      </c>
      <c r="M25" s="4">
        <v>1.2999999999999999E-2</v>
      </c>
      <c r="N25" s="4">
        <v>1.2999999999999999E-2</v>
      </c>
    </row>
    <row r="26" spans="1:14">
      <c r="A26" t="s">
        <v>103</v>
      </c>
      <c r="C26" s="1">
        <v>9640</v>
      </c>
      <c r="E26" s="1">
        <v>9279</v>
      </c>
      <c r="F26" s="1">
        <v>9886</v>
      </c>
      <c r="G26" s="1">
        <v>10008</v>
      </c>
      <c r="H26" s="1">
        <v>10114</v>
      </c>
      <c r="I26" s="1">
        <v>10681</v>
      </c>
      <c r="J26" s="1">
        <v>11897</v>
      </c>
      <c r="K26" s="1">
        <v>13974</v>
      </c>
      <c r="L26" s="1">
        <v>13788</v>
      </c>
      <c r="M26" s="1">
        <v>13546</v>
      </c>
      <c r="N26" s="1">
        <v>13504</v>
      </c>
    </row>
    <row r="27" spans="1:14">
      <c r="A27" t="s">
        <v>104</v>
      </c>
      <c r="C27" s="1">
        <v>88000</v>
      </c>
      <c r="E27" s="1">
        <v>75000</v>
      </c>
      <c r="F27" s="1">
        <v>75000</v>
      </c>
      <c r="G27" s="1">
        <v>73000</v>
      </c>
      <c r="H27" s="1">
        <v>70000</v>
      </c>
      <c r="I27" s="1">
        <v>68000</v>
      </c>
      <c r="J27" s="1">
        <v>68000</v>
      </c>
      <c r="K27" s="1">
        <v>71000</v>
      </c>
      <c r="L27" s="1">
        <v>72000</v>
      </c>
      <c r="M27" s="1">
        <v>76000</v>
      </c>
      <c r="N27" s="1">
        <v>77000</v>
      </c>
    </row>
    <row r="29" spans="1:14">
      <c r="A29" t="s">
        <v>15</v>
      </c>
    </row>
    <row r="30" spans="1:14">
      <c r="A30" t="s">
        <v>169</v>
      </c>
    </row>
    <row r="31" spans="1:14">
      <c r="A31" t="s">
        <v>105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activeCell="J28" sqref="J28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27004</v>
      </c>
      <c r="C2" s="1">
        <v>23230</v>
      </c>
      <c r="D2" s="1">
        <v>25320</v>
      </c>
      <c r="E2" s="1">
        <v>23478</v>
      </c>
      <c r="F2" s="1">
        <v>24332</v>
      </c>
      <c r="G2" s="1">
        <v>20254</v>
      </c>
      <c r="H2" s="1">
        <v>19458</v>
      </c>
      <c r="I2" s="1">
        <v>16051</v>
      </c>
      <c r="J2" s="1">
        <v>16345</v>
      </c>
      <c r="K2" s="1">
        <v>14001</v>
      </c>
      <c r="L2" s="1">
        <v>14261</v>
      </c>
      <c r="M2" s="1">
        <v>14838</v>
      </c>
      <c r="N2" s="1">
        <v>18465</v>
      </c>
      <c r="O2" s="1">
        <v>14854</v>
      </c>
      <c r="P2" s="1">
        <v>17155</v>
      </c>
      <c r="Q2" s="1">
        <v>15746</v>
      </c>
      <c r="R2" s="1">
        <v>16654</v>
      </c>
      <c r="S2" s="1">
        <v>16768</v>
      </c>
      <c r="T2" s="1">
        <v>16915</v>
      </c>
      <c r="U2" s="1">
        <v>18266</v>
      </c>
      <c r="V2" s="1">
        <v>21571</v>
      </c>
      <c r="W2" s="1">
        <v>19646</v>
      </c>
      <c r="X2" s="1">
        <v>17704</v>
      </c>
      <c r="Y2" s="1">
        <v>14575</v>
      </c>
      <c r="Z2" s="1">
        <v>13639</v>
      </c>
      <c r="AA2" s="1">
        <v>13138</v>
      </c>
      <c r="AB2" s="1">
        <v>13466</v>
      </c>
      <c r="AC2" s="1">
        <v>12408</v>
      </c>
      <c r="AD2" s="1">
        <v>14126</v>
      </c>
      <c r="AE2" s="1">
        <v>17519</v>
      </c>
      <c r="AF2" s="1">
        <v>22997</v>
      </c>
      <c r="AG2" s="1">
        <v>24370</v>
      </c>
      <c r="AH2" s="1">
        <v>23855</v>
      </c>
      <c r="AI2" s="1">
        <v>27778</v>
      </c>
      <c r="AJ2" s="1">
        <v>27208</v>
      </c>
      <c r="AK2" s="1">
        <v>25301</v>
      </c>
      <c r="AL2" s="1">
        <v>32287</v>
      </c>
      <c r="AM2" s="1">
        <v>24364</v>
      </c>
      <c r="AN2" s="1">
        <v>14395</v>
      </c>
      <c r="AO2" s="1">
        <v>26099</v>
      </c>
      <c r="AP2" s="1">
        <v>30778</v>
      </c>
      <c r="AQ2" s="1">
        <v>32635</v>
      </c>
      <c r="AR2" s="1">
        <v>31067</v>
      </c>
      <c r="AS2" s="1">
        <v>34311</v>
      </c>
      <c r="AT2" s="1">
        <v>35727</v>
      </c>
      <c r="AU2" s="1">
        <v>35756</v>
      </c>
      <c r="AV2" s="1">
        <v>37982</v>
      </c>
      <c r="AW2" s="1">
        <v>38879</v>
      </c>
      <c r="AX2" s="1">
        <v>35395</v>
      </c>
      <c r="AY2" s="1">
        <v>40587</v>
      </c>
      <c r="AZ2" s="1">
        <v>33523</v>
      </c>
      <c r="BA2" s="1">
        <v>35389</v>
      </c>
    </row>
    <row r="3" spans="1:53">
      <c r="A3" t="s">
        <v>1</v>
      </c>
      <c r="B3" s="1">
        <v>24047</v>
      </c>
      <c r="C3" s="1">
        <v>20956</v>
      </c>
      <c r="D3" s="1">
        <v>22990</v>
      </c>
      <c r="E3" s="1">
        <v>21832</v>
      </c>
      <c r="F3" s="1">
        <v>22356</v>
      </c>
      <c r="G3" s="1">
        <v>18388</v>
      </c>
      <c r="H3" s="1">
        <v>17934</v>
      </c>
      <c r="I3" s="1">
        <v>14962</v>
      </c>
      <c r="J3" s="1">
        <v>18639</v>
      </c>
      <c r="K3" s="1">
        <v>14705</v>
      </c>
      <c r="L3" s="1">
        <v>15996</v>
      </c>
      <c r="M3" s="1">
        <v>14729</v>
      </c>
      <c r="N3" s="1">
        <v>20106</v>
      </c>
      <c r="O3" s="1">
        <v>13783</v>
      </c>
      <c r="P3" s="1">
        <v>20389</v>
      </c>
      <c r="Q3" s="1">
        <v>19598</v>
      </c>
      <c r="R3" s="1">
        <v>17070</v>
      </c>
      <c r="S3" s="1">
        <v>15943</v>
      </c>
      <c r="T3" s="1">
        <v>22493</v>
      </c>
      <c r="U3" s="1">
        <v>17754</v>
      </c>
      <c r="V3" s="1">
        <v>22188</v>
      </c>
      <c r="W3" s="1">
        <v>19453</v>
      </c>
      <c r="X3" s="1">
        <v>17292</v>
      </c>
      <c r="Y3" s="1">
        <v>13951</v>
      </c>
      <c r="Z3" s="1">
        <v>13863</v>
      </c>
      <c r="AA3" s="1">
        <v>13776</v>
      </c>
      <c r="AB3" s="1">
        <v>13087</v>
      </c>
      <c r="AC3" s="1">
        <v>11967</v>
      </c>
      <c r="AD3" s="1">
        <v>19270</v>
      </c>
      <c r="AE3" s="1">
        <v>16112</v>
      </c>
      <c r="AF3" s="1">
        <v>21869</v>
      </c>
      <c r="AG3" s="1">
        <v>23266</v>
      </c>
      <c r="AH3" s="1">
        <v>22385</v>
      </c>
      <c r="AI3" s="1">
        <v>25719</v>
      </c>
      <c r="AJ3" s="1">
        <v>27019</v>
      </c>
      <c r="AK3" s="1">
        <v>24268</v>
      </c>
      <c r="AL3" s="1">
        <v>30763</v>
      </c>
      <c r="AM3" s="1">
        <v>22333</v>
      </c>
      <c r="AN3" s="1">
        <v>28843</v>
      </c>
      <c r="AO3" s="1">
        <v>24821</v>
      </c>
      <c r="AP3" s="1">
        <v>28099</v>
      </c>
      <c r="AQ3" s="1">
        <v>29358</v>
      </c>
      <c r="AR3" s="1">
        <v>27129</v>
      </c>
      <c r="AS3" s="1">
        <v>36578</v>
      </c>
      <c r="AT3" s="1">
        <v>32689</v>
      </c>
      <c r="AU3" s="1">
        <v>31673</v>
      </c>
      <c r="AV3" s="1">
        <v>33263</v>
      </c>
      <c r="AW3" s="1">
        <v>32751</v>
      </c>
      <c r="AX3" s="1">
        <v>30797</v>
      </c>
      <c r="AY3" s="1">
        <v>34895</v>
      </c>
      <c r="AZ3" s="1">
        <v>29224</v>
      </c>
      <c r="BA3" s="1">
        <v>30629</v>
      </c>
    </row>
    <row r="4" spans="1:53">
      <c r="A4" t="s">
        <v>2</v>
      </c>
      <c r="B4" s="1">
        <v>2956</v>
      </c>
      <c r="C4" s="1">
        <v>2274</v>
      </c>
      <c r="D4" s="1">
        <v>2330</v>
      </c>
      <c r="E4" s="1">
        <v>1646</v>
      </c>
      <c r="F4" s="1">
        <v>1976</v>
      </c>
      <c r="G4" s="1">
        <v>1866</v>
      </c>
      <c r="H4" s="1">
        <v>1524</v>
      </c>
      <c r="I4" s="1">
        <v>1089</v>
      </c>
      <c r="J4" s="1">
        <v>-2294</v>
      </c>
      <c r="K4" s="1">
        <v>-703</v>
      </c>
      <c r="L4" s="1">
        <v>-1734</v>
      </c>
      <c r="M4" s="1">
        <v>109</v>
      </c>
      <c r="N4" s="1">
        <v>-1641</v>
      </c>
      <c r="O4" s="1">
        <v>1071</v>
      </c>
      <c r="P4" s="1">
        <v>-3235</v>
      </c>
      <c r="Q4" s="1">
        <v>-3851</v>
      </c>
      <c r="R4" s="1">
        <v>-416</v>
      </c>
      <c r="S4" s="1">
        <v>826</v>
      </c>
      <c r="T4" s="1">
        <v>-5578</v>
      </c>
      <c r="U4" s="1">
        <v>513</v>
      </c>
      <c r="V4">
        <v>-617</v>
      </c>
      <c r="W4" s="1">
        <v>194</v>
      </c>
      <c r="X4" s="1">
        <v>412</v>
      </c>
      <c r="Y4" s="1">
        <v>624</v>
      </c>
      <c r="Z4" s="1">
        <v>-224</v>
      </c>
      <c r="AA4" s="1">
        <v>-638</v>
      </c>
      <c r="AB4">
        <v>379</v>
      </c>
      <c r="AC4">
        <v>441</v>
      </c>
      <c r="AD4" s="1">
        <v>-5144</v>
      </c>
      <c r="AE4" s="1">
        <v>1407</v>
      </c>
      <c r="AF4" s="1">
        <v>1129</v>
      </c>
      <c r="AG4" s="1">
        <v>1104</v>
      </c>
      <c r="AH4" s="1">
        <v>1470</v>
      </c>
      <c r="AI4" s="1">
        <v>2059</v>
      </c>
      <c r="AJ4">
        <v>189</v>
      </c>
      <c r="AK4" s="1">
        <v>1032</v>
      </c>
      <c r="AL4" s="1">
        <v>1523</v>
      </c>
      <c r="AM4" s="1">
        <v>2031</v>
      </c>
      <c r="AN4" s="1">
        <v>-14448</v>
      </c>
      <c r="AO4" s="1">
        <v>1277</v>
      </c>
      <c r="AP4" s="1">
        <v>2679</v>
      </c>
      <c r="AQ4" s="1">
        <v>3277</v>
      </c>
      <c r="AR4" s="1">
        <v>3938</v>
      </c>
      <c r="AS4" s="1">
        <v>-2268</v>
      </c>
      <c r="AT4" s="1">
        <v>3038</v>
      </c>
      <c r="AU4" s="1">
        <v>4083</v>
      </c>
      <c r="AV4" s="1">
        <v>4718</v>
      </c>
      <c r="AW4" s="1">
        <v>6129</v>
      </c>
      <c r="AX4" s="1">
        <v>4599</v>
      </c>
      <c r="AY4" s="1">
        <v>5692</v>
      </c>
      <c r="AZ4" s="1">
        <v>4300</v>
      </c>
      <c r="BA4" s="1">
        <v>4761</v>
      </c>
    </row>
    <row r="5" spans="1:53">
      <c r="A5" t="s">
        <v>3</v>
      </c>
      <c r="B5" s="1">
        <v>1214</v>
      </c>
      <c r="C5" s="1">
        <v>1075</v>
      </c>
      <c r="D5" s="1">
        <v>1022</v>
      </c>
      <c r="E5" s="1">
        <v>867</v>
      </c>
      <c r="F5" s="1">
        <v>1186</v>
      </c>
      <c r="G5" s="1">
        <v>1108</v>
      </c>
      <c r="H5" s="1">
        <v>935</v>
      </c>
      <c r="I5" s="1">
        <v>893</v>
      </c>
      <c r="J5" s="1">
        <v>1065</v>
      </c>
      <c r="K5" s="1">
        <v>976</v>
      </c>
      <c r="L5" s="1">
        <v>823</v>
      </c>
      <c r="M5" s="1">
        <v>1058</v>
      </c>
      <c r="N5">
        <v>930</v>
      </c>
      <c r="O5" s="1">
        <v>2173</v>
      </c>
      <c r="P5" s="1">
        <v>1144</v>
      </c>
      <c r="Q5" s="1">
        <v>1216</v>
      </c>
      <c r="R5" s="1">
        <v>2435</v>
      </c>
      <c r="S5">
        <v>960</v>
      </c>
      <c r="T5" s="1">
        <v>1500</v>
      </c>
      <c r="U5">
        <v>991</v>
      </c>
      <c r="V5" s="1">
        <v>1533</v>
      </c>
      <c r="W5" s="1">
        <v>3313</v>
      </c>
      <c r="X5">
        <v>975</v>
      </c>
      <c r="Y5">
        <v>957</v>
      </c>
      <c r="Z5" s="1">
        <v>1113</v>
      </c>
      <c r="AA5">
        <v>634</v>
      </c>
      <c r="AB5" s="1">
        <v>1385</v>
      </c>
      <c r="AC5">
        <v>919</v>
      </c>
      <c r="AD5">
        <v>815</v>
      </c>
      <c r="AE5" s="1">
        <v>1171</v>
      </c>
      <c r="AF5">
        <v>922</v>
      </c>
      <c r="AG5">
        <v>829</v>
      </c>
      <c r="AH5" s="1">
        <v>1006</v>
      </c>
      <c r="AI5" s="1">
        <v>1218</v>
      </c>
      <c r="AJ5" s="1">
        <v>3027</v>
      </c>
      <c r="AK5">
        <v>971</v>
      </c>
      <c r="AL5" s="1">
        <v>1224</v>
      </c>
      <c r="AM5" s="1">
        <v>2131</v>
      </c>
      <c r="AN5" s="1">
        <v>1033</v>
      </c>
      <c r="AO5" s="1">
        <v>1015</v>
      </c>
      <c r="AP5" s="1">
        <v>1662</v>
      </c>
      <c r="AQ5" s="1">
        <v>1462</v>
      </c>
      <c r="AR5" s="1">
        <v>1316</v>
      </c>
      <c r="AS5" s="1">
        <v>1357</v>
      </c>
      <c r="AT5" s="1">
        <v>3217</v>
      </c>
      <c r="AU5" s="1">
        <v>2026</v>
      </c>
      <c r="AV5" s="1">
        <v>1857</v>
      </c>
      <c r="AW5" s="1">
        <v>1727</v>
      </c>
      <c r="AX5" s="1">
        <v>1960</v>
      </c>
      <c r="AY5" s="1">
        <v>2441</v>
      </c>
      <c r="AZ5" s="1">
        <v>1417</v>
      </c>
      <c r="BA5" s="1">
        <v>1477</v>
      </c>
    </row>
    <row r="6" spans="1:53">
      <c r="A6" t="s">
        <v>4</v>
      </c>
      <c r="B6" s="1">
        <v>1742</v>
      </c>
      <c r="C6" s="1">
        <v>1199</v>
      </c>
      <c r="D6" s="1">
        <v>1307</v>
      </c>
      <c r="E6">
        <v>779</v>
      </c>
      <c r="F6">
        <v>790</v>
      </c>
      <c r="G6">
        <v>759</v>
      </c>
      <c r="H6">
        <v>589</v>
      </c>
      <c r="I6">
        <v>196</v>
      </c>
      <c r="J6" s="1">
        <v>-3359</v>
      </c>
      <c r="K6" s="1">
        <v>-1679</v>
      </c>
      <c r="L6" s="1">
        <v>-2557</v>
      </c>
      <c r="M6">
        <v>-949</v>
      </c>
      <c r="N6" s="1">
        <v>-2571</v>
      </c>
      <c r="O6" s="1">
        <v>-1102</v>
      </c>
      <c r="P6" s="1">
        <v>-4379</v>
      </c>
      <c r="Q6" s="1">
        <v>-5068</v>
      </c>
      <c r="R6" s="1">
        <v>-2851</v>
      </c>
      <c r="S6">
        <v>-134</v>
      </c>
      <c r="T6" s="1">
        <v>-7077</v>
      </c>
      <c r="U6">
        <v>-478</v>
      </c>
      <c r="V6" s="1">
        <v>-2150</v>
      </c>
      <c r="W6" s="1">
        <v>-3120</v>
      </c>
      <c r="X6">
        <v>-563</v>
      </c>
      <c r="Y6">
        <v>-333</v>
      </c>
      <c r="Z6" s="1">
        <v>-1337</v>
      </c>
      <c r="AA6" s="1">
        <v>-1272</v>
      </c>
      <c r="AB6" s="1">
        <v>-1006</v>
      </c>
      <c r="AC6">
        <v>-478</v>
      </c>
      <c r="AD6" s="1">
        <v>-5959</v>
      </c>
      <c r="AE6">
        <v>236</v>
      </c>
      <c r="AF6">
        <v>206</v>
      </c>
      <c r="AG6">
        <v>274</v>
      </c>
      <c r="AH6">
        <v>464</v>
      </c>
      <c r="AI6">
        <v>841</v>
      </c>
      <c r="AJ6" s="1">
        <v>-2838</v>
      </c>
      <c r="AK6">
        <v>61</v>
      </c>
      <c r="AL6">
        <v>299</v>
      </c>
      <c r="AM6">
        <v>-100</v>
      </c>
      <c r="AN6" s="1">
        <v>-15481</v>
      </c>
      <c r="AO6">
        <v>263</v>
      </c>
      <c r="AP6" s="1">
        <v>1017</v>
      </c>
      <c r="AQ6" s="1">
        <v>1815</v>
      </c>
      <c r="AR6" s="1">
        <v>2623</v>
      </c>
      <c r="AS6" s="1">
        <v>-3625</v>
      </c>
      <c r="AT6">
        <v>-178</v>
      </c>
      <c r="AU6" s="1">
        <v>2057</v>
      </c>
      <c r="AV6" s="1">
        <v>2861</v>
      </c>
      <c r="AW6" s="1">
        <v>4402</v>
      </c>
      <c r="AX6" s="1">
        <v>2639</v>
      </c>
      <c r="AY6" s="1">
        <v>3251</v>
      </c>
      <c r="AZ6" s="1">
        <v>2882</v>
      </c>
      <c r="BA6" s="1">
        <v>3284</v>
      </c>
    </row>
    <row r="7" spans="1:53">
      <c r="A7" t="s">
        <v>5</v>
      </c>
      <c r="B7">
        <v>-481</v>
      </c>
      <c r="C7">
        <v>-502</v>
      </c>
      <c r="D7">
        <v>-464</v>
      </c>
      <c r="E7">
        <v>-475</v>
      </c>
      <c r="F7">
        <v>-398</v>
      </c>
      <c r="G7">
        <v>-408</v>
      </c>
      <c r="H7">
        <v>-336</v>
      </c>
      <c r="I7">
        <v>-315</v>
      </c>
      <c r="J7">
        <v>-374</v>
      </c>
      <c r="K7">
        <v>-204</v>
      </c>
      <c r="L7">
        <v>-128</v>
      </c>
      <c r="M7">
        <v>-132</v>
      </c>
      <c r="N7">
        <v>-236</v>
      </c>
      <c r="O7">
        <v>-322</v>
      </c>
      <c r="P7">
        <v>-326</v>
      </c>
      <c r="Q7">
        <v>-358</v>
      </c>
      <c r="R7">
        <v>-386</v>
      </c>
      <c r="S7">
        <v>-374</v>
      </c>
      <c r="T7">
        <v>-388</v>
      </c>
      <c r="U7">
        <v>-398</v>
      </c>
      <c r="V7">
        <v>-295</v>
      </c>
      <c r="W7">
        <v>-256</v>
      </c>
      <c r="X7">
        <v>-229</v>
      </c>
      <c r="Y7">
        <v>-197</v>
      </c>
      <c r="Z7">
        <v>-247</v>
      </c>
      <c r="AA7">
        <v>-214</v>
      </c>
      <c r="AB7">
        <v>-417</v>
      </c>
      <c r="AC7">
        <v>-141</v>
      </c>
      <c r="AD7">
        <v>-32</v>
      </c>
      <c r="AE7">
        <v>-107</v>
      </c>
      <c r="AF7">
        <v>-64</v>
      </c>
      <c r="AG7">
        <v>-66</v>
      </c>
      <c r="AH7">
        <v>-199</v>
      </c>
      <c r="AI7">
        <v>89</v>
      </c>
      <c r="AJ7">
        <v>-132</v>
      </c>
      <c r="AK7">
        <v>-68</v>
      </c>
      <c r="AL7">
        <v>127</v>
      </c>
      <c r="AM7">
        <v>-174</v>
      </c>
      <c r="AN7">
        <v>-41</v>
      </c>
      <c r="AO7">
        <v>-26</v>
      </c>
      <c r="AP7">
        <v>-8</v>
      </c>
      <c r="AQ7">
        <v>0</v>
      </c>
      <c r="AR7">
        <v>45</v>
      </c>
      <c r="AS7">
        <v>0</v>
      </c>
      <c r="AT7">
        <v>38</v>
      </c>
      <c r="AU7">
        <v>18</v>
      </c>
      <c r="AV7">
        <v>31</v>
      </c>
      <c r="AW7">
        <v>33</v>
      </c>
      <c r="AX7">
        <v>47</v>
      </c>
      <c r="AY7">
        <v>54</v>
      </c>
      <c r="AZ7">
        <v>66</v>
      </c>
      <c r="BA7">
        <v>112</v>
      </c>
    </row>
    <row r="8" spans="1:53">
      <c r="A8" t="s">
        <v>6</v>
      </c>
      <c r="B8">
        <v>-569</v>
      </c>
      <c r="C8">
        <v>-480</v>
      </c>
      <c r="D8">
        <v>-403</v>
      </c>
      <c r="E8">
        <v>-342</v>
      </c>
      <c r="F8">
        <v>-253</v>
      </c>
      <c r="G8">
        <v>-446</v>
      </c>
      <c r="H8">
        <v>-284</v>
      </c>
      <c r="I8">
        <v>-482</v>
      </c>
      <c r="J8">
        <v>26</v>
      </c>
      <c r="K8">
        <v>-465</v>
      </c>
      <c r="L8">
        <v>-177</v>
      </c>
      <c r="M8">
        <v>-179</v>
      </c>
      <c r="N8">
        <v>-244</v>
      </c>
      <c r="O8">
        <v>-388</v>
      </c>
      <c r="P8">
        <v>-298</v>
      </c>
      <c r="Q8">
        <v>-219</v>
      </c>
      <c r="R8">
        <v>-670</v>
      </c>
      <c r="S8">
        <v>-431</v>
      </c>
      <c r="T8">
        <v>26</v>
      </c>
      <c r="U8" s="1">
        <v>-1256</v>
      </c>
      <c r="V8">
        <v>788</v>
      </c>
      <c r="W8" s="1">
        <v>-1553</v>
      </c>
      <c r="X8">
        <v>-418</v>
      </c>
      <c r="Y8">
        <v>-187</v>
      </c>
      <c r="Z8">
        <v>-371</v>
      </c>
      <c r="AA8">
        <v>-214</v>
      </c>
      <c r="AB8">
        <v>-637</v>
      </c>
      <c r="AC8">
        <v>77</v>
      </c>
      <c r="AD8">
        <v>467</v>
      </c>
      <c r="AE8">
        <v>-94</v>
      </c>
      <c r="AF8">
        <v>7</v>
      </c>
      <c r="AG8">
        <v>51</v>
      </c>
      <c r="AH8">
        <v>-461</v>
      </c>
      <c r="AI8">
        <v>-49</v>
      </c>
      <c r="AJ8">
        <v>-443</v>
      </c>
      <c r="AK8">
        <v>-19</v>
      </c>
      <c r="AL8">
        <v>160</v>
      </c>
      <c r="AM8">
        <v>-414</v>
      </c>
      <c r="AN8">
        <v>-14</v>
      </c>
      <c r="AO8">
        <v>166</v>
      </c>
      <c r="AP8">
        <v>-281</v>
      </c>
      <c r="AQ8">
        <v>-532</v>
      </c>
      <c r="AR8">
        <v>-55</v>
      </c>
      <c r="AS8">
        <v>-2</v>
      </c>
      <c r="AT8">
        <v>-28</v>
      </c>
      <c r="AU8">
        <v>-227</v>
      </c>
      <c r="AV8">
        <v>-599</v>
      </c>
      <c r="AW8" s="1">
        <v>-1735</v>
      </c>
      <c r="AX8">
        <v>367</v>
      </c>
      <c r="AY8">
        <v>232</v>
      </c>
      <c r="AZ8">
        <v>-150</v>
      </c>
      <c r="BA8">
        <v>-85</v>
      </c>
    </row>
    <row r="9" spans="1:53">
      <c r="A9" t="s">
        <v>7</v>
      </c>
      <c r="B9" s="1">
        <v>-5958</v>
      </c>
      <c r="C9">
        <v>-2</v>
      </c>
      <c r="D9">
        <v>-145</v>
      </c>
      <c r="E9">
        <v>-284</v>
      </c>
      <c r="F9" s="1">
        <v>-4114</v>
      </c>
      <c r="G9">
        <v>-2</v>
      </c>
      <c r="H9">
        <v>-54</v>
      </c>
      <c r="I9">
        <v>346</v>
      </c>
      <c r="J9">
        <v>843</v>
      </c>
      <c r="K9">
        <v>-206</v>
      </c>
      <c r="L9" s="1">
        <v>3057</v>
      </c>
      <c r="M9">
        <v>106</v>
      </c>
      <c r="N9">
        <v>376</v>
      </c>
      <c r="O9">
        <v>185</v>
      </c>
      <c r="P9">
        <v>243</v>
      </c>
      <c r="Q9">
        <v>-14</v>
      </c>
      <c r="R9" s="1">
        <v>-1894</v>
      </c>
      <c r="S9">
        <v>454</v>
      </c>
      <c r="T9">
        <v>53</v>
      </c>
      <c r="U9">
        <v>-467</v>
      </c>
      <c r="V9">
        <v>-249</v>
      </c>
      <c r="W9" s="1">
        <v>-1203</v>
      </c>
      <c r="X9" s="1">
        <v>-2238</v>
      </c>
      <c r="Y9">
        <v>-166</v>
      </c>
      <c r="Z9">
        <v>533</v>
      </c>
      <c r="AA9">
        <v>326</v>
      </c>
      <c r="AB9">
        <v>-91</v>
      </c>
      <c r="AC9">
        <v>-507</v>
      </c>
      <c r="AD9">
        <v>-152</v>
      </c>
      <c r="AE9">
        <v>78</v>
      </c>
      <c r="AF9">
        <v>83</v>
      </c>
      <c r="AG9">
        <v>167</v>
      </c>
      <c r="AH9">
        <v>300</v>
      </c>
      <c r="AI9">
        <v>322</v>
      </c>
      <c r="AJ9" s="1">
        <v>1123</v>
      </c>
      <c r="AK9">
        <v>14</v>
      </c>
      <c r="AL9">
        <v>-92</v>
      </c>
      <c r="AM9">
        <v>182</v>
      </c>
      <c r="AN9">
        <v>520</v>
      </c>
      <c r="AO9">
        <v>-102</v>
      </c>
      <c r="AP9">
        <v>-280</v>
      </c>
      <c r="AQ9">
        <v>466</v>
      </c>
      <c r="AR9">
        <v>64</v>
      </c>
      <c r="AS9">
        <v>694</v>
      </c>
      <c r="AT9">
        <v>-508</v>
      </c>
      <c r="AU9">
        <v>360</v>
      </c>
      <c r="AV9">
        <v>616</v>
      </c>
      <c r="AW9" s="1">
        <v>1169</v>
      </c>
      <c r="AX9" s="1">
        <v>-1802</v>
      </c>
      <c r="AY9">
        <v>-12</v>
      </c>
      <c r="AZ9">
        <v>-238</v>
      </c>
      <c r="BA9">
        <v>85</v>
      </c>
    </row>
    <row r="10" spans="1:5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-4</v>
      </c>
      <c r="K10">
        <v>-2</v>
      </c>
      <c r="L10">
        <v>-2</v>
      </c>
      <c r="M10">
        <v>-1</v>
      </c>
      <c r="N10">
        <v>-1</v>
      </c>
      <c r="O10">
        <v>-1</v>
      </c>
      <c r="P10">
        <v>-4</v>
      </c>
      <c r="Q10">
        <v>-11</v>
      </c>
      <c r="R10">
        <v>-26</v>
      </c>
      <c r="Z10">
        <v>0</v>
      </c>
      <c r="AA10">
        <v>0</v>
      </c>
      <c r="AB10">
        <v>0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0</v>
      </c>
      <c r="AJ10">
        <v>-1</v>
      </c>
      <c r="AK10">
        <v>-2</v>
      </c>
      <c r="AL10">
        <v>7</v>
      </c>
      <c r="AM10">
        <v>-6</v>
      </c>
      <c r="AN10">
        <v>-5</v>
      </c>
      <c r="AO10">
        <v>-2</v>
      </c>
      <c r="AP10">
        <v>0</v>
      </c>
      <c r="AQ10">
        <v>-2</v>
      </c>
      <c r="AR10">
        <v>-2</v>
      </c>
      <c r="AS10">
        <v>-3</v>
      </c>
      <c r="AT10">
        <v>12</v>
      </c>
      <c r="AU10">
        <v>-4</v>
      </c>
      <c r="AV10">
        <v>-3</v>
      </c>
      <c r="AW10">
        <v>-2</v>
      </c>
      <c r="AX10">
        <v>-3</v>
      </c>
    </row>
    <row r="11" spans="1:53">
      <c r="A11" t="s">
        <v>9</v>
      </c>
      <c r="B11" s="1">
        <v>-4784</v>
      </c>
      <c r="C11">
        <v>717</v>
      </c>
      <c r="D11">
        <v>760</v>
      </c>
      <c r="E11">
        <v>152</v>
      </c>
      <c r="F11" s="1">
        <v>-3578</v>
      </c>
      <c r="G11">
        <v>310</v>
      </c>
      <c r="H11">
        <v>251</v>
      </c>
      <c r="I11">
        <v>59</v>
      </c>
      <c r="J11" s="1">
        <v>-2494</v>
      </c>
      <c r="K11" s="1">
        <v>-2351</v>
      </c>
      <c r="L11">
        <v>321</v>
      </c>
      <c r="M11" s="1">
        <v>-1023</v>
      </c>
      <c r="N11" s="1">
        <v>-2441</v>
      </c>
      <c r="O11" s="1">
        <v>-1307</v>
      </c>
      <c r="P11" s="1">
        <v>-4438</v>
      </c>
      <c r="Q11" s="1">
        <v>-5312</v>
      </c>
      <c r="R11" s="1">
        <v>-5441</v>
      </c>
      <c r="S11">
        <v>-111</v>
      </c>
      <c r="T11" s="1">
        <v>-6997</v>
      </c>
      <c r="U11" s="1">
        <v>-2201</v>
      </c>
      <c r="V11" s="1">
        <v>-1611</v>
      </c>
      <c r="W11" s="1">
        <v>-5876</v>
      </c>
      <c r="X11" s="1">
        <v>-3219</v>
      </c>
      <c r="Y11">
        <v>-687</v>
      </c>
      <c r="Z11" s="1">
        <v>-1174</v>
      </c>
      <c r="AA11" s="1">
        <v>-1161</v>
      </c>
      <c r="AB11" s="1">
        <v>-1733</v>
      </c>
      <c r="AC11">
        <v>-907</v>
      </c>
      <c r="AD11" s="1">
        <v>-5645</v>
      </c>
      <c r="AE11">
        <v>220</v>
      </c>
      <c r="AF11">
        <v>295</v>
      </c>
      <c r="AG11">
        <v>492</v>
      </c>
      <c r="AH11">
        <v>301</v>
      </c>
      <c r="AI11" s="1">
        <v>1114</v>
      </c>
      <c r="AJ11" s="1">
        <v>-2158</v>
      </c>
      <c r="AK11">
        <v>54</v>
      </c>
      <c r="AL11">
        <v>375</v>
      </c>
      <c r="AM11">
        <v>-338</v>
      </c>
      <c r="AN11" s="1">
        <v>-14979</v>
      </c>
      <c r="AO11">
        <v>325</v>
      </c>
      <c r="AP11">
        <v>455</v>
      </c>
      <c r="AQ11" s="1">
        <v>1748</v>
      </c>
      <c r="AR11" s="1">
        <v>2630</v>
      </c>
      <c r="AS11" s="1">
        <v>-2935</v>
      </c>
      <c r="AT11">
        <v>-703</v>
      </c>
      <c r="AU11" s="1">
        <v>2186</v>
      </c>
      <c r="AV11" s="1">
        <v>2875</v>
      </c>
      <c r="AW11" s="1">
        <v>3834</v>
      </c>
      <c r="AX11" s="1">
        <v>1201</v>
      </c>
      <c r="AY11" s="1">
        <v>3472</v>
      </c>
      <c r="AZ11" s="1">
        <v>2494</v>
      </c>
      <c r="BA11" s="1">
        <v>3284</v>
      </c>
    </row>
    <row r="12" spans="1:53">
      <c r="A12" t="s">
        <v>10</v>
      </c>
      <c r="B12" s="1">
        <v>-3790</v>
      </c>
      <c r="C12">
        <v>3</v>
      </c>
      <c r="D12">
        <v>20</v>
      </c>
      <c r="E12">
        <v>74</v>
      </c>
      <c r="F12" s="1">
        <v>-1341</v>
      </c>
      <c r="G12">
        <v>-45</v>
      </c>
      <c r="H12">
        <v>19</v>
      </c>
      <c r="I12">
        <v>-34</v>
      </c>
      <c r="J12">
        <v>335</v>
      </c>
      <c r="K12">
        <v>-335</v>
      </c>
      <c r="L12">
        <v>712</v>
      </c>
      <c r="M12">
        <v>16</v>
      </c>
      <c r="N12" s="1">
        <v>1009</v>
      </c>
      <c r="O12">
        <v>-68</v>
      </c>
      <c r="P12">
        <v>35</v>
      </c>
      <c r="Q12">
        <v>46</v>
      </c>
      <c r="R12">
        <v>100</v>
      </c>
      <c r="S12">
        <v>-37</v>
      </c>
      <c r="T12">
        <v>45</v>
      </c>
      <c r="U12">
        <v>69</v>
      </c>
      <c r="V12" s="1">
        <v>1590</v>
      </c>
      <c r="W12">
        <v>-44</v>
      </c>
      <c r="X12">
        <v>-125</v>
      </c>
      <c r="Y12">
        <v>339</v>
      </c>
      <c r="Z12">
        <v>-117</v>
      </c>
      <c r="AA12">
        <v>-359</v>
      </c>
      <c r="AB12">
        <v>-306</v>
      </c>
      <c r="AC12">
        <v>-312</v>
      </c>
      <c r="AD12" s="1">
        <v>-1190</v>
      </c>
      <c r="AE12">
        <v>-15</v>
      </c>
      <c r="AF12">
        <v>67</v>
      </c>
      <c r="AG12">
        <v>-95</v>
      </c>
      <c r="AH12" s="1">
        <v>1010</v>
      </c>
      <c r="AI12">
        <v>-173</v>
      </c>
      <c r="AJ12">
        <v>-34</v>
      </c>
      <c r="AK12">
        <v>-105</v>
      </c>
      <c r="AL12">
        <v>804</v>
      </c>
      <c r="AM12">
        <v>-88</v>
      </c>
      <c r="AN12" s="1">
        <v>-3429</v>
      </c>
      <c r="AO12">
        <v>216</v>
      </c>
      <c r="AP12">
        <v>41</v>
      </c>
      <c r="AQ12">
        <v>24</v>
      </c>
      <c r="AR12">
        <v>570</v>
      </c>
      <c r="AS12">
        <v>-212</v>
      </c>
      <c r="AT12">
        <v>-180</v>
      </c>
      <c r="AU12">
        <v>500</v>
      </c>
      <c r="AV12">
        <v>722</v>
      </c>
      <c r="AW12">
        <v>829</v>
      </c>
      <c r="AX12">
        <v>469</v>
      </c>
      <c r="AY12">
        <v>698</v>
      </c>
      <c r="AZ12">
        <v>563</v>
      </c>
      <c r="BA12">
        <v>757</v>
      </c>
    </row>
    <row r="13" spans="1:53">
      <c r="A13" t="s">
        <v>11</v>
      </c>
    </row>
    <row r="14" spans="1:53">
      <c r="A14" t="s">
        <v>12</v>
      </c>
      <c r="B14">
        <v>-994</v>
      </c>
      <c r="C14">
        <v>714</v>
      </c>
      <c r="D14">
        <v>740</v>
      </c>
      <c r="E14">
        <v>78</v>
      </c>
      <c r="F14" s="1">
        <v>-2236</v>
      </c>
      <c r="G14">
        <v>356</v>
      </c>
      <c r="H14">
        <v>232</v>
      </c>
      <c r="I14">
        <v>93</v>
      </c>
      <c r="J14" s="1">
        <v>-2828</v>
      </c>
      <c r="K14" s="1">
        <v>-2016</v>
      </c>
      <c r="L14">
        <v>-391</v>
      </c>
      <c r="M14" s="1">
        <v>-1039</v>
      </c>
      <c r="N14" s="1">
        <v>-3450</v>
      </c>
      <c r="O14" s="1">
        <v>-1238</v>
      </c>
      <c r="P14" s="1">
        <v>-4474</v>
      </c>
      <c r="Q14" s="1">
        <v>-5359</v>
      </c>
      <c r="R14" s="1">
        <v>-5541</v>
      </c>
      <c r="S14">
        <v>-74</v>
      </c>
      <c r="T14" s="1">
        <v>-7042</v>
      </c>
      <c r="U14" s="1">
        <v>-2270</v>
      </c>
      <c r="V14" s="1">
        <v>-3201</v>
      </c>
      <c r="W14" s="1">
        <v>-5832</v>
      </c>
      <c r="X14" s="1">
        <v>-3094</v>
      </c>
      <c r="Y14" s="1">
        <v>-1026</v>
      </c>
      <c r="Z14" s="1">
        <v>-1057</v>
      </c>
      <c r="AA14">
        <v>-802</v>
      </c>
      <c r="AB14" s="1">
        <v>-1427</v>
      </c>
      <c r="AC14">
        <v>-595</v>
      </c>
      <c r="AD14" s="1">
        <v>-4456</v>
      </c>
      <c r="AE14">
        <v>234</v>
      </c>
      <c r="AF14">
        <v>227</v>
      </c>
      <c r="AG14">
        <v>587</v>
      </c>
      <c r="AH14">
        <v>-709</v>
      </c>
      <c r="AI14" s="1">
        <v>1286</v>
      </c>
      <c r="AJ14" s="1">
        <v>-2124</v>
      </c>
      <c r="AK14">
        <v>159</v>
      </c>
      <c r="AL14">
        <v>-429</v>
      </c>
      <c r="AM14">
        <v>-250</v>
      </c>
      <c r="AN14" s="1">
        <v>-11550</v>
      </c>
      <c r="AO14">
        <v>109</v>
      </c>
      <c r="AP14">
        <v>414</v>
      </c>
      <c r="AQ14" s="1">
        <v>1724</v>
      </c>
      <c r="AR14" s="1">
        <v>2060</v>
      </c>
      <c r="AS14" s="1">
        <v>-2724</v>
      </c>
      <c r="AT14">
        <v>-523</v>
      </c>
      <c r="AU14" s="1">
        <v>1686</v>
      </c>
      <c r="AV14" s="1">
        <v>2154</v>
      </c>
      <c r="AW14" s="1">
        <v>3005</v>
      </c>
      <c r="AX14">
        <v>732</v>
      </c>
      <c r="AY14" s="1">
        <v>2773</v>
      </c>
      <c r="AZ14" s="1">
        <v>1931</v>
      </c>
      <c r="BA14" s="1">
        <v>2527</v>
      </c>
    </row>
    <row r="15" spans="1:53">
      <c r="A15" t="s">
        <v>13</v>
      </c>
      <c r="B15" s="1">
        <v>1176</v>
      </c>
      <c r="C15" s="1">
        <v>-2587</v>
      </c>
      <c r="D15" s="1">
        <v>1726</v>
      </c>
      <c r="E15" s="1">
        <v>2548</v>
      </c>
      <c r="F15" s="1">
        <v>-2393</v>
      </c>
      <c r="G15" s="1">
        <v>1281</v>
      </c>
      <c r="H15">
        <v>-353</v>
      </c>
      <c r="I15" s="1">
        <v>1393</v>
      </c>
      <c r="J15" s="1">
        <v>-6368</v>
      </c>
      <c r="K15" s="1">
        <v>4671</v>
      </c>
      <c r="L15" s="1">
        <v>2317</v>
      </c>
      <c r="M15">
        <v>402</v>
      </c>
      <c r="N15" s="1">
        <v>1761</v>
      </c>
      <c r="O15" s="1">
        <v>2069</v>
      </c>
      <c r="P15">
        <v>189</v>
      </c>
      <c r="Q15" s="1">
        <v>1541</v>
      </c>
      <c r="R15" s="1">
        <v>-1557</v>
      </c>
      <c r="S15">
        <v>-874</v>
      </c>
      <c r="T15">
        <v>-469</v>
      </c>
      <c r="U15" s="1">
        <v>2520</v>
      </c>
      <c r="V15" s="1">
        <v>-2703</v>
      </c>
      <c r="W15">
        <v>699</v>
      </c>
      <c r="X15">
        <v>-57</v>
      </c>
      <c r="Y15">
        <v>242</v>
      </c>
      <c r="Z15">
        <v>-712</v>
      </c>
      <c r="AA15">
        <v>576</v>
      </c>
      <c r="AB15">
        <v>-227</v>
      </c>
      <c r="AC15">
        <v>106</v>
      </c>
      <c r="AD15">
        <v>-415</v>
      </c>
      <c r="AE15">
        <v>-485</v>
      </c>
      <c r="AF15">
        <v>926</v>
      </c>
      <c r="AG15" s="1">
        <v>-1397</v>
      </c>
      <c r="AH15" s="1">
        <v>1110</v>
      </c>
      <c r="AI15" s="1">
        <v>1595</v>
      </c>
      <c r="AJ15" s="1">
        <v>-1397</v>
      </c>
      <c r="AK15" s="1">
        <v>8739</v>
      </c>
      <c r="AL15">
        <v>-587</v>
      </c>
      <c r="AM15">
        <v>124</v>
      </c>
      <c r="AN15">
        <v>10</v>
      </c>
      <c r="AO15">
        <v>12</v>
      </c>
      <c r="AP15">
        <v>-61</v>
      </c>
      <c r="AQ15">
        <v>-93</v>
      </c>
      <c r="AR15">
        <v>-265</v>
      </c>
      <c r="AS15">
        <v>56</v>
      </c>
      <c r="AT15">
        <v>86</v>
      </c>
      <c r="AU15">
        <v>-120</v>
      </c>
      <c r="AV15">
        <v>68</v>
      </c>
      <c r="AW15">
        <v>344</v>
      </c>
      <c r="AX15">
        <v>-419</v>
      </c>
      <c r="AY15">
        <v>6</v>
      </c>
      <c r="AZ15">
        <v>-98</v>
      </c>
      <c r="BA15">
        <v>2</v>
      </c>
    </row>
    <row r="16" spans="1:53">
      <c r="A16" t="s">
        <v>14</v>
      </c>
      <c r="B16">
        <v>183</v>
      </c>
      <c r="C16" s="1">
        <v>-1873</v>
      </c>
      <c r="D16" s="1">
        <v>2466</v>
      </c>
      <c r="E16" s="1">
        <v>2627</v>
      </c>
      <c r="F16" s="1">
        <v>-4629</v>
      </c>
      <c r="G16" s="1">
        <v>1637</v>
      </c>
      <c r="H16">
        <v>-120</v>
      </c>
      <c r="I16" s="1">
        <v>1485</v>
      </c>
      <c r="J16" s="1">
        <v>-9197</v>
      </c>
      <c r="K16" s="1">
        <v>2655</v>
      </c>
      <c r="L16" s="1">
        <v>1926</v>
      </c>
      <c r="M16">
        <v>-637</v>
      </c>
      <c r="N16" s="1">
        <v>-1689</v>
      </c>
      <c r="O16">
        <v>831</v>
      </c>
      <c r="P16" s="1">
        <v>-4285</v>
      </c>
      <c r="Q16" s="1">
        <v>-3818</v>
      </c>
      <c r="R16" s="1">
        <v>-7098</v>
      </c>
      <c r="S16">
        <v>-947</v>
      </c>
      <c r="T16" s="1">
        <v>-7511</v>
      </c>
      <c r="U16">
        <v>250</v>
      </c>
      <c r="V16" s="1">
        <v>-5904</v>
      </c>
      <c r="W16" s="1">
        <v>-5133</v>
      </c>
      <c r="X16" s="1">
        <v>-3151</v>
      </c>
      <c r="Y16">
        <v>-784</v>
      </c>
      <c r="Z16" s="1">
        <v>-1769</v>
      </c>
      <c r="AA16">
        <v>-226</v>
      </c>
      <c r="AB16" s="1">
        <v>-1654</v>
      </c>
      <c r="AC16">
        <v>-489</v>
      </c>
      <c r="AD16" s="1">
        <v>-4871</v>
      </c>
      <c r="AE16">
        <v>-251</v>
      </c>
      <c r="AF16" s="1">
        <v>1153</v>
      </c>
      <c r="AG16">
        <v>-810</v>
      </c>
      <c r="AH16">
        <v>401</v>
      </c>
      <c r="AI16" s="1">
        <v>2881</v>
      </c>
      <c r="AJ16" s="1">
        <v>-3521</v>
      </c>
      <c r="AK16" s="1">
        <v>8898</v>
      </c>
      <c r="AL16" s="1">
        <v>-1017</v>
      </c>
      <c r="AM16">
        <v>-127</v>
      </c>
      <c r="AN16" s="1">
        <v>-11540</v>
      </c>
      <c r="AO16">
        <v>121</v>
      </c>
      <c r="AP16">
        <v>353</v>
      </c>
      <c r="AQ16" s="1">
        <v>1631</v>
      </c>
      <c r="AR16" s="1">
        <v>1794</v>
      </c>
      <c r="AS16" s="1">
        <v>-2667</v>
      </c>
      <c r="AT16">
        <v>-436</v>
      </c>
      <c r="AU16" s="1">
        <v>1566</v>
      </c>
      <c r="AV16" s="1">
        <v>2221</v>
      </c>
      <c r="AW16" s="1">
        <v>3349</v>
      </c>
      <c r="AX16">
        <v>313</v>
      </c>
      <c r="AY16" s="1">
        <v>2780</v>
      </c>
      <c r="AZ16" s="1">
        <v>1833</v>
      </c>
      <c r="BA16" s="1">
        <v>2529</v>
      </c>
    </row>
    <row r="19" spans="1:1">
      <c r="A19" t="s">
        <v>15</v>
      </c>
    </row>
    <row r="20" spans="1:1">
      <c r="A20" t="s">
        <v>170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activeCell="J7" sqref="J7"/>
    </sheetView>
  </sheetViews>
  <sheetFormatPr defaultRowHeight="16.5"/>
  <sheetData>
    <row r="1" spans="1:12" ht="18" customHeight="1" thickBot="1">
      <c r="A1" s="77" t="s">
        <v>123</v>
      </c>
      <c r="B1" s="78" t="s">
        <v>124</v>
      </c>
      <c r="C1" s="78" t="s">
        <v>125</v>
      </c>
      <c r="D1" s="79"/>
      <c r="E1" s="80"/>
    </row>
    <row r="2" spans="1:12" ht="18" customHeight="1" thickTop="1" thickBot="1">
      <c r="A2" s="131" t="s">
        <v>126</v>
      </c>
      <c r="B2" s="134" t="s">
        <v>124</v>
      </c>
      <c r="C2" s="135"/>
      <c r="D2" s="135"/>
      <c r="E2" s="135"/>
      <c r="F2" s="135"/>
      <c r="G2" s="135"/>
      <c r="H2" s="135"/>
      <c r="I2" s="135"/>
    </row>
    <row r="3" spans="1:12" ht="27">
      <c r="A3" s="132"/>
      <c r="B3" s="82">
        <v>44166</v>
      </c>
      <c r="C3" s="82">
        <v>44531</v>
      </c>
      <c r="D3" s="82">
        <v>44896</v>
      </c>
      <c r="E3" s="82">
        <v>45261</v>
      </c>
      <c r="F3" s="82">
        <v>45627</v>
      </c>
      <c r="G3" s="81" t="s">
        <v>128</v>
      </c>
      <c r="H3" s="81" t="s">
        <v>129</v>
      </c>
      <c r="I3" s="84" t="s">
        <v>130</v>
      </c>
      <c r="L3" s="97" t="s">
        <v>154</v>
      </c>
    </row>
    <row r="4" spans="1:12" ht="18" customHeight="1" thickBot="1">
      <c r="A4" s="133"/>
      <c r="B4" s="83" t="s">
        <v>127</v>
      </c>
      <c r="C4" s="83" t="s">
        <v>127</v>
      </c>
      <c r="D4" s="83" t="s">
        <v>127</v>
      </c>
      <c r="E4" s="83" t="s">
        <v>127</v>
      </c>
      <c r="F4" s="83" t="s">
        <v>127</v>
      </c>
      <c r="G4" s="83" t="s">
        <v>127</v>
      </c>
      <c r="H4" s="83" t="s">
        <v>127</v>
      </c>
      <c r="I4" s="85" t="s">
        <v>127</v>
      </c>
    </row>
    <row r="5" spans="1:12" ht="17.25" thickBot="1">
      <c r="A5" s="86" t="s">
        <v>24</v>
      </c>
      <c r="B5" s="87">
        <v>68603</v>
      </c>
      <c r="C5" s="87">
        <v>66220</v>
      </c>
      <c r="D5" s="87">
        <v>59447</v>
      </c>
      <c r="E5" s="87">
        <v>80094</v>
      </c>
      <c r="F5" s="87">
        <v>99031</v>
      </c>
      <c r="G5" s="88">
        <v>108565</v>
      </c>
      <c r="H5" s="88">
        <v>122788</v>
      </c>
      <c r="I5" s="88">
        <v>129837</v>
      </c>
    </row>
    <row r="6" spans="1:12" ht="17.25" thickBot="1">
      <c r="A6" s="86" t="s">
        <v>4</v>
      </c>
      <c r="B6" s="101">
        <v>-10541</v>
      </c>
      <c r="C6" s="101">
        <v>-13120</v>
      </c>
      <c r="D6" s="101">
        <v>-8544</v>
      </c>
      <c r="E6" s="87">
        <v>2333</v>
      </c>
      <c r="F6" s="87">
        <v>5027</v>
      </c>
      <c r="G6" s="88">
        <v>7368</v>
      </c>
      <c r="H6" s="88">
        <v>10823</v>
      </c>
      <c r="I6" s="88">
        <v>12716</v>
      </c>
    </row>
    <row r="7" spans="1:12" ht="41.25" thickBot="1">
      <c r="A7" s="86" t="s">
        <v>131</v>
      </c>
      <c r="B7" s="101">
        <v>-10541</v>
      </c>
      <c r="C7" s="101">
        <v>-13120</v>
      </c>
      <c r="D7" s="101">
        <v>-8544</v>
      </c>
      <c r="E7" s="87">
        <v>2333</v>
      </c>
      <c r="F7" s="87">
        <v>5027</v>
      </c>
      <c r="G7" s="89"/>
      <c r="H7" s="89"/>
      <c r="I7" s="89"/>
    </row>
    <row r="8" spans="1:12" ht="27.75" thickBot="1">
      <c r="A8" s="86" t="s">
        <v>132</v>
      </c>
      <c r="B8" s="101">
        <v>-14750</v>
      </c>
      <c r="C8" s="101">
        <v>-13498</v>
      </c>
      <c r="D8" s="101">
        <v>-5547</v>
      </c>
      <c r="E8" s="101">
        <v>-2957</v>
      </c>
      <c r="F8" s="101">
        <v>-3155</v>
      </c>
      <c r="G8" s="88">
        <v>5950</v>
      </c>
      <c r="H8" s="88">
        <v>9775</v>
      </c>
      <c r="I8" s="88">
        <v>11431</v>
      </c>
    </row>
    <row r="9" spans="1:12" ht="27.75" thickBot="1">
      <c r="A9" s="86" t="s">
        <v>96</v>
      </c>
      <c r="B9" s="101">
        <v>-14927</v>
      </c>
      <c r="C9" s="101">
        <v>-14521</v>
      </c>
      <c r="D9" s="101">
        <v>-6274</v>
      </c>
      <c r="E9" s="101">
        <v>-1556</v>
      </c>
      <c r="F9" s="90">
        <v>539</v>
      </c>
      <c r="G9" s="88">
        <v>4758</v>
      </c>
      <c r="H9" s="88">
        <v>7716</v>
      </c>
      <c r="I9" s="88">
        <v>8659</v>
      </c>
    </row>
    <row r="10" spans="1:12" ht="41.25" thickBot="1">
      <c r="A10" s="86" t="s">
        <v>133</v>
      </c>
      <c r="B10" s="101">
        <v>-14824</v>
      </c>
      <c r="C10" s="101">
        <v>-14451</v>
      </c>
      <c r="D10" s="101">
        <v>-6194</v>
      </c>
      <c r="E10" s="101">
        <v>-1483</v>
      </c>
      <c r="F10" s="90">
        <v>639</v>
      </c>
      <c r="G10" s="88">
        <v>4819</v>
      </c>
      <c r="H10" s="88">
        <v>7735</v>
      </c>
      <c r="I10" s="88">
        <v>8995</v>
      </c>
    </row>
    <row r="11" spans="1:12" ht="41.25" thickBot="1">
      <c r="A11" s="86" t="s">
        <v>134</v>
      </c>
      <c r="B11" s="92">
        <v>-103</v>
      </c>
      <c r="C11" s="92">
        <v>-70</v>
      </c>
      <c r="D11" s="92">
        <v>-80</v>
      </c>
      <c r="E11" s="92">
        <v>-73</v>
      </c>
      <c r="F11" s="92">
        <v>-100</v>
      </c>
      <c r="G11" s="89"/>
      <c r="H11" s="89"/>
      <c r="I11" s="89"/>
    </row>
    <row r="12" spans="1:12" ht="17.25" thickBot="1">
      <c r="A12" s="86" t="s">
        <v>57</v>
      </c>
      <c r="B12" s="87">
        <v>129222</v>
      </c>
      <c r="C12" s="87">
        <v>121386</v>
      </c>
      <c r="D12" s="87">
        <v>144917</v>
      </c>
      <c r="E12" s="87">
        <v>155934</v>
      </c>
      <c r="F12" s="87">
        <v>171946</v>
      </c>
      <c r="G12" s="88">
        <v>174459</v>
      </c>
      <c r="H12" s="88">
        <v>186764</v>
      </c>
      <c r="I12" s="88">
        <v>197419</v>
      </c>
    </row>
    <row r="13" spans="1:12" ht="17.25" thickBot="1">
      <c r="A13" s="86" t="s">
        <v>40</v>
      </c>
      <c r="B13" s="87">
        <v>92039</v>
      </c>
      <c r="C13" s="87">
        <v>80413</v>
      </c>
      <c r="D13" s="87">
        <v>109198</v>
      </c>
      <c r="E13" s="87">
        <v>121842</v>
      </c>
      <c r="F13" s="87">
        <v>134452</v>
      </c>
      <c r="G13" s="88">
        <v>131579</v>
      </c>
      <c r="H13" s="88">
        <v>135672</v>
      </c>
      <c r="I13" s="88">
        <v>136120</v>
      </c>
    </row>
    <row r="14" spans="1:12" ht="17.25" thickBot="1">
      <c r="A14" s="86" t="s">
        <v>38</v>
      </c>
      <c r="B14" s="87">
        <v>37182</v>
      </c>
      <c r="C14" s="87">
        <v>40973</v>
      </c>
      <c r="D14" s="87">
        <v>35719</v>
      </c>
      <c r="E14" s="87">
        <v>34092</v>
      </c>
      <c r="F14" s="87">
        <v>37495</v>
      </c>
      <c r="G14" s="88">
        <v>42879</v>
      </c>
      <c r="H14" s="88">
        <v>51093</v>
      </c>
      <c r="I14" s="88">
        <v>61299</v>
      </c>
    </row>
    <row r="15" spans="1:12" ht="27.75" thickBot="1">
      <c r="A15" s="86" t="s">
        <v>135</v>
      </c>
      <c r="B15" s="87">
        <v>37242</v>
      </c>
      <c r="C15" s="87">
        <v>41110</v>
      </c>
      <c r="D15" s="87">
        <v>35945</v>
      </c>
      <c r="E15" s="87">
        <v>34393</v>
      </c>
      <c r="F15" s="87">
        <v>37946</v>
      </c>
      <c r="G15" s="88">
        <v>43058</v>
      </c>
      <c r="H15" s="88">
        <v>51172</v>
      </c>
      <c r="I15" s="88">
        <v>61358</v>
      </c>
    </row>
    <row r="16" spans="1:12" ht="41.25" thickBot="1">
      <c r="A16" s="86" t="s">
        <v>136</v>
      </c>
      <c r="B16" s="92">
        <v>-60</v>
      </c>
      <c r="C16" s="92">
        <v>-138</v>
      </c>
      <c r="D16" s="92">
        <v>-226</v>
      </c>
      <c r="E16" s="92">
        <v>-301</v>
      </c>
      <c r="F16" s="92">
        <v>-451</v>
      </c>
      <c r="G16" s="89"/>
      <c r="H16" s="89"/>
      <c r="I16" s="89"/>
    </row>
    <row r="17" spans="1:9" ht="17.25" thickBot="1">
      <c r="A17" s="86" t="s">
        <v>137</v>
      </c>
      <c r="B17" s="87">
        <v>31506</v>
      </c>
      <c r="C17" s="87">
        <v>8801</v>
      </c>
      <c r="D17" s="87">
        <v>8801</v>
      </c>
      <c r="E17" s="87">
        <v>8801</v>
      </c>
      <c r="F17" s="87">
        <v>8801</v>
      </c>
      <c r="G17" s="88">
        <v>8800</v>
      </c>
      <c r="H17" s="88">
        <v>8800</v>
      </c>
      <c r="I17" s="88">
        <v>8800</v>
      </c>
    </row>
    <row r="18" spans="1:9" ht="27.75" thickBot="1">
      <c r="A18" s="86" t="s">
        <v>138</v>
      </c>
      <c r="B18" s="101">
        <v>-2439</v>
      </c>
      <c r="C18" s="87">
        <v>8450</v>
      </c>
      <c r="D18" s="101">
        <v>-16930</v>
      </c>
      <c r="E18" s="101">
        <v>-5165</v>
      </c>
      <c r="F18" s="87">
        <v>6545</v>
      </c>
      <c r="G18" s="88">
        <v>6473</v>
      </c>
      <c r="H18" s="88">
        <v>9329</v>
      </c>
      <c r="I18" s="88">
        <v>9143</v>
      </c>
    </row>
    <row r="19" spans="1:9" ht="27.75" thickBot="1">
      <c r="A19" s="86" t="s">
        <v>139</v>
      </c>
      <c r="B19" s="101">
        <v>-1668</v>
      </c>
      <c r="C19" s="90">
        <v>998</v>
      </c>
      <c r="D19" s="87">
        <v>11021</v>
      </c>
      <c r="E19" s="101">
        <v>-1947</v>
      </c>
      <c r="F19" s="87">
        <v>3105</v>
      </c>
      <c r="G19" s="93">
        <v>-650</v>
      </c>
      <c r="H19" s="136">
        <v>-1703</v>
      </c>
      <c r="I19" s="91">
        <v>633</v>
      </c>
    </row>
    <row r="20" spans="1:9" ht="27.75" thickBot="1">
      <c r="A20" s="86" t="s">
        <v>140</v>
      </c>
      <c r="B20" s="87">
        <v>10114</v>
      </c>
      <c r="C20" s="101">
        <v>-13691</v>
      </c>
      <c r="D20" s="87">
        <v>9468</v>
      </c>
      <c r="E20" s="87">
        <v>3760</v>
      </c>
      <c r="F20" s="101">
        <v>-5992</v>
      </c>
      <c r="G20" s="136">
        <v>-1865</v>
      </c>
      <c r="H20" s="136">
        <v>-1401</v>
      </c>
      <c r="I20" s="136">
        <v>-1765</v>
      </c>
    </row>
    <row r="21" spans="1:9" ht="17.25" thickBot="1">
      <c r="A21" s="86" t="s">
        <v>141</v>
      </c>
      <c r="B21" s="90">
        <v>978</v>
      </c>
      <c r="C21" s="90">
        <v>394</v>
      </c>
      <c r="D21" s="90">
        <v>624</v>
      </c>
      <c r="E21" s="87">
        <v>1534</v>
      </c>
      <c r="F21" s="87">
        <v>1734</v>
      </c>
      <c r="G21" s="88">
        <v>1852</v>
      </c>
      <c r="H21" s="88">
        <v>1976</v>
      </c>
      <c r="I21" s="88">
        <v>2341</v>
      </c>
    </row>
    <row r="22" spans="1:9" ht="17.25" thickBot="1">
      <c r="A22" s="86" t="s">
        <v>91</v>
      </c>
      <c r="B22" s="101">
        <v>-3418</v>
      </c>
      <c r="C22" s="87">
        <v>8056</v>
      </c>
      <c r="D22" s="101">
        <v>-17554</v>
      </c>
      <c r="E22" s="101">
        <v>-6699</v>
      </c>
      <c r="F22" s="87">
        <v>4811</v>
      </c>
      <c r="G22" s="88">
        <v>4363</v>
      </c>
      <c r="H22" s="88">
        <v>5840</v>
      </c>
      <c r="I22" s="88">
        <v>5361</v>
      </c>
    </row>
    <row r="23" spans="1:9" ht="27.75" thickBot="1">
      <c r="A23" s="86" t="s">
        <v>142</v>
      </c>
      <c r="B23" s="87">
        <v>48516</v>
      </c>
      <c r="C23" s="87">
        <v>22723</v>
      </c>
      <c r="D23" s="87">
        <v>31196</v>
      </c>
      <c r="E23" s="87">
        <v>36813</v>
      </c>
      <c r="F23" s="87">
        <v>35436</v>
      </c>
      <c r="G23" s="89"/>
      <c r="H23" s="89"/>
      <c r="I23" s="89"/>
    </row>
    <row r="24" spans="1:9" ht="27.75" thickBot="1">
      <c r="A24" s="86" t="s">
        <v>143</v>
      </c>
      <c r="B24" s="92">
        <v>-15.37</v>
      </c>
      <c r="C24" s="92">
        <v>-19.809999999999999</v>
      </c>
      <c r="D24" s="92">
        <v>-14.37</v>
      </c>
      <c r="E24" s="90">
        <v>2.91</v>
      </c>
      <c r="F24" s="90">
        <v>5.08</v>
      </c>
      <c r="G24" s="91">
        <v>6.79</v>
      </c>
      <c r="H24" s="91">
        <v>8.81</v>
      </c>
      <c r="I24" s="91">
        <v>9.7899999999999991</v>
      </c>
    </row>
    <row r="25" spans="1:9" ht="17.25" thickBot="1">
      <c r="A25" s="86" t="s">
        <v>144</v>
      </c>
      <c r="B25" s="92">
        <v>-21.76</v>
      </c>
      <c r="C25" s="92">
        <v>-21.93</v>
      </c>
      <c r="D25" s="92">
        <v>-10.55</v>
      </c>
      <c r="E25" s="92">
        <v>-1.94</v>
      </c>
      <c r="F25" s="90">
        <v>0.54</v>
      </c>
      <c r="G25" s="91">
        <v>4.38</v>
      </c>
      <c r="H25" s="91">
        <v>6.28</v>
      </c>
      <c r="I25" s="91">
        <v>6.67</v>
      </c>
    </row>
    <row r="26" spans="1:9" ht="17.25" thickBot="1">
      <c r="A26" s="86" t="s">
        <v>145</v>
      </c>
      <c r="B26" s="92">
        <v>-33.049999999999997</v>
      </c>
      <c r="C26" s="92">
        <v>-36.89</v>
      </c>
      <c r="D26" s="92">
        <v>-16.079999999999998</v>
      </c>
      <c r="E26" s="92">
        <v>-4.22</v>
      </c>
      <c r="F26" s="90">
        <v>1.77</v>
      </c>
      <c r="G26" s="91">
        <v>11.9</v>
      </c>
      <c r="H26" s="91">
        <v>16.420000000000002</v>
      </c>
      <c r="I26" s="91">
        <v>15.99</v>
      </c>
    </row>
    <row r="27" spans="1:9" ht="17.25" thickBot="1">
      <c r="A27" s="86" t="s">
        <v>146</v>
      </c>
      <c r="B27" s="92">
        <v>-11.26</v>
      </c>
      <c r="C27" s="92">
        <v>-11.59</v>
      </c>
      <c r="D27" s="92">
        <v>-4.71</v>
      </c>
      <c r="E27" s="92">
        <v>-1.03</v>
      </c>
      <c r="F27" s="90">
        <v>0.33</v>
      </c>
      <c r="G27" s="91">
        <v>2.75</v>
      </c>
      <c r="H27" s="91">
        <v>4.2699999999999996</v>
      </c>
      <c r="I27" s="91">
        <v>4.51</v>
      </c>
    </row>
    <row r="28" spans="1:9" ht="17.25" thickBot="1">
      <c r="A28" s="86" t="s">
        <v>94</v>
      </c>
      <c r="B28" s="90">
        <v>247.54</v>
      </c>
      <c r="C28" s="90">
        <v>196.26</v>
      </c>
      <c r="D28" s="90">
        <v>305.70999999999998</v>
      </c>
      <c r="E28" s="90">
        <v>357.39</v>
      </c>
      <c r="F28" s="90">
        <v>358.59</v>
      </c>
      <c r="G28" s="91">
        <v>306.86</v>
      </c>
      <c r="H28" s="91">
        <v>265.54000000000002</v>
      </c>
      <c r="I28" s="91">
        <v>222.06</v>
      </c>
    </row>
    <row r="29" spans="1:9" ht="27.75" thickBot="1">
      <c r="A29" s="86" t="s">
        <v>147</v>
      </c>
      <c r="B29" s="90">
        <v>57.72</v>
      </c>
      <c r="C29" s="90">
        <v>469.56</v>
      </c>
      <c r="D29" s="90">
        <v>288.27</v>
      </c>
      <c r="E29" s="90">
        <v>264.44</v>
      </c>
      <c r="F29" s="90">
        <v>268.14999999999998</v>
      </c>
      <c r="G29" s="89"/>
      <c r="H29" s="89"/>
      <c r="I29" s="89"/>
    </row>
    <row r="30" spans="1:9" ht="17.25" thickBot="1">
      <c r="A30" s="86" t="s">
        <v>87</v>
      </c>
      <c r="B30" s="101">
        <v>-2201</v>
      </c>
      <c r="C30" s="101">
        <v>-2053</v>
      </c>
      <c r="D30" s="92">
        <v>-704</v>
      </c>
      <c r="E30" s="92">
        <v>-168</v>
      </c>
      <c r="F30" s="90">
        <v>73</v>
      </c>
      <c r="G30" s="91">
        <v>548</v>
      </c>
      <c r="H30" s="91">
        <v>879</v>
      </c>
      <c r="I30" s="88">
        <v>1022</v>
      </c>
    </row>
    <row r="31" spans="1:9" ht="17.25" thickBot="1">
      <c r="A31" s="86" t="s">
        <v>148</v>
      </c>
      <c r="B31" s="102" t="s">
        <v>89</v>
      </c>
      <c r="C31" s="102" t="s">
        <v>89</v>
      </c>
      <c r="D31" s="102" t="s">
        <v>89</v>
      </c>
      <c r="E31" s="102" t="s">
        <v>89</v>
      </c>
      <c r="F31" s="90">
        <v>155.69999999999999</v>
      </c>
      <c r="G31" s="91">
        <v>23.23</v>
      </c>
      <c r="H31" s="91">
        <v>14.47</v>
      </c>
      <c r="I31" s="91">
        <v>12.45</v>
      </c>
    </row>
    <row r="32" spans="1:9" ht="17.25" thickBot="1">
      <c r="A32" s="86" t="s">
        <v>88</v>
      </c>
      <c r="B32" s="87">
        <v>5750</v>
      </c>
      <c r="C32" s="87">
        <v>4813</v>
      </c>
      <c r="D32" s="87">
        <v>4208</v>
      </c>
      <c r="E32" s="87">
        <v>4027</v>
      </c>
      <c r="F32" s="87">
        <v>4443</v>
      </c>
      <c r="G32" s="88">
        <v>5041</v>
      </c>
      <c r="H32" s="88">
        <v>5991</v>
      </c>
      <c r="I32" s="88">
        <v>7183</v>
      </c>
    </row>
    <row r="33" spans="1:9" ht="17.25" thickBot="1">
      <c r="A33" s="86" t="s">
        <v>149</v>
      </c>
      <c r="B33" s="90">
        <v>1.1499999999999999</v>
      </c>
      <c r="C33" s="90">
        <v>1.18</v>
      </c>
      <c r="D33" s="90">
        <v>1.21</v>
      </c>
      <c r="E33" s="90">
        <v>1.92</v>
      </c>
      <c r="F33" s="90">
        <v>2.54</v>
      </c>
      <c r="G33" s="91">
        <v>2.52</v>
      </c>
      <c r="H33" s="91">
        <v>2.12</v>
      </c>
      <c r="I33" s="91">
        <v>1.77</v>
      </c>
    </row>
    <row r="34" spans="1:9" ht="27.75" thickBot="1">
      <c r="A34" s="86" t="s">
        <v>150</v>
      </c>
      <c r="B34" s="90">
        <v>0</v>
      </c>
      <c r="C34" s="102"/>
      <c r="D34" s="102"/>
      <c r="E34" s="102"/>
      <c r="F34" s="102"/>
      <c r="G34" s="91">
        <v>6</v>
      </c>
      <c r="H34" s="91">
        <v>11</v>
      </c>
      <c r="I34" s="91">
        <v>31</v>
      </c>
    </row>
    <row r="35" spans="1:9" ht="27.75" thickBot="1">
      <c r="A35" s="86" t="s">
        <v>151</v>
      </c>
      <c r="B35" s="90">
        <v>0</v>
      </c>
      <c r="C35" s="102"/>
      <c r="D35" s="102"/>
      <c r="E35" s="102"/>
      <c r="F35" s="102"/>
      <c r="G35" s="91">
        <v>0.04</v>
      </c>
      <c r="H35" s="91">
        <v>0.09</v>
      </c>
      <c r="I35" s="91">
        <v>0.24</v>
      </c>
    </row>
    <row r="36" spans="1:9" ht="27.75" thickBot="1">
      <c r="A36" s="86" t="s">
        <v>152</v>
      </c>
      <c r="B36" s="90">
        <v>0</v>
      </c>
      <c r="C36" s="90">
        <v>0</v>
      </c>
      <c r="D36" s="90">
        <v>0</v>
      </c>
      <c r="E36" s="90">
        <v>0</v>
      </c>
      <c r="F36" s="102"/>
      <c r="G36" s="91">
        <v>1.01</v>
      </c>
      <c r="H36" s="91">
        <v>1.26</v>
      </c>
      <c r="I36" s="91">
        <v>2.99</v>
      </c>
    </row>
    <row r="37" spans="1:9" ht="41.25" thickBot="1">
      <c r="A37" s="94" t="s">
        <v>153</v>
      </c>
      <c r="B37" s="95">
        <v>673516444</v>
      </c>
      <c r="C37" s="95">
        <v>880000000</v>
      </c>
      <c r="D37" s="95">
        <v>880000000</v>
      </c>
      <c r="E37" s="95">
        <v>880000000</v>
      </c>
      <c r="F37" s="95">
        <v>880000000</v>
      </c>
      <c r="G37" s="96"/>
      <c r="H37" s="96"/>
      <c r="I37" s="96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98E14D3D-B370-43F4-8F7D-412F82823563}"/>
    <hyperlink ref="B1" r:id="rId2" tooltip="연간" display="javascript:;" xr:uid="{00559BC2-5135-4B36-A680-E4C3E2A1A822}"/>
    <hyperlink ref="C1" r:id="rId3" tooltip="분기" display="javascript:;" xr:uid="{7E73903D-6565-4197-B53F-96ED14A044FE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연간요약</vt:lpstr>
      <vt:lpstr>분기요약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2025-04-08T15:10:46Z</dcterms:modified>
</cp:coreProperties>
</file>