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ject\tele_bot\"/>
    </mc:Choice>
  </mc:AlternateContent>
  <xr:revisionPtr revIDLastSave="0" documentId="13_ncr:1_{46477A87-6F33-40E0-AB1E-EF4EC0CA1448}" xr6:coauthVersionLast="47" xr6:coauthVersionMax="47" xr10:uidLastSave="{00000000-0000-0000-0000-000000000000}"/>
  <bookViews>
    <workbookView xWindow="-98" yWindow="-98" windowWidth="21795" windowHeight="12975" activeTab="1" xr2:uid="{1759234D-30EE-461E-8322-73F2168A7125}"/>
  </bookViews>
  <sheets>
    <sheet name="전선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2" l="1"/>
  <c r="L6" i="2"/>
  <c r="K6" i="2"/>
  <c r="L4" i="2"/>
  <c r="K4" i="2"/>
  <c r="H37" i="2"/>
  <c r="H36" i="2"/>
  <c r="H35" i="2"/>
  <c r="H34" i="2"/>
  <c r="H31" i="2"/>
  <c r="H30" i="2"/>
  <c r="H29" i="2"/>
  <c r="H28" i="2"/>
  <c r="H25" i="2"/>
  <c r="H24" i="2"/>
  <c r="H23" i="2"/>
  <c r="H22" i="2"/>
  <c r="H21" i="2"/>
  <c r="G37" i="2"/>
  <c r="G36" i="2"/>
  <c r="G35" i="2"/>
  <c r="G34" i="2"/>
  <c r="G31" i="2"/>
  <c r="G30" i="2"/>
  <c r="G29" i="2"/>
  <c r="G28" i="2"/>
  <c r="G25" i="2"/>
  <c r="G24" i="2"/>
  <c r="G23" i="2"/>
  <c r="G22" i="2"/>
  <c r="G21" i="2"/>
  <c r="F38" i="2"/>
  <c r="F37" i="2"/>
  <c r="F36" i="2"/>
  <c r="F35" i="2"/>
  <c r="F34" i="2"/>
  <c r="F32" i="2"/>
  <c r="F31" i="2"/>
  <c r="F30" i="2"/>
  <c r="F29" i="2"/>
  <c r="F28" i="2"/>
  <c r="F26" i="2"/>
  <c r="F25" i="2"/>
  <c r="F24" i="2"/>
  <c r="F23" i="2"/>
  <c r="F22" i="2"/>
  <c r="F21" i="2"/>
  <c r="E38" i="2"/>
  <c r="E37" i="2"/>
  <c r="E36" i="2"/>
  <c r="E35" i="2"/>
  <c r="E34" i="2"/>
  <c r="E32" i="2"/>
  <c r="E31" i="2"/>
  <c r="E30" i="2"/>
  <c r="E29" i="2"/>
  <c r="E28" i="2"/>
  <c r="E26" i="2"/>
  <c r="E25" i="2"/>
  <c r="E24" i="2"/>
  <c r="E23" i="2"/>
  <c r="E22" i="2"/>
  <c r="E21" i="2"/>
  <c r="D38" i="2"/>
  <c r="D37" i="2"/>
  <c r="D36" i="2"/>
  <c r="D35" i="2"/>
  <c r="D34" i="2"/>
  <c r="D32" i="2"/>
  <c r="D31" i="2"/>
  <c r="D30" i="2"/>
  <c r="D29" i="2"/>
  <c r="D28" i="2"/>
  <c r="D26" i="2"/>
  <c r="D25" i="2"/>
  <c r="D24" i="2"/>
  <c r="D23" i="2"/>
  <c r="D22" i="2"/>
  <c r="D21" i="2"/>
  <c r="Q47" i="1" l="1"/>
  <c r="Q46" i="1"/>
  <c r="Q45" i="1"/>
  <c r="Q44" i="1"/>
  <c r="Q41" i="1"/>
  <c r="Q40" i="1"/>
  <c r="Q39" i="1"/>
  <c r="Q38" i="1"/>
  <c r="Q35" i="1"/>
  <c r="Q34" i="1"/>
  <c r="Q33" i="1"/>
  <c r="Q32" i="1"/>
  <c r="Q31" i="1"/>
  <c r="P48" i="1"/>
  <c r="P47" i="1"/>
  <c r="P46" i="1"/>
  <c r="P45" i="1"/>
  <c r="P44" i="1"/>
  <c r="P42" i="1"/>
  <c r="P41" i="1"/>
  <c r="P40" i="1"/>
  <c r="P39" i="1"/>
  <c r="P38" i="1"/>
  <c r="P36" i="1"/>
  <c r="P35" i="1"/>
  <c r="P34" i="1"/>
  <c r="P33" i="1"/>
  <c r="P32" i="1"/>
  <c r="P31" i="1"/>
  <c r="O47" i="1"/>
  <c r="O46" i="1"/>
  <c r="O45" i="1"/>
  <c r="O44" i="1"/>
  <c r="O41" i="1"/>
  <c r="O40" i="1"/>
  <c r="O39" i="1"/>
  <c r="O38" i="1"/>
  <c r="O35" i="1"/>
  <c r="O34" i="1"/>
  <c r="O33" i="1"/>
  <c r="O32" i="1"/>
  <c r="O31" i="1"/>
  <c r="N47" i="1"/>
  <c r="N46" i="1"/>
  <c r="N45" i="1"/>
  <c r="N44" i="1"/>
  <c r="N41" i="1"/>
  <c r="N40" i="1"/>
  <c r="N39" i="1"/>
  <c r="N38" i="1"/>
  <c r="N35" i="1"/>
  <c r="N34" i="1"/>
  <c r="N33" i="1"/>
  <c r="N32" i="1"/>
  <c r="N31" i="1"/>
  <c r="M47" i="1"/>
  <c r="M46" i="1"/>
  <c r="M45" i="1"/>
  <c r="M44" i="1"/>
  <c r="M41" i="1"/>
  <c r="M40" i="1"/>
  <c r="M39" i="1"/>
  <c r="M38" i="1"/>
  <c r="M35" i="1"/>
  <c r="M34" i="1"/>
  <c r="M33" i="1"/>
  <c r="M32" i="1"/>
  <c r="M31" i="1"/>
  <c r="L47" i="1"/>
  <c r="L46" i="1"/>
  <c r="L45" i="1"/>
  <c r="L44" i="1"/>
  <c r="L41" i="1"/>
  <c r="L40" i="1"/>
  <c r="L39" i="1"/>
  <c r="L38" i="1"/>
  <c r="L35" i="1"/>
  <c r="L34" i="1"/>
  <c r="L33" i="1"/>
  <c r="L32" i="1"/>
  <c r="L31" i="1"/>
  <c r="K48" i="1"/>
  <c r="K47" i="1"/>
  <c r="K46" i="1"/>
  <c r="K45" i="1"/>
  <c r="K44" i="1"/>
  <c r="K42" i="1"/>
  <c r="K41" i="1"/>
  <c r="K40" i="1"/>
  <c r="K39" i="1"/>
  <c r="K38" i="1"/>
  <c r="K36" i="1"/>
  <c r="K35" i="1"/>
  <c r="K34" i="1"/>
  <c r="K33" i="1"/>
  <c r="K32" i="1"/>
  <c r="K31" i="1"/>
  <c r="J48" i="1"/>
  <c r="J47" i="1"/>
  <c r="J46" i="1"/>
  <c r="J45" i="1"/>
  <c r="J44" i="1"/>
  <c r="J42" i="1"/>
  <c r="J41" i="1"/>
  <c r="J40" i="1"/>
  <c r="J39" i="1"/>
  <c r="J38" i="1"/>
  <c r="J36" i="1"/>
  <c r="J35" i="1"/>
  <c r="J34" i="1"/>
  <c r="J33" i="1"/>
  <c r="J32" i="1"/>
  <c r="J31" i="1"/>
  <c r="I48" i="1"/>
  <c r="I47" i="1"/>
  <c r="I46" i="1"/>
  <c r="I45" i="1"/>
  <c r="I44" i="1"/>
  <c r="I42" i="1"/>
  <c r="I41" i="1"/>
  <c r="I40" i="1"/>
  <c r="I39" i="1"/>
  <c r="I38" i="1"/>
  <c r="I36" i="1"/>
  <c r="I35" i="1"/>
  <c r="I34" i="1"/>
  <c r="I33" i="1"/>
  <c r="I32" i="1"/>
  <c r="I31" i="1"/>
  <c r="D38" i="1" l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E42" i="1"/>
  <c r="F42" i="1"/>
  <c r="G42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E48" i="1"/>
  <c r="F48" i="1"/>
  <c r="G48" i="1"/>
  <c r="C48" i="1"/>
  <c r="C47" i="1"/>
  <c r="C46" i="1"/>
  <c r="C45" i="1"/>
  <c r="C44" i="1"/>
  <c r="C39" i="1"/>
  <c r="C40" i="1"/>
  <c r="C41" i="1"/>
  <c r="C42" i="1"/>
  <c r="C38" i="1"/>
  <c r="H35" i="1"/>
  <c r="H34" i="1"/>
  <c r="H33" i="1"/>
  <c r="H32" i="1"/>
  <c r="H31" i="1"/>
  <c r="G36" i="1"/>
  <c r="G35" i="1"/>
  <c r="G34" i="1"/>
  <c r="G33" i="1"/>
  <c r="G32" i="1"/>
  <c r="G31" i="1"/>
  <c r="F36" i="1"/>
  <c r="F35" i="1"/>
  <c r="F34" i="1"/>
  <c r="F33" i="1"/>
  <c r="F32" i="1"/>
  <c r="F31" i="1"/>
  <c r="E36" i="1"/>
  <c r="E35" i="1"/>
  <c r="E34" i="1"/>
  <c r="E33" i="1"/>
  <c r="E32" i="1"/>
  <c r="E31" i="1"/>
  <c r="D35" i="1"/>
  <c r="D34" i="1"/>
  <c r="D33" i="1"/>
  <c r="D32" i="1"/>
  <c r="D31" i="1"/>
  <c r="C32" i="1"/>
  <c r="C33" i="1"/>
  <c r="C34" i="1"/>
  <c r="C35" i="1"/>
  <c r="C36" i="1"/>
  <c r="C31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I7" i="1"/>
  <c r="I8" i="1"/>
  <c r="I9" i="1"/>
  <c r="I6" i="1"/>
</calcChain>
</file>

<file path=xl/sharedStrings.xml><?xml version="1.0" encoding="utf-8"?>
<sst xmlns="http://schemas.openxmlformats.org/spreadsheetml/2006/main" count="73" uniqueCount="47">
  <si>
    <t>LS Electric</t>
    <phoneticPr fontId="2" type="noConversion"/>
  </si>
  <si>
    <t>대한전선</t>
    <phoneticPr fontId="2" type="noConversion"/>
  </si>
  <si>
    <t>가온전선</t>
    <phoneticPr fontId="2" type="noConversion"/>
  </si>
  <si>
    <t>대원전선</t>
    <phoneticPr fontId="2" type="noConversion"/>
  </si>
  <si>
    <t>LS마린솔루션</t>
    <phoneticPr fontId="2" type="noConversion"/>
  </si>
  <si>
    <t>수주잔고</t>
    <phoneticPr fontId="2" type="noConversion"/>
  </si>
  <si>
    <t>단위 : 억</t>
    <phoneticPr fontId="2" type="noConversion"/>
  </si>
  <si>
    <t>매출</t>
    <phoneticPr fontId="2" type="noConversion"/>
  </si>
  <si>
    <t>영업이익</t>
    <phoneticPr fontId="2" type="noConversion"/>
  </si>
  <si>
    <t>opm</t>
    <phoneticPr fontId="2" type="noConversion"/>
  </si>
  <si>
    <t>LS에코에너지</t>
    <phoneticPr fontId="2" type="noConversion"/>
  </si>
  <si>
    <t>매출YoY</t>
    <phoneticPr fontId="2" type="noConversion"/>
  </si>
  <si>
    <t>영익YoY</t>
    <phoneticPr fontId="2" type="noConversion"/>
  </si>
  <si>
    <t>시총</t>
    <phoneticPr fontId="2" type="noConversion"/>
  </si>
  <si>
    <t>PER</t>
    <phoneticPr fontId="2" type="noConversion"/>
  </si>
  <si>
    <t>ROE</t>
    <phoneticPr fontId="2" type="noConversion"/>
  </si>
  <si>
    <t>PBR(24결산)</t>
    <phoneticPr fontId="2" type="noConversion"/>
  </si>
  <si>
    <t>-</t>
    <phoneticPr fontId="2" type="noConversion"/>
  </si>
  <si>
    <t>산일전기</t>
    <phoneticPr fontId="2" type="noConversion"/>
  </si>
  <si>
    <t>변압기</t>
    <phoneticPr fontId="2" type="noConversion"/>
  </si>
  <si>
    <t>HD현대일렉</t>
    <phoneticPr fontId="2" type="noConversion"/>
  </si>
  <si>
    <t>효성중공업</t>
    <phoneticPr fontId="2" type="noConversion"/>
  </si>
  <si>
    <t>이튼</t>
    <phoneticPr fontId="2" type="noConversion"/>
  </si>
  <si>
    <t>단위 : 백만달러</t>
    <phoneticPr fontId="2" type="noConversion"/>
  </si>
  <si>
    <t>버티브</t>
    <phoneticPr fontId="2" type="noConversion"/>
  </si>
  <si>
    <t>ETN</t>
    <phoneticPr fontId="2" type="noConversion"/>
  </si>
  <si>
    <t>VRT</t>
    <phoneticPr fontId="2" type="noConversion"/>
  </si>
  <si>
    <t>POWL</t>
    <phoneticPr fontId="2" type="noConversion"/>
  </si>
  <si>
    <t>파웰</t>
    <phoneticPr fontId="2" type="noConversion"/>
  </si>
  <si>
    <t>SPXC</t>
    <phoneticPr fontId="2" type="noConversion"/>
  </si>
  <si>
    <t>AZZ</t>
    <phoneticPr fontId="2" type="noConversion"/>
  </si>
  <si>
    <t>미국기업-변압기</t>
    <phoneticPr fontId="2" type="noConversion"/>
  </si>
  <si>
    <t>APH</t>
    <phoneticPr fontId="2" type="noConversion"/>
  </si>
  <si>
    <t>미국기업 - 전선,케이블</t>
    <phoneticPr fontId="2" type="noConversion"/>
  </si>
  <si>
    <t>SPX</t>
    <phoneticPr fontId="2" type="noConversion"/>
  </si>
  <si>
    <t>암페놀</t>
    <phoneticPr fontId="2" type="noConversion"/>
  </si>
  <si>
    <t>원텍</t>
    <phoneticPr fontId="2" type="noConversion"/>
  </si>
  <si>
    <t>추정PER</t>
    <phoneticPr fontId="2" type="noConversion"/>
  </si>
  <si>
    <t>클래시스</t>
    <phoneticPr fontId="2" type="noConversion"/>
  </si>
  <si>
    <t>비올</t>
    <phoneticPr fontId="2" type="noConversion"/>
  </si>
  <si>
    <t>레이저옵텍</t>
    <phoneticPr fontId="2" type="noConversion"/>
  </si>
  <si>
    <t>N/A</t>
    <phoneticPr fontId="2" type="noConversion"/>
  </si>
  <si>
    <t>인모드</t>
    <phoneticPr fontId="2" type="noConversion"/>
  </si>
  <si>
    <t>INMD</t>
    <phoneticPr fontId="2" type="noConversion"/>
  </si>
  <si>
    <t>기기</t>
    <phoneticPr fontId="2" type="noConversion"/>
  </si>
  <si>
    <t>소모품</t>
    <phoneticPr fontId="2" type="noConversion"/>
  </si>
  <si>
    <t>소모품비중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</si>
</sst>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9" fontId="0" fillId="0" borderId="1" xfId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6" fontId="0" fillId="0" borderId="12" xfId="1" applyNumberFormat="1" applyFont="1" applyFill="1" applyBorder="1" applyAlignment="1">
      <alignment horizontal="center" vertical="center"/>
    </xf>
    <xf numFmtId="176" fontId="0" fillId="0" borderId="13" xfId="1" applyNumberFormat="1" applyFont="1" applyFill="1" applyBorder="1" applyAlignment="1">
      <alignment horizontal="center" vertical="center"/>
    </xf>
    <xf numFmtId="176" fontId="0" fillId="0" borderId="3" xfId="1" applyNumberFormat="1" applyFont="1" applyBorder="1" applyAlignment="1">
      <alignment horizontal="center" vertical="center"/>
    </xf>
    <xf numFmtId="176" fontId="0" fillId="0" borderId="9" xfId="1" applyNumberFormat="1" applyFont="1" applyBorder="1" applyAlignment="1">
      <alignment horizontal="center" vertical="center"/>
    </xf>
    <xf numFmtId="176" fontId="0" fillId="0" borderId="10" xfId="1" applyNumberFormat="1" applyFont="1" applyBorder="1" applyAlignment="1">
      <alignment horizontal="center" vertical="center"/>
    </xf>
    <xf numFmtId="176" fontId="0" fillId="0" borderId="7" xfId="1" applyNumberFormat="1" applyFont="1" applyBorder="1" applyAlignment="1">
      <alignment horizontal="center" vertical="center"/>
    </xf>
    <xf numFmtId="176" fontId="0" fillId="0" borderId="14" xfId="1" applyNumberFormat="1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76" fontId="0" fillId="0" borderId="16" xfId="1" applyNumberFormat="1" applyFont="1" applyBorder="1" applyAlignment="1">
      <alignment horizontal="center" vertical="center"/>
    </xf>
    <xf numFmtId="176" fontId="0" fillId="0" borderId="17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6" fontId="0" fillId="0" borderId="5" xfId="1" applyNumberFormat="1" applyFont="1" applyFill="1" applyBorder="1" applyAlignment="1">
      <alignment horizontal="center" vertical="center"/>
    </xf>
    <xf numFmtId="176" fontId="0" fillId="0" borderId="8" xfId="1" applyNumberFormat="1" applyFont="1" applyFill="1" applyBorder="1" applyAlignment="1">
      <alignment horizontal="center" vertical="center"/>
    </xf>
    <xf numFmtId="176" fontId="0" fillId="0" borderId="1" xfId="1" applyNumberFormat="1" applyFont="1" applyFill="1" applyBorder="1" applyAlignment="1">
      <alignment horizontal="center" vertical="center"/>
    </xf>
    <xf numFmtId="176" fontId="0" fillId="0" borderId="22" xfId="1" applyNumberFormat="1" applyFont="1" applyBorder="1" applyAlignment="1">
      <alignment horizontal="center" vertical="center"/>
    </xf>
    <xf numFmtId="176" fontId="0" fillId="0" borderId="1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6" fontId="3" fillId="0" borderId="3" xfId="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76" fontId="0" fillId="0" borderId="10" xfId="1" applyNumberFormat="1" applyFont="1" applyFill="1" applyBorder="1" applyAlignment="1">
      <alignment horizontal="center" vertical="center"/>
    </xf>
    <xf numFmtId="176" fontId="3" fillId="0" borderId="10" xfId="1" applyNumberFormat="1" applyFont="1" applyFill="1" applyBorder="1" applyAlignment="1">
      <alignment horizontal="center" vertical="center"/>
    </xf>
    <xf numFmtId="176" fontId="0" fillId="0" borderId="7" xfId="1" applyNumberFormat="1" applyFont="1" applyFill="1" applyBorder="1" applyAlignment="1">
      <alignment horizontal="center" vertical="center"/>
    </xf>
    <xf numFmtId="176" fontId="0" fillId="0" borderId="14" xfId="1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2" borderId="2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76" fontId="3" fillId="0" borderId="15" xfId="1" applyNumberFormat="1" applyFont="1" applyBorder="1" applyAlignment="1">
      <alignment horizontal="center" vertical="center"/>
    </xf>
    <xf numFmtId="176" fontId="0" fillId="0" borderId="16" xfId="1" applyNumberFormat="1" applyFont="1" applyFill="1" applyBorder="1" applyAlignment="1">
      <alignment horizontal="center" vertical="center"/>
    </xf>
    <xf numFmtId="176" fontId="3" fillId="0" borderId="16" xfId="1" applyNumberFormat="1" applyFont="1" applyFill="1" applyBorder="1" applyAlignment="1">
      <alignment horizontal="center" vertical="center"/>
    </xf>
    <xf numFmtId="176" fontId="0" fillId="0" borderId="17" xfId="1" applyNumberFormat="1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5" xfId="0" applyFill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B011-58F1-4997-B167-CE96AD062AC5}">
  <dimension ref="A3:Q48"/>
  <sheetViews>
    <sheetView zoomScale="90" zoomScaleNormal="90" workbookViewId="0">
      <pane xSplit="2" topLeftCell="C1" activePane="topRight" state="frozen"/>
      <selection pane="topRight" activeCell="A14" sqref="A14:E48"/>
    </sheetView>
  </sheetViews>
  <sheetFormatPr defaultRowHeight="16.899999999999999" x14ac:dyDescent="0.6"/>
  <cols>
    <col min="1" max="1" width="11.0625" bestFit="1" customWidth="1"/>
    <col min="2" max="2" width="9" style="3"/>
    <col min="3" max="8" width="12.625" customWidth="1"/>
    <col min="9" max="9" width="9.3125" bestFit="1" customWidth="1"/>
    <col min="10" max="10" width="11.0625" bestFit="1" customWidth="1"/>
    <col min="11" max="11" width="10.1875" bestFit="1" customWidth="1"/>
    <col min="12" max="12" width="8.25" bestFit="1" customWidth="1"/>
    <col min="13" max="13" width="12.0625" bestFit="1" customWidth="1"/>
  </cols>
  <sheetData>
    <row r="3" spans="1:17" ht="17.25" thickBot="1" x14ac:dyDescent="0.65">
      <c r="B3" s="3" t="s">
        <v>5</v>
      </c>
      <c r="D3" t="s">
        <v>6</v>
      </c>
    </row>
    <row r="4" spans="1:17" x14ac:dyDescent="0.6">
      <c r="B4" s="4"/>
      <c r="C4" s="4" t="s">
        <v>0</v>
      </c>
      <c r="D4" s="4" t="s">
        <v>4</v>
      </c>
      <c r="E4" s="34" t="s">
        <v>10</v>
      </c>
      <c r="F4" s="4" t="s">
        <v>2</v>
      </c>
      <c r="G4" s="4" t="s">
        <v>1</v>
      </c>
      <c r="H4" s="4" t="s">
        <v>3</v>
      </c>
      <c r="I4" s="4" t="s">
        <v>0</v>
      </c>
      <c r="J4" s="4" t="s">
        <v>1</v>
      </c>
      <c r="K4" s="4" t="s">
        <v>2</v>
      </c>
      <c r="L4" s="4" t="s">
        <v>3</v>
      </c>
      <c r="M4" s="4" t="s">
        <v>4</v>
      </c>
    </row>
    <row r="5" spans="1:17" x14ac:dyDescent="0.6">
      <c r="B5" s="2">
        <v>2020</v>
      </c>
      <c r="C5" s="2">
        <v>8436</v>
      </c>
      <c r="D5" s="2">
        <v>147</v>
      </c>
      <c r="E5" s="2"/>
      <c r="F5" s="2">
        <v>781</v>
      </c>
      <c r="G5" s="2">
        <v>9455</v>
      </c>
      <c r="H5" s="2">
        <v>303</v>
      </c>
      <c r="I5" s="1"/>
      <c r="J5" s="1"/>
      <c r="K5" s="1"/>
      <c r="L5" s="1"/>
      <c r="M5" s="1"/>
    </row>
    <row r="6" spans="1:17" x14ac:dyDescent="0.6">
      <c r="B6" s="2">
        <v>2021</v>
      </c>
      <c r="C6" s="5">
        <v>10592</v>
      </c>
      <c r="D6" s="2">
        <v>252</v>
      </c>
      <c r="E6" s="2"/>
      <c r="F6" s="2">
        <v>1444</v>
      </c>
      <c r="G6" s="2">
        <v>10655</v>
      </c>
      <c r="H6" s="2">
        <v>524</v>
      </c>
      <c r="I6" s="6">
        <f>(C6-C5)/C5</f>
        <v>0.2555713608345187</v>
      </c>
      <c r="J6" s="6">
        <f>(G6-G5)/G5</f>
        <v>0.12691697514542571</v>
      </c>
      <c r="K6" s="6">
        <f>(F6-F5)/F5</f>
        <v>0.8489116517285531</v>
      </c>
      <c r="L6" s="6">
        <f t="shared" ref="L6:L9" si="0">(H6-H5)/H5</f>
        <v>0.72937293729372932</v>
      </c>
      <c r="M6" s="6">
        <f>(D6-D5)/D5</f>
        <v>0.7142857142857143</v>
      </c>
    </row>
    <row r="7" spans="1:17" x14ac:dyDescent="0.6">
      <c r="B7" s="2">
        <v>2022</v>
      </c>
      <c r="C7" s="2">
        <v>20690</v>
      </c>
      <c r="D7" s="2">
        <v>718</v>
      </c>
      <c r="E7" s="2"/>
      <c r="F7" s="2">
        <v>2753</v>
      </c>
      <c r="G7" s="2">
        <v>15099</v>
      </c>
      <c r="H7" s="2">
        <v>464</v>
      </c>
      <c r="I7" s="6">
        <f>(C7-C6)/C6</f>
        <v>0.95336102719033233</v>
      </c>
      <c r="J7" s="6">
        <f>(G7-G6)/G6</f>
        <v>0.41708118254340687</v>
      </c>
      <c r="K7" s="6">
        <f>(F7-F6)/F6</f>
        <v>0.90650969529085867</v>
      </c>
      <c r="L7" s="6">
        <f t="shared" si="0"/>
        <v>-0.11450381679389313</v>
      </c>
      <c r="M7" s="6">
        <f>(D7-D6)/D6</f>
        <v>1.8492063492063493</v>
      </c>
    </row>
    <row r="8" spans="1:17" x14ac:dyDescent="0.6">
      <c r="B8" s="2">
        <v>2023</v>
      </c>
      <c r="C8" s="2">
        <v>23261</v>
      </c>
      <c r="D8" s="2">
        <v>820</v>
      </c>
      <c r="E8" s="2"/>
      <c r="F8" s="2">
        <v>3243</v>
      </c>
      <c r="G8" s="2">
        <v>17358</v>
      </c>
      <c r="H8" s="2">
        <v>425</v>
      </c>
      <c r="I8" s="6">
        <f>(C8-C7)/C7</f>
        <v>0.12426292895118414</v>
      </c>
      <c r="J8" s="6">
        <f>(G8-G7)/G7</f>
        <v>0.14961255712298827</v>
      </c>
      <c r="K8" s="6">
        <f>(F8-F7)/F7</f>
        <v>0.17798764983654194</v>
      </c>
      <c r="L8" s="6">
        <f t="shared" si="0"/>
        <v>-8.4051724137931036E-2</v>
      </c>
      <c r="M8" s="6">
        <f>(D8-D7)/D7</f>
        <v>0.14206128133704735</v>
      </c>
    </row>
    <row r="9" spans="1:17" x14ac:dyDescent="0.6">
      <c r="B9" s="2">
        <v>2024</v>
      </c>
      <c r="C9" s="2">
        <v>34477</v>
      </c>
      <c r="D9" s="2">
        <v>5286</v>
      </c>
      <c r="E9" s="2">
        <v>1826</v>
      </c>
      <c r="F9" s="2">
        <v>2479</v>
      </c>
      <c r="G9" s="2">
        <v>28180</v>
      </c>
      <c r="H9" s="2">
        <v>456</v>
      </c>
      <c r="I9" s="6">
        <f>(C9-C8)/C8</f>
        <v>0.4821804737543528</v>
      </c>
      <c r="J9" s="6">
        <f>(G9-G8)/G8</f>
        <v>0.62345892383915202</v>
      </c>
      <c r="K9" s="6">
        <f>(F9-F8)/F8</f>
        <v>-0.23558433549182856</v>
      </c>
      <c r="L9" s="6">
        <f t="shared" si="0"/>
        <v>7.2941176470588232E-2</v>
      </c>
      <c r="M9" s="6">
        <f>(D9-D8)/D8</f>
        <v>5.4463414634146341</v>
      </c>
    </row>
    <row r="10" spans="1:17" x14ac:dyDescent="0.6">
      <c r="B10" s="2"/>
      <c r="C10" s="2"/>
      <c r="D10" s="2"/>
      <c r="E10" s="2"/>
      <c r="F10" s="2"/>
      <c r="G10" s="2"/>
      <c r="H10" s="2"/>
      <c r="I10" s="1"/>
      <c r="J10" s="1"/>
      <c r="K10" s="1"/>
      <c r="L10" s="1"/>
      <c r="M10" s="1"/>
    </row>
    <row r="11" spans="1:17" x14ac:dyDescent="0.6">
      <c r="N11" t="s">
        <v>23</v>
      </c>
    </row>
    <row r="12" spans="1:17" x14ac:dyDescent="0.6">
      <c r="L12" t="s">
        <v>31</v>
      </c>
      <c r="Q12" t="s">
        <v>33</v>
      </c>
    </row>
    <row r="13" spans="1:17" ht="17.25" thickBot="1" x14ac:dyDescent="0.65">
      <c r="C13" t="s">
        <v>6</v>
      </c>
      <c r="I13" s="36" t="s">
        <v>19</v>
      </c>
      <c r="L13" t="s">
        <v>25</v>
      </c>
      <c r="M13" t="s">
        <v>26</v>
      </c>
      <c r="N13" t="s">
        <v>27</v>
      </c>
      <c r="O13" t="s">
        <v>29</v>
      </c>
      <c r="P13" t="s">
        <v>30</v>
      </c>
      <c r="Q13" t="s">
        <v>32</v>
      </c>
    </row>
    <row r="14" spans="1:17" x14ac:dyDescent="0.6">
      <c r="A14" s="37"/>
      <c r="B14" s="4"/>
      <c r="C14" s="4" t="s">
        <v>0</v>
      </c>
      <c r="D14" s="4" t="s">
        <v>4</v>
      </c>
      <c r="E14" s="4" t="s">
        <v>10</v>
      </c>
      <c r="F14" s="4" t="s">
        <v>2</v>
      </c>
      <c r="G14" s="4" t="s">
        <v>1</v>
      </c>
      <c r="H14" s="4" t="s">
        <v>3</v>
      </c>
      <c r="I14" s="4" t="s">
        <v>18</v>
      </c>
      <c r="J14" s="4" t="s">
        <v>20</v>
      </c>
      <c r="K14" s="4" t="s">
        <v>21</v>
      </c>
      <c r="L14" s="4" t="s">
        <v>22</v>
      </c>
      <c r="M14" s="4" t="s">
        <v>24</v>
      </c>
      <c r="N14" s="4" t="s">
        <v>28</v>
      </c>
      <c r="O14" s="4" t="s">
        <v>34</v>
      </c>
      <c r="P14" s="4" t="s">
        <v>30</v>
      </c>
      <c r="Q14" s="4" t="s">
        <v>35</v>
      </c>
    </row>
    <row r="15" spans="1:17" x14ac:dyDescent="0.6">
      <c r="A15" s="38" t="s">
        <v>13</v>
      </c>
      <c r="B15" s="35"/>
      <c r="C15" s="35">
        <v>61050</v>
      </c>
      <c r="D15" s="35">
        <v>5835</v>
      </c>
      <c r="E15" s="35">
        <v>9800</v>
      </c>
      <c r="F15" s="35">
        <v>9975</v>
      </c>
      <c r="G15" s="35">
        <v>21684</v>
      </c>
      <c r="H15" s="35">
        <v>2088</v>
      </c>
      <c r="I15" s="35">
        <v>17536</v>
      </c>
      <c r="J15" s="35">
        <v>116432</v>
      </c>
      <c r="K15" s="35">
        <v>47275</v>
      </c>
      <c r="L15" s="35">
        <v>1618156</v>
      </c>
      <c r="M15" s="35">
        <v>50542</v>
      </c>
      <c r="N15" s="35">
        <v>32076</v>
      </c>
      <c r="O15" s="35">
        <v>95467</v>
      </c>
      <c r="P15" s="35">
        <v>37113</v>
      </c>
      <c r="Q15" s="35">
        <v>1343084</v>
      </c>
    </row>
    <row r="16" spans="1:17" x14ac:dyDescent="0.6">
      <c r="A16" s="38" t="s">
        <v>14</v>
      </c>
      <c r="B16" s="35"/>
      <c r="C16" s="35">
        <v>25.57</v>
      </c>
      <c r="D16" s="35">
        <v>38.33</v>
      </c>
      <c r="E16" s="35">
        <v>31.37</v>
      </c>
      <c r="F16" s="35">
        <v>18.59</v>
      </c>
      <c r="G16" s="35">
        <v>28.44</v>
      </c>
      <c r="H16" s="35">
        <v>31.29</v>
      </c>
      <c r="I16" s="35">
        <v>17.920000000000002</v>
      </c>
      <c r="J16" s="35">
        <v>23.21</v>
      </c>
      <c r="K16" s="35">
        <v>21.23</v>
      </c>
      <c r="L16" s="35">
        <v>29.69</v>
      </c>
      <c r="M16" s="35">
        <v>73.290000000000006</v>
      </c>
      <c r="N16" s="35">
        <v>15.72</v>
      </c>
      <c r="O16" s="35">
        <v>33.76</v>
      </c>
      <c r="P16" s="35">
        <v>45.29</v>
      </c>
      <c r="Q16" s="35">
        <v>40.33</v>
      </c>
    </row>
    <row r="17" spans="1:17" ht="17.25" thickBot="1" x14ac:dyDescent="0.65">
      <c r="A17" s="39" t="s">
        <v>16</v>
      </c>
      <c r="B17" s="35"/>
      <c r="C17" s="35">
        <v>3.29</v>
      </c>
      <c r="D17" s="35">
        <v>2.69</v>
      </c>
      <c r="E17" s="35">
        <v>5.29</v>
      </c>
      <c r="F17" s="35">
        <v>1.31</v>
      </c>
      <c r="G17" s="35">
        <v>1.47</v>
      </c>
      <c r="H17" s="35">
        <v>1.9</v>
      </c>
      <c r="I17" s="35">
        <v>4.03</v>
      </c>
      <c r="J17" s="35">
        <v>7.74</v>
      </c>
      <c r="K17" s="35">
        <v>2.4700000000000002</v>
      </c>
      <c r="L17" s="35">
        <v>6.37</v>
      </c>
      <c r="M17" s="35">
        <v>14.86</v>
      </c>
      <c r="N17" s="35">
        <v>4.8</v>
      </c>
      <c r="O17" s="35">
        <v>4.8499999999999996</v>
      </c>
      <c r="P17" s="35">
        <v>2.59</v>
      </c>
      <c r="Q17" s="35">
        <v>9.9600000000000009</v>
      </c>
    </row>
    <row r="18" spans="1:17" ht="17.25" thickBot="1" x14ac:dyDescent="0.65">
      <c r="A18" s="39" t="s">
        <v>15</v>
      </c>
      <c r="B18" s="35"/>
      <c r="C18" s="35">
        <v>13.44</v>
      </c>
      <c r="D18" s="35" t="s">
        <v>17</v>
      </c>
      <c r="E18" s="35">
        <v>19</v>
      </c>
      <c r="F18" s="35">
        <v>6.46</v>
      </c>
      <c r="G18" s="35">
        <v>5.85</v>
      </c>
      <c r="H18" s="35">
        <v>6.35</v>
      </c>
      <c r="I18" s="35">
        <v>29.88</v>
      </c>
      <c r="J18" s="35">
        <v>39.08</v>
      </c>
      <c r="K18" s="35">
        <v>14.9</v>
      </c>
      <c r="L18" s="35">
        <v>20.22</v>
      </c>
      <c r="M18" s="35">
        <v>22.29</v>
      </c>
      <c r="N18" s="35">
        <v>36.19</v>
      </c>
      <c r="O18" s="35">
        <v>15.65</v>
      </c>
      <c r="P18" s="35">
        <v>6.01</v>
      </c>
      <c r="Q18" s="35">
        <v>26.73</v>
      </c>
    </row>
    <row r="19" spans="1:17" x14ac:dyDescent="0.6">
      <c r="A19" s="9" t="s">
        <v>7</v>
      </c>
      <c r="B19" s="2">
        <v>2020</v>
      </c>
      <c r="C19" s="2">
        <v>24027</v>
      </c>
      <c r="D19" s="2">
        <v>522</v>
      </c>
      <c r="E19" s="2">
        <v>5796</v>
      </c>
      <c r="F19" s="2">
        <v>8574</v>
      </c>
      <c r="G19" s="2">
        <v>15968</v>
      </c>
      <c r="H19" s="2">
        <v>3673</v>
      </c>
      <c r="I19" s="12">
        <v>643</v>
      </c>
      <c r="J19" s="12">
        <v>18113</v>
      </c>
      <c r="K19" s="12">
        <v>29840</v>
      </c>
      <c r="L19" s="12">
        <v>17858</v>
      </c>
      <c r="M19" s="12">
        <v>4371</v>
      </c>
      <c r="N19" s="12">
        <v>518</v>
      </c>
      <c r="O19" s="12">
        <v>1128</v>
      </c>
      <c r="P19" s="12">
        <v>1062</v>
      </c>
      <c r="Q19" s="12">
        <v>8599</v>
      </c>
    </row>
    <row r="20" spans="1:17" x14ac:dyDescent="0.6">
      <c r="A20" s="9"/>
      <c r="B20" s="2">
        <v>2021</v>
      </c>
      <c r="C20" s="2">
        <v>26683</v>
      </c>
      <c r="D20" s="2">
        <v>299</v>
      </c>
      <c r="E20" s="2">
        <v>7506</v>
      </c>
      <c r="F20" s="2">
        <v>10704</v>
      </c>
      <c r="G20" s="2">
        <v>19977</v>
      </c>
      <c r="H20" s="2">
        <v>4750</v>
      </c>
      <c r="I20" s="12">
        <v>648</v>
      </c>
      <c r="J20" s="12">
        <v>18060</v>
      </c>
      <c r="K20" s="12">
        <v>30947</v>
      </c>
      <c r="L20" s="12">
        <v>19628</v>
      </c>
      <c r="M20" s="12">
        <v>4998</v>
      </c>
      <c r="N20" s="12">
        <v>471</v>
      </c>
      <c r="O20" s="12">
        <v>1220</v>
      </c>
      <c r="P20" s="12">
        <v>481</v>
      </c>
      <c r="Q20" s="12">
        <v>10876</v>
      </c>
    </row>
    <row r="21" spans="1:17" x14ac:dyDescent="0.6">
      <c r="A21" s="9"/>
      <c r="B21" s="2">
        <v>2022</v>
      </c>
      <c r="C21" s="2">
        <v>33771</v>
      </c>
      <c r="D21" s="2">
        <v>428</v>
      </c>
      <c r="E21" s="2">
        <v>8185</v>
      </c>
      <c r="F21" s="2">
        <v>14165</v>
      </c>
      <c r="G21" s="2">
        <v>24505</v>
      </c>
      <c r="H21" s="2">
        <v>5624</v>
      </c>
      <c r="I21" s="12">
        <v>1183</v>
      </c>
      <c r="J21" s="12">
        <v>21045</v>
      </c>
      <c r="K21" s="12">
        <v>35101</v>
      </c>
      <c r="L21" s="12">
        <v>20752</v>
      </c>
      <c r="M21" s="12">
        <v>5692</v>
      </c>
      <c r="N21" s="12">
        <v>533</v>
      </c>
      <c r="O21" s="12">
        <v>1461</v>
      </c>
      <c r="P21" s="12">
        <v>526</v>
      </c>
      <c r="Q21" s="12">
        <v>12623</v>
      </c>
    </row>
    <row r="22" spans="1:17" x14ac:dyDescent="0.6">
      <c r="A22" s="9"/>
      <c r="B22" s="2">
        <v>2023</v>
      </c>
      <c r="C22" s="2">
        <v>42305</v>
      </c>
      <c r="D22" s="2">
        <v>708</v>
      </c>
      <c r="E22" s="2">
        <v>7311</v>
      </c>
      <c r="F22" s="2">
        <v>14986</v>
      </c>
      <c r="G22" s="2">
        <v>28440</v>
      </c>
      <c r="H22" s="2">
        <v>5154</v>
      </c>
      <c r="I22" s="12">
        <v>2145</v>
      </c>
      <c r="J22" s="12">
        <v>27028</v>
      </c>
      <c r="K22" s="12">
        <v>43006</v>
      </c>
      <c r="L22" s="12">
        <v>23196</v>
      </c>
      <c r="M22" s="12">
        <v>6863</v>
      </c>
      <c r="N22" s="12">
        <v>699</v>
      </c>
      <c r="O22" s="12">
        <v>1741</v>
      </c>
      <c r="P22" s="12">
        <v>1324</v>
      </c>
      <c r="Q22" s="12">
        <v>12555</v>
      </c>
    </row>
    <row r="23" spans="1:17" x14ac:dyDescent="0.6">
      <c r="A23" s="9"/>
      <c r="B23" s="2">
        <v>2024</v>
      </c>
      <c r="C23" s="12">
        <v>45518</v>
      </c>
      <c r="D23" s="2">
        <v>1303</v>
      </c>
      <c r="E23" s="12">
        <v>8690</v>
      </c>
      <c r="F23" s="12">
        <v>17271</v>
      </c>
      <c r="G23" s="12">
        <v>32913</v>
      </c>
      <c r="H23" s="12">
        <v>5528</v>
      </c>
      <c r="I23" s="12">
        <v>3340</v>
      </c>
      <c r="J23" s="12">
        <v>33223</v>
      </c>
      <c r="K23" s="12">
        <v>48950</v>
      </c>
      <c r="L23" s="12">
        <v>24878</v>
      </c>
      <c r="M23" s="12">
        <v>8012</v>
      </c>
      <c r="N23" s="12">
        <v>1012</v>
      </c>
      <c r="O23" s="12">
        <v>1984</v>
      </c>
      <c r="P23" s="12">
        <v>1538</v>
      </c>
      <c r="Q23" s="12">
        <v>15223</v>
      </c>
    </row>
    <row r="24" spans="1:17" ht="17.25" thickBot="1" x14ac:dyDescent="0.65">
      <c r="A24" s="10"/>
      <c r="B24" s="2">
        <v>2025</v>
      </c>
      <c r="C24" s="12">
        <v>51020</v>
      </c>
      <c r="D24" s="2"/>
      <c r="E24" s="2">
        <v>9772</v>
      </c>
      <c r="F24" s="2">
        <v>25215</v>
      </c>
      <c r="G24" s="2">
        <v>35922</v>
      </c>
      <c r="H24" s="2"/>
      <c r="I24" s="12">
        <v>4622</v>
      </c>
      <c r="J24" s="12">
        <v>41335</v>
      </c>
      <c r="K24" s="12">
        <v>54702</v>
      </c>
      <c r="L24" s="1"/>
      <c r="M24" s="1"/>
      <c r="N24" s="1"/>
      <c r="O24" s="1"/>
      <c r="P24" s="12">
        <v>1578</v>
      </c>
      <c r="Q24" s="1"/>
    </row>
    <row r="25" spans="1:17" x14ac:dyDescent="0.6">
      <c r="A25" s="7" t="s">
        <v>8</v>
      </c>
      <c r="B25" s="2">
        <v>2020</v>
      </c>
      <c r="C25" s="12">
        <v>1337</v>
      </c>
      <c r="D25" s="2">
        <v>-41</v>
      </c>
      <c r="E25" s="2">
        <v>161</v>
      </c>
      <c r="F25" s="2">
        <v>127</v>
      </c>
      <c r="G25" s="2">
        <v>566</v>
      </c>
      <c r="H25" s="2">
        <v>43</v>
      </c>
      <c r="I25" s="12">
        <v>18</v>
      </c>
      <c r="J25" s="12">
        <v>727</v>
      </c>
      <c r="K25" s="12">
        <v>441</v>
      </c>
      <c r="L25" s="12">
        <v>1824</v>
      </c>
      <c r="M25" s="12">
        <v>240</v>
      </c>
      <c r="N25" s="12">
        <v>19</v>
      </c>
      <c r="O25" s="12">
        <v>109</v>
      </c>
      <c r="P25" s="12">
        <v>79</v>
      </c>
      <c r="Q25" s="12">
        <v>1638</v>
      </c>
    </row>
    <row r="26" spans="1:17" x14ac:dyDescent="0.6">
      <c r="A26" s="9"/>
      <c r="B26" s="2">
        <v>2021</v>
      </c>
      <c r="C26" s="12">
        <v>1551</v>
      </c>
      <c r="D26" s="2">
        <v>-51</v>
      </c>
      <c r="E26" s="12">
        <v>282</v>
      </c>
      <c r="F26" s="12">
        <v>166</v>
      </c>
      <c r="G26" s="12">
        <v>395</v>
      </c>
      <c r="H26" s="12">
        <v>23</v>
      </c>
      <c r="I26" s="12">
        <v>5</v>
      </c>
      <c r="J26" s="12">
        <v>97</v>
      </c>
      <c r="K26" s="12">
        <v>1201</v>
      </c>
      <c r="L26" s="12">
        <v>2463</v>
      </c>
      <c r="M26" s="12">
        <v>263</v>
      </c>
      <c r="N26" s="12">
        <v>1</v>
      </c>
      <c r="O26" s="12">
        <v>83</v>
      </c>
      <c r="P26" s="12">
        <v>47</v>
      </c>
      <c r="Q26" s="12">
        <v>2105</v>
      </c>
    </row>
    <row r="27" spans="1:17" x14ac:dyDescent="0.6">
      <c r="A27" s="9"/>
      <c r="B27" s="2">
        <v>2022</v>
      </c>
      <c r="C27" s="12">
        <v>1875</v>
      </c>
      <c r="D27" s="2">
        <v>-66</v>
      </c>
      <c r="E27" s="12">
        <v>275</v>
      </c>
      <c r="F27" s="12">
        <v>285</v>
      </c>
      <c r="G27" s="12">
        <v>482</v>
      </c>
      <c r="H27" s="12">
        <v>13</v>
      </c>
      <c r="I27" s="12">
        <v>130</v>
      </c>
      <c r="J27" s="12">
        <v>1330</v>
      </c>
      <c r="K27" s="12">
        <v>1432</v>
      </c>
      <c r="L27" s="12">
        <v>3031</v>
      </c>
      <c r="M27" s="12">
        <v>227</v>
      </c>
      <c r="N27" s="12">
        <v>7</v>
      </c>
      <c r="O27" s="12">
        <v>36</v>
      </c>
      <c r="P27" s="12">
        <v>79</v>
      </c>
      <c r="Q27" s="12">
        <v>2586</v>
      </c>
    </row>
    <row r="28" spans="1:17" x14ac:dyDescent="0.6">
      <c r="A28" s="9"/>
      <c r="B28" s="2">
        <v>2023</v>
      </c>
      <c r="C28" s="12">
        <v>3249</v>
      </c>
      <c r="D28" s="2">
        <v>131</v>
      </c>
      <c r="E28" s="12">
        <v>295</v>
      </c>
      <c r="F28" s="12">
        <v>437</v>
      </c>
      <c r="G28" s="12">
        <v>798</v>
      </c>
      <c r="H28" s="12">
        <v>131</v>
      </c>
      <c r="I28" s="12">
        <v>466</v>
      </c>
      <c r="J28" s="12">
        <v>3152</v>
      </c>
      <c r="K28" s="12">
        <v>2578</v>
      </c>
      <c r="L28" s="12">
        <v>3978</v>
      </c>
      <c r="M28" s="12">
        <v>888</v>
      </c>
      <c r="N28" s="12">
        <v>63</v>
      </c>
      <c r="O28" s="12">
        <v>212</v>
      </c>
      <c r="P28" s="12">
        <v>174</v>
      </c>
      <c r="Q28" s="12">
        <v>2560</v>
      </c>
    </row>
    <row r="29" spans="1:17" x14ac:dyDescent="0.6">
      <c r="A29" s="9"/>
      <c r="B29" s="2">
        <v>2024</v>
      </c>
      <c r="C29" s="12">
        <v>3897</v>
      </c>
      <c r="D29" s="2">
        <v>124</v>
      </c>
      <c r="E29" s="12">
        <v>448</v>
      </c>
      <c r="F29" s="12">
        <v>450</v>
      </c>
      <c r="G29" s="12">
        <v>1152</v>
      </c>
      <c r="H29" s="12">
        <v>143</v>
      </c>
      <c r="I29" s="12">
        <v>1092</v>
      </c>
      <c r="J29" s="12">
        <v>6690</v>
      </c>
      <c r="K29" s="12">
        <v>3625</v>
      </c>
      <c r="L29" s="12">
        <v>4696</v>
      </c>
      <c r="M29" s="12">
        <v>1377</v>
      </c>
      <c r="N29" s="12">
        <v>179</v>
      </c>
      <c r="O29" s="12">
        <v>299</v>
      </c>
      <c r="P29" s="12">
        <v>222</v>
      </c>
      <c r="Q29" s="12">
        <v>3157</v>
      </c>
    </row>
    <row r="30" spans="1:17" ht="17.25" thickBot="1" x14ac:dyDescent="0.65">
      <c r="A30" s="10"/>
      <c r="B30" s="2">
        <v>2025</v>
      </c>
      <c r="C30" s="12">
        <v>4708</v>
      </c>
      <c r="D30" s="2"/>
      <c r="E30" s="2">
        <v>546</v>
      </c>
      <c r="F30" s="2">
        <v>847</v>
      </c>
      <c r="G30" s="2">
        <v>1328</v>
      </c>
      <c r="H30" s="2"/>
      <c r="I30" s="12">
        <v>1621</v>
      </c>
      <c r="J30" s="12">
        <v>9136</v>
      </c>
      <c r="K30" s="12">
        <v>5206</v>
      </c>
      <c r="L30" s="1"/>
      <c r="M30" s="1"/>
      <c r="N30" s="1"/>
      <c r="O30" s="1"/>
      <c r="P30" s="12">
        <v>236</v>
      </c>
      <c r="Q30" s="1"/>
    </row>
    <row r="31" spans="1:17" x14ac:dyDescent="0.6">
      <c r="A31" s="7" t="s">
        <v>9</v>
      </c>
      <c r="B31" s="2">
        <v>2020</v>
      </c>
      <c r="C31" s="13">
        <f>C25/C19</f>
        <v>5.5645731884962753E-2</v>
      </c>
      <c r="D31" s="13">
        <f>D25/D19</f>
        <v>-7.8544061302681989E-2</v>
      </c>
      <c r="E31" s="13">
        <f>E25/E19</f>
        <v>2.7777777777777776E-2</v>
      </c>
      <c r="F31" s="13">
        <f>F25/F19</f>
        <v>1.4812222999766736E-2</v>
      </c>
      <c r="G31" s="13">
        <f>G25/G19</f>
        <v>3.5445891783567135E-2</v>
      </c>
      <c r="H31" s="13">
        <f>H25/H19</f>
        <v>1.1707051456575007E-2</v>
      </c>
      <c r="I31" s="13">
        <f>I25/I19</f>
        <v>2.7993779160186624E-2</v>
      </c>
      <c r="J31" s="13">
        <f>J25/J19</f>
        <v>4.013691823552145E-2</v>
      </c>
      <c r="K31" s="13">
        <f>K25/K19</f>
        <v>1.477882037533512E-2</v>
      </c>
      <c r="L31" s="43">
        <f>L25/L19</f>
        <v>0.10213909732332849</v>
      </c>
      <c r="M31" s="44">
        <f>M25/M19</f>
        <v>5.4907343857240908E-2</v>
      </c>
      <c r="N31" s="44">
        <f>N25/N19</f>
        <v>3.6679536679536683E-2</v>
      </c>
      <c r="O31" s="44">
        <f>O25/O19</f>
        <v>9.6631205673758866E-2</v>
      </c>
      <c r="P31" s="44">
        <f>P25/P19</f>
        <v>7.4387947269303201E-2</v>
      </c>
      <c r="Q31" s="44">
        <f>Q25/Q19</f>
        <v>0.19048726596115828</v>
      </c>
    </row>
    <row r="32" spans="1:17" x14ac:dyDescent="0.6">
      <c r="A32" s="9"/>
      <c r="B32" s="2">
        <v>2021</v>
      </c>
      <c r="C32" s="13">
        <f t="shared" ref="C32:D36" si="1">C26/C20</f>
        <v>5.8126897275418803E-2</v>
      </c>
      <c r="D32" s="13">
        <f t="shared" si="1"/>
        <v>-0.1705685618729097</v>
      </c>
      <c r="E32" s="13">
        <f t="shared" ref="E32:F32" si="2">E26/E20</f>
        <v>3.7569944044764186E-2</v>
      </c>
      <c r="F32" s="13">
        <f t="shared" si="2"/>
        <v>1.5508221225710016E-2</v>
      </c>
      <c r="G32" s="13">
        <f t="shared" ref="G32:H32" si="3">G26/G20</f>
        <v>1.9772738649446862E-2</v>
      </c>
      <c r="H32" s="13">
        <f t="shared" si="3"/>
        <v>4.842105263157895E-3</v>
      </c>
      <c r="I32" s="13">
        <f t="shared" ref="I32:J32" si="4">I26/I20</f>
        <v>7.716049382716049E-3</v>
      </c>
      <c r="J32" s="13">
        <f t="shared" si="4"/>
        <v>5.3709856035437428E-3</v>
      </c>
      <c r="K32" s="13">
        <f t="shared" ref="K32:L32" si="5">K26/K20</f>
        <v>3.8808285132646135E-2</v>
      </c>
      <c r="L32" s="28">
        <f t="shared" si="5"/>
        <v>0.12548400244548605</v>
      </c>
      <c r="M32" s="13">
        <f t="shared" ref="M32:N32" si="6">M26/M20</f>
        <v>5.2621048419367746E-2</v>
      </c>
      <c r="N32" s="13">
        <f t="shared" si="6"/>
        <v>2.1231422505307855E-3</v>
      </c>
      <c r="O32" s="13">
        <f t="shared" ref="O32:Q32" si="7">O26/O20</f>
        <v>6.8032786885245902E-2</v>
      </c>
      <c r="P32" s="13">
        <f t="shared" si="7"/>
        <v>9.7713097713097719E-2</v>
      </c>
      <c r="Q32" s="13">
        <f t="shared" si="7"/>
        <v>0.19354542111070247</v>
      </c>
    </row>
    <row r="33" spans="1:17" x14ac:dyDescent="0.6">
      <c r="A33" s="9"/>
      <c r="B33" s="2">
        <v>2022</v>
      </c>
      <c r="C33" s="13">
        <f t="shared" si="1"/>
        <v>5.5521009149862306E-2</v>
      </c>
      <c r="D33" s="13">
        <f t="shared" si="1"/>
        <v>-0.1542056074766355</v>
      </c>
      <c r="E33" s="13">
        <f t="shared" ref="E33:F33" si="8">E27/E21</f>
        <v>3.3598045204642636E-2</v>
      </c>
      <c r="F33" s="13">
        <f t="shared" si="8"/>
        <v>2.0120014119308152E-2</v>
      </c>
      <c r="G33" s="13">
        <f t="shared" ref="G33:H33" si="9">G27/G21</f>
        <v>1.966945521322179E-2</v>
      </c>
      <c r="H33" s="13">
        <f t="shared" si="9"/>
        <v>2.3115220483641537E-3</v>
      </c>
      <c r="I33" s="13">
        <f t="shared" ref="I33:J33" si="10">I27/I21</f>
        <v>0.10989010989010989</v>
      </c>
      <c r="J33" s="13">
        <f t="shared" si="10"/>
        <v>6.3197909242100267E-2</v>
      </c>
      <c r="K33" s="13">
        <f t="shared" ref="K33:L33" si="11">K27/K21</f>
        <v>4.0796558502606765E-2</v>
      </c>
      <c r="L33" s="28">
        <f t="shared" si="11"/>
        <v>0.14605821125674634</v>
      </c>
      <c r="M33" s="13">
        <f t="shared" ref="M33:N33" si="12">M27/M21</f>
        <v>3.98805340829234E-2</v>
      </c>
      <c r="N33" s="13">
        <f t="shared" si="12"/>
        <v>1.3133208255159476E-2</v>
      </c>
      <c r="O33" s="13">
        <f t="shared" ref="O33:Q33" si="13">O27/O21</f>
        <v>2.4640657084188913E-2</v>
      </c>
      <c r="P33" s="13">
        <f t="shared" si="13"/>
        <v>0.15019011406844107</v>
      </c>
      <c r="Q33" s="13">
        <f t="shared" si="13"/>
        <v>0.20486413689297314</v>
      </c>
    </row>
    <row r="34" spans="1:17" x14ac:dyDescent="0.6">
      <c r="A34" s="9"/>
      <c r="B34" s="2">
        <v>2023</v>
      </c>
      <c r="C34" s="13">
        <f t="shared" si="1"/>
        <v>7.679943269117126E-2</v>
      </c>
      <c r="D34" s="13">
        <f t="shared" si="1"/>
        <v>0.18502824858757061</v>
      </c>
      <c r="E34" s="13">
        <f t="shared" ref="E34:F34" si="14">E28/E22</f>
        <v>4.0350157297223362E-2</v>
      </c>
      <c r="F34" s="13">
        <f t="shared" si="14"/>
        <v>2.9160549846523422E-2</v>
      </c>
      <c r="G34" s="13">
        <f t="shared" ref="G34:H34" si="15">G28/G22</f>
        <v>2.8059071729957807E-2</v>
      </c>
      <c r="H34" s="13">
        <f t="shared" si="15"/>
        <v>2.5417151726814125E-2</v>
      </c>
      <c r="I34" s="13">
        <f t="shared" ref="I34:J34" si="16">I28/I22</f>
        <v>0.21724941724941724</v>
      </c>
      <c r="J34" s="13">
        <f t="shared" si="16"/>
        <v>0.11661980168713926</v>
      </c>
      <c r="K34" s="13">
        <f t="shared" ref="K34:L34" si="17">K28/K22</f>
        <v>5.9945123936194951E-2</v>
      </c>
      <c r="L34" s="28">
        <f t="shared" si="17"/>
        <v>0.17149508535954475</v>
      </c>
      <c r="M34" s="13">
        <f t="shared" ref="M34:N34" si="18">M28/M22</f>
        <v>0.129389479819321</v>
      </c>
      <c r="N34" s="13">
        <f t="shared" si="18"/>
        <v>9.012875536480687E-2</v>
      </c>
      <c r="O34" s="13">
        <f t="shared" ref="O34:Q34" si="19">O28/O22</f>
        <v>0.12176909821941413</v>
      </c>
      <c r="P34" s="13">
        <f t="shared" si="19"/>
        <v>0.13141993957703926</v>
      </c>
      <c r="Q34" s="13">
        <f t="shared" si="19"/>
        <v>0.20390282755874153</v>
      </c>
    </row>
    <row r="35" spans="1:17" x14ac:dyDescent="0.6">
      <c r="A35" s="9"/>
      <c r="B35" s="2">
        <v>2024</v>
      </c>
      <c r="C35" s="13">
        <f t="shared" si="1"/>
        <v>8.5614482182872709E-2</v>
      </c>
      <c r="D35" s="13">
        <f t="shared" si="1"/>
        <v>9.5165003837298548E-2</v>
      </c>
      <c r="E35" s="13">
        <f t="shared" ref="E35:F35" si="20">E29/E23</f>
        <v>5.1553509781357885E-2</v>
      </c>
      <c r="F35" s="13">
        <f t="shared" si="20"/>
        <v>2.6055237102657634E-2</v>
      </c>
      <c r="G35" s="13">
        <f t="shared" ref="G35:H35" si="21">G29/G23</f>
        <v>3.5001367240907848E-2</v>
      </c>
      <c r="H35" s="13">
        <f t="shared" si="21"/>
        <v>2.5868306801736615E-2</v>
      </c>
      <c r="I35" s="13">
        <f t="shared" ref="I35:J35" si="22">I29/I23</f>
        <v>0.32694610778443112</v>
      </c>
      <c r="J35" s="13">
        <f t="shared" si="22"/>
        <v>0.20136652319176473</v>
      </c>
      <c r="K35" s="13">
        <f t="shared" ref="K35:L35" si="23">K29/K23</f>
        <v>7.4055158324821249E-2</v>
      </c>
      <c r="L35" s="28">
        <f t="shared" si="23"/>
        <v>0.18876115443363614</v>
      </c>
      <c r="M35" s="13">
        <f t="shared" ref="M35:N35" si="24">M29/M23</f>
        <v>0.1718671992011982</v>
      </c>
      <c r="N35" s="13">
        <f t="shared" si="24"/>
        <v>0.17687747035573123</v>
      </c>
      <c r="O35" s="13">
        <f t="shared" ref="O35:Q35" si="25">O29/O23</f>
        <v>0.15070564516129031</v>
      </c>
      <c r="P35" s="13">
        <f t="shared" si="25"/>
        <v>0.14434330299089726</v>
      </c>
      <c r="Q35" s="13">
        <f t="shared" si="25"/>
        <v>0.2073835643434277</v>
      </c>
    </row>
    <row r="36" spans="1:17" ht="17.25" thickBot="1" x14ac:dyDescent="0.65">
      <c r="A36" s="10"/>
      <c r="B36" s="2">
        <v>2025</v>
      </c>
      <c r="C36" s="13">
        <f t="shared" si="1"/>
        <v>9.2277538220305766E-2</v>
      </c>
      <c r="D36" s="13"/>
      <c r="E36" s="13">
        <f t="shared" ref="E36:F36" si="26">E30/E24</f>
        <v>5.5873925501432664E-2</v>
      </c>
      <c r="F36" s="13">
        <f t="shared" si="26"/>
        <v>3.3591116398968869E-2</v>
      </c>
      <c r="G36" s="13">
        <f t="shared" ref="G36:I36" si="27">G30/G24</f>
        <v>3.6968988363676854E-2</v>
      </c>
      <c r="H36" s="13"/>
      <c r="I36" s="13">
        <f t="shared" si="27"/>
        <v>0.35071397663349202</v>
      </c>
      <c r="J36" s="13">
        <f t="shared" ref="J36:K36" si="28">J30/J24</f>
        <v>0.22102334583282932</v>
      </c>
      <c r="K36" s="13">
        <f t="shared" si="28"/>
        <v>9.5170194874044822E-2</v>
      </c>
      <c r="L36" s="29"/>
      <c r="M36" s="19"/>
      <c r="N36" s="19"/>
      <c r="O36" s="19"/>
      <c r="P36" s="19">
        <f t="shared" ref="P36:Q36" si="29">P30/P24</f>
        <v>0.14955640050697086</v>
      </c>
      <c r="Q36" s="19"/>
    </row>
    <row r="37" spans="1:17" x14ac:dyDescent="0.6">
      <c r="A37" s="7" t="s">
        <v>11</v>
      </c>
      <c r="B37" s="2">
        <v>2020</v>
      </c>
      <c r="C37" s="1"/>
      <c r="D37" s="1"/>
      <c r="E37" s="1"/>
      <c r="F37" s="1"/>
      <c r="G37" s="1"/>
      <c r="H37" s="1"/>
      <c r="I37" s="1"/>
      <c r="J37" s="1"/>
      <c r="K37" s="1"/>
    </row>
    <row r="38" spans="1:17" x14ac:dyDescent="0.6">
      <c r="A38" s="9"/>
      <c r="B38" s="2">
        <v>2021</v>
      </c>
      <c r="C38" s="42">
        <f>(C20-C19)/C19</f>
        <v>0.11054230657177343</v>
      </c>
      <c r="D38" s="42">
        <f t="shared" ref="D38:H38" si="30">(D20-D19)/D19</f>
        <v>-0.42720306513409961</v>
      </c>
      <c r="E38" s="42">
        <f t="shared" si="30"/>
        <v>0.29503105590062112</v>
      </c>
      <c r="F38" s="42">
        <f t="shared" si="30"/>
        <v>0.24842547235829252</v>
      </c>
      <c r="G38" s="42">
        <f t="shared" si="30"/>
        <v>0.25106462925851702</v>
      </c>
      <c r="H38" s="42">
        <f t="shared" si="30"/>
        <v>0.29322080043561122</v>
      </c>
      <c r="I38" s="42">
        <f t="shared" ref="I38:J38" si="31">(I20-I19)/I19</f>
        <v>7.7760497667185074E-3</v>
      </c>
      <c r="J38" s="42">
        <f t="shared" si="31"/>
        <v>-2.9260751946116048E-3</v>
      </c>
      <c r="K38" s="42">
        <f t="shared" ref="K38:L38" si="32">(K20-K19)/K19</f>
        <v>3.7097855227882039E-2</v>
      </c>
      <c r="L38" s="40">
        <f t="shared" si="32"/>
        <v>9.9115242468361522E-2</v>
      </c>
      <c r="M38" s="14">
        <f t="shared" ref="M38:N38" si="33">(M20-M19)/M19</f>
        <v>0.14344543582704186</v>
      </c>
      <c r="N38" s="14">
        <f t="shared" si="33"/>
        <v>-9.0733590733590733E-2</v>
      </c>
      <c r="O38" s="14">
        <f t="shared" ref="O38:Q38" si="34">(O20-O19)/O19</f>
        <v>8.1560283687943269E-2</v>
      </c>
      <c r="P38" s="14">
        <f t="shared" si="34"/>
        <v>-0.54708097928436916</v>
      </c>
      <c r="Q38" s="14">
        <f t="shared" si="34"/>
        <v>0.26479823235259914</v>
      </c>
    </row>
    <row r="39" spans="1:17" x14ac:dyDescent="0.6">
      <c r="A39" s="9"/>
      <c r="B39" s="2">
        <v>2022</v>
      </c>
      <c r="C39" s="42">
        <f t="shared" ref="C39:H42" si="35">(C21-C20)/C20</f>
        <v>0.26563729715549228</v>
      </c>
      <c r="D39" s="42">
        <f t="shared" si="35"/>
        <v>0.43143812709030099</v>
      </c>
      <c r="E39" s="42">
        <f t="shared" si="35"/>
        <v>9.0460964561683982E-2</v>
      </c>
      <c r="F39" s="42">
        <f t="shared" si="35"/>
        <v>0.32333707025411063</v>
      </c>
      <c r="G39" s="42">
        <f t="shared" si="35"/>
        <v>0.22666065975872254</v>
      </c>
      <c r="H39" s="42">
        <f t="shared" si="35"/>
        <v>0.184</v>
      </c>
      <c r="I39" s="42">
        <f t="shared" ref="I39:J39" si="36">(I21-I20)/I20</f>
        <v>0.82561728395061729</v>
      </c>
      <c r="J39" s="42">
        <f t="shared" si="36"/>
        <v>0.16528239202657807</v>
      </c>
      <c r="K39" s="42">
        <f t="shared" ref="K39:L39" si="37">(K21-K20)/K20</f>
        <v>0.13422948912657123</v>
      </c>
      <c r="L39" s="40">
        <f t="shared" si="37"/>
        <v>5.7265131444874669E-2</v>
      </c>
      <c r="M39" s="14">
        <f t="shared" ref="M39:N39" si="38">(M21-M20)/M20</f>
        <v>0.13885554221688676</v>
      </c>
      <c r="N39" s="14">
        <f t="shared" si="38"/>
        <v>0.1316348195329087</v>
      </c>
      <c r="O39" s="14">
        <f t="shared" ref="O39:Q39" si="39">(O21-O20)/O20</f>
        <v>0.19754098360655736</v>
      </c>
      <c r="P39" s="14">
        <f t="shared" si="39"/>
        <v>9.355509355509356E-2</v>
      </c>
      <c r="Q39" s="14">
        <f t="shared" si="39"/>
        <v>0.1606289076866495</v>
      </c>
    </row>
    <row r="40" spans="1:17" x14ac:dyDescent="0.6">
      <c r="A40" s="9"/>
      <c r="B40" s="2">
        <v>2023</v>
      </c>
      <c r="C40" s="42">
        <f t="shared" si="35"/>
        <v>0.25270202244529327</v>
      </c>
      <c r="D40" s="42">
        <f t="shared" si="35"/>
        <v>0.65420560747663548</v>
      </c>
      <c r="E40" s="42">
        <f t="shared" si="35"/>
        <v>-0.10678069639584606</v>
      </c>
      <c r="F40" s="42">
        <f t="shared" si="35"/>
        <v>5.7959759971761386E-2</v>
      </c>
      <c r="G40" s="42">
        <f t="shared" si="35"/>
        <v>0.16057947357682106</v>
      </c>
      <c r="H40" s="42">
        <f t="shared" si="35"/>
        <v>-8.357041251778094E-2</v>
      </c>
      <c r="I40" s="42">
        <f t="shared" ref="I40:J40" si="40">(I22-I21)/I21</f>
        <v>0.81318681318681318</v>
      </c>
      <c r="J40" s="42">
        <f t="shared" si="40"/>
        <v>0.28429555713946303</v>
      </c>
      <c r="K40" s="42">
        <f t="shared" ref="K40:L40" si="41">(K22-K21)/K21</f>
        <v>0.22520725905244865</v>
      </c>
      <c r="L40" s="40">
        <f t="shared" si="41"/>
        <v>0.11777178103315343</v>
      </c>
      <c r="M40" s="14">
        <f t="shared" ref="M40:N40" si="42">(M22-M21)/M21</f>
        <v>0.20572733661278989</v>
      </c>
      <c r="N40" s="14">
        <f t="shared" si="42"/>
        <v>0.31144465290806755</v>
      </c>
      <c r="O40" s="14">
        <f t="shared" ref="O40:Q40" si="43">(O22-O21)/O21</f>
        <v>0.19164955509924708</v>
      </c>
      <c r="P40" s="14">
        <f t="shared" si="43"/>
        <v>1.5171102661596958</v>
      </c>
      <c r="Q40" s="14">
        <f t="shared" si="43"/>
        <v>-5.3869919987324724E-3</v>
      </c>
    </row>
    <row r="41" spans="1:17" x14ac:dyDescent="0.6">
      <c r="A41" s="9"/>
      <c r="B41" s="2">
        <v>2024</v>
      </c>
      <c r="C41" s="42">
        <f t="shared" si="35"/>
        <v>7.5948469448055791E-2</v>
      </c>
      <c r="D41" s="42">
        <f t="shared" si="35"/>
        <v>0.84039548022598876</v>
      </c>
      <c r="E41" s="42">
        <f t="shared" si="35"/>
        <v>0.18861988784024072</v>
      </c>
      <c r="F41" s="42">
        <f t="shared" si="35"/>
        <v>0.15247564393433871</v>
      </c>
      <c r="G41" s="42">
        <f t="shared" si="35"/>
        <v>0.15727848101265823</v>
      </c>
      <c r="H41" s="42">
        <f t="shared" si="35"/>
        <v>7.2564998059759411E-2</v>
      </c>
      <c r="I41" s="42">
        <f t="shared" ref="I41:J41" si="44">(I23-I22)/I22</f>
        <v>0.55710955710955712</v>
      </c>
      <c r="J41" s="42">
        <f t="shared" si="44"/>
        <v>0.22920674855705195</v>
      </c>
      <c r="K41" s="42">
        <f t="shared" ref="K41:L41" si="45">(K23-K22)/K22</f>
        <v>0.13821327256661861</v>
      </c>
      <c r="L41" s="40">
        <f t="shared" si="45"/>
        <v>7.2512502155544056E-2</v>
      </c>
      <c r="M41" s="14">
        <f t="shared" ref="M41:N41" si="46">(M23-M22)/M22</f>
        <v>0.1674194958472971</v>
      </c>
      <c r="N41" s="14">
        <f t="shared" si="46"/>
        <v>0.44778254649499283</v>
      </c>
      <c r="O41" s="14">
        <f t="shared" ref="O41:Q41" si="47">(O23-O22)/O22</f>
        <v>0.13957495692130958</v>
      </c>
      <c r="P41" s="14">
        <f t="shared" si="47"/>
        <v>0.16163141993957703</v>
      </c>
      <c r="Q41" s="14">
        <f t="shared" si="47"/>
        <v>0.21250497809637595</v>
      </c>
    </row>
    <row r="42" spans="1:17" ht="17.25" thickBot="1" x14ac:dyDescent="0.65">
      <c r="A42" s="10"/>
      <c r="B42" s="2">
        <v>2025</v>
      </c>
      <c r="C42" s="42">
        <f t="shared" si="35"/>
        <v>0.12087525813963707</v>
      </c>
      <c r="D42" s="42"/>
      <c r="E42" s="42">
        <f t="shared" si="35"/>
        <v>0.12451093210586882</v>
      </c>
      <c r="F42" s="42">
        <f t="shared" si="35"/>
        <v>0.45996178565224943</v>
      </c>
      <c r="G42" s="42">
        <f t="shared" si="35"/>
        <v>9.1422842038100444E-2</v>
      </c>
      <c r="H42" s="42"/>
      <c r="I42" s="42">
        <f t="shared" ref="I42:J42" si="48">(I24-I23)/I23</f>
        <v>0.3838323353293413</v>
      </c>
      <c r="J42" s="42">
        <f t="shared" si="48"/>
        <v>0.2441681967311802</v>
      </c>
      <c r="K42" s="42">
        <f t="shared" ref="K42:L42" si="49">(K24-K23)/K23</f>
        <v>0.1175076608784474</v>
      </c>
      <c r="L42" s="41"/>
      <c r="M42" s="15"/>
      <c r="N42" s="15"/>
      <c r="O42" s="15"/>
      <c r="P42" s="15">
        <f t="shared" ref="O42:Q42" si="50">(P24-P23)/P23</f>
        <v>2.600780234070221E-2</v>
      </c>
      <c r="Q42" s="15"/>
    </row>
    <row r="43" spans="1:17" x14ac:dyDescent="0.6">
      <c r="A43" s="7" t="s">
        <v>12</v>
      </c>
      <c r="B43" s="2">
        <v>2020</v>
      </c>
      <c r="C43" s="1"/>
      <c r="D43" s="1"/>
      <c r="E43" s="1"/>
      <c r="F43" s="1"/>
      <c r="G43" s="1"/>
      <c r="H43" s="1"/>
      <c r="I43" s="1"/>
      <c r="J43" s="1"/>
      <c r="K43" s="1"/>
    </row>
    <row r="44" spans="1:17" x14ac:dyDescent="0.6">
      <c r="A44" s="9"/>
      <c r="B44" s="2">
        <v>2021</v>
      </c>
      <c r="C44" s="42">
        <f>(C26-C25)/C25</f>
        <v>0.1600598354525056</v>
      </c>
      <c r="D44" s="42">
        <f t="shared" ref="D44:H44" si="51">(D26-D25)/D25</f>
        <v>0.24390243902439024</v>
      </c>
      <c r="E44" s="42">
        <f t="shared" si="51"/>
        <v>0.75155279503105588</v>
      </c>
      <c r="F44" s="42">
        <f t="shared" si="51"/>
        <v>0.30708661417322836</v>
      </c>
      <c r="G44" s="42">
        <f t="shared" si="51"/>
        <v>-0.30212014134275617</v>
      </c>
      <c r="H44" s="42">
        <f t="shared" si="51"/>
        <v>-0.46511627906976744</v>
      </c>
      <c r="I44" s="42">
        <f t="shared" ref="I44:J44" si="52">(I26-I25)/I25</f>
        <v>-0.72222222222222221</v>
      </c>
      <c r="J44" s="42">
        <f t="shared" si="52"/>
        <v>-0.86657496561210456</v>
      </c>
      <c r="K44" s="42">
        <f t="shared" ref="K44:L44" si="53">(K26-K25)/K25</f>
        <v>1.7233560090702948</v>
      </c>
      <c r="L44" s="40">
        <f t="shared" si="53"/>
        <v>0.35032894736842107</v>
      </c>
      <c r="M44" s="14">
        <f t="shared" ref="M44:N44" si="54">(M26-M25)/M25</f>
        <v>9.583333333333334E-2</v>
      </c>
      <c r="N44" s="14">
        <f t="shared" si="54"/>
        <v>-0.94736842105263153</v>
      </c>
      <c r="O44" s="14">
        <f t="shared" ref="O44:Q44" si="55">(O26-O25)/O25</f>
        <v>-0.23853211009174313</v>
      </c>
      <c r="P44" s="14">
        <f t="shared" si="55"/>
        <v>-0.4050632911392405</v>
      </c>
      <c r="Q44" s="14">
        <f t="shared" si="55"/>
        <v>0.28510378510378509</v>
      </c>
    </row>
    <row r="45" spans="1:17" x14ac:dyDescent="0.6">
      <c r="A45" s="9"/>
      <c r="B45" s="2">
        <v>2022</v>
      </c>
      <c r="C45" s="42">
        <f t="shared" ref="C45:H48" si="56">(C27-C26)/C26</f>
        <v>0.20889748549323017</v>
      </c>
      <c r="D45" s="42">
        <f t="shared" si="56"/>
        <v>0.29411764705882354</v>
      </c>
      <c r="E45" s="42">
        <f t="shared" si="56"/>
        <v>-2.4822695035460994E-2</v>
      </c>
      <c r="F45" s="42">
        <f t="shared" si="56"/>
        <v>0.7168674698795181</v>
      </c>
      <c r="G45" s="42">
        <f t="shared" si="56"/>
        <v>0.22025316455696203</v>
      </c>
      <c r="H45" s="42">
        <f t="shared" si="56"/>
        <v>-0.43478260869565216</v>
      </c>
      <c r="I45" s="42">
        <f t="shared" ref="I45:J45" si="57">(I27-I26)/I26</f>
        <v>25</v>
      </c>
      <c r="J45" s="42">
        <f t="shared" si="57"/>
        <v>12.711340206185566</v>
      </c>
      <c r="K45" s="42">
        <f t="shared" ref="K45:L45" si="58">(K27-K26)/K26</f>
        <v>0.19233971690258117</v>
      </c>
      <c r="L45" s="40">
        <f t="shared" si="58"/>
        <v>0.23061307348761673</v>
      </c>
      <c r="M45" s="14">
        <f t="shared" ref="M45:N45" si="59">(M27-M26)/M26</f>
        <v>-0.13688212927756654</v>
      </c>
      <c r="N45" s="14">
        <f t="shared" si="59"/>
        <v>6</v>
      </c>
      <c r="O45" s="14">
        <f t="shared" ref="O45:Q45" si="60">(O27-O26)/O26</f>
        <v>-0.5662650602409639</v>
      </c>
      <c r="P45" s="14">
        <f t="shared" si="60"/>
        <v>0.68085106382978722</v>
      </c>
      <c r="Q45" s="14">
        <f t="shared" si="60"/>
        <v>0.22850356294536817</v>
      </c>
    </row>
    <row r="46" spans="1:17" x14ac:dyDescent="0.6">
      <c r="A46" s="9"/>
      <c r="B46" s="2">
        <v>2023</v>
      </c>
      <c r="C46" s="42">
        <f t="shared" si="56"/>
        <v>0.73280000000000001</v>
      </c>
      <c r="D46" s="42">
        <f t="shared" si="56"/>
        <v>-2.9848484848484849</v>
      </c>
      <c r="E46" s="42">
        <f t="shared" si="56"/>
        <v>7.2727272727272724E-2</v>
      </c>
      <c r="F46" s="42">
        <f t="shared" si="56"/>
        <v>0.53333333333333333</v>
      </c>
      <c r="G46" s="42">
        <f t="shared" si="56"/>
        <v>0.65560165975103735</v>
      </c>
      <c r="H46" s="42">
        <f t="shared" si="56"/>
        <v>9.0769230769230766</v>
      </c>
      <c r="I46" s="42">
        <f t="shared" ref="I46:J46" si="61">(I28-I27)/I27</f>
        <v>2.5846153846153848</v>
      </c>
      <c r="J46" s="42">
        <f t="shared" si="61"/>
        <v>1.3699248120300751</v>
      </c>
      <c r="K46" s="42">
        <f t="shared" ref="K46:L46" si="62">(K28-K27)/K27</f>
        <v>0.80027932960893855</v>
      </c>
      <c r="L46" s="40">
        <f t="shared" si="62"/>
        <v>0.31243813922797758</v>
      </c>
      <c r="M46" s="14">
        <f t="shared" ref="M46:N46" si="63">(M28-M27)/M27</f>
        <v>2.9118942731277535</v>
      </c>
      <c r="N46" s="14">
        <f t="shared" si="63"/>
        <v>8</v>
      </c>
      <c r="O46" s="14">
        <f t="shared" ref="O46:Q46" si="64">(O28-O27)/O27</f>
        <v>4.8888888888888893</v>
      </c>
      <c r="P46" s="14">
        <f t="shared" si="64"/>
        <v>1.2025316455696202</v>
      </c>
      <c r="Q46" s="14">
        <f t="shared" si="64"/>
        <v>-1.0054137664346482E-2</v>
      </c>
    </row>
    <row r="47" spans="1:17" x14ac:dyDescent="0.6">
      <c r="A47" s="9"/>
      <c r="B47" s="2">
        <v>2024</v>
      </c>
      <c r="C47" s="42">
        <f t="shared" si="56"/>
        <v>0.1994459833795014</v>
      </c>
      <c r="D47" s="42">
        <f t="shared" si="56"/>
        <v>-5.3435114503816793E-2</v>
      </c>
      <c r="E47" s="42">
        <f t="shared" si="56"/>
        <v>0.51864406779661021</v>
      </c>
      <c r="F47" s="42">
        <f t="shared" si="56"/>
        <v>2.9748283752860413E-2</v>
      </c>
      <c r="G47" s="42">
        <f t="shared" si="56"/>
        <v>0.44360902255639095</v>
      </c>
      <c r="H47" s="42">
        <f t="shared" si="56"/>
        <v>9.1603053435114504E-2</v>
      </c>
      <c r="I47" s="42">
        <f t="shared" ref="I47:J47" si="65">(I29-I28)/I28</f>
        <v>1.3433476394849786</v>
      </c>
      <c r="J47" s="42">
        <f t="shared" si="65"/>
        <v>1.1224619289340101</v>
      </c>
      <c r="K47" s="42">
        <f t="shared" ref="K47:L47" si="66">(K29-K28)/K28</f>
        <v>0.40612878200155161</v>
      </c>
      <c r="L47" s="40">
        <f t="shared" si="66"/>
        <v>0.18049270990447461</v>
      </c>
      <c r="M47" s="14">
        <f t="shared" ref="M47:N47" si="67">(M29-M28)/M28</f>
        <v>0.55067567567567566</v>
      </c>
      <c r="N47" s="14">
        <f t="shared" si="67"/>
        <v>1.8412698412698412</v>
      </c>
      <c r="O47" s="14">
        <f t="shared" ref="O47:Q47" si="68">(O29-O28)/O28</f>
        <v>0.41037735849056606</v>
      </c>
      <c r="P47" s="14">
        <f t="shared" si="68"/>
        <v>0.27586206896551724</v>
      </c>
      <c r="Q47" s="14">
        <f t="shared" si="68"/>
        <v>0.23320312500000001</v>
      </c>
    </row>
    <row r="48" spans="1:17" ht="17.25" thickBot="1" x14ac:dyDescent="0.65">
      <c r="A48" s="10"/>
      <c r="B48" s="2">
        <v>2025</v>
      </c>
      <c r="C48" s="42">
        <f t="shared" si="56"/>
        <v>0.20810880164228893</v>
      </c>
      <c r="D48" s="42"/>
      <c r="E48" s="42">
        <f t="shared" si="56"/>
        <v>0.21875</v>
      </c>
      <c r="F48" s="42">
        <f t="shared" si="56"/>
        <v>0.88222222222222224</v>
      </c>
      <c r="G48" s="42">
        <f t="shared" si="56"/>
        <v>0.15277777777777779</v>
      </c>
      <c r="H48" s="42"/>
      <c r="I48" s="42">
        <f t="shared" ref="I48:J48" si="69">(I30-I29)/I29</f>
        <v>0.48443223443223443</v>
      </c>
      <c r="J48" s="42">
        <f t="shared" si="69"/>
        <v>0.3656203288490284</v>
      </c>
      <c r="K48" s="42">
        <f t="shared" ref="K48:L48" si="70">(K30-K29)/K29</f>
        <v>0.43613793103448278</v>
      </c>
      <c r="L48" s="41"/>
      <c r="M48" s="15"/>
      <c r="N48" s="15"/>
      <c r="O48" s="15"/>
      <c r="P48" s="15">
        <f t="shared" ref="O48:Q48" si="71">(P30-P29)/P29</f>
        <v>6.3063063063063057E-2</v>
      </c>
      <c r="Q48" s="1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79607-4368-40EE-B67C-8B31C136F36D}">
  <dimension ref="B2:M38"/>
  <sheetViews>
    <sheetView tabSelected="1" workbookViewId="0">
      <selection activeCell="N14" sqref="N14"/>
    </sheetView>
  </sheetViews>
  <sheetFormatPr defaultRowHeight="16.899999999999999" x14ac:dyDescent="0.6"/>
  <cols>
    <col min="2" max="2" width="11.0625" bestFit="1" customWidth="1"/>
    <col min="5" max="6" width="9" style="3"/>
    <col min="7" max="7" width="10.0625" style="3" bestFit="1" customWidth="1"/>
    <col min="10" max="10" width="10.0625" bestFit="1" customWidth="1"/>
  </cols>
  <sheetData>
    <row r="2" spans="2:13" ht="17.25" thickBot="1" x14ac:dyDescent="0.65">
      <c r="H2" t="s">
        <v>43</v>
      </c>
    </row>
    <row r="3" spans="2:13" ht="17.25" thickBot="1" x14ac:dyDescent="0.65">
      <c r="B3" s="63"/>
      <c r="C3" s="72"/>
      <c r="D3" s="64" t="s">
        <v>36</v>
      </c>
      <c r="E3" s="61" t="s">
        <v>38</v>
      </c>
      <c r="F3" s="61" t="s">
        <v>39</v>
      </c>
      <c r="G3" s="61" t="s">
        <v>40</v>
      </c>
      <c r="H3" s="62" t="s">
        <v>42</v>
      </c>
      <c r="J3" s="1"/>
      <c r="K3" s="4" t="s">
        <v>36</v>
      </c>
      <c r="L3" s="4" t="s">
        <v>38</v>
      </c>
      <c r="M3" s="4" t="s">
        <v>39</v>
      </c>
    </row>
    <row r="4" spans="2:13" x14ac:dyDescent="0.6">
      <c r="B4" s="37" t="s">
        <v>13</v>
      </c>
      <c r="C4" s="73"/>
      <c r="D4" s="65">
        <v>7504</v>
      </c>
      <c r="E4" s="56">
        <v>42382</v>
      </c>
      <c r="F4" s="56">
        <v>5094</v>
      </c>
      <c r="G4" s="56">
        <v>1117</v>
      </c>
      <c r="H4" s="57">
        <v>13443</v>
      </c>
      <c r="J4" s="1" t="s">
        <v>44</v>
      </c>
      <c r="K4" s="1">
        <f>393+442</f>
        <v>835</v>
      </c>
      <c r="L4" s="1">
        <f>1109+48+116</f>
        <v>1273</v>
      </c>
      <c r="M4" s="1">
        <v>265</v>
      </c>
    </row>
    <row r="5" spans="2:13" x14ac:dyDescent="0.6">
      <c r="B5" s="38" t="s">
        <v>14</v>
      </c>
      <c r="C5" s="73"/>
      <c r="D5" s="66">
        <v>25.66</v>
      </c>
      <c r="E5" s="45">
        <v>42.65</v>
      </c>
      <c r="F5" s="45">
        <v>15.6</v>
      </c>
      <c r="G5" s="45" t="s">
        <v>41</v>
      </c>
      <c r="H5" s="58">
        <v>6.48</v>
      </c>
      <c r="J5" s="1" t="s">
        <v>45</v>
      </c>
      <c r="K5" s="1">
        <v>277</v>
      </c>
      <c r="L5" s="1">
        <v>1098</v>
      </c>
      <c r="M5" s="1">
        <v>205</v>
      </c>
    </row>
    <row r="6" spans="2:13" x14ac:dyDescent="0.6">
      <c r="B6" s="38" t="s">
        <v>37</v>
      </c>
      <c r="C6" s="73"/>
      <c r="D6" s="66">
        <v>19.649999999999999</v>
      </c>
      <c r="E6" s="45">
        <v>29.62</v>
      </c>
      <c r="F6" s="45">
        <v>14.73</v>
      </c>
      <c r="G6" s="45" t="s">
        <v>41</v>
      </c>
      <c r="H6" s="58"/>
      <c r="J6" s="1" t="s">
        <v>46</v>
      </c>
      <c r="K6" s="6">
        <f>K5/K4</f>
        <v>0.33173652694610778</v>
      </c>
      <c r="L6" s="6">
        <f>L5/L4</f>
        <v>0.86252945797329139</v>
      </c>
      <c r="M6" s="6">
        <f>M5/M4</f>
        <v>0.77358490566037741</v>
      </c>
    </row>
    <row r="7" spans="2:13" x14ac:dyDescent="0.6">
      <c r="B7" s="38" t="s">
        <v>16</v>
      </c>
      <c r="C7" s="73"/>
      <c r="D7" s="66">
        <v>5.91</v>
      </c>
      <c r="E7" s="45">
        <v>9.33</v>
      </c>
      <c r="F7" s="45">
        <v>5.67</v>
      </c>
      <c r="G7" s="45">
        <v>3.55</v>
      </c>
      <c r="H7" s="58">
        <v>1.44</v>
      </c>
    </row>
    <row r="8" spans="2:13" ht="17.25" thickBot="1" x14ac:dyDescent="0.65">
      <c r="B8" s="39" t="s">
        <v>15</v>
      </c>
      <c r="C8" s="74"/>
      <c r="D8" s="67">
        <v>25.75</v>
      </c>
      <c r="E8" s="59">
        <v>26.54</v>
      </c>
      <c r="F8" s="59">
        <v>44.73</v>
      </c>
      <c r="G8" s="59"/>
      <c r="H8" s="60">
        <v>24.31</v>
      </c>
    </row>
    <row r="9" spans="2:13" x14ac:dyDescent="0.6">
      <c r="B9" s="37" t="s">
        <v>7</v>
      </c>
      <c r="C9" s="30">
        <v>2020</v>
      </c>
      <c r="D9" s="23">
        <v>300</v>
      </c>
      <c r="E9" s="8">
        <v>765</v>
      </c>
      <c r="F9" s="8">
        <v>122</v>
      </c>
      <c r="G9" s="21">
        <v>120</v>
      </c>
      <c r="H9" s="49">
        <v>206</v>
      </c>
    </row>
    <row r="10" spans="2:13" x14ac:dyDescent="0.6">
      <c r="B10" s="38"/>
      <c r="C10" s="31">
        <v>2021</v>
      </c>
      <c r="D10" s="24">
        <v>511</v>
      </c>
      <c r="E10" s="2">
        <v>1006</v>
      </c>
      <c r="F10" s="2">
        <v>184</v>
      </c>
      <c r="G10" s="12">
        <v>187</v>
      </c>
      <c r="H10" s="22">
        <v>358</v>
      </c>
    </row>
    <row r="11" spans="2:13" x14ac:dyDescent="0.6">
      <c r="B11" s="38"/>
      <c r="C11" s="31">
        <v>2022</v>
      </c>
      <c r="D11" s="24">
        <v>815</v>
      </c>
      <c r="E11" s="2">
        <v>1418</v>
      </c>
      <c r="F11" s="2">
        <v>311</v>
      </c>
      <c r="G11" s="12">
        <v>300</v>
      </c>
      <c r="H11" s="22">
        <v>454</v>
      </c>
    </row>
    <row r="12" spans="2:13" x14ac:dyDescent="0.6">
      <c r="B12" s="38"/>
      <c r="C12" s="31">
        <v>2023</v>
      </c>
      <c r="D12" s="24">
        <v>1156</v>
      </c>
      <c r="E12" s="2">
        <v>1801</v>
      </c>
      <c r="F12" s="2">
        <v>425</v>
      </c>
      <c r="G12" s="12">
        <v>344</v>
      </c>
      <c r="H12" s="22">
        <v>492</v>
      </c>
    </row>
    <row r="13" spans="2:13" x14ac:dyDescent="0.6">
      <c r="B13" s="38"/>
      <c r="C13" s="31">
        <v>2024</v>
      </c>
      <c r="D13" s="25">
        <v>1153</v>
      </c>
      <c r="E13" s="2">
        <v>2429</v>
      </c>
      <c r="F13" s="2">
        <v>582</v>
      </c>
      <c r="G13" s="12">
        <v>330</v>
      </c>
      <c r="H13" s="22">
        <v>395</v>
      </c>
    </row>
    <row r="14" spans="2:13" ht="17.25" thickBot="1" x14ac:dyDescent="0.65">
      <c r="B14" s="39"/>
      <c r="C14" s="32">
        <v>2025</v>
      </c>
      <c r="D14" s="26">
        <v>1410</v>
      </c>
      <c r="E14" s="11">
        <v>3492</v>
      </c>
      <c r="F14" s="11">
        <v>676</v>
      </c>
      <c r="G14" s="11"/>
      <c r="H14" s="55"/>
    </row>
    <row r="15" spans="2:13" x14ac:dyDescent="0.6">
      <c r="B15" s="37" t="s">
        <v>8</v>
      </c>
      <c r="C15" s="33">
        <v>2020</v>
      </c>
      <c r="D15" s="27">
        <v>-86</v>
      </c>
      <c r="E15" s="8">
        <v>406</v>
      </c>
      <c r="F15" s="8">
        <v>34</v>
      </c>
      <c r="G15" s="21">
        <v>-6</v>
      </c>
      <c r="H15" s="22">
        <v>73</v>
      </c>
    </row>
    <row r="16" spans="2:13" x14ac:dyDescent="0.6">
      <c r="B16" s="38"/>
      <c r="C16" s="31">
        <v>2021</v>
      </c>
      <c r="D16" s="25">
        <v>104</v>
      </c>
      <c r="E16" s="2">
        <v>517</v>
      </c>
      <c r="F16" s="2">
        <v>54</v>
      </c>
      <c r="G16" s="12">
        <v>6</v>
      </c>
      <c r="H16" s="22">
        <v>167</v>
      </c>
    </row>
    <row r="17" spans="2:8" x14ac:dyDescent="0.6">
      <c r="B17" s="38"/>
      <c r="C17" s="31">
        <v>2022</v>
      </c>
      <c r="D17" s="25">
        <v>268</v>
      </c>
      <c r="E17" s="2">
        <v>689</v>
      </c>
      <c r="F17" s="2">
        <v>129</v>
      </c>
      <c r="G17" s="12">
        <v>25</v>
      </c>
      <c r="H17" s="22">
        <v>198</v>
      </c>
    </row>
    <row r="18" spans="2:8" x14ac:dyDescent="0.6">
      <c r="B18" s="38"/>
      <c r="C18" s="31">
        <v>2023</v>
      </c>
      <c r="D18" s="25">
        <v>460</v>
      </c>
      <c r="E18" s="2">
        <v>896</v>
      </c>
      <c r="F18" s="2">
        <v>223</v>
      </c>
      <c r="G18" s="12">
        <v>45</v>
      </c>
      <c r="H18" s="22">
        <v>196</v>
      </c>
    </row>
    <row r="19" spans="2:8" x14ac:dyDescent="0.6">
      <c r="B19" s="38"/>
      <c r="C19" s="31">
        <v>2024</v>
      </c>
      <c r="D19" s="25">
        <v>348</v>
      </c>
      <c r="E19" s="2">
        <v>1224</v>
      </c>
      <c r="F19" s="2">
        <v>361</v>
      </c>
      <c r="G19" s="12">
        <v>-2</v>
      </c>
      <c r="H19" s="22">
        <v>113</v>
      </c>
    </row>
    <row r="20" spans="2:8" ht="17.25" thickBot="1" x14ac:dyDescent="0.65">
      <c r="B20" s="39"/>
      <c r="C20" s="75">
        <v>2025</v>
      </c>
      <c r="D20" s="26">
        <v>475</v>
      </c>
      <c r="E20" s="11">
        <v>1734</v>
      </c>
      <c r="F20" s="11">
        <v>388</v>
      </c>
      <c r="G20" s="11"/>
      <c r="H20" s="50"/>
    </row>
    <row r="21" spans="2:8" x14ac:dyDescent="0.6">
      <c r="B21" s="37" t="s">
        <v>9</v>
      </c>
      <c r="C21" s="30">
        <v>2020</v>
      </c>
      <c r="D21" s="68">
        <f>D15/D9</f>
        <v>-0.28666666666666668</v>
      </c>
      <c r="E21" s="16">
        <f>E15/E9</f>
        <v>0.53071895424836601</v>
      </c>
      <c r="F21" s="16">
        <f>F15/F9</f>
        <v>0.27868852459016391</v>
      </c>
      <c r="G21" s="48">
        <f>G15/G9</f>
        <v>-0.05</v>
      </c>
      <c r="H21" s="17">
        <f>H15/H9</f>
        <v>0.35436893203883496</v>
      </c>
    </row>
    <row r="22" spans="2:8" x14ac:dyDescent="0.6">
      <c r="B22" s="38"/>
      <c r="C22" s="31">
        <v>2021</v>
      </c>
      <c r="D22" s="28">
        <f t="shared" ref="D22:E26" si="0">D16/D10</f>
        <v>0.20352250489236789</v>
      </c>
      <c r="E22" s="13">
        <f t="shared" si="0"/>
        <v>0.51391650099403574</v>
      </c>
      <c r="F22" s="13">
        <f t="shared" ref="F22:G22" si="1">F16/F10</f>
        <v>0.29347826086956524</v>
      </c>
      <c r="G22" s="13">
        <f t="shared" si="1"/>
        <v>3.2085561497326207E-2</v>
      </c>
      <c r="H22" s="18">
        <f t="shared" ref="H22" si="2">H16/H10</f>
        <v>0.46648044692737428</v>
      </c>
    </row>
    <row r="23" spans="2:8" x14ac:dyDescent="0.6">
      <c r="B23" s="38"/>
      <c r="C23" s="31">
        <v>2022</v>
      </c>
      <c r="D23" s="28">
        <f t="shared" si="0"/>
        <v>0.32883435582822085</v>
      </c>
      <c r="E23" s="13">
        <f t="shared" si="0"/>
        <v>0.48589562764456984</v>
      </c>
      <c r="F23" s="13">
        <f t="shared" ref="F23:G23" si="3">F17/F11</f>
        <v>0.41479099678456594</v>
      </c>
      <c r="G23" s="13">
        <f t="shared" si="3"/>
        <v>8.3333333333333329E-2</v>
      </c>
      <c r="H23" s="18">
        <f t="shared" ref="H23" si="4">H17/H11</f>
        <v>0.43612334801762115</v>
      </c>
    </row>
    <row r="24" spans="2:8" x14ac:dyDescent="0.6">
      <c r="B24" s="38"/>
      <c r="C24" s="31">
        <v>2023</v>
      </c>
      <c r="D24" s="28">
        <f t="shared" si="0"/>
        <v>0.39792387543252594</v>
      </c>
      <c r="E24" s="13">
        <f t="shared" si="0"/>
        <v>0.49750138811771238</v>
      </c>
      <c r="F24" s="13">
        <f t="shared" ref="F24:G24" si="5">F18/F12</f>
        <v>0.52470588235294113</v>
      </c>
      <c r="G24" s="13">
        <f t="shared" si="5"/>
        <v>0.1308139534883721</v>
      </c>
      <c r="H24" s="18">
        <f t="shared" ref="H24" si="6">H18/H12</f>
        <v>0.3983739837398374</v>
      </c>
    </row>
    <row r="25" spans="2:8" x14ac:dyDescent="0.6">
      <c r="B25" s="38"/>
      <c r="C25" s="31">
        <v>2024</v>
      </c>
      <c r="D25" s="28">
        <f t="shared" si="0"/>
        <v>0.3018213356461405</v>
      </c>
      <c r="E25" s="13">
        <f t="shared" si="0"/>
        <v>0.50391107451626183</v>
      </c>
      <c r="F25" s="13">
        <f t="shared" ref="F25:G25" si="7">F19/F13</f>
        <v>0.6202749140893471</v>
      </c>
      <c r="G25" s="47">
        <f t="shared" si="7"/>
        <v>-6.0606060606060606E-3</v>
      </c>
      <c r="H25" s="18">
        <f t="shared" ref="H25" si="8">H19/H13</f>
        <v>0.28607594936708863</v>
      </c>
    </row>
    <row r="26" spans="2:8" ht="17.25" thickBot="1" x14ac:dyDescent="0.65">
      <c r="B26" s="39"/>
      <c r="C26" s="32">
        <v>2025</v>
      </c>
      <c r="D26" s="29">
        <f t="shared" si="0"/>
        <v>0.33687943262411346</v>
      </c>
      <c r="E26" s="19">
        <f t="shared" si="0"/>
        <v>0.49656357388316152</v>
      </c>
      <c r="F26" s="19">
        <f t="shared" ref="F26:H26" si="9">F20/F14</f>
        <v>0.57396449704142016</v>
      </c>
      <c r="G26" s="19"/>
      <c r="H26" s="20"/>
    </row>
    <row r="27" spans="2:8" x14ac:dyDescent="0.6">
      <c r="B27" s="37" t="s">
        <v>11</v>
      </c>
      <c r="C27" s="76">
        <v>2020</v>
      </c>
      <c r="D27" s="77"/>
      <c r="E27" s="78"/>
      <c r="F27" s="78"/>
      <c r="G27" s="78"/>
      <c r="H27" s="79"/>
    </row>
    <row r="28" spans="2:8" x14ac:dyDescent="0.6">
      <c r="B28" s="38"/>
      <c r="C28" s="31">
        <v>2021</v>
      </c>
      <c r="D28" s="69">
        <f>(D10-D9)/D9</f>
        <v>0.70333333333333337</v>
      </c>
      <c r="E28" s="42">
        <f>(E10-E9)/E9</f>
        <v>0.31503267973856208</v>
      </c>
      <c r="F28" s="42">
        <f>(F10-F9)/F9</f>
        <v>0.50819672131147542</v>
      </c>
      <c r="G28" s="42">
        <f>(G10-G9)/G9</f>
        <v>0.55833333333333335</v>
      </c>
      <c r="H28" s="51">
        <f>(H10-H9)/H9</f>
        <v>0.73786407766990292</v>
      </c>
    </row>
    <row r="29" spans="2:8" x14ac:dyDescent="0.6">
      <c r="B29" s="38"/>
      <c r="C29" s="31">
        <v>2022</v>
      </c>
      <c r="D29" s="69">
        <f t="shared" ref="D29:E32" si="10">(D11-D10)/D10</f>
        <v>0.59491193737769077</v>
      </c>
      <c r="E29" s="42">
        <f t="shared" si="10"/>
        <v>0.40954274353876741</v>
      </c>
      <c r="F29" s="42">
        <f t="shared" ref="F29:G29" si="11">(F11-F10)/F10</f>
        <v>0.69021739130434778</v>
      </c>
      <c r="G29" s="42">
        <f t="shared" si="11"/>
        <v>0.60427807486631013</v>
      </c>
      <c r="H29" s="51">
        <f t="shared" ref="H29" si="12">(H11-H10)/H10</f>
        <v>0.26815642458100558</v>
      </c>
    </row>
    <row r="30" spans="2:8" x14ac:dyDescent="0.6">
      <c r="B30" s="38"/>
      <c r="C30" s="31">
        <v>2023</v>
      </c>
      <c r="D30" s="69">
        <f t="shared" si="10"/>
        <v>0.41840490797546015</v>
      </c>
      <c r="E30" s="42">
        <f t="shared" si="10"/>
        <v>0.27009873060648804</v>
      </c>
      <c r="F30" s="42">
        <f t="shared" ref="F30:G30" si="13">(F12-F11)/F11</f>
        <v>0.36655948553054662</v>
      </c>
      <c r="G30" s="42">
        <f t="shared" si="13"/>
        <v>0.14666666666666667</v>
      </c>
      <c r="H30" s="51">
        <f t="shared" ref="H30" si="14">(H12-H11)/H11</f>
        <v>8.3700440528634359E-2</v>
      </c>
    </row>
    <row r="31" spans="2:8" x14ac:dyDescent="0.6">
      <c r="B31" s="38"/>
      <c r="C31" s="31">
        <v>2024</v>
      </c>
      <c r="D31" s="70">
        <f t="shared" si="10"/>
        <v>-2.5951557093425604E-3</v>
      </c>
      <c r="E31" s="42">
        <f t="shared" si="10"/>
        <v>0.34869516935036093</v>
      </c>
      <c r="F31" s="42">
        <f t="shared" ref="F31:G31" si="15">(F13-F12)/F12</f>
        <v>0.36941176470588233</v>
      </c>
      <c r="G31" s="46">
        <f t="shared" si="15"/>
        <v>-4.0697674418604654E-2</v>
      </c>
      <c r="H31" s="52">
        <f t="shared" ref="H31" si="16">(H13-H12)/H12</f>
        <v>-0.19715447154471544</v>
      </c>
    </row>
    <row r="32" spans="2:8" ht="17.25" thickBot="1" x14ac:dyDescent="0.65">
      <c r="B32" s="39"/>
      <c r="C32" s="75">
        <v>2025</v>
      </c>
      <c r="D32" s="71">
        <f t="shared" si="10"/>
        <v>0.22289679098005205</v>
      </c>
      <c r="E32" s="53">
        <f t="shared" si="10"/>
        <v>0.43762865376698229</v>
      </c>
      <c r="F32" s="53">
        <f t="shared" ref="F32:H32" si="17">(F14-F13)/F13</f>
        <v>0.16151202749140894</v>
      </c>
      <c r="G32" s="53"/>
      <c r="H32" s="54"/>
    </row>
    <row r="33" spans="2:8" x14ac:dyDescent="0.6">
      <c r="B33" s="37" t="s">
        <v>12</v>
      </c>
      <c r="C33" s="80">
        <v>2020</v>
      </c>
      <c r="D33" s="77"/>
      <c r="E33" s="78"/>
      <c r="F33" s="78"/>
      <c r="G33" s="78"/>
      <c r="H33" s="79"/>
    </row>
    <row r="34" spans="2:8" x14ac:dyDescent="0.6">
      <c r="B34" s="38"/>
      <c r="C34" s="31">
        <v>2021</v>
      </c>
      <c r="D34" s="70">
        <f>(D16-D15)/D15</f>
        <v>-2.2093023255813953</v>
      </c>
      <c r="E34" s="42">
        <f>(E16-E15)/E15</f>
        <v>0.27339901477832512</v>
      </c>
      <c r="F34" s="42">
        <f>(F16-F15)/F15</f>
        <v>0.58823529411764708</v>
      </c>
      <c r="G34" s="46">
        <f>(G16-G15)/G15</f>
        <v>-2</v>
      </c>
      <c r="H34" s="51">
        <f>(H16-H15)/H15</f>
        <v>1.2876712328767124</v>
      </c>
    </row>
    <row r="35" spans="2:8" x14ac:dyDescent="0.6">
      <c r="B35" s="38"/>
      <c r="C35" s="31">
        <v>2022</v>
      </c>
      <c r="D35" s="69">
        <f t="shared" ref="D35:E38" si="18">(D17-D16)/D16</f>
        <v>1.5769230769230769</v>
      </c>
      <c r="E35" s="42">
        <f t="shared" si="18"/>
        <v>0.33268858800773693</v>
      </c>
      <c r="F35" s="42">
        <f t="shared" ref="F35:G35" si="19">(F17-F16)/F16</f>
        <v>1.3888888888888888</v>
      </c>
      <c r="G35" s="42">
        <f t="shared" si="19"/>
        <v>3.1666666666666665</v>
      </c>
      <c r="H35" s="51">
        <f t="shared" ref="H35" si="20">(H17-H16)/H16</f>
        <v>0.18562874251497005</v>
      </c>
    </row>
    <row r="36" spans="2:8" x14ac:dyDescent="0.6">
      <c r="B36" s="38"/>
      <c r="C36" s="31">
        <v>2023</v>
      </c>
      <c r="D36" s="69">
        <f t="shared" si="18"/>
        <v>0.71641791044776115</v>
      </c>
      <c r="E36" s="42">
        <f t="shared" si="18"/>
        <v>0.30043541364296084</v>
      </c>
      <c r="F36" s="42">
        <f t="shared" ref="F36:G36" si="21">(F18-F17)/F17</f>
        <v>0.72868217054263562</v>
      </c>
      <c r="G36" s="42">
        <f t="shared" si="21"/>
        <v>0.8</v>
      </c>
      <c r="H36" s="51">
        <f t="shared" ref="H36" si="22">(H18-H17)/H17</f>
        <v>-1.0101010101010102E-2</v>
      </c>
    </row>
    <row r="37" spans="2:8" x14ac:dyDescent="0.6">
      <c r="B37" s="38"/>
      <c r="C37" s="31">
        <v>2024</v>
      </c>
      <c r="D37" s="70">
        <f t="shared" si="18"/>
        <v>-0.24347826086956523</v>
      </c>
      <c r="E37" s="42">
        <f t="shared" si="18"/>
        <v>0.36607142857142855</v>
      </c>
      <c r="F37" s="42">
        <f t="shared" ref="F37:G37" si="23">(F19-F18)/F18</f>
        <v>0.6188340807174888</v>
      </c>
      <c r="G37" s="46">
        <f t="shared" si="23"/>
        <v>-1.0444444444444445</v>
      </c>
      <c r="H37" s="52">
        <f t="shared" ref="H37" si="24">(H19-H18)/H18</f>
        <v>-0.42346938775510207</v>
      </c>
    </row>
    <row r="38" spans="2:8" ht="17.25" thickBot="1" x14ac:dyDescent="0.65">
      <c r="B38" s="39"/>
      <c r="C38" s="32">
        <v>2025</v>
      </c>
      <c r="D38" s="71">
        <f t="shared" si="18"/>
        <v>0.36494252873563221</v>
      </c>
      <c r="E38" s="53">
        <f t="shared" si="18"/>
        <v>0.41666666666666669</v>
      </c>
      <c r="F38" s="53">
        <f t="shared" ref="F38:H38" si="25">(F20-F19)/F19</f>
        <v>7.4792243767313013E-2</v>
      </c>
      <c r="G38" s="53"/>
      <c r="H38" s="5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전선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codekim</dc:creator>
  <cp:lastModifiedBy>codekim</cp:lastModifiedBy>
  <dcterms:created xsi:type="dcterms:W3CDTF">2025-04-20T09:19:19Z</dcterms:created>
  <dcterms:modified xsi:type="dcterms:W3CDTF">2025-05-06T08:41:45Z</dcterms:modified>
</cp:coreProperties>
</file>